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ahale\Downloads\sec17\"/>
    </mc:Choice>
  </mc:AlternateContent>
  <xr:revisionPtr revIDLastSave="0" documentId="13_ncr:1_{3AE77BD3-48F3-4957-88D4-533A96D4D96F}" xr6:coauthVersionLast="47" xr6:coauthVersionMax="47" xr10:uidLastSave="{00000000-0000-0000-0000-000000000000}"/>
  <bookViews>
    <workbookView xWindow="28680" yWindow="-6690" windowWidth="29040" windowHeight="15720" xr2:uid="{00000000-000D-0000-FFFF-FFFF00000000}"/>
  </bookViews>
  <sheets>
    <sheet name="Consumption Data Input" sheetId="2" r:id="rId1"/>
    <sheet name="Output Summary" sheetId="6" r:id="rId2"/>
    <sheet name="DDD Model Summary" sheetId="1" r:id="rId3"/>
    <sheet name="DDD Model Calculations" sheetId="3" r:id="rId4"/>
    <sheet name="WorkingData" sheetId="4" r:id="rId5"/>
    <sheet name="Accumulated Input Data" sheetId="7" r:id="rId6"/>
    <sheet name="Weather Data" sheetId="5" r:id="rId7"/>
  </sheets>
  <externalReferences>
    <externalReference r:id="rId8"/>
  </externalReferences>
  <definedNames>
    <definedName name="_xlnm._FilterDatabase" localSheetId="6" hidden="1">'Weather Data'!$A$1:$K$4139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3" i="4" l="1"/>
  <c r="L133" i="4" s="1"/>
  <c r="K132" i="4"/>
  <c r="L132" i="4" s="1"/>
  <c r="K131" i="4"/>
  <c r="L131" i="4" s="1"/>
  <c r="K130" i="4"/>
  <c r="L130" i="4" s="1"/>
  <c r="K129" i="4"/>
  <c r="L129" i="4" s="1"/>
  <c r="K128" i="4"/>
  <c r="L128" i="4" s="1"/>
  <c r="K127" i="4"/>
  <c r="L127" i="4" s="1"/>
  <c r="K126" i="4"/>
  <c r="L126" i="4" s="1"/>
  <c r="K125" i="4"/>
  <c r="L125" i="4" s="1"/>
  <c r="K124" i="4"/>
  <c r="L124" i="4" s="1"/>
  <c r="K123" i="4"/>
  <c r="L123" i="4" s="1"/>
  <c r="K122" i="4"/>
  <c r="L122" i="4" s="1"/>
  <c r="K121" i="4"/>
  <c r="L121" i="4" s="1"/>
  <c r="K120" i="4"/>
  <c r="L120" i="4" s="1"/>
  <c r="K119" i="4"/>
  <c r="L119" i="4" s="1"/>
  <c r="K118" i="4"/>
  <c r="L118" i="4" s="1"/>
  <c r="K117" i="4"/>
  <c r="L117" i="4" s="1"/>
  <c r="K116" i="4"/>
  <c r="L116" i="4" s="1"/>
  <c r="K115" i="4"/>
  <c r="L115" i="4" s="1"/>
  <c r="K114" i="4"/>
  <c r="L114" i="4" s="1"/>
  <c r="K113" i="4"/>
  <c r="L113" i="4" s="1"/>
  <c r="K112" i="4"/>
  <c r="L112" i="4" s="1"/>
  <c r="K111" i="4"/>
  <c r="L111" i="4" s="1"/>
  <c r="K110" i="4"/>
  <c r="L110" i="4" s="1"/>
  <c r="K109" i="4"/>
  <c r="L109" i="4" s="1"/>
  <c r="K108" i="4"/>
  <c r="L108" i="4" s="1"/>
  <c r="K107" i="4"/>
  <c r="L107" i="4" s="1"/>
  <c r="K106" i="4"/>
  <c r="L106" i="4" s="1"/>
  <c r="K105" i="4"/>
  <c r="L105" i="4" s="1"/>
  <c r="K104" i="4"/>
  <c r="L104" i="4" s="1"/>
  <c r="K103" i="4"/>
  <c r="L103" i="4" s="1"/>
  <c r="K102" i="4"/>
  <c r="L102" i="4" s="1"/>
  <c r="K101" i="4"/>
  <c r="L101" i="4" s="1"/>
  <c r="K100" i="4"/>
  <c r="L100" i="4" s="1"/>
  <c r="K99" i="4"/>
  <c r="L99" i="4" s="1"/>
  <c r="K98" i="4"/>
  <c r="L98" i="4" s="1"/>
  <c r="K97" i="4"/>
  <c r="L97" i="4" s="1"/>
  <c r="K96" i="4"/>
  <c r="L96" i="4" s="1"/>
  <c r="K95" i="4"/>
  <c r="L95" i="4" s="1"/>
  <c r="K94" i="4"/>
  <c r="L94" i="4" s="1"/>
  <c r="K93" i="4"/>
  <c r="L93" i="4" s="1"/>
  <c r="K92" i="4"/>
  <c r="L92" i="4" s="1"/>
  <c r="K91" i="4"/>
  <c r="L91" i="4" s="1"/>
  <c r="K90" i="4"/>
  <c r="L90" i="4" s="1"/>
  <c r="K89" i="4"/>
  <c r="L89" i="4" s="1"/>
  <c r="K88" i="4"/>
  <c r="L88" i="4" s="1"/>
  <c r="K87" i="4"/>
  <c r="L87" i="4" s="1"/>
  <c r="K86" i="4"/>
  <c r="L86" i="4" s="1"/>
  <c r="K85" i="4"/>
  <c r="L85" i="4" s="1"/>
  <c r="K84" i="4"/>
  <c r="L84" i="4" s="1"/>
  <c r="K83" i="4"/>
  <c r="L83" i="4" s="1"/>
  <c r="K82" i="4"/>
  <c r="L82" i="4" s="1"/>
  <c r="K81" i="4"/>
  <c r="L81" i="4" s="1"/>
  <c r="K80" i="4"/>
  <c r="L80" i="4" s="1"/>
  <c r="K79" i="4"/>
  <c r="L79" i="4" s="1"/>
  <c r="K78" i="4"/>
  <c r="L78" i="4" s="1"/>
  <c r="K77" i="4"/>
  <c r="L77" i="4" s="1"/>
  <c r="K76" i="4"/>
  <c r="L76" i="4" s="1"/>
  <c r="K75" i="4"/>
  <c r="L75" i="4" s="1"/>
  <c r="K74" i="4"/>
  <c r="L74" i="4" s="1"/>
  <c r="K73" i="4"/>
  <c r="L73" i="4" s="1"/>
  <c r="K72" i="4"/>
  <c r="L72" i="4" s="1"/>
  <c r="K71" i="4"/>
  <c r="L71" i="4" s="1"/>
  <c r="K70" i="4"/>
  <c r="L70" i="4" s="1"/>
  <c r="K69" i="4"/>
  <c r="L69" i="4" s="1"/>
  <c r="K68" i="4"/>
  <c r="L68" i="4" s="1"/>
  <c r="K67" i="4"/>
  <c r="L67" i="4" s="1"/>
  <c r="K66" i="4"/>
  <c r="L66" i="4" s="1"/>
  <c r="K65" i="4"/>
  <c r="L65" i="4" s="1"/>
  <c r="K64" i="4"/>
  <c r="L64" i="4" s="1"/>
  <c r="K63" i="4"/>
  <c r="L63" i="4" s="1"/>
  <c r="K62" i="4"/>
  <c r="L62" i="4" s="1"/>
  <c r="K61" i="4"/>
  <c r="L61" i="4" s="1"/>
  <c r="L4170" i="5"/>
  <c r="K4170" i="5"/>
  <c r="J4170" i="5"/>
  <c r="I4170" i="5"/>
  <c r="H4170" i="5"/>
  <c r="L4169" i="5"/>
  <c r="K4169" i="5"/>
  <c r="J4169" i="5"/>
  <c r="I4169" i="5"/>
  <c r="H4169" i="5"/>
  <c r="L4168" i="5"/>
  <c r="K4168" i="5"/>
  <c r="J4168" i="5"/>
  <c r="I4168" i="5"/>
  <c r="H4168" i="5"/>
  <c r="L4167" i="5"/>
  <c r="K4167" i="5"/>
  <c r="J4167" i="5"/>
  <c r="I4167" i="5"/>
  <c r="H4167" i="5"/>
  <c r="L4166" i="5"/>
  <c r="K4166" i="5"/>
  <c r="J4166" i="5"/>
  <c r="I4166" i="5"/>
  <c r="H4166" i="5"/>
  <c r="L4165" i="5"/>
  <c r="K4165" i="5"/>
  <c r="J4165" i="5"/>
  <c r="I4165" i="5"/>
  <c r="H4165" i="5"/>
  <c r="L4164" i="5"/>
  <c r="K4164" i="5"/>
  <c r="J4164" i="5"/>
  <c r="I4164" i="5"/>
  <c r="H4164" i="5"/>
  <c r="L4163" i="5"/>
  <c r="K4163" i="5"/>
  <c r="J4163" i="5"/>
  <c r="I4163" i="5"/>
  <c r="H4163" i="5"/>
  <c r="L4162" i="5"/>
  <c r="K4162" i="5"/>
  <c r="J4162" i="5"/>
  <c r="I4162" i="5"/>
  <c r="H4162" i="5"/>
  <c r="L4161" i="5"/>
  <c r="K4161" i="5"/>
  <c r="J4161" i="5"/>
  <c r="I4161" i="5"/>
  <c r="H4161" i="5"/>
  <c r="L4160" i="5"/>
  <c r="K4160" i="5"/>
  <c r="J4160" i="5"/>
  <c r="I4160" i="5"/>
  <c r="H4160" i="5"/>
  <c r="L4159" i="5"/>
  <c r="K4159" i="5"/>
  <c r="J4159" i="5"/>
  <c r="I4159" i="5"/>
  <c r="H4159" i="5"/>
  <c r="L4158" i="5"/>
  <c r="K4158" i="5"/>
  <c r="J4158" i="5"/>
  <c r="I4158" i="5"/>
  <c r="H4158" i="5"/>
  <c r="L4157" i="5"/>
  <c r="K4157" i="5"/>
  <c r="J4157" i="5"/>
  <c r="I4157" i="5"/>
  <c r="H4157" i="5"/>
  <c r="L4156" i="5"/>
  <c r="K4156" i="5"/>
  <c r="J4156" i="5"/>
  <c r="I4156" i="5"/>
  <c r="H4156" i="5"/>
  <c r="L4155" i="5"/>
  <c r="K4155" i="5"/>
  <c r="J4155" i="5"/>
  <c r="I4155" i="5"/>
  <c r="H4155" i="5"/>
  <c r="L4154" i="5"/>
  <c r="K4154" i="5"/>
  <c r="J4154" i="5"/>
  <c r="I4154" i="5"/>
  <c r="H4154" i="5"/>
  <c r="L4153" i="5"/>
  <c r="K4153" i="5"/>
  <c r="J4153" i="5"/>
  <c r="I4153" i="5"/>
  <c r="H4153" i="5"/>
  <c r="L4152" i="5"/>
  <c r="K4152" i="5"/>
  <c r="J4152" i="5"/>
  <c r="I4152" i="5"/>
  <c r="H4152" i="5"/>
  <c r="L4151" i="5"/>
  <c r="K4151" i="5"/>
  <c r="J4151" i="5"/>
  <c r="I4151" i="5"/>
  <c r="H4151" i="5"/>
  <c r="L4150" i="5"/>
  <c r="K4150" i="5"/>
  <c r="J4150" i="5"/>
  <c r="I4150" i="5"/>
  <c r="H4150" i="5"/>
  <c r="L4149" i="5"/>
  <c r="K4149" i="5"/>
  <c r="J4149" i="5"/>
  <c r="I4149" i="5"/>
  <c r="H4149" i="5"/>
  <c r="L4148" i="5"/>
  <c r="K4148" i="5"/>
  <c r="J4148" i="5"/>
  <c r="I4148" i="5"/>
  <c r="H4148" i="5"/>
  <c r="L4147" i="5"/>
  <c r="K4147" i="5"/>
  <c r="J4147" i="5"/>
  <c r="I4147" i="5"/>
  <c r="H4147" i="5"/>
  <c r="L4146" i="5"/>
  <c r="K4146" i="5"/>
  <c r="J4146" i="5"/>
  <c r="I4146" i="5"/>
  <c r="H4146" i="5"/>
  <c r="L4145" i="5"/>
  <c r="K4145" i="5"/>
  <c r="J4145" i="5"/>
  <c r="I4145" i="5"/>
  <c r="H4145" i="5"/>
  <c r="L4144" i="5"/>
  <c r="K4144" i="5"/>
  <c r="J4144" i="5"/>
  <c r="I4144" i="5"/>
  <c r="H4144" i="5"/>
  <c r="L4143" i="5"/>
  <c r="K4143" i="5"/>
  <c r="J4143" i="5"/>
  <c r="I4143" i="5"/>
  <c r="H4143" i="5"/>
  <c r="L4142" i="5"/>
  <c r="K4142" i="5"/>
  <c r="J4142" i="5"/>
  <c r="I4142" i="5"/>
  <c r="H4142" i="5"/>
  <c r="L4141" i="5"/>
  <c r="K4141" i="5"/>
  <c r="J4141" i="5"/>
  <c r="I4141" i="5"/>
  <c r="H4141" i="5"/>
  <c r="L4140" i="5"/>
  <c r="K4140" i="5"/>
  <c r="J4140" i="5"/>
  <c r="I4140" i="5"/>
  <c r="H4140" i="5"/>
  <c r="G133" i="4" l="1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I133" i="4"/>
  <c r="I132" i="4"/>
  <c r="I131" i="4"/>
  <c r="I130" i="4"/>
  <c r="I129" i="4"/>
  <c r="I128" i="4"/>
  <c r="I127" i="4"/>
  <c r="I126" i="4"/>
  <c r="I125" i="4"/>
  <c r="I124" i="4"/>
  <c r="J124" i="4" s="1"/>
  <c r="R124" i="4" s="1"/>
  <c r="W124" i="4" s="1"/>
  <c r="I123" i="4"/>
  <c r="N123" i="4" s="1"/>
  <c r="Z123" i="4" s="1"/>
  <c r="AD123" i="4" s="1"/>
  <c r="AH123" i="4" s="1"/>
  <c r="I122" i="4"/>
  <c r="N122" i="4" s="1"/>
  <c r="I121" i="4"/>
  <c r="P121" i="4" s="1"/>
  <c r="Q121" i="4" s="1"/>
  <c r="I120" i="4"/>
  <c r="N120" i="4" s="1"/>
  <c r="AA120" i="4" s="1"/>
  <c r="AE120" i="4" s="1"/>
  <c r="AI120" i="4" s="1"/>
  <c r="I119" i="4"/>
  <c r="I118" i="4"/>
  <c r="I117" i="4"/>
  <c r="I116" i="4"/>
  <c r="I115" i="4"/>
  <c r="I114" i="4"/>
  <c r="I113" i="4"/>
  <c r="I112" i="4"/>
  <c r="I111" i="4"/>
  <c r="I110" i="4"/>
  <c r="I109" i="4"/>
  <c r="P109" i="4" s="1"/>
  <c r="Q109" i="4" s="1"/>
  <c r="I108" i="4"/>
  <c r="J108" i="4" s="1"/>
  <c r="R108" i="4" s="1"/>
  <c r="I107" i="4"/>
  <c r="N107" i="4" s="1"/>
  <c r="AA107" i="4" s="1"/>
  <c r="AE107" i="4" s="1"/>
  <c r="AI107" i="4" s="1"/>
  <c r="I106" i="4"/>
  <c r="J106" i="4" s="1"/>
  <c r="R106" i="4" s="1"/>
  <c r="I105" i="4"/>
  <c r="I104" i="4"/>
  <c r="I103" i="4"/>
  <c r="I102" i="4"/>
  <c r="I101" i="4"/>
  <c r="I100" i="4"/>
  <c r="I99" i="4"/>
  <c r="I98" i="4"/>
  <c r="I97" i="4"/>
  <c r="I96" i="4"/>
  <c r="P96" i="4" s="1"/>
  <c r="Q96" i="4" s="1"/>
  <c r="I95" i="4"/>
  <c r="N95" i="4" s="1"/>
  <c r="Y95" i="4" s="1"/>
  <c r="AC95" i="4" s="1"/>
  <c r="AG95" i="4" s="1"/>
  <c r="I94" i="4"/>
  <c r="P94" i="4" s="1"/>
  <c r="Q94" i="4" s="1"/>
  <c r="I93" i="4"/>
  <c r="P93" i="4" s="1"/>
  <c r="Q93" i="4" s="1"/>
  <c r="I92" i="4"/>
  <c r="P92" i="4" s="1"/>
  <c r="Q92" i="4" s="1"/>
  <c r="I91" i="4"/>
  <c r="I90" i="4"/>
  <c r="I89" i="4"/>
  <c r="I88" i="4"/>
  <c r="I87" i="4"/>
  <c r="I86" i="4"/>
  <c r="I85" i="4"/>
  <c r="I84" i="4"/>
  <c r="I83" i="4"/>
  <c r="I82" i="4"/>
  <c r="P82" i="4" s="1"/>
  <c r="Q82" i="4" s="1"/>
  <c r="I81" i="4"/>
  <c r="N81" i="4" s="1"/>
  <c r="Y81" i="4" s="1"/>
  <c r="AC81" i="4" s="1"/>
  <c r="AG81" i="4" s="1"/>
  <c r="I80" i="4"/>
  <c r="P80" i="4" s="1"/>
  <c r="Q80" i="4" s="1"/>
  <c r="I79" i="4"/>
  <c r="I78" i="4"/>
  <c r="N78" i="4" s="1"/>
  <c r="I77" i="4"/>
  <c r="I76" i="4"/>
  <c r="I75" i="4"/>
  <c r="I74" i="4"/>
  <c r="I73" i="4"/>
  <c r="I72" i="4"/>
  <c r="I71" i="4"/>
  <c r="I70" i="4"/>
  <c r="I69" i="4"/>
  <c r="I68" i="4"/>
  <c r="J68" i="4" s="1"/>
  <c r="R68" i="4" s="1"/>
  <c r="I67" i="4"/>
  <c r="O67" i="4" s="1"/>
  <c r="I66" i="4"/>
  <c r="N66" i="4" s="1"/>
  <c r="Y66" i="4" s="1"/>
  <c r="AC66" i="4" s="1"/>
  <c r="AG66" i="4" s="1"/>
  <c r="I65" i="4"/>
  <c r="I64" i="4"/>
  <c r="N64" i="4" s="1"/>
  <c r="AA64" i="4" s="1"/>
  <c r="AE64" i="4" s="1"/>
  <c r="AI64" i="4" s="1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M95" i="4" s="1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M82" i="4" s="1"/>
  <c r="H82" i="4"/>
  <c r="H81" i="4"/>
  <c r="H80" i="4"/>
  <c r="M79" i="4" s="1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M63" i="4" s="1"/>
  <c r="H63" i="4"/>
  <c r="H62" i="4"/>
  <c r="H61" i="4"/>
  <c r="K60" i="4" s="1"/>
  <c r="L60" i="4" s="1"/>
  <c r="H60" i="4"/>
  <c r="K59" i="4" s="1"/>
  <c r="L59" i="4" s="1"/>
  <c r="H59" i="4"/>
  <c r="K58" i="4" s="1"/>
  <c r="L58" i="4" s="1"/>
  <c r="H58" i="4"/>
  <c r="K57" i="4" s="1"/>
  <c r="L57" i="4" s="1"/>
  <c r="H57" i="4"/>
  <c r="K56" i="4" s="1"/>
  <c r="L56" i="4" s="1"/>
  <c r="H56" i="4"/>
  <c r="K55" i="4" s="1"/>
  <c r="L55" i="4" s="1"/>
  <c r="H55" i="4"/>
  <c r="K54" i="4" s="1"/>
  <c r="H54" i="4"/>
  <c r="K53" i="4" s="1"/>
  <c r="L53" i="4" s="1"/>
  <c r="H53" i="4"/>
  <c r="K52" i="4" s="1"/>
  <c r="L52" i="4" s="1"/>
  <c r="H52" i="4"/>
  <c r="K51" i="4" s="1"/>
  <c r="L51" i="4" s="1"/>
  <c r="H51" i="4"/>
  <c r="K50" i="4" s="1"/>
  <c r="L50" i="4" s="1"/>
  <c r="H50" i="4"/>
  <c r="K49" i="4" s="1"/>
  <c r="L49" i="4" s="1"/>
  <c r="H49" i="4"/>
  <c r="K48" i="4" s="1"/>
  <c r="L48" i="4" s="1"/>
  <c r="H48" i="4"/>
  <c r="K47" i="4" s="1"/>
  <c r="H47" i="4"/>
  <c r="K46" i="4" s="1"/>
  <c r="L46" i="4" s="1"/>
  <c r="H46" i="4"/>
  <c r="K45" i="4" s="1"/>
  <c r="L45" i="4" s="1"/>
  <c r="H45" i="4"/>
  <c r="K44" i="4" s="1"/>
  <c r="L44" i="4" s="1"/>
  <c r="H44" i="4"/>
  <c r="K43" i="4" s="1"/>
  <c r="L43" i="4" s="1"/>
  <c r="H43" i="4"/>
  <c r="K42" i="4" s="1"/>
  <c r="L42" i="4" s="1"/>
  <c r="H42" i="4"/>
  <c r="K41" i="4" s="1"/>
  <c r="L41" i="4" s="1"/>
  <c r="H41" i="4"/>
  <c r="K40" i="4" s="1"/>
  <c r="H40" i="4"/>
  <c r="K39" i="4" s="1"/>
  <c r="L39" i="4" s="1"/>
  <c r="H39" i="4"/>
  <c r="H38" i="4"/>
  <c r="K37" i="4" s="1"/>
  <c r="L37" i="4" s="1"/>
  <c r="H37" i="4"/>
  <c r="H36" i="4"/>
  <c r="K35" i="4" s="1"/>
  <c r="L35" i="4" s="1"/>
  <c r="H35" i="4"/>
  <c r="K34" i="4" s="1"/>
  <c r="L34" i="4" s="1"/>
  <c r="H34" i="4"/>
  <c r="K33" i="4" s="1"/>
  <c r="H33" i="4"/>
  <c r="K32" i="4" s="1"/>
  <c r="L32" i="4" s="1"/>
  <c r="H32" i="4"/>
  <c r="K31" i="4" s="1"/>
  <c r="L31" i="4" s="1"/>
  <c r="A2" i="7" a="1"/>
  <c r="A2" i="7" s="1"/>
  <c r="L4139" i="5"/>
  <c r="K4139" i="5"/>
  <c r="L22" i="3" s="1"/>
  <c r="J4139" i="5"/>
  <c r="J21" i="3" s="1"/>
  <c r="I4139" i="5"/>
  <c r="K20" i="3" s="1"/>
  <c r="H4139" i="5"/>
  <c r="K19" i="3" s="1"/>
  <c r="L4138" i="5"/>
  <c r="K4138" i="5"/>
  <c r="J4138" i="5"/>
  <c r="I4138" i="5"/>
  <c r="H4138" i="5"/>
  <c r="L4137" i="5"/>
  <c r="K4137" i="5"/>
  <c r="J4137" i="5"/>
  <c r="I4137" i="5"/>
  <c r="H4137" i="5"/>
  <c r="L4136" i="5"/>
  <c r="K4136" i="5"/>
  <c r="J4136" i="5"/>
  <c r="I4136" i="5"/>
  <c r="H4136" i="5"/>
  <c r="L4135" i="5"/>
  <c r="K4135" i="5"/>
  <c r="J4135" i="5"/>
  <c r="I4135" i="5"/>
  <c r="H4135" i="5"/>
  <c r="L4134" i="5"/>
  <c r="K4134" i="5"/>
  <c r="J4134" i="5"/>
  <c r="I4134" i="5"/>
  <c r="H4134" i="5"/>
  <c r="L4133" i="5"/>
  <c r="K4133" i="5"/>
  <c r="J4133" i="5"/>
  <c r="I4133" i="5"/>
  <c r="H4133" i="5"/>
  <c r="L4132" i="5"/>
  <c r="K4132" i="5"/>
  <c r="J4132" i="5"/>
  <c r="I4132" i="5"/>
  <c r="H4132" i="5"/>
  <c r="L4131" i="5"/>
  <c r="K4131" i="5"/>
  <c r="J4131" i="5"/>
  <c r="I4131" i="5"/>
  <c r="H4131" i="5"/>
  <c r="L4130" i="5"/>
  <c r="K4130" i="5"/>
  <c r="J4130" i="5"/>
  <c r="I4130" i="5"/>
  <c r="H4130" i="5"/>
  <c r="L4129" i="5"/>
  <c r="K4129" i="5"/>
  <c r="J4129" i="5"/>
  <c r="I4129" i="5"/>
  <c r="H4129" i="5"/>
  <c r="L4128" i="5"/>
  <c r="K4128" i="5"/>
  <c r="J4128" i="5"/>
  <c r="I4128" i="5"/>
  <c r="H4128" i="5"/>
  <c r="L4127" i="5"/>
  <c r="K4127" i="5"/>
  <c r="J4127" i="5"/>
  <c r="I4127" i="5"/>
  <c r="H4127" i="5"/>
  <c r="L4126" i="5"/>
  <c r="K4126" i="5"/>
  <c r="J4126" i="5"/>
  <c r="I4126" i="5"/>
  <c r="H4126" i="5"/>
  <c r="L4125" i="5"/>
  <c r="K4125" i="5"/>
  <c r="J4125" i="5"/>
  <c r="I4125" i="5"/>
  <c r="H4125" i="5"/>
  <c r="L4124" i="5"/>
  <c r="K4124" i="5"/>
  <c r="J4124" i="5"/>
  <c r="I4124" i="5"/>
  <c r="H4124" i="5"/>
  <c r="L4123" i="5"/>
  <c r="K4123" i="5"/>
  <c r="J4123" i="5"/>
  <c r="I4123" i="5"/>
  <c r="H4123" i="5"/>
  <c r="L4122" i="5"/>
  <c r="K4122" i="5"/>
  <c r="J4122" i="5"/>
  <c r="I4122" i="5"/>
  <c r="H4122" i="5"/>
  <c r="L4121" i="5"/>
  <c r="K4121" i="5"/>
  <c r="J4121" i="5"/>
  <c r="I4121" i="5"/>
  <c r="H4121" i="5"/>
  <c r="L4120" i="5"/>
  <c r="K4120" i="5"/>
  <c r="J4120" i="5"/>
  <c r="I4120" i="5"/>
  <c r="H4120" i="5"/>
  <c r="L4119" i="5"/>
  <c r="K4119" i="5"/>
  <c r="J4119" i="5"/>
  <c r="I4119" i="5"/>
  <c r="H4119" i="5"/>
  <c r="L4118" i="5"/>
  <c r="K4118" i="5"/>
  <c r="J4118" i="5"/>
  <c r="I4118" i="5"/>
  <c r="H4118" i="5"/>
  <c r="L4117" i="5"/>
  <c r="K4117" i="5"/>
  <c r="J4117" i="5"/>
  <c r="I4117" i="5"/>
  <c r="H4117" i="5"/>
  <c r="L4116" i="5"/>
  <c r="K4116" i="5"/>
  <c r="J4116" i="5"/>
  <c r="I4116" i="5"/>
  <c r="H4116" i="5"/>
  <c r="L4115" i="5"/>
  <c r="K4115" i="5"/>
  <c r="J4115" i="5"/>
  <c r="I4115" i="5"/>
  <c r="H4115" i="5"/>
  <c r="L4114" i="5"/>
  <c r="K4114" i="5"/>
  <c r="J4114" i="5"/>
  <c r="I4114" i="5"/>
  <c r="H4114" i="5"/>
  <c r="L4113" i="5"/>
  <c r="K4113" i="5"/>
  <c r="J4113" i="5"/>
  <c r="I4113" i="5"/>
  <c r="H4113" i="5"/>
  <c r="L4112" i="5"/>
  <c r="K4112" i="5"/>
  <c r="J4112" i="5"/>
  <c r="I4112" i="5"/>
  <c r="H4112" i="5"/>
  <c r="L4111" i="5"/>
  <c r="K4111" i="5"/>
  <c r="J4111" i="5"/>
  <c r="I4111" i="5"/>
  <c r="H4111" i="5"/>
  <c r="L4110" i="5"/>
  <c r="K4110" i="5"/>
  <c r="J4110" i="5"/>
  <c r="I4110" i="5"/>
  <c r="H4110" i="5"/>
  <c r="L4109" i="5"/>
  <c r="K4109" i="5"/>
  <c r="J4109" i="5"/>
  <c r="I4109" i="5"/>
  <c r="H4109" i="5"/>
  <c r="L4108" i="5"/>
  <c r="K4108" i="5"/>
  <c r="J4108" i="5"/>
  <c r="I4108" i="5"/>
  <c r="H4108" i="5"/>
  <c r="L4107" i="5"/>
  <c r="K4107" i="5"/>
  <c r="J4107" i="5"/>
  <c r="I4107" i="5"/>
  <c r="H4107" i="5"/>
  <c r="L4106" i="5"/>
  <c r="K4106" i="5"/>
  <c r="J4106" i="5"/>
  <c r="I4106" i="5"/>
  <c r="H4106" i="5"/>
  <c r="L4105" i="5"/>
  <c r="K4105" i="5"/>
  <c r="J4105" i="5"/>
  <c r="I4105" i="5"/>
  <c r="H4105" i="5"/>
  <c r="L4104" i="5"/>
  <c r="K4104" i="5"/>
  <c r="J4104" i="5"/>
  <c r="I4104" i="5"/>
  <c r="H4104" i="5"/>
  <c r="L4103" i="5"/>
  <c r="K4103" i="5"/>
  <c r="J4103" i="5"/>
  <c r="I4103" i="5"/>
  <c r="H4103" i="5"/>
  <c r="L4102" i="5"/>
  <c r="K4102" i="5"/>
  <c r="J4102" i="5"/>
  <c r="I4102" i="5"/>
  <c r="H4102" i="5"/>
  <c r="L4101" i="5"/>
  <c r="K4101" i="5"/>
  <c r="J4101" i="5"/>
  <c r="I4101" i="5"/>
  <c r="H4101" i="5"/>
  <c r="L4100" i="5"/>
  <c r="K4100" i="5"/>
  <c r="J4100" i="5"/>
  <c r="I4100" i="5"/>
  <c r="H4100" i="5"/>
  <c r="L4099" i="5"/>
  <c r="K4099" i="5"/>
  <c r="J4099" i="5"/>
  <c r="I4099" i="5"/>
  <c r="H4099" i="5"/>
  <c r="L4098" i="5"/>
  <c r="K4098" i="5"/>
  <c r="J4098" i="5"/>
  <c r="I4098" i="5"/>
  <c r="H4098" i="5"/>
  <c r="L4097" i="5"/>
  <c r="K4097" i="5"/>
  <c r="J4097" i="5"/>
  <c r="I4097" i="5"/>
  <c r="H4097" i="5"/>
  <c r="L4096" i="5"/>
  <c r="K4096" i="5"/>
  <c r="J4096" i="5"/>
  <c r="I4096" i="5"/>
  <c r="H4096" i="5"/>
  <c r="L4095" i="5"/>
  <c r="K4095" i="5"/>
  <c r="J4095" i="5"/>
  <c r="I4095" i="5"/>
  <c r="H4095" i="5"/>
  <c r="L4094" i="5"/>
  <c r="K4094" i="5"/>
  <c r="J4094" i="5"/>
  <c r="I4094" i="5"/>
  <c r="H4094" i="5"/>
  <c r="L4093" i="5"/>
  <c r="K4093" i="5"/>
  <c r="J4093" i="5"/>
  <c r="I4093" i="5"/>
  <c r="H4093" i="5"/>
  <c r="L4092" i="5"/>
  <c r="K4092" i="5"/>
  <c r="J4092" i="5"/>
  <c r="I4092" i="5"/>
  <c r="H4092" i="5"/>
  <c r="L4091" i="5"/>
  <c r="K4091" i="5"/>
  <c r="J4091" i="5"/>
  <c r="I4091" i="5"/>
  <c r="H4091" i="5"/>
  <c r="L4090" i="5"/>
  <c r="K4090" i="5"/>
  <c r="J4090" i="5"/>
  <c r="I4090" i="5"/>
  <c r="H4090" i="5"/>
  <c r="L4089" i="5"/>
  <c r="K4089" i="5"/>
  <c r="J4089" i="5"/>
  <c r="I4089" i="5"/>
  <c r="H4089" i="5"/>
  <c r="L4088" i="5"/>
  <c r="K4088" i="5"/>
  <c r="J4088" i="5"/>
  <c r="I4088" i="5"/>
  <c r="H4088" i="5"/>
  <c r="L4087" i="5"/>
  <c r="K4087" i="5"/>
  <c r="J4087" i="5"/>
  <c r="I4087" i="5"/>
  <c r="H4087" i="5"/>
  <c r="L4086" i="5"/>
  <c r="K4086" i="5"/>
  <c r="J4086" i="5"/>
  <c r="I4086" i="5"/>
  <c r="H4086" i="5"/>
  <c r="L4085" i="5"/>
  <c r="K4085" i="5"/>
  <c r="J4085" i="5"/>
  <c r="I4085" i="5"/>
  <c r="H4085" i="5"/>
  <c r="L4084" i="5"/>
  <c r="K4084" i="5"/>
  <c r="J4084" i="5"/>
  <c r="I4084" i="5"/>
  <c r="H4084" i="5"/>
  <c r="L4083" i="5"/>
  <c r="K4083" i="5"/>
  <c r="J4083" i="5"/>
  <c r="I4083" i="5"/>
  <c r="H4083" i="5"/>
  <c r="L4082" i="5"/>
  <c r="K4082" i="5"/>
  <c r="J4082" i="5"/>
  <c r="I4082" i="5"/>
  <c r="H4082" i="5"/>
  <c r="L4081" i="5"/>
  <c r="K4081" i="5"/>
  <c r="J4081" i="5"/>
  <c r="I4081" i="5"/>
  <c r="H4081" i="5"/>
  <c r="L4080" i="5"/>
  <c r="K4080" i="5"/>
  <c r="J4080" i="5"/>
  <c r="I4080" i="5"/>
  <c r="H4080" i="5"/>
  <c r="L4079" i="5"/>
  <c r="K4079" i="5"/>
  <c r="J4079" i="5"/>
  <c r="I4079" i="5"/>
  <c r="H4079" i="5"/>
  <c r="L4078" i="5"/>
  <c r="K4078" i="5"/>
  <c r="J4078" i="5"/>
  <c r="I4078" i="5"/>
  <c r="H4078" i="5"/>
  <c r="L4077" i="5"/>
  <c r="K4077" i="5"/>
  <c r="J4077" i="5"/>
  <c r="I4077" i="5"/>
  <c r="H4077" i="5"/>
  <c r="L4076" i="5"/>
  <c r="K4076" i="5"/>
  <c r="J4076" i="5"/>
  <c r="I4076" i="5"/>
  <c r="H4076" i="5"/>
  <c r="L4075" i="5"/>
  <c r="K4075" i="5"/>
  <c r="J4075" i="5"/>
  <c r="I4075" i="5"/>
  <c r="H4075" i="5"/>
  <c r="L4074" i="5"/>
  <c r="K4074" i="5"/>
  <c r="J4074" i="5"/>
  <c r="I4074" i="5"/>
  <c r="H4074" i="5"/>
  <c r="L4073" i="5"/>
  <c r="K4073" i="5"/>
  <c r="J4073" i="5"/>
  <c r="I4073" i="5"/>
  <c r="H4073" i="5"/>
  <c r="L4072" i="5"/>
  <c r="K4072" i="5"/>
  <c r="J4072" i="5"/>
  <c r="I4072" i="5"/>
  <c r="H4072" i="5"/>
  <c r="L4071" i="5"/>
  <c r="K4071" i="5"/>
  <c r="J4071" i="5"/>
  <c r="I4071" i="5"/>
  <c r="H4071" i="5"/>
  <c r="L4070" i="5"/>
  <c r="K4070" i="5"/>
  <c r="J4070" i="5"/>
  <c r="I4070" i="5"/>
  <c r="H4070" i="5"/>
  <c r="L4069" i="5"/>
  <c r="K4069" i="5"/>
  <c r="J4069" i="5"/>
  <c r="I4069" i="5"/>
  <c r="H4069" i="5"/>
  <c r="L4068" i="5"/>
  <c r="K4068" i="5"/>
  <c r="J4068" i="5"/>
  <c r="I4068" i="5"/>
  <c r="H4068" i="5"/>
  <c r="L4067" i="5"/>
  <c r="K4067" i="5"/>
  <c r="J4067" i="5"/>
  <c r="I4067" i="5"/>
  <c r="H4067" i="5"/>
  <c r="L4066" i="5"/>
  <c r="K4066" i="5"/>
  <c r="J4066" i="5"/>
  <c r="I4066" i="5"/>
  <c r="H4066" i="5"/>
  <c r="L4065" i="5"/>
  <c r="K4065" i="5"/>
  <c r="J4065" i="5"/>
  <c r="I4065" i="5"/>
  <c r="H4065" i="5"/>
  <c r="L4064" i="5"/>
  <c r="K4064" i="5"/>
  <c r="J4064" i="5"/>
  <c r="I4064" i="5"/>
  <c r="H4064" i="5"/>
  <c r="L4063" i="5"/>
  <c r="K4063" i="5"/>
  <c r="J4063" i="5"/>
  <c r="I4063" i="5"/>
  <c r="H4063" i="5"/>
  <c r="L4062" i="5"/>
  <c r="K4062" i="5"/>
  <c r="J4062" i="5"/>
  <c r="I4062" i="5"/>
  <c r="H4062" i="5"/>
  <c r="L4061" i="5"/>
  <c r="K4061" i="5"/>
  <c r="J4061" i="5"/>
  <c r="I4061" i="5"/>
  <c r="H4061" i="5"/>
  <c r="L4060" i="5"/>
  <c r="K4060" i="5"/>
  <c r="J4060" i="5"/>
  <c r="I4060" i="5"/>
  <c r="H4060" i="5"/>
  <c r="L4059" i="5"/>
  <c r="K4059" i="5"/>
  <c r="J4059" i="5"/>
  <c r="I4059" i="5"/>
  <c r="H4059" i="5"/>
  <c r="L4058" i="5"/>
  <c r="K4058" i="5"/>
  <c r="J4058" i="5"/>
  <c r="I4058" i="5"/>
  <c r="H4058" i="5"/>
  <c r="L4057" i="5"/>
  <c r="K4057" i="5"/>
  <c r="J4057" i="5"/>
  <c r="I4057" i="5"/>
  <c r="H4057" i="5"/>
  <c r="L4056" i="5"/>
  <c r="K4056" i="5"/>
  <c r="J4056" i="5"/>
  <c r="I4056" i="5"/>
  <c r="H4056" i="5"/>
  <c r="L4055" i="5"/>
  <c r="K4055" i="5"/>
  <c r="J4055" i="5"/>
  <c r="I4055" i="5"/>
  <c r="H4055" i="5"/>
  <c r="L4054" i="5"/>
  <c r="K4054" i="5"/>
  <c r="J4054" i="5"/>
  <c r="I4054" i="5"/>
  <c r="H4054" i="5"/>
  <c r="L4053" i="5"/>
  <c r="K4053" i="5"/>
  <c r="J4053" i="5"/>
  <c r="I4053" i="5"/>
  <c r="H4053" i="5"/>
  <c r="L4052" i="5"/>
  <c r="K4052" i="5"/>
  <c r="J4052" i="5"/>
  <c r="I4052" i="5"/>
  <c r="H4052" i="5"/>
  <c r="L4051" i="5"/>
  <c r="K4051" i="5"/>
  <c r="J4051" i="5"/>
  <c r="I4051" i="5"/>
  <c r="H4051" i="5"/>
  <c r="L4050" i="5"/>
  <c r="K4050" i="5"/>
  <c r="J4050" i="5"/>
  <c r="I4050" i="5"/>
  <c r="H4050" i="5"/>
  <c r="L4049" i="5"/>
  <c r="K4049" i="5"/>
  <c r="J4049" i="5"/>
  <c r="I4049" i="5"/>
  <c r="H4049" i="5"/>
  <c r="L4048" i="5"/>
  <c r="K4048" i="5"/>
  <c r="J4048" i="5"/>
  <c r="I4048" i="5"/>
  <c r="H4048" i="5"/>
  <c r="L4047" i="5"/>
  <c r="K4047" i="5"/>
  <c r="J4047" i="5"/>
  <c r="I4047" i="5"/>
  <c r="H4047" i="5"/>
  <c r="L4046" i="5"/>
  <c r="K4046" i="5"/>
  <c r="J4046" i="5"/>
  <c r="I4046" i="5"/>
  <c r="H4046" i="5"/>
  <c r="L4045" i="5"/>
  <c r="K4045" i="5"/>
  <c r="J4045" i="5"/>
  <c r="I4045" i="5"/>
  <c r="H4045" i="5"/>
  <c r="L4044" i="5"/>
  <c r="K4044" i="5"/>
  <c r="J4044" i="5"/>
  <c r="I4044" i="5"/>
  <c r="H4044" i="5"/>
  <c r="L4043" i="5"/>
  <c r="K4043" i="5"/>
  <c r="J4043" i="5"/>
  <c r="I4043" i="5"/>
  <c r="H4043" i="5"/>
  <c r="L4042" i="5"/>
  <c r="K4042" i="5"/>
  <c r="J4042" i="5"/>
  <c r="I4042" i="5"/>
  <c r="H4042" i="5"/>
  <c r="L4041" i="5"/>
  <c r="K4041" i="5"/>
  <c r="J4041" i="5"/>
  <c r="I4041" i="5"/>
  <c r="H4041" i="5"/>
  <c r="L4040" i="5"/>
  <c r="K4040" i="5"/>
  <c r="J4040" i="5"/>
  <c r="I4040" i="5"/>
  <c r="H4040" i="5"/>
  <c r="L4039" i="5"/>
  <c r="K4039" i="5"/>
  <c r="J4039" i="5"/>
  <c r="I4039" i="5"/>
  <c r="H4039" i="5"/>
  <c r="L4038" i="5"/>
  <c r="K4038" i="5"/>
  <c r="J4038" i="5"/>
  <c r="I4038" i="5"/>
  <c r="H4038" i="5"/>
  <c r="L4037" i="5"/>
  <c r="K4037" i="5"/>
  <c r="J4037" i="5"/>
  <c r="I4037" i="5"/>
  <c r="H4037" i="5"/>
  <c r="L4036" i="5"/>
  <c r="K4036" i="5"/>
  <c r="J4036" i="5"/>
  <c r="I4036" i="5"/>
  <c r="H4036" i="5"/>
  <c r="L4035" i="5"/>
  <c r="K4035" i="5"/>
  <c r="J4035" i="5"/>
  <c r="I4035" i="5"/>
  <c r="H4035" i="5"/>
  <c r="L4034" i="5"/>
  <c r="K4034" i="5"/>
  <c r="J4034" i="5"/>
  <c r="I4034" i="5"/>
  <c r="H4034" i="5"/>
  <c r="L4033" i="5"/>
  <c r="K4033" i="5"/>
  <c r="J4033" i="5"/>
  <c r="I4033" i="5"/>
  <c r="H4033" i="5"/>
  <c r="L4032" i="5"/>
  <c r="K4032" i="5"/>
  <c r="J4032" i="5"/>
  <c r="I4032" i="5"/>
  <c r="H4032" i="5"/>
  <c r="L4031" i="5"/>
  <c r="K4031" i="5"/>
  <c r="J4031" i="5"/>
  <c r="I4031" i="5"/>
  <c r="H4031" i="5"/>
  <c r="L4030" i="5"/>
  <c r="K4030" i="5"/>
  <c r="J4030" i="5"/>
  <c r="I4030" i="5"/>
  <c r="H4030" i="5"/>
  <c r="L4029" i="5"/>
  <c r="K4029" i="5"/>
  <c r="J4029" i="5"/>
  <c r="I4029" i="5"/>
  <c r="H4029" i="5"/>
  <c r="L4028" i="5"/>
  <c r="K4028" i="5"/>
  <c r="J4028" i="5"/>
  <c r="I4028" i="5"/>
  <c r="H4028" i="5"/>
  <c r="L4027" i="5"/>
  <c r="K4027" i="5"/>
  <c r="J4027" i="5"/>
  <c r="I4027" i="5"/>
  <c r="H4027" i="5"/>
  <c r="L4026" i="5"/>
  <c r="K4026" i="5"/>
  <c r="J4026" i="5"/>
  <c r="I4026" i="5"/>
  <c r="H4026" i="5"/>
  <c r="L4025" i="5"/>
  <c r="K4025" i="5"/>
  <c r="J4025" i="5"/>
  <c r="I4025" i="5"/>
  <c r="H4025" i="5"/>
  <c r="L4024" i="5"/>
  <c r="K4024" i="5"/>
  <c r="J4024" i="5"/>
  <c r="I4024" i="5"/>
  <c r="H4024" i="5"/>
  <c r="L4023" i="5"/>
  <c r="K4023" i="5"/>
  <c r="J4023" i="5"/>
  <c r="I4023" i="5"/>
  <c r="H4023" i="5"/>
  <c r="L4022" i="5"/>
  <c r="K4022" i="5"/>
  <c r="J4022" i="5"/>
  <c r="I4022" i="5"/>
  <c r="H4022" i="5"/>
  <c r="L4021" i="5"/>
  <c r="K4021" i="5"/>
  <c r="J4021" i="5"/>
  <c r="I4021" i="5"/>
  <c r="H4021" i="5"/>
  <c r="L4020" i="5"/>
  <c r="K4020" i="5"/>
  <c r="J4020" i="5"/>
  <c r="I4020" i="5"/>
  <c r="H4020" i="5"/>
  <c r="L4019" i="5"/>
  <c r="K4019" i="5"/>
  <c r="J4019" i="5"/>
  <c r="I4019" i="5"/>
  <c r="H4019" i="5"/>
  <c r="L4018" i="5"/>
  <c r="K4018" i="5"/>
  <c r="J4018" i="5"/>
  <c r="I4018" i="5"/>
  <c r="H4018" i="5"/>
  <c r="L4017" i="5"/>
  <c r="K4017" i="5"/>
  <c r="J4017" i="5"/>
  <c r="I4017" i="5"/>
  <c r="H4017" i="5"/>
  <c r="L4016" i="5"/>
  <c r="K4016" i="5"/>
  <c r="J4016" i="5"/>
  <c r="I4016" i="5"/>
  <c r="H4016" i="5"/>
  <c r="L4015" i="5"/>
  <c r="K4015" i="5"/>
  <c r="J4015" i="5"/>
  <c r="I4015" i="5"/>
  <c r="H4015" i="5"/>
  <c r="L4014" i="5"/>
  <c r="K4014" i="5"/>
  <c r="J4014" i="5"/>
  <c r="I4014" i="5"/>
  <c r="H4014" i="5"/>
  <c r="L4013" i="5"/>
  <c r="K4013" i="5"/>
  <c r="J4013" i="5"/>
  <c r="I4013" i="5"/>
  <c r="H4013" i="5"/>
  <c r="L4012" i="5"/>
  <c r="K4012" i="5"/>
  <c r="J4012" i="5"/>
  <c r="I4012" i="5"/>
  <c r="H4012" i="5"/>
  <c r="L4011" i="5"/>
  <c r="K4011" i="5"/>
  <c r="J4011" i="5"/>
  <c r="I4011" i="5"/>
  <c r="H4011" i="5"/>
  <c r="L4010" i="5"/>
  <c r="K4010" i="5"/>
  <c r="J4010" i="5"/>
  <c r="I4010" i="5"/>
  <c r="H4010" i="5"/>
  <c r="L4009" i="5"/>
  <c r="K4009" i="5"/>
  <c r="J4009" i="5"/>
  <c r="I4009" i="5"/>
  <c r="H4009" i="5"/>
  <c r="L4008" i="5"/>
  <c r="K4008" i="5"/>
  <c r="J4008" i="5"/>
  <c r="I4008" i="5"/>
  <c r="H4008" i="5"/>
  <c r="L4007" i="5"/>
  <c r="K4007" i="5"/>
  <c r="J4007" i="5"/>
  <c r="I4007" i="5"/>
  <c r="H4007" i="5"/>
  <c r="L4006" i="5"/>
  <c r="K4006" i="5"/>
  <c r="J4006" i="5"/>
  <c r="I4006" i="5"/>
  <c r="H4006" i="5"/>
  <c r="L4005" i="5"/>
  <c r="K4005" i="5"/>
  <c r="J4005" i="5"/>
  <c r="I4005" i="5"/>
  <c r="H4005" i="5"/>
  <c r="L4004" i="5"/>
  <c r="K4004" i="5"/>
  <c r="J4004" i="5"/>
  <c r="I4004" i="5"/>
  <c r="H4004" i="5"/>
  <c r="L4003" i="5"/>
  <c r="K4003" i="5"/>
  <c r="J4003" i="5"/>
  <c r="I4003" i="5"/>
  <c r="H4003" i="5"/>
  <c r="L4002" i="5"/>
  <c r="K4002" i="5"/>
  <c r="J4002" i="5"/>
  <c r="I4002" i="5"/>
  <c r="H4002" i="5"/>
  <c r="L4001" i="5"/>
  <c r="K4001" i="5"/>
  <c r="J4001" i="5"/>
  <c r="I4001" i="5"/>
  <c r="H4001" i="5"/>
  <c r="L4000" i="5"/>
  <c r="K4000" i="5"/>
  <c r="J4000" i="5"/>
  <c r="I4000" i="5"/>
  <c r="H4000" i="5"/>
  <c r="L3999" i="5"/>
  <c r="K3999" i="5"/>
  <c r="J3999" i="5"/>
  <c r="I3999" i="5"/>
  <c r="H3999" i="5"/>
  <c r="L3998" i="5"/>
  <c r="K3998" i="5"/>
  <c r="J3998" i="5"/>
  <c r="I3998" i="5"/>
  <c r="H3998" i="5"/>
  <c r="L3997" i="5"/>
  <c r="K3997" i="5"/>
  <c r="J3997" i="5"/>
  <c r="I3997" i="5"/>
  <c r="H3997" i="5"/>
  <c r="L3996" i="5"/>
  <c r="K3996" i="5"/>
  <c r="J3996" i="5"/>
  <c r="I3996" i="5"/>
  <c r="H3996" i="5"/>
  <c r="L3995" i="5"/>
  <c r="K3995" i="5"/>
  <c r="J3995" i="5"/>
  <c r="I3995" i="5"/>
  <c r="H3995" i="5"/>
  <c r="L3994" i="5"/>
  <c r="K3994" i="5"/>
  <c r="J3994" i="5"/>
  <c r="I3994" i="5"/>
  <c r="H3994" i="5"/>
  <c r="L3993" i="5"/>
  <c r="K3993" i="5"/>
  <c r="J3993" i="5"/>
  <c r="I3993" i="5"/>
  <c r="H3993" i="5"/>
  <c r="L3992" i="5"/>
  <c r="K3992" i="5"/>
  <c r="J3992" i="5"/>
  <c r="I3992" i="5"/>
  <c r="H3992" i="5"/>
  <c r="L3991" i="5"/>
  <c r="K3991" i="5"/>
  <c r="J3991" i="5"/>
  <c r="I3991" i="5"/>
  <c r="H3991" i="5"/>
  <c r="L3990" i="5"/>
  <c r="K3990" i="5"/>
  <c r="J3990" i="5"/>
  <c r="I3990" i="5"/>
  <c r="H3990" i="5"/>
  <c r="L3989" i="5"/>
  <c r="K3989" i="5"/>
  <c r="J3989" i="5"/>
  <c r="I3989" i="5"/>
  <c r="H3989" i="5"/>
  <c r="L3988" i="5"/>
  <c r="K3988" i="5"/>
  <c r="J3988" i="5"/>
  <c r="I3988" i="5"/>
  <c r="H3988" i="5"/>
  <c r="L3987" i="5"/>
  <c r="K3987" i="5"/>
  <c r="J3987" i="5"/>
  <c r="I3987" i="5"/>
  <c r="H3987" i="5"/>
  <c r="L3986" i="5"/>
  <c r="K3986" i="5"/>
  <c r="J3986" i="5"/>
  <c r="I3986" i="5"/>
  <c r="H3986" i="5"/>
  <c r="L3985" i="5"/>
  <c r="K3985" i="5"/>
  <c r="J3985" i="5"/>
  <c r="I3985" i="5"/>
  <c r="H3985" i="5"/>
  <c r="L3984" i="5"/>
  <c r="K3984" i="5"/>
  <c r="J3984" i="5"/>
  <c r="I3984" i="5"/>
  <c r="H3984" i="5"/>
  <c r="L3983" i="5"/>
  <c r="K3983" i="5"/>
  <c r="J3983" i="5"/>
  <c r="I3983" i="5"/>
  <c r="H3983" i="5"/>
  <c r="L3982" i="5"/>
  <c r="K3982" i="5"/>
  <c r="J3982" i="5"/>
  <c r="I3982" i="5"/>
  <c r="H3982" i="5"/>
  <c r="L3981" i="5"/>
  <c r="K3981" i="5"/>
  <c r="J3981" i="5"/>
  <c r="I3981" i="5"/>
  <c r="H3981" i="5"/>
  <c r="L3980" i="5"/>
  <c r="K3980" i="5"/>
  <c r="J3980" i="5"/>
  <c r="I3980" i="5"/>
  <c r="H3980" i="5"/>
  <c r="L3979" i="5"/>
  <c r="K3979" i="5"/>
  <c r="J3979" i="5"/>
  <c r="I3979" i="5"/>
  <c r="H3979" i="5"/>
  <c r="L3978" i="5"/>
  <c r="K3978" i="5"/>
  <c r="J3978" i="5"/>
  <c r="I3978" i="5"/>
  <c r="H3978" i="5"/>
  <c r="L3977" i="5"/>
  <c r="K3977" i="5"/>
  <c r="J3977" i="5"/>
  <c r="I3977" i="5"/>
  <c r="H3977" i="5"/>
  <c r="L3976" i="5"/>
  <c r="K3976" i="5"/>
  <c r="J3976" i="5"/>
  <c r="I3976" i="5"/>
  <c r="H3976" i="5"/>
  <c r="L3975" i="5"/>
  <c r="K3975" i="5"/>
  <c r="J3975" i="5"/>
  <c r="I3975" i="5"/>
  <c r="H3975" i="5"/>
  <c r="L3974" i="5"/>
  <c r="K3974" i="5"/>
  <c r="J3974" i="5"/>
  <c r="I3974" i="5"/>
  <c r="H3974" i="5"/>
  <c r="L3973" i="5"/>
  <c r="K3973" i="5"/>
  <c r="J3973" i="5"/>
  <c r="I3973" i="5"/>
  <c r="H3973" i="5"/>
  <c r="L3972" i="5"/>
  <c r="K3972" i="5"/>
  <c r="J3972" i="5"/>
  <c r="I3972" i="5"/>
  <c r="H3972" i="5"/>
  <c r="L3971" i="5"/>
  <c r="K3971" i="5"/>
  <c r="J3971" i="5"/>
  <c r="I3971" i="5"/>
  <c r="H3971" i="5"/>
  <c r="L3970" i="5"/>
  <c r="K3970" i="5"/>
  <c r="J3970" i="5"/>
  <c r="I3970" i="5"/>
  <c r="H3970" i="5"/>
  <c r="L3969" i="5"/>
  <c r="K3969" i="5"/>
  <c r="J3969" i="5"/>
  <c r="I3969" i="5"/>
  <c r="H3969" i="5"/>
  <c r="L3968" i="5"/>
  <c r="K3968" i="5"/>
  <c r="J3968" i="5"/>
  <c r="I3968" i="5"/>
  <c r="H3968" i="5"/>
  <c r="L3967" i="5"/>
  <c r="K3967" i="5"/>
  <c r="J3967" i="5"/>
  <c r="I3967" i="5"/>
  <c r="H3967" i="5"/>
  <c r="L3966" i="5"/>
  <c r="K3966" i="5"/>
  <c r="J3966" i="5"/>
  <c r="I3966" i="5"/>
  <c r="H3966" i="5"/>
  <c r="L3965" i="5"/>
  <c r="K3965" i="5"/>
  <c r="J3965" i="5"/>
  <c r="I3965" i="5"/>
  <c r="H3965" i="5"/>
  <c r="L3964" i="5"/>
  <c r="K3964" i="5"/>
  <c r="J3964" i="5"/>
  <c r="I3964" i="5"/>
  <c r="H3964" i="5"/>
  <c r="L3963" i="5"/>
  <c r="K3963" i="5"/>
  <c r="J3963" i="5"/>
  <c r="I3963" i="5"/>
  <c r="H3963" i="5"/>
  <c r="L3962" i="5"/>
  <c r="K3962" i="5"/>
  <c r="J3962" i="5"/>
  <c r="I3962" i="5"/>
  <c r="H3962" i="5"/>
  <c r="L3961" i="5"/>
  <c r="K3961" i="5"/>
  <c r="J3961" i="5"/>
  <c r="I3961" i="5"/>
  <c r="H3961" i="5"/>
  <c r="L3960" i="5"/>
  <c r="K3960" i="5"/>
  <c r="J3960" i="5"/>
  <c r="I3960" i="5"/>
  <c r="H3960" i="5"/>
  <c r="L3959" i="5"/>
  <c r="K3959" i="5"/>
  <c r="J3959" i="5"/>
  <c r="I3959" i="5"/>
  <c r="H3959" i="5"/>
  <c r="L3958" i="5"/>
  <c r="K3958" i="5"/>
  <c r="J3958" i="5"/>
  <c r="I3958" i="5"/>
  <c r="H3958" i="5"/>
  <c r="L3957" i="5"/>
  <c r="K3957" i="5"/>
  <c r="J3957" i="5"/>
  <c r="I3957" i="5"/>
  <c r="H3957" i="5"/>
  <c r="L3956" i="5"/>
  <c r="K3956" i="5"/>
  <c r="J3956" i="5"/>
  <c r="I3956" i="5"/>
  <c r="H3956" i="5"/>
  <c r="L3955" i="5"/>
  <c r="K3955" i="5"/>
  <c r="J3955" i="5"/>
  <c r="I3955" i="5"/>
  <c r="H3955" i="5"/>
  <c r="L3954" i="5"/>
  <c r="K3954" i="5"/>
  <c r="J3954" i="5"/>
  <c r="I3954" i="5"/>
  <c r="H3954" i="5"/>
  <c r="L3953" i="5"/>
  <c r="K3953" i="5"/>
  <c r="J3953" i="5"/>
  <c r="I3953" i="5"/>
  <c r="H3953" i="5"/>
  <c r="L3952" i="5"/>
  <c r="K3952" i="5"/>
  <c r="J3952" i="5"/>
  <c r="I3952" i="5"/>
  <c r="H3952" i="5"/>
  <c r="L3951" i="5"/>
  <c r="K3951" i="5"/>
  <c r="J3951" i="5"/>
  <c r="I3951" i="5"/>
  <c r="H3951" i="5"/>
  <c r="L3950" i="5"/>
  <c r="K3950" i="5"/>
  <c r="J3950" i="5"/>
  <c r="I3950" i="5"/>
  <c r="H3950" i="5"/>
  <c r="L3949" i="5"/>
  <c r="K3949" i="5"/>
  <c r="J3949" i="5"/>
  <c r="I3949" i="5"/>
  <c r="H3949" i="5"/>
  <c r="L3948" i="5"/>
  <c r="K3948" i="5"/>
  <c r="J3948" i="5"/>
  <c r="I3948" i="5"/>
  <c r="H3948" i="5"/>
  <c r="L3947" i="5"/>
  <c r="K3947" i="5"/>
  <c r="J3947" i="5"/>
  <c r="I3947" i="5"/>
  <c r="H3947" i="5"/>
  <c r="L3946" i="5"/>
  <c r="K3946" i="5"/>
  <c r="J3946" i="5"/>
  <c r="I3946" i="5"/>
  <c r="H3946" i="5"/>
  <c r="L3945" i="5"/>
  <c r="K3945" i="5"/>
  <c r="J3945" i="5"/>
  <c r="I3945" i="5"/>
  <c r="H3945" i="5"/>
  <c r="L3944" i="5"/>
  <c r="K3944" i="5"/>
  <c r="J3944" i="5"/>
  <c r="I3944" i="5"/>
  <c r="H3944" i="5"/>
  <c r="L3943" i="5"/>
  <c r="K3943" i="5"/>
  <c r="J3943" i="5"/>
  <c r="I3943" i="5"/>
  <c r="H3943" i="5"/>
  <c r="L3942" i="5"/>
  <c r="K3942" i="5"/>
  <c r="J3942" i="5"/>
  <c r="I3942" i="5"/>
  <c r="H3942" i="5"/>
  <c r="L3941" i="5"/>
  <c r="K3941" i="5"/>
  <c r="J3941" i="5"/>
  <c r="I3941" i="5"/>
  <c r="H3941" i="5"/>
  <c r="L3940" i="5"/>
  <c r="K3940" i="5"/>
  <c r="J3940" i="5"/>
  <c r="I3940" i="5"/>
  <c r="H3940" i="5"/>
  <c r="L3939" i="5"/>
  <c r="K3939" i="5"/>
  <c r="J3939" i="5"/>
  <c r="I3939" i="5"/>
  <c r="H3939" i="5"/>
  <c r="L3938" i="5"/>
  <c r="K3938" i="5"/>
  <c r="J3938" i="5"/>
  <c r="I3938" i="5"/>
  <c r="H3938" i="5"/>
  <c r="L3937" i="5"/>
  <c r="K3937" i="5"/>
  <c r="J3937" i="5"/>
  <c r="I3937" i="5"/>
  <c r="H3937" i="5"/>
  <c r="L3936" i="5"/>
  <c r="K3936" i="5"/>
  <c r="J3936" i="5"/>
  <c r="I3936" i="5"/>
  <c r="H3936" i="5"/>
  <c r="L3935" i="5"/>
  <c r="K3935" i="5"/>
  <c r="J3935" i="5"/>
  <c r="I3935" i="5"/>
  <c r="H3935" i="5"/>
  <c r="L3934" i="5"/>
  <c r="K3934" i="5"/>
  <c r="J3934" i="5"/>
  <c r="I3934" i="5"/>
  <c r="H3934" i="5"/>
  <c r="L3933" i="5"/>
  <c r="K3933" i="5"/>
  <c r="J3933" i="5"/>
  <c r="I3933" i="5"/>
  <c r="H3933" i="5"/>
  <c r="L3932" i="5"/>
  <c r="K3932" i="5"/>
  <c r="J3932" i="5"/>
  <c r="I3932" i="5"/>
  <c r="H3932" i="5"/>
  <c r="L3931" i="5"/>
  <c r="K3931" i="5"/>
  <c r="J3931" i="5"/>
  <c r="I3931" i="5"/>
  <c r="H3931" i="5"/>
  <c r="L3930" i="5"/>
  <c r="K3930" i="5"/>
  <c r="J3930" i="5"/>
  <c r="I3930" i="5"/>
  <c r="H3930" i="5"/>
  <c r="L3929" i="5"/>
  <c r="K3929" i="5"/>
  <c r="J3929" i="5"/>
  <c r="I3929" i="5"/>
  <c r="H3929" i="5"/>
  <c r="L3928" i="5"/>
  <c r="K3928" i="5"/>
  <c r="J3928" i="5"/>
  <c r="I3928" i="5"/>
  <c r="H3928" i="5"/>
  <c r="L3927" i="5"/>
  <c r="K3927" i="5"/>
  <c r="J3927" i="5"/>
  <c r="I3927" i="5"/>
  <c r="H3927" i="5"/>
  <c r="L3926" i="5"/>
  <c r="K3926" i="5"/>
  <c r="J3926" i="5"/>
  <c r="I3926" i="5"/>
  <c r="H3926" i="5"/>
  <c r="L3925" i="5"/>
  <c r="K3925" i="5"/>
  <c r="J3925" i="5"/>
  <c r="I3925" i="5"/>
  <c r="H3925" i="5"/>
  <c r="L3924" i="5"/>
  <c r="K3924" i="5"/>
  <c r="J3924" i="5"/>
  <c r="I3924" i="5"/>
  <c r="H3924" i="5"/>
  <c r="L3923" i="5"/>
  <c r="K3923" i="5"/>
  <c r="J3923" i="5"/>
  <c r="I3923" i="5"/>
  <c r="H3923" i="5"/>
  <c r="L3922" i="5"/>
  <c r="K3922" i="5"/>
  <c r="J3922" i="5"/>
  <c r="I3922" i="5"/>
  <c r="H3922" i="5"/>
  <c r="L3921" i="5"/>
  <c r="K3921" i="5"/>
  <c r="J3921" i="5"/>
  <c r="I3921" i="5"/>
  <c r="H3921" i="5"/>
  <c r="L3920" i="5"/>
  <c r="K3920" i="5"/>
  <c r="J3920" i="5"/>
  <c r="I3920" i="5"/>
  <c r="H3920" i="5"/>
  <c r="L3919" i="5"/>
  <c r="K3919" i="5"/>
  <c r="J3919" i="5"/>
  <c r="I3919" i="5"/>
  <c r="H3919" i="5"/>
  <c r="L3918" i="5"/>
  <c r="K3918" i="5"/>
  <c r="J3918" i="5"/>
  <c r="I3918" i="5"/>
  <c r="H3918" i="5"/>
  <c r="L3917" i="5"/>
  <c r="K3917" i="5"/>
  <c r="J3917" i="5"/>
  <c r="I3917" i="5"/>
  <c r="H3917" i="5"/>
  <c r="L3916" i="5"/>
  <c r="K3916" i="5"/>
  <c r="J3916" i="5"/>
  <c r="I3916" i="5"/>
  <c r="H3916" i="5"/>
  <c r="L3915" i="5"/>
  <c r="K3915" i="5"/>
  <c r="J3915" i="5"/>
  <c r="I3915" i="5"/>
  <c r="H3915" i="5"/>
  <c r="L3914" i="5"/>
  <c r="K3914" i="5"/>
  <c r="J3914" i="5"/>
  <c r="I3914" i="5"/>
  <c r="H3914" i="5"/>
  <c r="L3913" i="5"/>
  <c r="K3913" i="5"/>
  <c r="J3913" i="5"/>
  <c r="I3913" i="5"/>
  <c r="H3913" i="5"/>
  <c r="L3912" i="5"/>
  <c r="K3912" i="5"/>
  <c r="J3912" i="5"/>
  <c r="I3912" i="5"/>
  <c r="H3912" i="5"/>
  <c r="L3911" i="5"/>
  <c r="K3911" i="5"/>
  <c r="J3911" i="5"/>
  <c r="I3911" i="5"/>
  <c r="H3911" i="5"/>
  <c r="L3910" i="5"/>
  <c r="K3910" i="5"/>
  <c r="J3910" i="5"/>
  <c r="I3910" i="5"/>
  <c r="H3910" i="5"/>
  <c r="L3909" i="5"/>
  <c r="K3909" i="5"/>
  <c r="J3909" i="5"/>
  <c r="I3909" i="5"/>
  <c r="H3909" i="5"/>
  <c r="L3908" i="5"/>
  <c r="K3908" i="5"/>
  <c r="J3908" i="5"/>
  <c r="I3908" i="5"/>
  <c r="H3908" i="5"/>
  <c r="L3907" i="5"/>
  <c r="K3907" i="5"/>
  <c r="J3907" i="5"/>
  <c r="I3907" i="5"/>
  <c r="H3907" i="5"/>
  <c r="L3906" i="5"/>
  <c r="K3906" i="5"/>
  <c r="J3906" i="5"/>
  <c r="I3906" i="5"/>
  <c r="H3906" i="5"/>
  <c r="L3905" i="5"/>
  <c r="K3905" i="5"/>
  <c r="J3905" i="5"/>
  <c r="I3905" i="5"/>
  <c r="H3905" i="5"/>
  <c r="L3904" i="5"/>
  <c r="K3904" i="5"/>
  <c r="J3904" i="5"/>
  <c r="I3904" i="5"/>
  <c r="H3904" i="5"/>
  <c r="L3903" i="5"/>
  <c r="K3903" i="5"/>
  <c r="J3903" i="5"/>
  <c r="I3903" i="5"/>
  <c r="H3903" i="5"/>
  <c r="L3902" i="5"/>
  <c r="K3902" i="5"/>
  <c r="J3902" i="5"/>
  <c r="I3902" i="5"/>
  <c r="H3902" i="5"/>
  <c r="L3901" i="5"/>
  <c r="K3901" i="5"/>
  <c r="J3901" i="5"/>
  <c r="I3901" i="5"/>
  <c r="H3901" i="5"/>
  <c r="L3900" i="5"/>
  <c r="K3900" i="5"/>
  <c r="J3900" i="5"/>
  <c r="I3900" i="5"/>
  <c r="H3900" i="5"/>
  <c r="L3899" i="5"/>
  <c r="K3899" i="5"/>
  <c r="J3899" i="5"/>
  <c r="I3899" i="5"/>
  <c r="H3899" i="5"/>
  <c r="L3898" i="5"/>
  <c r="K3898" i="5"/>
  <c r="J3898" i="5"/>
  <c r="I3898" i="5"/>
  <c r="H3898" i="5"/>
  <c r="L3897" i="5"/>
  <c r="K3897" i="5"/>
  <c r="J3897" i="5"/>
  <c r="I3897" i="5"/>
  <c r="H3897" i="5"/>
  <c r="L3896" i="5"/>
  <c r="K3896" i="5"/>
  <c r="J3896" i="5"/>
  <c r="I3896" i="5"/>
  <c r="H3896" i="5"/>
  <c r="L3895" i="5"/>
  <c r="K3895" i="5"/>
  <c r="J3895" i="5"/>
  <c r="I3895" i="5"/>
  <c r="H3895" i="5"/>
  <c r="L3894" i="5"/>
  <c r="K3894" i="5"/>
  <c r="J3894" i="5"/>
  <c r="I3894" i="5"/>
  <c r="H3894" i="5"/>
  <c r="L3893" i="5"/>
  <c r="K3893" i="5"/>
  <c r="J3893" i="5"/>
  <c r="I3893" i="5"/>
  <c r="H3893" i="5"/>
  <c r="L3892" i="5"/>
  <c r="K3892" i="5"/>
  <c r="J3892" i="5"/>
  <c r="I3892" i="5"/>
  <c r="H3892" i="5"/>
  <c r="L3891" i="5"/>
  <c r="K3891" i="5"/>
  <c r="J3891" i="5"/>
  <c r="I3891" i="5"/>
  <c r="H3891" i="5"/>
  <c r="L3890" i="5"/>
  <c r="K3890" i="5"/>
  <c r="J3890" i="5"/>
  <c r="I3890" i="5"/>
  <c r="H3890" i="5"/>
  <c r="L3889" i="5"/>
  <c r="K3889" i="5"/>
  <c r="J3889" i="5"/>
  <c r="I3889" i="5"/>
  <c r="H3889" i="5"/>
  <c r="L3888" i="5"/>
  <c r="K3888" i="5"/>
  <c r="J3888" i="5"/>
  <c r="I3888" i="5"/>
  <c r="H3888" i="5"/>
  <c r="L3887" i="5"/>
  <c r="K3887" i="5"/>
  <c r="J3887" i="5"/>
  <c r="I3887" i="5"/>
  <c r="H3887" i="5"/>
  <c r="L3886" i="5"/>
  <c r="K3886" i="5"/>
  <c r="J3886" i="5"/>
  <c r="I3886" i="5"/>
  <c r="H3886" i="5"/>
  <c r="L3885" i="5"/>
  <c r="K3885" i="5"/>
  <c r="J3885" i="5"/>
  <c r="I3885" i="5"/>
  <c r="H3885" i="5"/>
  <c r="L3884" i="5"/>
  <c r="K3884" i="5"/>
  <c r="J3884" i="5"/>
  <c r="I3884" i="5"/>
  <c r="H3884" i="5"/>
  <c r="L3883" i="5"/>
  <c r="K3883" i="5"/>
  <c r="J3883" i="5"/>
  <c r="I3883" i="5"/>
  <c r="H3883" i="5"/>
  <c r="L3882" i="5"/>
  <c r="K3882" i="5"/>
  <c r="J3882" i="5"/>
  <c r="I3882" i="5"/>
  <c r="H3882" i="5"/>
  <c r="L3881" i="5"/>
  <c r="K3881" i="5"/>
  <c r="J3881" i="5"/>
  <c r="I3881" i="5"/>
  <c r="H3881" i="5"/>
  <c r="L3880" i="5"/>
  <c r="K3880" i="5"/>
  <c r="J3880" i="5"/>
  <c r="I3880" i="5"/>
  <c r="H3880" i="5"/>
  <c r="L3879" i="5"/>
  <c r="K3879" i="5"/>
  <c r="J3879" i="5"/>
  <c r="I3879" i="5"/>
  <c r="H3879" i="5"/>
  <c r="L3878" i="5"/>
  <c r="K3878" i="5"/>
  <c r="J3878" i="5"/>
  <c r="I3878" i="5"/>
  <c r="H3878" i="5"/>
  <c r="L3877" i="5"/>
  <c r="K3877" i="5"/>
  <c r="J3877" i="5"/>
  <c r="I3877" i="5"/>
  <c r="H3877" i="5"/>
  <c r="L3876" i="5"/>
  <c r="K3876" i="5"/>
  <c r="J3876" i="5"/>
  <c r="I3876" i="5"/>
  <c r="H3876" i="5"/>
  <c r="L3875" i="5"/>
  <c r="K3875" i="5"/>
  <c r="J3875" i="5"/>
  <c r="I3875" i="5"/>
  <c r="H3875" i="5"/>
  <c r="L3874" i="5"/>
  <c r="K3874" i="5"/>
  <c r="J3874" i="5"/>
  <c r="I3874" i="5"/>
  <c r="H3874" i="5"/>
  <c r="L3873" i="5"/>
  <c r="K3873" i="5"/>
  <c r="J3873" i="5"/>
  <c r="I3873" i="5"/>
  <c r="H3873" i="5"/>
  <c r="L3872" i="5"/>
  <c r="K3872" i="5"/>
  <c r="J3872" i="5"/>
  <c r="I3872" i="5"/>
  <c r="H3872" i="5"/>
  <c r="L3871" i="5"/>
  <c r="K3871" i="5"/>
  <c r="J3871" i="5"/>
  <c r="I3871" i="5"/>
  <c r="H3871" i="5"/>
  <c r="L3870" i="5"/>
  <c r="K3870" i="5"/>
  <c r="J3870" i="5"/>
  <c r="I3870" i="5"/>
  <c r="H3870" i="5"/>
  <c r="L3869" i="5"/>
  <c r="K3869" i="5"/>
  <c r="J3869" i="5"/>
  <c r="I3869" i="5"/>
  <c r="H3869" i="5"/>
  <c r="L3868" i="5"/>
  <c r="K3868" i="5"/>
  <c r="J3868" i="5"/>
  <c r="I3868" i="5"/>
  <c r="H3868" i="5"/>
  <c r="L3867" i="5"/>
  <c r="K3867" i="5"/>
  <c r="J3867" i="5"/>
  <c r="I3867" i="5"/>
  <c r="H3867" i="5"/>
  <c r="L3866" i="5"/>
  <c r="K3866" i="5"/>
  <c r="J3866" i="5"/>
  <c r="I3866" i="5"/>
  <c r="H3866" i="5"/>
  <c r="L3865" i="5"/>
  <c r="K3865" i="5"/>
  <c r="J3865" i="5"/>
  <c r="I3865" i="5"/>
  <c r="H3865" i="5"/>
  <c r="L3864" i="5"/>
  <c r="K3864" i="5"/>
  <c r="J3864" i="5"/>
  <c r="I3864" i="5"/>
  <c r="H3864" i="5"/>
  <c r="L3863" i="5"/>
  <c r="K3863" i="5"/>
  <c r="J3863" i="5"/>
  <c r="I3863" i="5"/>
  <c r="H3863" i="5"/>
  <c r="L3862" i="5"/>
  <c r="K3862" i="5"/>
  <c r="J3862" i="5"/>
  <c r="I3862" i="5"/>
  <c r="H3862" i="5"/>
  <c r="L3861" i="5"/>
  <c r="K3861" i="5"/>
  <c r="J3861" i="5"/>
  <c r="I3861" i="5"/>
  <c r="H3861" i="5"/>
  <c r="L3860" i="5"/>
  <c r="K3860" i="5"/>
  <c r="J3860" i="5"/>
  <c r="I3860" i="5"/>
  <c r="H3860" i="5"/>
  <c r="L3859" i="5"/>
  <c r="K3859" i="5"/>
  <c r="J3859" i="5"/>
  <c r="I3859" i="5"/>
  <c r="H3859" i="5"/>
  <c r="L3858" i="5"/>
  <c r="K3858" i="5"/>
  <c r="J3858" i="5"/>
  <c r="I3858" i="5"/>
  <c r="H3858" i="5"/>
  <c r="L3857" i="5"/>
  <c r="K3857" i="5"/>
  <c r="J3857" i="5"/>
  <c r="I3857" i="5"/>
  <c r="H3857" i="5"/>
  <c r="L3856" i="5"/>
  <c r="K3856" i="5"/>
  <c r="J3856" i="5"/>
  <c r="I3856" i="5"/>
  <c r="H3856" i="5"/>
  <c r="L3855" i="5"/>
  <c r="K3855" i="5"/>
  <c r="J3855" i="5"/>
  <c r="I3855" i="5"/>
  <c r="H3855" i="5"/>
  <c r="L3854" i="5"/>
  <c r="K3854" i="5"/>
  <c r="J3854" i="5"/>
  <c r="I3854" i="5"/>
  <c r="H3854" i="5"/>
  <c r="L3853" i="5"/>
  <c r="K3853" i="5"/>
  <c r="J3853" i="5"/>
  <c r="I3853" i="5"/>
  <c r="H3853" i="5"/>
  <c r="L3852" i="5"/>
  <c r="K3852" i="5"/>
  <c r="J3852" i="5"/>
  <c r="I3852" i="5"/>
  <c r="H3852" i="5"/>
  <c r="L3851" i="5"/>
  <c r="K3851" i="5"/>
  <c r="J3851" i="5"/>
  <c r="I3851" i="5"/>
  <c r="H3851" i="5"/>
  <c r="L3850" i="5"/>
  <c r="K3850" i="5"/>
  <c r="J3850" i="5"/>
  <c r="I3850" i="5"/>
  <c r="H3850" i="5"/>
  <c r="L3849" i="5"/>
  <c r="K3849" i="5"/>
  <c r="J3849" i="5"/>
  <c r="I3849" i="5"/>
  <c r="H3849" i="5"/>
  <c r="L3848" i="5"/>
  <c r="K3848" i="5"/>
  <c r="J3848" i="5"/>
  <c r="I3848" i="5"/>
  <c r="H3848" i="5"/>
  <c r="L3847" i="5"/>
  <c r="K3847" i="5"/>
  <c r="J3847" i="5"/>
  <c r="I3847" i="5"/>
  <c r="H3847" i="5"/>
  <c r="L3846" i="5"/>
  <c r="K3846" i="5"/>
  <c r="J3846" i="5"/>
  <c r="I3846" i="5"/>
  <c r="H3846" i="5"/>
  <c r="L3845" i="5"/>
  <c r="K3845" i="5"/>
  <c r="J3845" i="5"/>
  <c r="I3845" i="5"/>
  <c r="H3845" i="5"/>
  <c r="L3844" i="5"/>
  <c r="K3844" i="5"/>
  <c r="J3844" i="5"/>
  <c r="I3844" i="5"/>
  <c r="H3844" i="5"/>
  <c r="L3843" i="5"/>
  <c r="K3843" i="5"/>
  <c r="J3843" i="5"/>
  <c r="I3843" i="5"/>
  <c r="H3843" i="5"/>
  <c r="L3842" i="5"/>
  <c r="K3842" i="5"/>
  <c r="J3842" i="5"/>
  <c r="I3842" i="5"/>
  <c r="H3842" i="5"/>
  <c r="L3841" i="5"/>
  <c r="K3841" i="5"/>
  <c r="J3841" i="5"/>
  <c r="I3841" i="5"/>
  <c r="H3841" i="5"/>
  <c r="L3840" i="5"/>
  <c r="K3840" i="5"/>
  <c r="J3840" i="5"/>
  <c r="I3840" i="5"/>
  <c r="H3840" i="5"/>
  <c r="L3839" i="5"/>
  <c r="K3839" i="5"/>
  <c r="J3839" i="5"/>
  <c r="I3839" i="5"/>
  <c r="H3839" i="5"/>
  <c r="L3838" i="5"/>
  <c r="K3838" i="5"/>
  <c r="J3838" i="5"/>
  <c r="I3838" i="5"/>
  <c r="H3838" i="5"/>
  <c r="L3837" i="5"/>
  <c r="K3837" i="5"/>
  <c r="J3837" i="5"/>
  <c r="I3837" i="5"/>
  <c r="H3837" i="5"/>
  <c r="L3836" i="5"/>
  <c r="K3836" i="5"/>
  <c r="J3836" i="5"/>
  <c r="I3836" i="5"/>
  <c r="H3836" i="5"/>
  <c r="L3835" i="5"/>
  <c r="K3835" i="5"/>
  <c r="J3835" i="5"/>
  <c r="I3835" i="5"/>
  <c r="H3835" i="5"/>
  <c r="L3834" i="5"/>
  <c r="K3834" i="5"/>
  <c r="J3834" i="5"/>
  <c r="I3834" i="5"/>
  <c r="H3834" i="5"/>
  <c r="L3833" i="5"/>
  <c r="K3833" i="5"/>
  <c r="J3833" i="5"/>
  <c r="I3833" i="5"/>
  <c r="H3833" i="5"/>
  <c r="L3832" i="5"/>
  <c r="K3832" i="5"/>
  <c r="J3832" i="5"/>
  <c r="I3832" i="5"/>
  <c r="H3832" i="5"/>
  <c r="L3831" i="5"/>
  <c r="K3831" i="5"/>
  <c r="J3831" i="5"/>
  <c r="I3831" i="5"/>
  <c r="H3831" i="5"/>
  <c r="L3830" i="5"/>
  <c r="K3830" i="5"/>
  <c r="J3830" i="5"/>
  <c r="I3830" i="5"/>
  <c r="H3830" i="5"/>
  <c r="L3829" i="5"/>
  <c r="K3829" i="5"/>
  <c r="J3829" i="5"/>
  <c r="I3829" i="5"/>
  <c r="H3829" i="5"/>
  <c r="L3828" i="5"/>
  <c r="K3828" i="5"/>
  <c r="J3828" i="5"/>
  <c r="I3828" i="5"/>
  <c r="H3828" i="5"/>
  <c r="L3827" i="5"/>
  <c r="K3827" i="5"/>
  <c r="J3827" i="5"/>
  <c r="I3827" i="5"/>
  <c r="H3827" i="5"/>
  <c r="L3826" i="5"/>
  <c r="K3826" i="5"/>
  <c r="J3826" i="5"/>
  <c r="I3826" i="5"/>
  <c r="H3826" i="5"/>
  <c r="L3825" i="5"/>
  <c r="K3825" i="5"/>
  <c r="J3825" i="5"/>
  <c r="I3825" i="5"/>
  <c r="H3825" i="5"/>
  <c r="L3824" i="5"/>
  <c r="K3824" i="5"/>
  <c r="J3824" i="5"/>
  <c r="I3824" i="5"/>
  <c r="H3824" i="5"/>
  <c r="L3823" i="5"/>
  <c r="K3823" i="5"/>
  <c r="J3823" i="5"/>
  <c r="I3823" i="5"/>
  <c r="H3823" i="5"/>
  <c r="L3822" i="5"/>
  <c r="K3822" i="5"/>
  <c r="J3822" i="5"/>
  <c r="I3822" i="5"/>
  <c r="H3822" i="5"/>
  <c r="L3821" i="5"/>
  <c r="K3821" i="5"/>
  <c r="J3821" i="5"/>
  <c r="I3821" i="5"/>
  <c r="H3821" i="5"/>
  <c r="L3820" i="5"/>
  <c r="K3820" i="5"/>
  <c r="J3820" i="5"/>
  <c r="I3820" i="5"/>
  <c r="H3820" i="5"/>
  <c r="L3819" i="5"/>
  <c r="K3819" i="5"/>
  <c r="J3819" i="5"/>
  <c r="I3819" i="5"/>
  <c r="H3819" i="5"/>
  <c r="L3818" i="5"/>
  <c r="K3818" i="5"/>
  <c r="J3818" i="5"/>
  <c r="I3818" i="5"/>
  <c r="H3818" i="5"/>
  <c r="L3817" i="5"/>
  <c r="K3817" i="5"/>
  <c r="J3817" i="5"/>
  <c r="I3817" i="5"/>
  <c r="H3817" i="5"/>
  <c r="L3816" i="5"/>
  <c r="K3816" i="5"/>
  <c r="J3816" i="5"/>
  <c r="I3816" i="5"/>
  <c r="H3816" i="5"/>
  <c r="L3815" i="5"/>
  <c r="K3815" i="5"/>
  <c r="J3815" i="5"/>
  <c r="I3815" i="5"/>
  <c r="H3815" i="5"/>
  <c r="L3814" i="5"/>
  <c r="K3814" i="5"/>
  <c r="J3814" i="5"/>
  <c r="I3814" i="5"/>
  <c r="H3814" i="5"/>
  <c r="L3813" i="5"/>
  <c r="K3813" i="5"/>
  <c r="J3813" i="5"/>
  <c r="I3813" i="5"/>
  <c r="H3813" i="5"/>
  <c r="L3812" i="5"/>
  <c r="K3812" i="5"/>
  <c r="J3812" i="5"/>
  <c r="I3812" i="5"/>
  <c r="H3812" i="5"/>
  <c r="L3811" i="5"/>
  <c r="K3811" i="5"/>
  <c r="J3811" i="5"/>
  <c r="I3811" i="5"/>
  <c r="H3811" i="5"/>
  <c r="L3810" i="5"/>
  <c r="K3810" i="5"/>
  <c r="J3810" i="5"/>
  <c r="I3810" i="5"/>
  <c r="H3810" i="5"/>
  <c r="L3809" i="5"/>
  <c r="K3809" i="5"/>
  <c r="J3809" i="5"/>
  <c r="I3809" i="5"/>
  <c r="H3809" i="5"/>
  <c r="L3808" i="5"/>
  <c r="K3808" i="5"/>
  <c r="J3808" i="5"/>
  <c r="I3808" i="5"/>
  <c r="H3808" i="5"/>
  <c r="L3807" i="5"/>
  <c r="K3807" i="5"/>
  <c r="J3807" i="5"/>
  <c r="I3807" i="5"/>
  <c r="H3807" i="5"/>
  <c r="L3806" i="5"/>
  <c r="K3806" i="5"/>
  <c r="J3806" i="5"/>
  <c r="I3806" i="5"/>
  <c r="H3806" i="5"/>
  <c r="L3805" i="5"/>
  <c r="K3805" i="5"/>
  <c r="J3805" i="5"/>
  <c r="I3805" i="5"/>
  <c r="H3805" i="5"/>
  <c r="L3804" i="5"/>
  <c r="K3804" i="5"/>
  <c r="J3804" i="5"/>
  <c r="I3804" i="5"/>
  <c r="H3804" i="5"/>
  <c r="L3803" i="5"/>
  <c r="K3803" i="5"/>
  <c r="J3803" i="5"/>
  <c r="I3803" i="5"/>
  <c r="H3803" i="5"/>
  <c r="L3802" i="5"/>
  <c r="K3802" i="5"/>
  <c r="J3802" i="5"/>
  <c r="I3802" i="5"/>
  <c r="H3802" i="5"/>
  <c r="L3801" i="5"/>
  <c r="K3801" i="5"/>
  <c r="J3801" i="5"/>
  <c r="I3801" i="5"/>
  <c r="H3801" i="5"/>
  <c r="L3800" i="5"/>
  <c r="K3800" i="5"/>
  <c r="J3800" i="5"/>
  <c r="I3800" i="5"/>
  <c r="H3800" i="5"/>
  <c r="L3799" i="5"/>
  <c r="K3799" i="5"/>
  <c r="J3799" i="5"/>
  <c r="I3799" i="5"/>
  <c r="H3799" i="5"/>
  <c r="L3798" i="5"/>
  <c r="K3798" i="5"/>
  <c r="J3798" i="5"/>
  <c r="I3798" i="5"/>
  <c r="H3798" i="5"/>
  <c r="L3797" i="5"/>
  <c r="K3797" i="5"/>
  <c r="J3797" i="5"/>
  <c r="I3797" i="5"/>
  <c r="H3797" i="5"/>
  <c r="L3796" i="5"/>
  <c r="K3796" i="5"/>
  <c r="J3796" i="5"/>
  <c r="I3796" i="5"/>
  <c r="H3796" i="5"/>
  <c r="L3795" i="5"/>
  <c r="K3795" i="5"/>
  <c r="J3795" i="5"/>
  <c r="I3795" i="5"/>
  <c r="H3795" i="5"/>
  <c r="L3794" i="5"/>
  <c r="K3794" i="5"/>
  <c r="J3794" i="5"/>
  <c r="I3794" i="5"/>
  <c r="H3794" i="5"/>
  <c r="L3793" i="5"/>
  <c r="K3793" i="5"/>
  <c r="J3793" i="5"/>
  <c r="I3793" i="5"/>
  <c r="H3793" i="5"/>
  <c r="L3792" i="5"/>
  <c r="K3792" i="5"/>
  <c r="J3792" i="5"/>
  <c r="I3792" i="5"/>
  <c r="H3792" i="5"/>
  <c r="L3791" i="5"/>
  <c r="K3791" i="5"/>
  <c r="J3791" i="5"/>
  <c r="I3791" i="5"/>
  <c r="H3791" i="5"/>
  <c r="L3790" i="5"/>
  <c r="K3790" i="5"/>
  <c r="J3790" i="5"/>
  <c r="I3790" i="5"/>
  <c r="H3790" i="5"/>
  <c r="L3789" i="5"/>
  <c r="K3789" i="5"/>
  <c r="J3789" i="5"/>
  <c r="I3789" i="5"/>
  <c r="H3789" i="5"/>
  <c r="L3788" i="5"/>
  <c r="K3788" i="5"/>
  <c r="J3788" i="5"/>
  <c r="I3788" i="5"/>
  <c r="H3788" i="5"/>
  <c r="L3787" i="5"/>
  <c r="K3787" i="5"/>
  <c r="J3787" i="5"/>
  <c r="I3787" i="5"/>
  <c r="H3787" i="5"/>
  <c r="L3786" i="5"/>
  <c r="K3786" i="5"/>
  <c r="J3786" i="5"/>
  <c r="I3786" i="5"/>
  <c r="H3786" i="5"/>
  <c r="L3785" i="5"/>
  <c r="K3785" i="5"/>
  <c r="J3785" i="5"/>
  <c r="I3785" i="5"/>
  <c r="H3785" i="5"/>
  <c r="L3784" i="5"/>
  <c r="K3784" i="5"/>
  <c r="J3784" i="5"/>
  <c r="I3784" i="5"/>
  <c r="H3784" i="5"/>
  <c r="L3783" i="5"/>
  <c r="K3783" i="5"/>
  <c r="J3783" i="5"/>
  <c r="I3783" i="5"/>
  <c r="H3783" i="5"/>
  <c r="L3782" i="5"/>
  <c r="K3782" i="5"/>
  <c r="J3782" i="5"/>
  <c r="I3782" i="5"/>
  <c r="H3782" i="5"/>
  <c r="L3781" i="5"/>
  <c r="K3781" i="5"/>
  <c r="J3781" i="5"/>
  <c r="I3781" i="5"/>
  <c r="H3781" i="5"/>
  <c r="L3780" i="5"/>
  <c r="K3780" i="5"/>
  <c r="J3780" i="5"/>
  <c r="I3780" i="5"/>
  <c r="H3780" i="5"/>
  <c r="L3779" i="5"/>
  <c r="K3779" i="5"/>
  <c r="J3779" i="5"/>
  <c r="I3779" i="5"/>
  <c r="H3779" i="5"/>
  <c r="L3778" i="5"/>
  <c r="K3778" i="5"/>
  <c r="J3778" i="5"/>
  <c r="I3778" i="5"/>
  <c r="H3778" i="5"/>
  <c r="L3777" i="5"/>
  <c r="K3777" i="5"/>
  <c r="J3777" i="5"/>
  <c r="I3777" i="5"/>
  <c r="H3777" i="5"/>
  <c r="L3776" i="5"/>
  <c r="K3776" i="5"/>
  <c r="J3776" i="5"/>
  <c r="I3776" i="5"/>
  <c r="H3776" i="5"/>
  <c r="L3775" i="5"/>
  <c r="K3775" i="5"/>
  <c r="J3775" i="5"/>
  <c r="I3775" i="5"/>
  <c r="H3775" i="5"/>
  <c r="L3774" i="5"/>
  <c r="K3774" i="5"/>
  <c r="J3774" i="5"/>
  <c r="I3774" i="5"/>
  <c r="H3774" i="5"/>
  <c r="L3773" i="5"/>
  <c r="K3773" i="5"/>
  <c r="J3773" i="5"/>
  <c r="I3773" i="5"/>
  <c r="H3773" i="5"/>
  <c r="L3772" i="5"/>
  <c r="K3772" i="5"/>
  <c r="J3772" i="5"/>
  <c r="I3772" i="5"/>
  <c r="H3772" i="5"/>
  <c r="L3771" i="5"/>
  <c r="K3771" i="5"/>
  <c r="J3771" i="5"/>
  <c r="I3771" i="5"/>
  <c r="H3771" i="5"/>
  <c r="L3770" i="5"/>
  <c r="K3770" i="5"/>
  <c r="J3770" i="5"/>
  <c r="I3770" i="5"/>
  <c r="H3770" i="5"/>
  <c r="L3769" i="5"/>
  <c r="K3769" i="5"/>
  <c r="J3769" i="5"/>
  <c r="I3769" i="5"/>
  <c r="H3769" i="5"/>
  <c r="L3768" i="5"/>
  <c r="K3768" i="5"/>
  <c r="J3768" i="5"/>
  <c r="I3768" i="5"/>
  <c r="H3768" i="5"/>
  <c r="L3767" i="5"/>
  <c r="K3767" i="5"/>
  <c r="J3767" i="5"/>
  <c r="I3767" i="5"/>
  <c r="H3767" i="5"/>
  <c r="L3766" i="5"/>
  <c r="K3766" i="5"/>
  <c r="J3766" i="5"/>
  <c r="I3766" i="5"/>
  <c r="H3766" i="5"/>
  <c r="L3765" i="5"/>
  <c r="K3765" i="5"/>
  <c r="J3765" i="5"/>
  <c r="I3765" i="5"/>
  <c r="H3765" i="5"/>
  <c r="L3764" i="5"/>
  <c r="K3764" i="5"/>
  <c r="J3764" i="5"/>
  <c r="I3764" i="5"/>
  <c r="H3764" i="5"/>
  <c r="L3763" i="5"/>
  <c r="K3763" i="5"/>
  <c r="J3763" i="5"/>
  <c r="I3763" i="5"/>
  <c r="H3763" i="5"/>
  <c r="L3762" i="5"/>
  <c r="K3762" i="5"/>
  <c r="J3762" i="5"/>
  <c r="I3762" i="5"/>
  <c r="H3762" i="5"/>
  <c r="L3761" i="5"/>
  <c r="K3761" i="5"/>
  <c r="J3761" i="5"/>
  <c r="I3761" i="5"/>
  <c r="H3761" i="5"/>
  <c r="L3760" i="5"/>
  <c r="K3760" i="5"/>
  <c r="J3760" i="5"/>
  <c r="I3760" i="5"/>
  <c r="H3760" i="5"/>
  <c r="L3759" i="5"/>
  <c r="K3759" i="5"/>
  <c r="J3759" i="5"/>
  <c r="I3759" i="5"/>
  <c r="H3759" i="5"/>
  <c r="L3758" i="5"/>
  <c r="K3758" i="5"/>
  <c r="J3758" i="5"/>
  <c r="I3758" i="5"/>
  <c r="H3758" i="5"/>
  <c r="L3757" i="5"/>
  <c r="K3757" i="5"/>
  <c r="J3757" i="5"/>
  <c r="I3757" i="5"/>
  <c r="H3757" i="5"/>
  <c r="L3756" i="5"/>
  <c r="K3756" i="5"/>
  <c r="J3756" i="5"/>
  <c r="I3756" i="5"/>
  <c r="H3756" i="5"/>
  <c r="L3755" i="5"/>
  <c r="K3755" i="5"/>
  <c r="J3755" i="5"/>
  <c r="I3755" i="5"/>
  <c r="H3755" i="5"/>
  <c r="L3754" i="5"/>
  <c r="K3754" i="5"/>
  <c r="J3754" i="5"/>
  <c r="I3754" i="5"/>
  <c r="H3754" i="5"/>
  <c r="L3753" i="5"/>
  <c r="K3753" i="5"/>
  <c r="J3753" i="5"/>
  <c r="I3753" i="5"/>
  <c r="H3753" i="5"/>
  <c r="L3752" i="5"/>
  <c r="K3752" i="5"/>
  <c r="J3752" i="5"/>
  <c r="I3752" i="5"/>
  <c r="H3752" i="5"/>
  <c r="L3751" i="5"/>
  <c r="K3751" i="5"/>
  <c r="J3751" i="5"/>
  <c r="I3751" i="5"/>
  <c r="H3751" i="5"/>
  <c r="L3750" i="5"/>
  <c r="K3750" i="5"/>
  <c r="J3750" i="5"/>
  <c r="I3750" i="5"/>
  <c r="H3750" i="5"/>
  <c r="L3749" i="5"/>
  <c r="K3749" i="5"/>
  <c r="J3749" i="5"/>
  <c r="I3749" i="5"/>
  <c r="H3749" i="5"/>
  <c r="L3748" i="5"/>
  <c r="K3748" i="5"/>
  <c r="J3748" i="5"/>
  <c r="I3748" i="5"/>
  <c r="H3748" i="5"/>
  <c r="L3747" i="5"/>
  <c r="K3747" i="5"/>
  <c r="J3747" i="5"/>
  <c r="I3747" i="5"/>
  <c r="H3747" i="5"/>
  <c r="L3746" i="5"/>
  <c r="K3746" i="5"/>
  <c r="J3746" i="5"/>
  <c r="I3746" i="5"/>
  <c r="H3746" i="5"/>
  <c r="L3745" i="5"/>
  <c r="K3745" i="5"/>
  <c r="J3745" i="5"/>
  <c r="I3745" i="5"/>
  <c r="H3745" i="5"/>
  <c r="L3744" i="5"/>
  <c r="K3744" i="5"/>
  <c r="J3744" i="5"/>
  <c r="I3744" i="5"/>
  <c r="H3744" i="5"/>
  <c r="L3743" i="5"/>
  <c r="K3743" i="5"/>
  <c r="J3743" i="5"/>
  <c r="I3743" i="5"/>
  <c r="H3743" i="5"/>
  <c r="L3742" i="5"/>
  <c r="K3742" i="5"/>
  <c r="J3742" i="5"/>
  <c r="I3742" i="5"/>
  <c r="H3742" i="5"/>
  <c r="L3741" i="5"/>
  <c r="K3741" i="5"/>
  <c r="J3741" i="5"/>
  <c r="I3741" i="5"/>
  <c r="H3741" i="5"/>
  <c r="L3740" i="5"/>
  <c r="K3740" i="5"/>
  <c r="J3740" i="5"/>
  <c r="I3740" i="5"/>
  <c r="H3740" i="5"/>
  <c r="L3739" i="5"/>
  <c r="K3739" i="5"/>
  <c r="J3739" i="5"/>
  <c r="I3739" i="5"/>
  <c r="H3739" i="5"/>
  <c r="L3738" i="5"/>
  <c r="K3738" i="5"/>
  <c r="J3738" i="5"/>
  <c r="I3738" i="5"/>
  <c r="H3738" i="5"/>
  <c r="L3737" i="5"/>
  <c r="K3737" i="5"/>
  <c r="J3737" i="5"/>
  <c r="I3737" i="5"/>
  <c r="H3737" i="5"/>
  <c r="L3736" i="5"/>
  <c r="K3736" i="5"/>
  <c r="J3736" i="5"/>
  <c r="I3736" i="5"/>
  <c r="H3736" i="5"/>
  <c r="L3735" i="5"/>
  <c r="K3735" i="5"/>
  <c r="J3735" i="5"/>
  <c r="I3735" i="5"/>
  <c r="H3735" i="5"/>
  <c r="L3734" i="5"/>
  <c r="K3734" i="5"/>
  <c r="J3734" i="5"/>
  <c r="I3734" i="5"/>
  <c r="H3734" i="5"/>
  <c r="L3733" i="5"/>
  <c r="K3733" i="5"/>
  <c r="J3733" i="5"/>
  <c r="I3733" i="5"/>
  <c r="H3733" i="5"/>
  <c r="L3732" i="5"/>
  <c r="K3732" i="5"/>
  <c r="J3732" i="5"/>
  <c r="I3732" i="5"/>
  <c r="H3732" i="5"/>
  <c r="L3731" i="5"/>
  <c r="K3731" i="5"/>
  <c r="J3731" i="5"/>
  <c r="I3731" i="5"/>
  <c r="H3731" i="5"/>
  <c r="L3730" i="5"/>
  <c r="K3730" i="5"/>
  <c r="J3730" i="5"/>
  <c r="I3730" i="5"/>
  <c r="H3730" i="5"/>
  <c r="L3729" i="5"/>
  <c r="K3729" i="5"/>
  <c r="J3729" i="5"/>
  <c r="I3729" i="5"/>
  <c r="H3729" i="5"/>
  <c r="L3728" i="5"/>
  <c r="K3728" i="5"/>
  <c r="J3728" i="5"/>
  <c r="I3728" i="5"/>
  <c r="H3728" i="5"/>
  <c r="L3727" i="5"/>
  <c r="K3727" i="5"/>
  <c r="J3727" i="5"/>
  <c r="I3727" i="5"/>
  <c r="H3727" i="5"/>
  <c r="L3726" i="5"/>
  <c r="K3726" i="5"/>
  <c r="J3726" i="5"/>
  <c r="I3726" i="5"/>
  <c r="H3726" i="5"/>
  <c r="L3725" i="5"/>
  <c r="K3725" i="5"/>
  <c r="J3725" i="5"/>
  <c r="I3725" i="5"/>
  <c r="H3725" i="5"/>
  <c r="L3724" i="5"/>
  <c r="K3724" i="5"/>
  <c r="J3724" i="5"/>
  <c r="I3724" i="5"/>
  <c r="H3724" i="5"/>
  <c r="L3723" i="5"/>
  <c r="K3723" i="5"/>
  <c r="J3723" i="5"/>
  <c r="I3723" i="5"/>
  <c r="H3723" i="5"/>
  <c r="L3722" i="5"/>
  <c r="K3722" i="5"/>
  <c r="J3722" i="5"/>
  <c r="I3722" i="5"/>
  <c r="H3722" i="5"/>
  <c r="L3721" i="5"/>
  <c r="K3721" i="5"/>
  <c r="J3721" i="5"/>
  <c r="I3721" i="5"/>
  <c r="H3721" i="5"/>
  <c r="L3720" i="5"/>
  <c r="K3720" i="5"/>
  <c r="J3720" i="5"/>
  <c r="I3720" i="5"/>
  <c r="H3720" i="5"/>
  <c r="L3719" i="5"/>
  <c r="K3719" i="5"/>
  <c r="J3719" i="5"/>
  <c r="I3719" i="5"/>
  <c r="H3719" i="5"/>
  <c r="L3718" i="5"/>
  <c r="K3718" i="5"/>
  <c r="J3718" i="5"/>
  <c r="I3718" i="5"/>
  <c r="H3718" i="5"/>
  <c r="L3717" i="5"/>
  <c r="K3717" i="5"/>
  <c r="J3717" i="5"/>
  <c r="I3717" i="5"/>
  <c r="H3717" i="5"/>
  <c r="L3716" i="5"/>
  <c r="K3716" i="5"/>
  <c r="J3716" i="5"/>
  <c r="I3716" i="5"/>
  <c r="H3716" i="5"/>
  <c r="L3715" i="5"/>
  <c r="K3715" i="5"/>
  <c r="J3715" i="5"/>
  <c r="I3715" i="5"/>
  <c r="H3715" i="5"/>
  <c r="L3714" i="5"/>
  <c r="K3714" i="5"/>
  <c r="J3714" i="5"/>
  <c r="I3714" i="5"/>
  <c r="H3714" i="5"/>
  <c r="L3713" i="5"/>
  <c r="K3713" i="5"/>
  <c r="J3713" i="5"/>
  <c r="I3713" i="5"/>
  <c r="H3713" i="5"/>
  <c r="L3712" i="5"/>
  <c r="K3712" i="5"/>
  <c r="J3712" i="5"/>
  <c r="I3712" i="5"/>
  <c r="H3712" i="5"/>
  <c r="L3711" i="5"/>
  <c r="K3711" i="5"/>
  <c r="J3711" i="5"/>
  <c r="I3711" i="5"/>
  <c r="H3711" i="5"/>
  <c r="L3710" i="5"/>
  <c r="K3710" i="5"/>
  <c r="J3710" i="5"/>
  <c r="I3710" i="5"/>
  <c r="H3710" i="5"/>
  <c r="L3709" i="5"/>
  <c r="K3709" i="5"/>
  <c r="J3709" i="5"/>
  <c r="I3709" i="5"/>
  <c r="H3709" i="5"/>
  <c r="L3708" i="5"/>
  <c r="K3708" i="5"/>
  <c r="J3708" i="5"/>
  <c r="I3708" i="5"/>
  <c r="H3708" i="5"/>
  <c r="L3707" i="5"/>
  <c r="K3707" i="5"/>
  <c r="J3707" i="5"/>
  <c r="I3707" i="5"/>
  <c r="H3707" i="5"/>
  <c r="L3706" i="5"/>
  <c r="K3706" i="5"/>
  <c r="J3706" i="5"/>
  <c r="I3706" i="5"/>
  <c r="H3706" i="5"/>
  <c r="L3705" i="5"/>
  <c r="K3705" i="5"/>
  <c r="J3705" i="5"/>
  <c r="I3705" i="5"/>
  <c r="H3705" i="5"/>
  <c r="L3704" i="5"/>
  <c r="K3704" i="5"/>
  <c r="J3704" i="5"/>
  <c r="I3704" i="5"/>
  <c r="H3704" i="5"/>
  <c r="L3703" i="5"/>
  <c r="K3703" i="5"/>
  <c r="J3703" i="5"/>
  <c r="I3703" i="5"/>
  <c r="H3703" i="5"/>
  <c r="L3702" i="5"/>
  <c r="K3702" i="5"/>
  <c r="J3702" i="5"/>
  <c r="I3702" i="5"/>
  <c r="H3702" i="5"/>
  <c r="L3701" i="5"/>
  <c r="K3701" i="5"/>
  <c r="J3701" i="5"/>
  <c r="I3701" i="5"/>
  <c r="H3701" i="5"/>
  <c r="L3700" i="5"/>
  <c r="K3700" i="5"/>
  <c r="J3700" i="5"/>
  <c r="I3700" i="5"/>
  <c r="H3700" i="5"/>
  <c r="L3699" i="5"/>
  <c r="K3699" i="5"/>
  <c r="J3699" i="5"/>
  <c r="I3699" i="5"/>
  <c r="H3699" i="5"/>
  <c r="L3698" i="5"/>
  <c r="K3698" i="5"/>
  <c r="J3698" i="5"/>
  <c r="I3698" i="5"/>
  <c r="H3698" i="5"/>
  <c r="L3697" i="5"/>
  <c r="K3697" i="5"/>
  <c r="J3697" i="5"/>
  <c r="I3697" i="5"/>
  <c r="H3697" i="5"/>
  <c r="L3696" i="5"/>
  <c r="K3696" i="5"/>
  <c r="J3696" i="5"/>
  <c r="I3696" i="5"/>
  <c r="H3696" i="5"/>
  <c r="L3695" i="5"/>
  <c r="K3695" i="5"/>
  <c r="J3695" i="5"/>
  <c r="I3695" i="5"/>
  <c r="H3695" i="5"/>
  <c r="L3694" i="5"/>
  <c r="K3694" i="5"/>
  <c r="J3694" i="5"/>
  <c r="I3694" i="5"/>
  <c r="H3694" i="5"/>
  <c r="L3693" i="5"/>
  <c r="K3693" i="5"/>
  <c r="J3693" i="5"/>
  <c r="I3693" i="5"/>
  <c r="H3693" i="5"/>
  <c r="L3692" i="5"/>
  <c r="K3692" i="5"/>
  <c r="J3692" i="5"/>
  <c r="I3692" i="5"/>
  <c r="H3692" i="5"/>
  <c r="L3691" i="5"/>
  <c r="K3691" i="5"/>
  <c r="J3691" i="5"/>
  <c r="I3691" i="5"/>
  <c r="H3691" i="5"/>
  <c r="L3690" i="5"/>
  <c r="K3690" i="5"/>
  <c r="J3690" i="5"/>
  <c r="I3690" i="5"/>
  <c r="H3690" i="5"/>
  <c r="L3689" i="5"/>
  <c r="K3689" i="5"/>
  <c r="J3689" i="5"/>
  <c r="I3689" i="5"/>
  <c r="H3689" i="5"/>
  <c r="L3688" i="5"/>
  <c r="K3688" i="5"/>
  <c r="J3688" i="5"/>
  <c r="I3688" i="5"/>
  <c r="H3688" i="5"/>
  <c r="L3687" i="5"/>
  <c r="K3687" i="5"/>
  <c r="J3687" i="5"/>
  <c r="I3687" i="5"/>
  <c r="H3687" i="5"/>
  <c r="L3686" i="5"/>
  <c r="K3686" i="5"/>
  <c r="J3686" i="5"/>
  <c r="I3686" i="5"/>
  <c r="H3686" i="5"/>
  <c r="L3685" i="5"/>
  <c r="K3685" i="5"/>
  <c r="J3685" i="5"/>
  <c r="I3685" i="5"/>
  <c r="H3685" i="5"/>
  <c r="L3684" i="5"/>
  <c r="K3684" i="5"/>
  <c r="J3684" i="5"/>
  <c r="I3684" i="5"/>
  <c r="H3684" i="5"/>
  <c r="L3683" i="5"/>
  <c r="K3683" i="5"/>
  <c r="J3683" i="5"/>
  <c r="I3683" i="5"/>
  <c r="H3683" i="5"/>
  <c r="L3682" i="5"/>
  <c r="K3682" i="5"/>
  <c r="J3682" i="5"/>
  <c r="I3682" i="5"/>
  <c r="H3682" i="5"/>
  <c r="L3681" i="5"/>
  <c r="K3681" i="5"/>
  <c r="J3681" i="5"/>
  <c r="I3681" i="5"/>
  <c r="H3681" i="5"/>
  <c r="L3680" i="5"/>
  <c r="K3680" i="5"/>
  <c r="J3680" i="5"/>
  <c r="I3680" i="5"/>
  <c r="H3680" i="5"/>
  <c r="L3679" i="5"/>
  <c r="K3679" i="5"/>
  <c r="J3679" i="5"/>
  <c r="I3679" i="5"/>
  <c r="H3679" i="5"/>
  <c r="L3678" i="5"/>
  <c r="K3678" i="5"/>
  <c r="J3678" i="5"/>
  <c r="I3678" i="5"/>
  <c r="H3678" i="5"/>
  <c r="L3677" i="5"/>
  <c r="K3677" i="5"/>
  <c r="J3677" i="5"/>
  <c r="I3677" i="5"/>
  <c r="H3677" i="5"/>
  <c r="L3676" i="5"/>
  <c r="K3676" i="5"/>
  <c r="J3676" i="5"/>
  <c r="I3676" i="5"/>
  <c r="H3676" i="5"/>
  <c r="L3675" i="5"/>
  <c r="K3675" i="5"/>
  <c r="J3675" i="5"/>
  <c r="I3675" i="5"/>
  <c r="H3675" i="5"/>
  <c r="L3674" i="5"/>
  <c r="K3674" i="5"/>
  <c r="J3674" i="5"/>
  <c r="I3674" i="5"/>
  <c r="H3674" i="5"/>
  <c r="L3673" i="5"/>
  <c r="K3673" i="5"/>
  <c r="J3673" i="5"/>
  <c r="I3673" i="5"/>
  <c r="H3673" i="5"/>
  <c r="L3672" i="5"/>
  <c r="K3672" i="5"/>
  <c r="J3672" i="5"/>
  <c r="I3672" i="5"/>
  <c r="H3672" i="5"/>
  <c r="L3671" i="5"/>
  <c r="K3671" i="5"/>
  <c r="J3671" i="5"/>
  <c r="I3671" i="5"/>
  <c r="H3671" i="5"/>
  <c r="L3670" i="5"/>
  <c r="K3670" i="5"/>
  <c r="J3670" i="5"/>
  <c r="I3670" i="5"/>
  <c r="H3670" i="5"/>
  <c r="L3669" i="5"/>
  <c r="K3669" i="5"/>
  <c r="J3669" i="5"/>
  <c r="I3669" i="5"/>
  <c r="H3669" i="5"/>
  <c r="L3668" i="5"/>
  <c r="K3668" i="5"/>
  <c r="J3668" i="5"/>
  <c r="I3668" i="5"/>
  <c r="H3668" i="5"/>
  <c r="L3667" i="5"/>
  <c r="K3667" i="5"/>
  <c r="J3667" i="5"/>
  <c r="I3667" i="5"/>
  <c r="H3667" i="5"/>
  <c r="L3666" i="5"/>
  <c r="K3666" i="5"/>
  <c r="J3666" i="5"/>
  <c r="I3666" i="5"/>
  <c r="H3666" i="5"/>
  <c r="L3665" i="5"/>
  <c r="K3665" i="5"/>
  <c r="J3665" i="5"/>
  <c r="I3665" i="5"/>
  <c r="H3665" i="5"/>
  <c r="L3664" i="5"/>
  <c r="K3664" i="5"/>
  <c r="J3664" i="5"/>
  <c r="I3664" i="5"/>
  <c r="H3664" i="5"/>
  <c r="L3663" i="5"/>
  <c r="K3663" i="5"/>
  <c r="J3663" i="5"/>
  <c r="I3663" i="5"/>
  <c r="H3663" i="5"/>
  <c r="L3662" i="5"/>
  <c r="K3662" i="5"/>
  <c r="J3662" i="5"/>
  <c r="I3662" i="5"/>
  <c r="H3662" i="5"/>
  <c r="L3661" i="5"/>
  <c r="K3661" i="5"/>
  <c r="J3661" i="5"/>
  <c r="I3661" i="5"/>
  <c r="H3661" i="5"/>
  <c r="L3660" i="5"/>
  <c r="K3660" i="5"/>
  <c r="J3660" i="5"/>
  <c r="I3660" i="5"/>
  <c r="H3660" i="5"/>
  <c r="L3659" i="5"/>
  <c r="K3659" i="5"/>
  <c r="J3659" i="5"/>
  <c r="I3659" i="5"/>
  <c r="H3659" i="5"/>
  <c r="L3658" i="5"/>
  <c r="K3658" i="5"/>
  <c r="J3658" i="5"/>
  <c r="I3658" i="5"/>
  <c r="H3658" i="5"/>
  <c r="L3657" i="5"/>
  <c r="K3657" i="5"/>
  <c r="J3657" i="5"/>
  <c r="I3657" i="5"/>
  <c r="H3657" i="5"/>
  <c r="L3656" i="5"/>
  <c r="K3656" i="5"/>
  <c r="J3656" i="5"/>
  <c r="I3656" i="5"/>
  <c r="H3656" i="5"/>
  <c r="L3655" i="5"/>
  <c r="K3655" i="5"/>
  <c r="J3655" i="5"/>
  <c r="I3655" i="5"/>
  <c r="H3655" i="5"/>
  <c r="L3654" i="5"/>
  <c r="K3654" i="5"/>
  <c r="J3654" i="5"/>
  <c r="I3654" i="5"/>
  <c r="H3654" i="5"/>
  <c r="L3653" i="5"/>
  <c r="K3653" i="5"/>
  <c r="J3653" i="5"/>
  <c r="I3653" i="5"/>
  <c r="H3653" i="5"/>
  <c r="L3652" i="5"/>
  <c r="K3652" i="5"/>
  <c r="J3652" i="5"/>
  <c r="I3652" i="5"/>
  <c r="H3652" i="5"/>
  <c r="L3651" i="5"/>
  <c r="K3651" i="5"/>
  <c r="J3651" i="5"/>
  <c r="I3651" i="5"/>
  <c r="H3651" i="5"/>
  <c r="L3650" i="5"/>
  <c r="K3650" i="5"/>
  <c r="J3650" i="5"/>
  <c r="I3650" i="5"/>
  <c r="H3650" i="5"/>
  <c r="L3649" i="5"/>
  <c r="K3649" i="5"/>
  <c r="J3649" i="5"/>
  <c r="I3649" i="5"/>
  <c r="H3649" i="5"/>
  <c r="L3648" i="5"/>
  <c r="K3648" i="5"/>
  <c r="J3648" i="5"/>
  <c r="I3648" i="5"/>
  <c r="H3648" i="5"/>
  <c r="L3647" i="5"/>
  <c r="K3647" i="5"/>
  <c r="J3647" i="5"/>
  <c r="I3647" i="5"/>
  <c r="H3647" i="5"/>
  <c r="L3646" i="5"/>
  <c r="K3646" i="5"/>
  <c r="J3646" i="5"/>
  <c r="I3646" i="5"/>
  <c r="H3646" i="5"/>
  <c r="L3645" i="5"/>
  <c r="K3645" i="5"/>
  <c r="J3645" i="5"/>
  <c r="I3645" i="5"/>
  <c r="H3645" i="5"/>
  <c r="L3644" i="5"/>
  <c r="K3644" i="5"/>
  <c r="J3644" i="5"/>
  <c r="I3644" i="5"/>
  <c r="H3644" i="5"/>
  <c r="L3643" i="5"/>
  <c r="K3643" i="5"/>
  <c r="J3643" i="5"/>
  <c r="I3643" i="5"/>
  <c r="H3643" i="5"/>
  <c r="L3642" i="5"/>
  <c r="K3642" i="5"/>
  <c r="J3642" i="5"/>
  <c r="I3642" i="5"/>
  <c r="H3642" i="5"/>
  <c r="L3641" i="5"/>
  <c r="K3641" i="5"/>
  <c r="J3641" i="5"/>
  <c r="I3641" i="5"/>
  <c r="H3641" i="5"/>
  <c r="L3640" i="5"/>
  <c r="K3640" i="5"/>
  <c r="J3640" i="5"/>
  <c r="I3640" i="5"/>
  <c r="H3640" i="5"/>
  <c r="L3639" i="5"/>
  <c r="K3639" i="5"/>
  <c r="J3639" i="5"/>
  <c r="I3639" i="5"/>
  <c r="H3639" i="5"/>
  <c r="L3638" i="5"/>
  <c r="K3638" i="5"/>
  <c r="J3638" i="5"/>
  <c r="I3638" i="5"/>
  <c r="H3638" i="5"/>
  <c r="L3637" i="5"/>
  <c r="K3637" i="5"/>
  <c r="J3637" i="5"/>
  <c r="I3637" i="5"/>
  <c r="H3637" i="5"/>
  <c r="L3636" i="5"/>
  <c r="K3636" i="5"/>
  <c r="J3636" i="5"/>
  <c r="I3636" i="5"/>
  <c r="H3636" i="5"/>
  <c r="L3635" i="5"/>
  <c r="K3635" i="5"/>
  <c r="J3635" i="5"/>
  <c r="I3635" i="5"/>
  <c r="H3635" i="5"/>
  <c r="L3634" i="5"/>
  <c r="K3634" i="5"/>
  <c r="J3634" i="5"/>
  <c r="I3634" i="5"/>
  <c r="H3634" i="5"/>
  <c r="L3633" i="5"/>
  <c r="K3633" i="5"/>
  <c r="J3633" i="5"/>
  <c r="I3633" i="5"/>
  <c r="H3633" i="5"/>
  <c r="L3632" i="5"/>
  <c r="K3632" i="5"/>
  <c r="J3632" i="5"/>
  <c r="I3632" i="5"/>
  <c r="H3632" i="5"/>
  <c r="L3631" i="5"/>
  <c r="K3631" i="5"/>
  <c r="J3631" i="5"/>
  <c r="I3631" i="5"/>
  <c r="H3631" i="5"/>
  <c r="L3630" i="5"/>
  <c r="K3630" i="5"/>
  <c r="J3630" i="5"/>
  <c r="I3630" i="5"/>
  <c r="H3630" i="5"/>
  <c r="L3629" i="5"/>
  <c r="K3629" i="5"/>
  <c r="J3629" i="5"/>
  <c r="I3629" i="5"/>
  <c r="H3629" i="5"/>
  <c r="L3628" i="5"/>
  <c r="K3628" i="5"/>
  <c r="J3628" i="5"/>
  <c r="I3628" i="5"/>
  <c r="H3628" i="5"/>
  <c r="L3627" i="5"/>
  <c r="K3627" i="5"/>
  <c r="J3627" i="5"/>
  <c r="I3627" i="5"/>
  <c r="H3627" i="5"/>
  <c r="L3626" i="5"/>
  <c r="K3626" i="5"/>
  <c r="J3626" i="5"/>
  <c r="I3626" i="5"/>
  <c r="H3626" i="5"/>
  <c r="L3625" i="5"/>
  <c r="K3625" i="5"/>
  <c r="J3625" i="5"/>
  <c r="I3625" i="5"/>
  <c r="H3625" i="5"/>
  <c r="L3624" i="5"/>
  <c r="K3624" i="5"/>
  <c r="J3624" i="5"/>
  <c r="I3624" i="5"/>
  <c r="H3624" i="5"/>
  <c r="L3623" i="5"/>
  <c r="K3623" i="5"/>
  <c r="J3623" i="5"/>
  <c r="I3623" i="5"/>
  <c r="H3623" i="5"/>
  <c r="L3622" i="5"/>
  <c r="K3622" i="5"/>
  <c r="J3622" i="5"/>
  <c r="I3622" i="5"/>
  <c r="H3622" i="5"/>
  <c r="L3621" i="5"/>
  <c r="K3621" i="5"/>
  <c r="J3621" i="5"/>
  <c r="I3621" i="5"/>
  <c r="H3621" i="5"/>
  <c r="L3620" i="5"/>
  <c r="K3620" i="5"/>
  <c r="J3620" i="5"/>
  <c r="I3620" i="5"/>
  <c r="H3620" i="5"/>
  <c r="L3619" i="5"/>
  <c r="K3619" i="5"/>
  <c r="J3619" i="5"/>
  <c r="I3619" i="5"/>
  <c r="H3619" i="5"/>
  <c r="L3618" i="5"/>
  <c r="K3618" i="5"/>
  <c r="J3618" i="5"/>
  <c r="I3618" i="5"/>
  <c r="H3618" i="5"/>
  <c r="L3617" i="5"/>
  <c r="K3617" i="5"/>
  <c r="J3617" i="5"/>
  <c r="I3617" i="5"/>
  <c r="H3617" i="5"/>
  <c r="L3616" i="5"/>
  <c r="K3616" i="5"/>
  <c r="J3616" i="5"/>
  <c r="I3616" i="5"/>
  <c r="H3616" i="5"/>
  <c r="L3615" i="5"/>
  <c r="K3615" i="5"/>
  <c r="J3615" i="5"/>
  <c r="I3615" i="5"/>
  <c r="H3615" i="5"/>
  <c r="L3614" i="5"/>
  <c r="K3614" i="5"/>
  <c r="J3614" i="5"/>
  <c r="I3614" i="5"/>
  <c r="H3614" i="5"/>
  <c r="L3613" i="5"/>
  <c r="K3613" i="5"/>
  <c r="J3613" i="5"/>
  <c r="I3613" i="5"/>
  <c r="H3613" i="5"/>
  <c r="L3612" i="5"/>
  <c r="K3612" i="5"/>
  <c r="J3612" i="5"/>
  <c r="I3612" i="5"/>
  <c r="H3612" i="5"/>
  <c r="L3611" i="5"/>
  <c r="K3611" i="5"/>
  <c r="J3611" i="5"/>
  <c r="I3611" i="5"/>
  <c r="H3611" i="5"/>
  <c r="L3610" i="5"/>
  <c r="K3610" i="5"/>
  <c r="J3610" i="5"/>
  <c r="I3610" i="5"/>
  <c r="H3610" i="5"/>
  <c r="L3609" i="5"/>
  <c r="K3609" i="5"/>
  <c r="J3609" i="5"/>
  <c r="I3609" i="5"/>
  <c r="H3609" i="5"/>
  <c r="L3608" i="5"/>
  <c r="K3608" i="5"/>
  <c r="J3608" i="5"/>
  <c r="I3608" i="5"/>
  <c r="H3608" i="5"/>
  <c r="L3607" i="5"/>
  <c r="K3607" i="5"/>
  <c r="J3607" i="5"/>
  <c r="I3607" i="5"/>
  <c r="H3607" i="5"/>
  <c r="L3606" i="5"/>
  <c r="K3606" i="5"/>
  <c r="J3606" i="5"/>
  <c r="I3606" i="5"/>
  <c r="H3606" i="5"/>
  <c r="L3605" i="5"/>
  <c r="K3605" i="5"/>
  <c r="J3605" i="5"/>
  <c r="I3605" i="5"/>
  <c r="H3605" i="5"/>
  <c r="L3604" i="5"/>
  <c r="K3604" i="5"/>
  <c r="J3604" i="5"/>
  <c r="I3604" i="5"/>
  <c r="H3604" i="5"/>
  <c r="L3603" i="5"/>
  <c r="K3603" i="5"/>
  <c r="J3603" i="5"/>
  <c r="I3603" i="5"/>
  <c r="H3603" i="5"/>
  <c r="L3602" i="5"/>
  <c r="K3602" i="5"/>
  <c r="J3602" i="5"/>
  <c r="I3602" i="5"/>
  <c r="H3602" i="5"/>
  <c r="L3601" i="5"/>
  <c r="K3601" i="5"/>
  <c r="J3601" i="5"/>
  <c r="I3601" i="5"/>
  <c r="H3601" i="5"/>
  <c r="L3600" i="5"/>
  <c r="K3600" i="5"/>
  <c r="J3600" i="5"/>
  <c r="I3600" i="5"/>
  <c r="H3600" i="5"/>
  <c r="L3599" i="5"/>
  <c r="K3599" i="5"/>
  <c r="J3599" i="5"/>
  <c r="I3599" i="5"/>
  <c r="H3599" i="5"/>
  <c r="L3598" i="5"/>
  <c r="K3598" i="5"/>
  <c r="J3598" i="5"/>
  <c r="I3598" i="5"/>
  <c r="H3598" i="5"/>
  <c r="L3597" i="5"/>
  <c r="K3597" i="5"/>
  <c r="J3597" i="5"/>
  <c r="I3597" i="5"/>
  <c r="H3597" i="5"/>
  <c r="L3596" i="5"/>
  <c r="K3596" i="5"/>
  <c r="J3596" i="5"/>
  <c r="I3596" i="5"/>
  <c r="H3596" i="5"/>
  <c r="L3595" i="5"/>
  <c r="K3595" i="5"/>
  <c r="J3595" i="5"/>
  <c r="I3595" i="5"/>
  <c r="H3595" i="5"/>
  <c r="L3594" i="5"/>
  <c r="K3594" i="5"/>
  <c r="J3594" i="5"/>
  <c r="I3594" i="5"/>
  <c r="H3594" i="5"/>
  <c r="L3593" i="5"/>
  <c r="K3593" i="5"/>
  <c r="J3593" i="5"/>
  <c r="I3593" i="5"/>
  <c r="H3593" i="5"/>
  <c r="L3592" i="5"/>
  <c r="K3592" i="5"/>
  <c r="J3592" i="5"/>
  <c r="I3592" i="5"/>
  <c r="H3592" i="5"/>
  <c r="L3591" i="5"/>
  <c r="K3591" i="5"/>
  <c r="J3591" i="5"/>
  <c r="I3591" i="5"/>
  <c r="H3591" i="5"/>
  <c r="L3590" i="5"/>
  <c r="K3590" i="5"/>
  <c r="J3590" i="5"/>
  <c r="I3590" i="5"/>
  <c r="H3590" i="5"/>
  <c r="L3589" i="5"/>
  <c r="K3589" i="5"/>
  <c r="J3589" i="5"/>
  <c r="I3589" i="5"/>
  <c r="H3589" i="5"/>
  <c r="L3588" i="5"/>
  <c r="K3588" i="5"/>
  <c r="J3588" i="5"/>
  <c r="I3588" i="5"/>
  <c r="H3588" i="5"/>
  <c r="L3587" i="5"/>
  <c r="K3587" i="5"/>
  <c r="J3587" i="5"/>
  <c r="I3587" i="5"/>
  <c r="H3587" i="5"/>
  <c r="L3586" i="5"/>
  <c r="K3586" i="5"/>
  <c r="J3586" i="5"/>
  <c r="I3586" i="5"/>
  <c r="H3586" i="5"/>
  <c r="L3585" i="5"/>
  <c r="K3585" i="5"/>
  <c r="J3585" i="5"/>
  <c r="I3585" i="5"/>
  <c r="H3585" i="5"/>
  <c r="L3584" i="5"/>
  <c r="K3584" i="5"/>
  <c r="J3584" i="5"/>
  <c r="I3584" i="5"/>
  <c r="H3584" i="5"/>
  <c r="L3583" i="5"/>
  <c r="K3583" i="5"/>
  <c r="J3583" i="5"/>
  <c r="I3583" i="5"/>
  <c r="H3583" i="5"/>
  <c r="L3582" i="5"/>
  <c r="K3582" i="5"/>
  <c r="J3582" i="5"/>
  <c r="I3582" i="5"/>
  <c r="H3582" i="5"/>
  <c r="L3581" i="5"/>
  <c r="K3581" i="5"/>
  <c r="J3581" i="5"/>
  <c r="I3581" i="5"/>
  <c r="H3581" i="5"/>
  <c r="L3580" i="5"/>
  <c r="K3580" i="5"/>
  <c r="J3580" i="5"/>
  <c r="I3580" i="5"/>
  <c r="H3580" i="5"/>
  <c r="L3579" i="5"/>
  <c r="K3579" i="5"/>
  <c r="J3579" i="5"/>
  <c r="I3579" i="5"/>
  <c r="H3579" i="5"/>
  <c r="L3578" i="5"/>
  <c r="K3578" i="5"/>
  <c r="J3578" i="5"/>
  <c r="I3578" i="5"/>
  <c r="H3578" i="5"/>
  <c r="L3577" i="5"/>
  <c r="K3577" i="5"/>
  <c r="J3577" i="5"/>
  <c r="I3577" i="5"/>
  <c r="H3577" i="5"/>
  <c r="L3576" i="5"/>
  <c r="K3576" i="5"/>
  <c r="J3576" i="5"/>
  <c r="I3576" i="5"/>
  <c r="H3576" i="5"/>
  <c r="L3575" i="5"/>
  <c r="K3575" i="5"/>
  <c r="J3575" i="5"/>
  <c r="I3575" i="5"/>
  <c r="H3575" i="5"/>
  <c r="L3574" i="5"/>
  <c r="K3574" i="5"/>
  <c r="J3574" i="5"/>
  <c r="I3574" i="5"/>
  <c r="H3574" i="5"/>
  <c r="L3573" i="5"/>
  <c r="K3573" i="5"/>
  <c r="J3573" i="5"/>
  <c r="I3573" i="5"/>
  <c r="H3573" i="5"/>
  <c r="L3572" i="5"/>
  <c r="K3572" i="5"/>
  <c r="J3572" i="5"/>
  <c r="I3572" i="5"/>
  <c r="H3572" i="5"/>
  <c r="L3571" i="5"/>
  <c r="K3571" i="5"/>
  <c r="J3571" i="5"/>
  <c r="I3571" i="5"/>
  <c r="H3571" i="5"/>
  <c r="L3570" i="5"/>
  <c r="K3570" i="5"/>
  <c r="J3570" i="5"/>
  <c r="I3570" i="5"/>
  <c r="H3570" i="5"/>
  <c r="L3569" i="5"/>
  <c r="K3569" i="5"/>
  <c r="J3569" i="5"/>
  <c r="I3569" i="5"/>
  <c r="H3569" i="5"/>
  <c r="L3568" i="5"/>
  <c r="K3568" i="5"/>
  <c r="J3568" i="5"/>
  <c r="I3568" i="5"/>
  <c r="H3568" i="5"/>
  <c r="L3567" i="5"/>
  <c r="K3567" i="5"/>
  <c r="J3567" i="5"/>
  <c r="I3567" i="5"/>
  <c r="H3567" i="5"/>
  <c r="L3566" i="5"/>
  <c r="K3566" i="5"/>
  <c r="J3566" i="5"/>
  <c r="I3566" i="5"/>
  <c r="H3566" i="5"/>
  <c r="L3565" i="5"/>
  <c r="K3565" i="5"/>
  <c r="J3565" i="5"/>
  <c r="I3565" i="5"/>
  <c r="H3565" i="5"/>
  <c r="L3564" i="5"/>
  <c r="K3564" i="5"/>
  <c r="J3564" i="5"/>
  <c r="I3564" i="5"/>
  <c r="H3564" i="5"/>
  <c r="L3563" i="5"/>
  <c r="K3563" i="5"/>
  <c r="J3563" i="5"/>
  <c r="I3563" i="5"/>
  <c r="H3563" i="5"/>
  <c r="L3562" i="5"/>
  <c r="K3562" i="5"/>
  <c r="J3562" i="5"/>
  <c r="I3562" i="5"/>
  <c r="H3562" i="5"/>
  <c r="L3561" i="5"/>
  <c r="K3561" i="5"/>
  <c r="J3561" i="5"/>
  <c r="I3561" i="5"/>
  <c r="H3561" i="5"/>
  <c r="L3560" i="5"/>
  <c r="K3560" i="5"/>
  <c r="J3560" i="5"/>
  <c r="I3560" i="5"/>
  <c r="H3560" i="5"/>
  <c r="L3559" i="5"/>
  <c r="K3559" i="5"/>
  <c r="J3559" i="5"/>
  <c r="I3559" i="5"/>
  <c r="H3559" i="5"/>
  <c r="L3558" i="5"/>
  <c r="K3558" i="5"/>
  <c r="J3558" i="5"/>
  <c r="I3558" i="5"/>
  <c r="H3558" i="5"/>
  <c r="L3557" i="5"/>
  <c r="K3557" i="5"/>
  <c r="J3557" i="5"/>
  <c r="I3557" i="5"/>
  <c r="H3557" i="5"/>
  <c r="L3556" i="5"/>
  <c r="K3556" i="5"/>
  <c r="J3556" i="5"/>
  <c r="I3556" i="5"/>
  <c r="H3556" i="5"/>
  <c r="L3555" i="5"/>
  <c r="K3555" i="5"/>
  <c r="J3555" i="5"/>
  <c r="I3555" i="5"/>
  <c r="H3555" i="5"/>
  <c r="L3554" i="5"/>
  <c r="K3554" i="5"/>
  <c r="J3554" i="5"/>
  <c r="I3554" i="5"/>
  <c r="H3554" i="5"/>
  <c r="L3553" i="5"/>
  <c r="K3553" i="5"/>
  <c r="J3553" i="5"/>
  <c r="I3553" i="5"/>
  <c r="H3553" i="5"/>
  <c r="L3552" i="5"/>
  <c r="K3552" i="5"/>
  <c r="J3552" i="5"/>
  <c r="I3552" i="5"/>
  <c r="H3552" i="5"/>
  <c r="L3551" i="5"/>
  <c r="K3551" i="5"/>
  <c r="J3551" i="5"/>
  <c r="I3551" i="5"/>
  <c r="H3551" i="5"/>
  <c r="L3550" i="5"/>
  <c r="K3550" i="5"/>
  <c r="J3550" i="5"/>
  <c r="I3550" i="5"/>
  <c r="H3550" i="5"/>
  <c r="L3549" i="5"/>
  <c r="K3549" i="5"/>
  <c r="J3549" i="5"/>
  <c r="I3549" i="5"/>
  <c r="H3549" i="5"/>
  <c r="L3548" i="5"/>
  <c r="K3548" i="5"/>
  <c r="J3548" i="5"/>
  <c r="I3548" i="5"/>
  <c r="H3548" i="5"/>
  <c r="L3547" i="5"/>
  <c r="K3547" i="5"/>
  <c r="J3547" i="5"/>
  <c r="I3547" i="5"/>
  <c r="H3547" i="5"/>
  <c r="L3546" i="5"/>
  <c r="K3546" i="5"/>
  <c r="J3546" i="5"/>
  <c r="I3546" i="5"/>
  <c r="H3546" i="5"/>
  <c r="L3545" i="5"/>
  <c r="K3545" i="5"/>
  <c r="J3545" i="5"/>
  <c r="I3545" i="5"/>
  <c r="H3545" i="5"/>
  <c r="L3544" i="5"/>
  <c r="K3544" i="5"/>
  <c r="J3544" i="5"/>
  <c r="I3544" i="5"/>
  <c r="H3544" i="5"/>
  <c r="L3543" i="5"/>
  <c r="K3543" i="5"/>
  <c r="J3543" i="5"/>
  <c r="I3543" i="5"/>
  <c r="H3543" i="5"/>
  <c r="L3542" i="5"/>
  <c r="K3542" i="5"/>
  <c r="J3542" i="5"/>
  <c r="I3542" i="5"/>
  <c r="H3542" i="5"/>
  <c r="L3541" i="5"/>
  <c r="K3541" i="5"/>
  <c r="J3541" i="5"/>
  <c r="I3541" i="5"/>
  <c r="H3541" i="5"/>
  <c r="L3540" i="5"/>
  <c r="K3540" i="5"/>
  <c r="J3540" i="5"/>
  <c r="I3540" i="5"/>
  <c r="H3540" i="5"/>
  <c r="L3539" i="5"/>
  <c r="K3539" i="5"/>
  <c r="J3539" i="5"/>
  <c r="I3539" i="5"/>
  <c r="H3539" i="5"/>
  <c r="L3538" i="5"/>
  <c r="K3538" i="5"/>
  <c r="J3538" i="5"/>
  <c r="I3538" i="5"/>
  <c r="H3538" i="5"/>
  <c r="L3537" i="5"/>
  <c r="K3537" i="5"/>
  <c r="J3537" i="5"/>
  <c r="I3537" i="5"/>
  <c r="H3537" i="5"/>
  <c r="L3536" i="5"/>
  <c r="K3536" i="5"/>
  <c r="J3536" i="5"/>
  <c r="I3536" i="5"/>
  <c r="H3536" i="5"/>
  <c r="L3535" i="5"/>
  <c r="K3535" i="5"/>
  <c r="J3535" i="5"/>
  <c r="I3535" i="5"/>
  <c r="H3535" i="5"/>
  <c r="L3534" i="5"/>
  <c r="K3534" i="5"/>
  <c r="J3534" i="5"/>
  <c r="I3534" i="5"/>
  <c r="H3534" i="5"/>
  <c r="L3533" i="5"/>
  <c r="K3533" i="5"/>
  <c r="J3533" i="5"/>
  <c r="I3533" i="5"/>
  <c r="H3533" i="5"/>
  <c r="L3532" i="5"/>
  <c r="K3532" i="5"/>
  <c r="J3532" i="5"/>
  <c r="I3532" i="5"/>
  <c r="H3532" i="5"/>
  <c r="L3531" i="5"/>
  <c r="K3531" i="5"/>
  <c r="J3531" i="5"/>
  <c r="I3531" i="5"/>
  <c r="H3531" i="5"/>
  <c r="L3530" i="5"/>
  <c r="K3530" i="5"/>
  <c r="J3530" i="5"/>
  <c r="I3530" i="5"/>
  <c r="H3530" i="5"/>
  <c r="L3529" i="5"/>
  <c r="K3529" i="5"/>
  <c r="J3529" i="5"/>
  <c r="I3529" i="5"/>
  <c r="H3529" i="5"/>
  <c r="L3528" i="5"/>
  <c r="K3528" i="5"/>
  <c r="J3528" i="5"/>
  <c r="I3528" i="5"/>
  <c r="H3528" i="5"/>
  <c r="L3527" i="5"/>
  <c r="K3527" i="5"/>
  <c r="J3527" i="5"/>
  <c r="I3527" i="5"/>
  <c r="H3527" i="5"/>
  <c r="L3526" i="5"/>
  <c r="K3526" i="5"/>
  <c r="J3526" i="5"/>
  <c r="I3526" i="5"/>
  <c r="H3526" i="5"/>
  <c r="L3525" i="5"/>
  <c r="K3525" i="5"/>
  <c r="J3525" i="5"/>
  <c r="I3525" i="5"/>
  <c r="H3525" i="5"/>
  <c r="L3524" i="5"/>
  <c r="K3524" i="5"/>
  <c r="J3524" i="5"/>
  <c r="I3524" i="5"/>
  <c r="H3524" i="5"/>
  <c r="L3523" i="5"/>
  <c r="K3523" i="5"/>
  <c r="J3523" i="5"/>
  <c r="I3523" i="5"/>
  <c r="H3523" i="5"/>
  <c r="L3522" i="5"/>
  <c r="K3522" i="5"/>
  <c r="J3522" i="5"/>
  <c r="I3522" i="5"/>
  <c r="H3522" i="5"/>
  <c r="L3521" i="5"/>
  <c r="K3521" i="5"/>
  <c r="J3521" i="5"/>
  <c r="I3521" i="5"/>
  <c r="H3521" i="5"/>
  <c r="L3520" i="5"/>
  <c r="K3520" i="5"/>
  <c r="J3520" i="5"/>
  <c r="I3520" i="5"/>
  <c r="H3520" i="5"/>
  <c r="L3519" i="5"/>
  <c r="K3519" i="5"/>
  <c r="J3519" i="5"/>
  <c r="I3519" i="5"/>
  <c r="H3519" i="5"/>
  <c r="L3518" i="5"/>
  <c r="K3518" i="5"/>
  <c r="J3518" i="5"/>
  <c r="I3518" i="5"/>
  <c r="H3518" i="5"/>
  <c r="L3517" i="5"/>
  <c r="K3517" i="5"/>
  <c r="J3517" i="5"/>
  <c r="I3517" i="5"/>
  <c r="H3517" i="5"/>
  <c r="L3516" i="5"/>
  <c r="K3516" i="5"/>
  <c r="J3516" i="5"/>
  <c r="I3516" i="5"/>
  <c r="H3516" i="5"/>
  <c r="L3515" i="5"/>
  <c r="K3515" i="5"/>
  <c r="J3515" i="5"/>
  <c r="I3515" i="5"/>
  <c r="H3515" i="5"/>
  <c r="L3514" i="5"/>
  <c r="K3514" i="5"/>
  <c r="J3514" i="5"/>
  <c r="I3514" i="5"/>
  <c r="H3514" i="5"/>
  <c r="L3513" i="5"/>
  <c r="K3513" i="5"/>
  <c r="J3513" i="5"/>
  <c r="I3513" i="5"/>
  <c r="H3513" i="5"/>
  <c r="L3512" i="5"/>
  <c r="K3512" i="5"/>
  <c r="J3512" i="5"/>
  <c r="I3512" i="5"/>
  <c r="H3512" i="5"/>
  <c r="L3511" i="5"/>
  <c r="K3511" i="5"/>
  <c r="J3511" i="5"/>
  <c r="I3511" i="5"/>
  <c r="H3511" i="5"/>
  <c r="L3510" i="5"/>
  <c r="K3510" i="5"/>
  <c r="J3510" i="5"/>
  <c r="I3510" i="5"/>
  <c r="H3510" i="5"/>
  <c r="L3509" i="5"/>
  <c r="K3509" i="5"/>
  <c r="J3509" i="5"/>
  <c r="I3509" i="5"/>
  <c r="H3509" i="5"/>
  <c r="L3508" i="5"/>
  <c r="K3508" i="5"/>
  <c r="J3508" i="5"/>
  <c r="I3508" i="5"/>
  <c r="H3508" i="5"/>
  <c r="L3507" i="5"/>
  <c r="K3507" i="5"/>
  <c r="J3507" i="5"/>
  <c r="I3507" i="5"/>
  <c r="H3507" i="5"/>
  <c r="L3506" i="5"/>
  <c r="K3506" i="5"/>
  <c r="J3506" i="5"/>
  <c r="I3506" i="5"/>
  <c r="H3506" i="5"/>
  <c r="L3505" i="5"/>
  <c r="K3505" i="5"/>
  <c r="J3505" i="5"/>
  <c r="I3505" i="5"/>
  <c r="H3505" i="5"/>
  <c r="L3504" i="5"/>
  <c r="K3504" i="5"/>
  <c r="J3504" i="5"/>
  <c r="I3504" i="5"/>
  <c r="H3504" i="5"/>
  <c r="L3503" i="5"/>
  <c r="K3503" i="5"/>
  <c r="J3503" i="5"/>
  <c r="I3503" i="5"/>
  <c r="H3503" i="5"/>
  <c r="L3502" i="5"/>
  <c r="K3502" i="5"/>
  <c r="J3502" i="5"/>
  <c r="I3502" i="5"/>
  <c r="H3502" i="5"/>
  <c r="L3501" i="5"/>
  <c r="K3501" i="5"/>
  <c r="J3501" i="5"/>
  <c r="I3501" i="5"/>
  <c r="H3501" i="5"/>
  <c r="L3500" i="5"/>
  <c r="K3500" i="5"/>
  <c r="J3500" i="5"/>
  <c r="I3500" i="5"/>
  <c r="H3500" i="5"/>
  <c r="L3499" i="5"/>
  <c r="K3499" i="5"/>
  <c r="J3499" i="5"/>
  <c r="I3499" i="5"/>
  <c r="H3499" i="5"/>
  <c r="L3498" i="5"/>
  <c r="K3498" i="5"/>
  <c r="J3498" i="5"/>
  <c r="I3498" i="5"/>
  <c r="H3498" i="5"/>
  <c r="L3497" i="5"/>
  <c r="K3497" i="5"/>
  <c r="J3497" i="5"/>
  <c r="I3497" i="5"/>
  <c r="H3497" i="5"/>
  <c r="L3496" i="5"/>
  <c r="K3496" i="5"/>
  <c r="J3496" i="5"/>
  <c r="I3496" i="5"/>
  <c r="H3496" i="5"/>
  <c r="L3495" i="5"/>
  <c r="K3495" i="5"/>
  <c r="J3495" i="5"/>
  <c r="I3495" i="5"/>
  <c r="H3495" i="5"/>
  <c r="L3494" i="5"/>
  <c r="K3494" i="5"/>
  <c r="J3494" i="5"/>
  <c r="I3494" i="5"/>
  <c r="H3494" i="5"/>
  <c r="L3493" i="5"/>
  <c r="K3493" i="5"/>
  <c r="J3493" i="5"/>
  <c r="I3493" i="5"/>
  <c r="H3493" i="5"/>
  <c r="L3492" i="5"/>
  <c r="K3492" i="5"/>
  <c r="J3492" i="5"/>
  <c r="I3492" i="5"/>
  <c r="H3492" i="5"/>
  <c r="L3491" i="5"/>
  <c r="K3491" i="5"/>
  <c r="J3491" i="5"/>
  <c r="I3491" i="5"/>
  <c r="H3491" i="5"/>
  <c r="L3490" i="5"/>
  <c r="K3490" i="5"/>
  <c r="J3490" i="5"/>
  <c r="I3490" i="5"/>
  <c r="H3490" i="5"/>
  <c r="L3489" i="5"/>
  <c r="K3489" i="5"/>
  <c r="J3489" i="5"/>
  <c r="I3489" i="5"/>
  <c r="H3489" i="5"/>
  <c r="L3488" i="5"/>
  <c r="K3488" i="5"/>
  <c r="J3488" i="5"/>
  <c r="I3488" i="5"/>
  <c r="H3488" i="5"/>
  <c r="L3487" i="5"/>
  <c r="K3487" i="5"/>
  <c r="J3487" i="5"/>
  <c r="I3487" i="5"/>
  <c r="H3487" i="5"/>
  <c r="L3486" i="5"/>
  <c r="K3486" i="5"/>
  <c r="J3486" i="5"/>
  <c r="I3486" i="5"/>
  <c r="H3486" i="5"/>
  <c r="L3485" i="5"/>
  <c r="K3485" i="5"/>
  <c r="J3485" i="5"/>
  <c r="I3485" i="5"/>
  <c r="H3485" i="5"/>
  <c r="L3484" i="5"/>
  <c r="K3484" i="5"/>
  <c r="J3484" i="5"/>
  <c r="I3484" i="5"/>
  <c r="H3484" i="5"/>
  <c r="L3483" i="5"/>
  <c r="K3483" i="5"/>
  <c r="J3483" i="5"/>
  <c r="I3483" i="5"/>
  <c r="H3483" i="5"/>
  <c r="L3482" i="5"/>
  <c r="K3482" i="5"/>
  <c r="J3482" i="5"/>
  <c r="I3482" i="5"/>
  <c r="H3482" i="5"/>
  <c r="L3481" i="5"/>
  <c r="K3481" i="5"/>
  <c r="J3481" i="5"/>
  <c r="I3481" i="5"/>
  <c r="H3481" i="5"/>
  <c r="L3480" i="5"/>
  <c r="K3480" i="5"/>
  <c r="J3480" i="5"/>
  <c r="I3480" i="5"/>
  <c r="H3480" i="5"/>
  <c r="L3479" i="5"/>
  <c r="K3479" i="5"/>
  <c r="J3479" i="5"/>
  <c r="I3479" i="5"/>
  <c r="H3479" i="5"/>
  <c r="L3478" i="5"/>
  <c r="K3478" i="5"/>
  <c r="J3478" i="5"/>
  <c r="I3478" i="5"/>
  <c r="H3478" i="5"/>
  <c r="L3477" i="5"/>
  <c r="K3477" i="5"/>
  <c r="J3477" i="5"/>
  <c r="I3477" i="5"/>
  <c r="H3477" i="5"/>
  <c r="L3476" i="5"/>
  <c r="K3476" i="5"/>
  <c r="J3476" i="5"/>
  <c r="I3476" i="5"/>
  <c r="H3476" i="5"/>
  <c r="L3475" i="5"/>
  <c r="K3475" i="5"/>
  <c r="J3475" i="5"/>
  <c r="I3475" i="5"/>
  <c r="H3475" i="5"/>
  <c r="L3474" i="5"/>
  <c r="K3474" i="5"/>
  <c r="J3474" i="5"/>
  <c r="I3474" i="5"/>
  <c r="H3474" i="5"/>
  <c r="L3473" i="5"/>
  <c r="K3473" i="5"/>
  <c r="J3473" i="5"/>
  <c r="I3473" i="5"/>
  <c r="H3473" i="5"/>
  <c r="L3472" i="5"/>
  <c r="K3472" i="5"/>
  <c r="J3472" i="5"/>
  <c r="I3472" i="5"/>
  <c r="H3472" i="5"/>
  <c r="L3471" i="5"/>
  <c r="K3471" i="5"/>
  <c r="J3471" i="5"/>
  <c r="I3471" i="5"/>
  <c r="H3471" i="5"/>
  <c r="L3470" i="5"/>
  <c r="K3470" i="5"/>
  <c r="J3470" i="5"/>
  <c r="I3470" i="5"/>
  <c r="H3470" i="5"/>
  <c r="L3469" i="5"/>
  <c r="K3469" i="5"/>
  <c r="J3469" i="5"/>
  <c r="I3469" i="5"/>
  <c r="H3469" i="5"/>
  <c r="L3468" i="5"/>
  <c r="K3468" i="5"/>
  <c r="J3468" i="5"/>
  <c r="I3468" i="5"/>
  <c r="H3468" i="5"/>
  <c r="L3467" i="5"/>
  <c r="K3467" i="5"/>
  <c r="J3467" i="5"/>
  <c r="I3467" i="5"/>
  <c r="H3467" i="5"/>
  <c r="L3466" i="5"/>
  <c r="K3466" i="5"/>
  <c r="J3466" i="5"/>
  <c r="I3466" i="5"/>
  <c r="H3466" i="5"/>
  <c r="L3465" i="5"/>
  <c r="K3465" i="5"/>
  <c r="J3465" i="5"/>
  <c r="I3465" i="5"/>
  <c r="H3465" i="5"/>
  <c r="L3464" i="5"/>
  <c r="K3464" i="5"/>
  <c r="J3464" i="5"/>
  <c r="I3464" i="5"/>
  <c r="H3464" i="5"/>
  <c r="L3463" i="5"/>
  <c r="K3463" i="5"/>
  <c r="J3463" i="5"/>
  <c r="I3463" i="5"/>
  <c r="H3463" i="5"/>
  <c r="L3462" i="5"/>
  <c r="K3462" i="5"/>
  <c r="J3462" i="5"/>
  <c r="I3462" i="5"/>
  <c r="H3462" i="5"/>
  <c r="L3461" i="5"/>
  <c r="K3461" i="5"/>
  <c r="J3461" i="5"/>
  <c r="I3461" i="5"/>
  <c r="H3461" i="5"/>
  <c r="L3460" i="5"/>
  <c r="K3460" i="5"/>
  <c r="J3460" i="5"/>
  <c r="I3460" i="5"/>
  <c r="H3460" i="5"/>
  <c r="L3459" i="5"/>
  <c r="K3459" i="5"/>
  <c r="J3459" i="5"/>
  <c r="I3459" i="5"/>
  <c r="H3459" i="5"/>
  <c r="L3458" i="5"/>
  <c r="K3458" i="5"/>
  <c r="J3458" i="5"/>
  <c r="I3458" i="5"/>
  <c r="H3458" i="5"/>
  <c r="L3457" i="5"/>
  <c r="K3457" i="5"/>
  <c r="J3457" i="5"/>
  <c r="I3457" i="5"/>
  <c r="H3457" i="5"/>
  <c r="L3456" i="5"/>
  <c r="K3456" i="5"/>
  <c r="J3456" i="5"/>
  <c r="I3456" i="5"/>
  <c r="H3456" i="5"/>
  <c r="L3455" i="5"/>
  <c r="K3455" i="5"/>
  <c r="J3455" i="5"/>
  <c r="I3455" i="5"/>
  <c r="H3455" i="5"/>
  <c r="L3454" i="5"/>
  <c r="K3454" i="5"/>
  <c r="J3454" i="5"/>
  <c r="I3454" i="5"/>
  <c r="H3454" i="5"/>
  <c r="L3453" i="5"/>
  <c r="K3453" i="5"/>
  <c r="J3453" i="5"/>
  <c r="I3453" i="5"/>
  <c r="H3453" i="5"/>
  <c r="L3452" i="5"/>
  <c r="K3452" i="5"/>
  <c r="J3452" i="5"/>
  <c r="I3452" i="5"/>
  <c r="H3452" i="5"/>
  <c r="L3451" i="5"/>
  <c r="K3451" i="5"/>
  <c r="J3451" i="5"/>
  <c r="I3451" i="5"/>
  <c r="H3451" i="5"/>
  <c r="L3450" i="5"/>
  <c r="K3450" i="5"/>
  <c r="J3450" i="5"/>
  <c r="I3450" i="5"/>
  <c r="H3450" i="5"/>
  <c r="L3449" i="5"/>
  <c r="K3449" i="5"/>
  <c r="J3449" i="5"/>
  <c r="I3449" i="5"/>
  <c r="H3449" i="5"/>
  <c r="L3448" i="5"/>
  <c r="K3448" i="5"/>
  <c r="J3448" i="5"/>
  <c r="I3448" i="5"/>
  <c r="H3448" i="5"/>
  <c r="L3447" i="5"/>
  <c r="K3447" i="5"/>
  <c r="J3447" i="5"/>
  <c r="I3447" i="5"/>
  <c r="H3447" i="5"/>
  <c r="L3446" i="5"/>
  <c r="K3446" i="5"/>
  <c r="J3446" i="5"/>
  <c r="I3446" i="5"/>
  <c r="H3446" i="5"/>
  <c r="L3445" i="5"/>
  <c r="K3445" i="5"/>
  <c r="J3445" i="5"/>
  <c r="I3445" i="5"/>
  <c r="H3445" i="5"/>
  <c r="L3444" i="5"/>
  <c r="K3444" i="5"/>
  <c r="J3444" i="5"/>
  <c r="I3444" i="5"/>
  <c r="H3444" i="5"/>
  <c r="L3443" i="5"/>
  <c r="K3443" i="5"/>
  <c r="J3443" i="5"/>
  <c r="I3443" i="5"/>
  <c r="H3443" i="5"/>
  <c r="L3442" i="5"/>
  <c r="K3442" i="5"/>
  <c r="J3442" i="5"/>
  <c r="I3442" i="5"/>
  <c r="H3442" i="5"/>
  <c r="L3441" i="5"/>
  <c r="K3441" i="5"/>
  <c r="J3441" i="5"/>
  <c r="I3441" i="5"/>
  <c r="H3441" i="5"/>
  <c r="L3440" i="5"/>
  <c r="K3440" i="5"/>
  <c r="J3440" i="5"/>
  <c r="I3440" i="5"/>
  <c r="H3440" i="5"/>
  <c r="L3439" i="5"/>
  <c r="K3439" i="5"/>
  <c r="J3439" i="5"/>
  <c r="I3439" i="5"/>
  <c r="H3439" i="5"/>
  <c r="L3438" i="5"/>
  <c r="K3438" i="5"/>
  <c r="J3438" i="5"/>
  <c r="I3438" i="5"/>
  <c r="H3438" i="5"/>
  <c r="L3437" i="5"/>
  <c r="K3437" i="5"/>
  <c r="J3437" i="5"/>
  <c r="I3437" i="5"/>
  <c r="H3437" i="5"/>
  <c r="L3436" i="5"/>
  <c r="K3436" i="5"/>
  <c r="J3436" i="5"/>
  <c r="I3436" i="5"/>
  <c r="H3436" i="5"/>
  <c r="L3435" i="5"/>
  <c r="K3435" i="5"/>
  <c r="J3435" i="5"/>
  <c r="I3435" i="5"/>
  <c r="H3435" i="5"/>
  <c r="L3434" i="5"/>
  <c r="K3434" i="5"/>
  <c r="J3434" i="5"/>
  <c r="I3434" i="5"/>
  <c r="H3434" i="5"/>
  <c r="L3433" i="5"/>
  <c r="K3433" i="5"/>
  <c r="J3433" i="5"/>
  <c r="I3433" i="5"/>
  <c r="H3433" i="5"/>
  <c r="L3432" i="5"/>
  <c r="K3432" i="5"/>
  <c r="J3432" i="5"/>
  <c r="I3432" i="5"/>
  <c r="H3432" i="5"/>
  <c r="L3431" i="5"/>
  <c r="K3431" i="5"/>
  <c r="J3431" i="5"/>
  <c r="I3431" i="5"/>
  <c r="H3431" i="5"/>
  <c r="L3430" i="5"/>
  <c r="K3430" i="5"/>
  <c r="J3430" i="5"/>
  <c r="I3430" i="5"/>
  <c r="H3430" i="5"/>
  <c r="L3429" i="5"/>
  <c r="K3429" i="5"/>
  <c r="J3429" i="5"/>
  <c r="I3429" i="5"/>
  <c r="H3429" i="5"/>
  <c r="L3428" i="5"/>
  <c r="K3428" i="5"/>
  <c r="J3428" i="5"/>
  <c r="I3428" i="5"/>
  <c r="H3428" i="5"/>
  <c r="L3427" i="5"/>
  <c r="K3427" i="5"/>
  <c r="J3427" i="5"/>
  <c r="I3427" i="5"/>
  <c r="H3427" i="5"/>
  <c r="L3426" i="5"/>
  <c r="K3426" i="5"/>
  <c r="J3426" i="5"/>
  <c r="I3426" i="5"/>
  <c r="H3426" i="5"/>
  <c r="L3425" i="5"/>
  <c r="K3425" i="5"/>
  <c r="J3425" i="5"/>
  <c r="I3425" i="5"/>
  <c r="H3425" i="5"/>
  <c r="L3424" i="5"/>
  <c r="K3424" i="5"/>
  <c r="J3424" i="5"/>
  <c r="I3424" i="5"/>
  <c r="H3424" i="5"/>
  <c r="L3423" i="5"/>
  <c r="K3423" i="5"/>
  <c r="J3423" i="5"/>
  <c r="I3423" i="5"/>
  <c r="H3423" i="5"/>
  <c r="L3422" i="5"/>
  <c r="K3422" i="5"/>
  <c r="J3422" i="5"/>
  <c r="I3422" i="5"/>
  <c r="H3422" i="5"/>
  <c r="L3421" i="5"/>
  <c r="K3421" i="5"/>
  <c r="J3421" i="5"/>
  <c r="I3421" i="5"/>
  <c r="H3421" i="5"/>
  <c r="L3420" i="5"/>
  <c r="K3420" i="5"/>
  <c r="J3420" i="5"/>
  <c r="I3420" i="5"/>
  <c r="H3420" i="5"/>
  <c r="L3419" i="5"/>
  <c r="K3419" i="5"/>
  <c r="J3419" i="5"/>
  <c r="I3419" i="5"/>
  <c r="H3419" i="5"/>
  <c r="L3418" i="5"/>
  <c r="K3418" i="5"/>
  <c r="J3418" i="5"/>
  <c r="I3418" i="5"/>
  <c r="H3418" i="5"/>
  <c r="L3417" i="5"/>
  <c r="K3417" i="5"/>
  <c r="J3417" i="5"/>
  <c r="I3417" i="5"/>
  <c r="H3417" i="5"/>
  <c r="L3416" i="5"/>
  <c r="K3416" i="5"/>
  <c r="J3416" i="5"/>
  <c r="I3416" i="5"/>
  <c r="H3416" i="5"/>
  <c r="L3415" i="5"/>
  <c r="K3415" i="5"/>
  <c r="J3415" i="5"/>
  <c r="I3415" i="5"/>
  <c r="H3415" i="5"/>
  <c r="L3414" i="5"/>
  <c r="K3414" i="5"/>
  <c r="J3414" i="5"/>
  <c r="I3414" i="5"/>
  <c r="H3414" i="5"/>
  <c r="L3413" i="5"/>
  <c r="K3413" i="5"/>
  <c r="J3413" i="5"/>
  <c r="I3413" i="5"/>
  <c r="H3413" i="5"/>
  <c r="L3412" i="5"/>
  <c r="K3412" i="5"/>
  <c r="J3412" i="5"/>
  <c r="I3412" i="5"/>
  <c r="H3412" i="5"/>
  <c r="L3411" i="5"/>
  <c r="K3411" i="5"/>
  <c r="J3411" i="5"/>
  <c r="I3411" i="5"/>
  <c r="H3411" i="5"/>
  <c r="L3410" i="5"/>
  <c r="K3410" i="5"/>
  <c r="J3410" i="5"/>
  <c r="I3410" i="5"/>
  <c r="H3410" i="5"/>
  <c r="L3409" i="5"/>
  <c r="K3409" i="5"/>
  <c r="J3409" i="5"/>
  <c r="I3409" i="5"/>
  <c r="H3409" i="5"/>
  <c r="L3408" i="5"/>
  <c r="K3408" i="5"/>
  <c r="J3408" i="5"/>
  <c r="I3408" i="5"/>
  <c r="H3408" i="5"/>
  <c r="L3407" i="5"/>
  <c r="K3407" i="5"/>
  <c r="J3407" i="5"/>
  <c r="I3407" i="5"/>
  <c r="H3407" i="5"/>
  <c r="L3406" i="5"/>
  <c r="K3406" i="5"/>
  <c r="J3406" i="5"/>
  <c r="I3406" i="5"/>
  <c r="H3406" i="5"/>
  <c r="L3405" i="5"/>
  <c r="K3405" i="5"/>
  <c r="J3405" i="5"/>
  <c r="I3405" i="5"/>
  <c r="H3405" i="5"/>
  <c r="L3404" i="5"/>
  <c r="K3404" i="5"/>
  <c r="J3404" i="5"/>
  <c r="I3404" i="5"/>
  <c r="H3404" i="5"/>
  <c r="L3403" i="5"/>
  <c r="K3403" i="5"/>
  <c r="J3403" i="5"/>
  <c r="I3403" i="5"/>
  <c r="H3403" i="5"/>
  <c r="L3402" i="5"/>
  <c r="K3402" i="5"/>
  <c r="J3402" i="5"/>
  <c r="I3402" i="5"/>
  <c r="H3402" i="5"/>
  <c r="L3401" i="5"/>
  <c r="K3401" i="5"/>
  <c r="J3401" i="5"/>
  <c r="I3401" i="5"/>
  <c r="H3401" i="5"/>
  <c r="L3400" i="5"/>
  <c r="K3400" i="5"/>
  <c r="J3400" i="5"/>
  <c r="I3400" i="5"/>
  <c r="H3400" i="5"/>
  <c r="L3399" i="5"/>
  <c r="K3399" i="5"/>
  <c r="J3399" i="5"/>
  <c r="I3399" i="5"/>
  <c r="H3399" i="5"/>
  <c r="L3398" i="5"/>
  <c r="K3398" i="5"/>
  <c r="J3398" i="5"/>
  <c r="I3398" i="5"/>
  <c r="H3398" i="5"/>
  <c r="L3397" i="5"/>
  <c r="K3397" i="5"/>
  <c r="J3397" i="5"/>
  <c r="I3397" i="5"/>
  <c r="H3397" i="5"/>
  <c r="L3396" i="5"/>
  <c r="K3396" i="5"/>
  <c r="J3396" i="5"/>
  <c r="I3396" i="5"/>
  <c r="H3396" i="5"/>
  <c r="L3395" i="5"/>
  <c r="K3395" i="5"/>
  <c r="J3395" i="5"/>
  <c r="I3395" i="5"/>
  <c r="H3395" i="5"/>
  <c r="L3394" i="5"/>
  <c r="K3394" i="5"/>
  <c r="J3394" i="5"/>
  <c r="I3394" i="5"/>
  <c r="H3394" i="5"/>
  <c r="L3393" i="5"/>
  <c r="K3393" i="5"/>
  <c r="J3393" i="5"/>
  <c r="I3393" i="5"/>
  <c r="H3393" i="5"/>
  <c r="L3392" i="5"/>
  <c r="K3392" i="5"/>
  <c r="J3392" i="5"/>
  <c r="I3392" i="5"/>
  <c r="H3392" i="5"/>
  <c r="L3391" i="5"/>
  <c r="K3391" i="5"/>
  <c r="J3391" i="5"/>
  <c r="I3391" i="5"/>
  <c r="H3391" i="5"/>
  <c r="L3390" i="5"/>
  <c r="K3390" i="5"/>
  <c r="J3390" i="5"/>
  <c r="I3390" i="5"/>
  <c r="H3390" i="5"/>
  <c r="L3389" i="5"/>
  <c r="K3389" i="5"/>
  <c r="J3389" i="5"/>
  <c r="I3389" i="5"/>
  <c r="H3389" i="5"/>
  <c r="L3388" i="5"/>
  <c r="K3388" i="5"/>
  <c r="J3388" i="5"/>
  <c r="I3388" i="5"/>
  <c r="H3388" i="5"/>
  <c r="L3387" i="5"/>
  <c r="K3387" i="5"/>
  <c r="J3387" i="5"/>
  <c r="I3387" i="5"/>
  <c r="H3387" i="5"/>
  <c r="L3386" i="5"/>
  <c r="K3386" i="5"/>
  <c r="J3386" i="5"/>
  <c r="I3386" i="5"/>
  <c r="H3386" i="5"/>
  <c r="L3385" i="5"/>
  <c r="K3385" i="5"/>
  <c r="J3385" i="5"/>
  <c r="I3385" i="5"/>
  <c r="H3385" i="5"/>
  <c r="L3384" i="5"/>
  <c r="K3384" i="5"/>
  <c r="J3384" i="5"/>
  <c r="I3384" i="5"/>
  <c r="H3384" i="5"/>
  <c r="L3383" i="5"/>
  <c r="K3383" i="5"/>
  <c r="J3383" i="5"/>
  <c r="I3383" i="5"/>
  <c r="H3383" i="5"/>
  <c r="L3382" i="5"/>
  <c r="K3382" i="5"/>
  <c r="J3382" i="5"/>
  <c r="I3382" i="5"/>
  <c r="H3382" i="5"/>
  <c r="L3381" i="5"/>
  <c r="K3381" i="5"/>
  <c r="J3381" i="5"/>
  <c r="I3381" i="5"/>
  <c r="H3381" i="5"/>
  <c r="L3380" i="5"/>
  <c r="K3380" i="5"/>
  <c r="J3380" i="5"/>
  <c r="I3380" i="5"/>
  <c r="H3380" i="5"/>
  <c r="L3379" i="5"/>
  <c r="K3379" i="5"/>
  <c r="J3379" i="5"/>
  <c r="I3379" i="5"/>
  <c r="H3379" i="5"/>
  <c r="L3378" i="5"/>
  <c r="K3378" i="5"/>
  <c r="J3378" i="5"/>
  <c r="I3378" i="5"/>
  <c r="H3378" i="5"/>
  <c r="L3377" i="5"/>
  <c r="K3377" i="5"/>
  <c r="J3377" i="5"/>
  <c r="I3377" i="5"/>
  <c r="H3377" i="5"/>
  <c r="L3376" i="5"/>
  <c r="K3376" i="5"/>
  <c r="J3376" i="5"/>
  <c r="I3376" i="5"/>
  <c r="H3376" i="5"/>
  <c r="L3375" i="5"/>
  <c r="K3375" i="5"/>
  <c r="J3375" i="5"/>
  <c r="I3375" i="5"/>
  <c r="H3375" i="5"/>
  <c r="L3374" i="5"/>
  <c r="K3374" i="5"/>
  <c r="J3374" i="5"/>
  <c r="I3374" i="5"/>
  <c r="H3374" i="5"/>
  <c r="L3373" i="5"/>
  <c r="K3373" i="5"/>
  <c r="J3373" i="5"/>
  <c r="I3373" i="5"/>
  <c r="H3373" i="5"/>
  <c r="L3372" i="5"/>
  <c r="K3372" i="5"/>
  <c r="J3372" i="5"/>
  <c r="I3372" i="5"/>
  <c r="H3372" i="5"/>
  <c r="L3371" i="5"/>
  <c r="K3371" i="5"/>
  <c r="J3371" i="5"/>
  <c r="I3371" i="5"/>
  <c r="H3371" i="5"/>
  <c r="L3370" i="5"/>
  <c r="K3370" i="5"/>
  <c r="J3370" i="5"/>
  <c r="I3370" i="5"/>
  <c r="H3370" i="5"/>
  <c r="L3369" i="5"/>
  <c r="K3369" i="5"/>
  <c r="J3369" i="5"/>
  <c r="I3369" i="5"/>
  <c r="H3369" i="5"/>
  <c r="L3368" i="5"/>
  <c r="K3368" i="5"/>
  <c r="J3368" i="5"/>
  <c r="I3368" i="5"/>
  <c r="H3368" i="5"/>
  <c r="L3367" i="5"/>
  <c r="K3367" i="5"/>
  <c r="J3367" i="5"/>
  <c r="I3367" i="5"/>
  <c r="H3367" i="5"/>
  <c r="L3366" i="5"/>
  <c r="K3366" i="5"/>
  <c r="J3366" i="5"/>
  <c r="I3366" i="5"/>
  <c r="H3366" i="5"/>
  <c r="L3365" i="5"/>
  <c r="K3365" i="5"/>
  <c r="J3365" i="5"/>
  <c r="I3365" i="5"/>
  <c r="H3365" i="5"/>
  <c r="L3364" i="5"/>
  <c r="K3364" i="5"/>
  <c r="J3364" i="5"/>
  <c r="I3364" i="5"/>
  <c r="H3364" i="5"/>
  <c r="L3363" i="5"/>
  <c r="K3363" i="5"/>
  <c r="J3363" i="5"/>
  <c r="I3363" i="5"/>
  <c r="H3363" i="5"/>
  <c r="L3362" i="5"/>
  <c r="K3362" i="5"/>
  <c r="J3362" i="5"/>
  <c r="I3362" i="5"/>
  <c r="H3362" i="5"/>
  <c r="L3361" i="5"/>
  <c r="K3361" i="5"/>
  <c r="J3361" i="5"/>
  <c r="I3361" i="5"/>
  <c r="H3361" i="5"/>
  <c r="L3360" i="5"/>
  <c r="K3360" i="5"/>
  <c r="J3360" i="5"/>
  <c r="I3360" i="5"/>
  <c r="H3360" i="5"/>
  <c r="L3359" i="5"/>
  <c r="K3359" i="5"/>
  <c r="J3359" i="5"/>
  <c r="I3359" i="5"/>
  <c r="H3359" i="5"/>
  <c r="L3358" i="5"/>
  <c r="K3358" i="5"/>
  <c r="J3358" i="5"/>
  <c r="I3358" i="5"/>
  <c r="H3358" i="5"/>
  <c r="L3357" i="5"/>
  <c r="K3357" i="5"/>
  <c r="J3357" i="5"/>
  <c r="I3357" i="5"/>
  <c r="H3357" i="5"/>
  <c r="L3356" i="5"/>
  <c r="K3356" i="5"/>
  <c r="J3356" i="5"/>
  <c r="I3356" i="5"/>
  <c r="H3356" i="5"/>
  <c r="L3355" i="5"/>
  <c r="K3355" i="5"/>
  <c r="J3355" i="5"/>
  <c r="I3355" i="5"/>
  <c r="H3355" i="5"/>
  <c r="L3354" i="5"/>
  <c r="K3354" i="5"/>
  <c r="J3354" i="5"/>
  <c r="I3354" i="5"/>
  <c r="H3354" i="5"/>
  <c r="L3353" i="5"/>
  <c r="K3353" i="5"/>
  <c r="J3353" i="5"/>
  <c r="I3353" i="5"/>
  <c r="H3353" i="5"/>
  <c r="L3352" i="5"/>
  <c r="K3352" i="5"/>
  <c r="J3352" i="5"/>
  <c r="I3352" i="5"/>
  <c r="H3352" i="5"/>
  <c r="L3351" i="5"/>
  <c r="K3351" i="5"/>
  <c r="J3351" i="5"/>
  <c r="I3351" i="5"/>
  <c r="H3351" i="5"/>
  <c r="L3350" i="5"/>
  <c r="K3350" i="5"/>
  <c r="J3350" i="5"/>
  <c r="I3350" i="5"/>
  <c r="H3350" i="5"/>
  <c r="L3349" i="5"/>
  <c r="K3349" i="5"/>
  <c r="J3349" i="5"/>
  <c r="I3349" i="5"/>
  <c r="H3349" i="5"/>
  <c r="L3348" i="5"/>
  <c r="K3348" i="5"/>
  <c r="J3348" i="5"/>
  <c r="I3348" i="5"/>
  <c r="H3348" i="5"/>
  <c r="L3347" i="5"/>
  <c r="K3347" i="5"/>
  <c r="J3347" i="5"/>
  <c r="I3347" i="5"/>
  <c r="H3347" i="5"/>
  <c r="L3346" i="5"/>
  <c r="K3346" i="5"/>
  <c r="J3346" i="5"/>
  <c r="I3346" i="5"/>
  <c r="H3346" i="5"/>
  <c r="L3345" i="5"/>
  <c r="K3345" i="5"/>
  <c r="J3345" i="5"/>
  <c r="I3345" i="5"/>
  <c r="H3345" i="5"/>
  <c r="L3344" i="5"/>
  <c r="K3344" i="5"/>
  <c r="J3344" i="5"/>
  <c r="I3344" i="5"/>
  <c r="H3344" i="5"/>
  <c r="L3343" i="5"/>
  <c r="K3343" i="5"/>
  <c r="J3343" i="5"/>
  <c r="I3343" i="5"/>
  <c r="H3343" i="5"/>
  <c r="L3342" i="5"/>
  <c r="K3342" i="5"/>
  <c r="J3342" i="5"/>
  <c r="I3342" i="5"/>
  <c r="H3342" i="5"/>
  <c r="L3341" i="5"/>
  <c r="K3341" i="5"/>
  <c r="J3341" i="5"/>
  <c r="I3341" i="5"/>
  <c r="H3341" i="5"/>
  <c r="L3340" i="5"/>
  <c r="K3340" i="5"/>
  <c r="J3340" i="5"/>
  <c r="I3340" i="5"/>
  <c r="H3340" i="5"/>
  <c r="L3339" i="5"/>
  <c r="K3339" i="5"/>
  <c r="J3339" i="5"/>
  <c r="I3339" i="5"/>
  <c r="H3339" i="5"/>
  <c r="L3338" i="5"/>
  <c r="K3338" i="5"/>
  <c r="J3338" i="5"/>
  <c r="I3338" i="5"/>
  <c r="H3338" i="5"/>
  <c r="L3337" i="5"/>
  <c r="K3337" i="5"/>
  <c r="J3337" i="5"/>
  <c r="I3337" i="5"/>
  <c r="H3337" i="5"/>
  <c r="L3336" i="5"/>
  <c r="K3336" i="5"/>
  <c r="J3336" i="5"/>
  <c r="I3336" i="5"/>
  <c r="H3336" i="5"/>
  <c r="L3335" i="5"/>
  <c r="K3335" i="5"/>
  <c r="J3335" i="5"/>
  <c r="I3335" i="5"/>
  <c r="H3335" i="5"/>
  <c r="L3334" i="5"/>
  <c r="K3334" i="5"/>
  <c r="J3334" i="5"/>
  <c r="I3334" i="5"/>
  <c r="H3334" i="5"/>
  <c r="L3333" i="5"/>
  <c r="K3333" i="5"/>
  <c r="J3333" i="5"/>
  <c r="I3333" i="5"/>
  <c r="H3333" i="5"/>
  <c r="L3332" i="5"/>
  <c r="K3332" i="5"/>
  <c r="J3332" i="5"/>
  <c r="I3332" i="5"/>
  <c r="H3332" i="5"/>
  <c r="L3331" i="5"/>
  <c r="K3331" i="5"/>
  <c r="J3331" i="5"/>
  <c r="I3331" i="5"/>
  <c r="H3331" i="5"/>
  <c r="L3330" i="5"/>
  <c r="K3330" i="5"/>
  <c r="J3330" i="5"/>
  <c r="I3330" i="5"/>
  <c r="H3330" i="5"/>
  <c r="L3329" i="5"/>
  <c r="K3329" i="5"/>
  <c r="J3329" i="5"/>
  <c r="I3329" i="5"/>
  <c r="H3329" i="5"/>
  <c r="L3328" i="5"/>
  <c r="K3328" i="5"/>
  <c r="J3328" i="5"/>
  <c r="I3328" i="5"/>
  <c r="H3328" i="5"/>
  <c r="L3327" i="5"/>
  <c r="K3327" i="5"/>
  <c r="J3327" i="5"/>
  <c r="I3327" i="5"/>
  <c r="H3327" i="5"/>
  <c r="L3326" i="5"/>
  <c r="K3326" i="5"/>
  <c r="J3326" i="5"/>
  <c r="I3326" i="5"/>
  <c r="H3326" i="5"/>
  <c r="L3325" i="5"/>
  <c r="K3325" i="5"/>
  <c r="J3325" i="5"/>
  <c r="I3325" i="5"/>
  <c r="H3325" i="5"/>
  <c r="L3324" i="5"/>
  <c r="K3324" i="5"/>
  <c r="J3324" i="5"/>
  <c r="I3324" i="5"/>
  <c r="H3324" i="5"/>
  <c r="L3323" i="5"/>
  <c r="K3323" i="5"/>
  <c r="J3323" i="5"/>
  <c r="I3323" i="5"/>
  <c r="H3323" i="5"/>
  <c r="L3322" i="5"/>
  <c r="K3322" i="5"/>
  <c r="J3322" i="5"/>
  <c r="I3322" i="5"/>
  <c r="H3322" i="5"/>
  <c r="L3321" i="5"/>
  <c r="K3321" i="5"/>
  <c r="J3321" i="5"/>
  <c r="I3321" i="5"/>
  <c r="H3321" i="5"/>
  <c r="L3320" i="5"/>
  <c r="K3320" i="5"/>
  <c r="J3320" i="5"/>
  <c r="I3320" i="5"/>
  <c r="H3320" i="5"/>
  <c r="L3319" i="5"/>
  <c r="K3319" i="5"/>
  <c r="J3319" i="5"/>
  <c r="I3319" i="5"/>
  <c r="H3319" i="5"/>
  <c r="L3318" i="5"/>
  <c r="K3318" i="5"/>
  <c r="J3318" i="5"/>
  <c r="I3318" i="5"/>
  <c r="H3318" i="5"/>
  <c r="L3317" i="5"/>
  <c r="K3317" i="5"/>
  <c r="J3317" i="5"/>
  <c r="I3317" i="5"/>
  <c r="H3317" i="5"/>
  <c r="L3316" i="5"/>
  <c r="K3316" i="5"/>
  <c r="J3316" i="5"/>
  <c r="I3316" i="5"/>
  <c r="H3316" i="5"/>
  <c r="L3315" i="5"/>
  <c r="K3315" i="5"/>
  <c r="J3315" i="5"/>
  <c r="I3315" i="5"/>
  <c r="H3315" i="5"/>
  <c r="L3314" i="5"/>
  <c r="K3314" i="5"/>
  <c r="J3314" i="5"/>
  <c r="I3314" i="5"/>
  <c r="H3314" i="5"/>
  <c r="L3313" i="5"/>
  <c r="K3313" i="5"/>
  <c r="J3313" i="5"/>
  <c r="I3313" i="5"/>
  <c r="H3313" i="5"/>
  <c r="L3312" i="5"/>
  <c r="K3312" i="5"/>
  <c r="J3312" i="5"/>
  <c r="I3312" i="5"/>
  <c r="H3312" i="5"/>
  <c r="L3311" i="5"/>
  <c r="K3311" i="5"/>
  <c r="J3311" i="5"/>
  <c r="I3311" i="5"/>
  <c r="H3311" i="5"/>
  <c r="L3310" i="5"/>
  <c r="K3310" i="5"/>
  <c r="J3310" i="5"/>
  <c r="I3310" i="5"/>
  <c r="H3310" i="5"/>
  <c r="L3309" i="5"/>
  <c r="K3309" i="5"/>
  <c r="J3309" i="5"/>
  <c r="I3309" i="5"/>
  <c r="H3309" i="5"/>
  <c r="L3308" i="5"/>
  <c r="K3308" i="5"/>
  <c r="J3308" i="5"/>
  <c r="I3308" i="5"/>
  <c r="H3308" i="5"/>
  <c r="L3307" i="5"/>
  <c r="K3307" i="5"/>
  <c r="J3307" i="5"/>
  <c r="I3307" i="5"/>
  <c r="H3307" i="5"/>
  <c r="L3306" i="5"/>
  <c r="K3306" i="5"/>
  <c r="J3306" i="5"/>
  <c r="I3306" i="5"/>
  <c r="H3306" i="5"/>
  <c r="L3305" i="5"/>
  <c r="K3305" i="5"/>
  <c r="J3305" i="5"/>
  <c r="I3305" i="5"/>
  <c r="H3305" i="5"/>
  <c r="L3304" i="5"/>
  <c r="K3304" i="5"/>
  <c r="J3304" i="5"/>
  <c r="I3304" i="5"/>
  <c r="H3304" i="5"/>
  <c r="L3303" i="5"/>
  <c r="K3303" i="5"/>
  <c r="J3303" i="5"/>
  <c r="I3303" i="5"/>
  <c r="H3303" i="5"/>
  <c r="L3302" i="5"/>
  <c r="K3302" i="5"/>
  <c r="J3302" i="5"/>
  <c r="I3302" i="5"/>
  <c r="H3302" i="5"/>
  <c r="L3301" i="5"/>
  <c r="K3301" i="5"/>
  <c r="J3301" i="5"/>
  <c r="I3301" i="5"/>
  <c r="H3301" i="5"/>
  <c r="L3300" i="5"/>
  <c r="K3300" i="5"/>
  <c r="J3300" i="5"/>
  <c r="I3300" i="5"/>
  <c r="H3300" i="5"/>
  <c r="L3299" i="5"/>
  <c r="K3299" i="5"/>
  <c r="J3299" i="5"/>
  <c r="I3299" i="5"/>
  <c r="H3299" i="5"/>
  <c r="L3298" i="5"/>
  <c r="K3298" i="5"/>
  <c r="J3298" i="5"/>
  <c r="I3298" i="5"/>
  <c r="H3298" i="5"/>
  <c r="L3297" i="5"/>
  <c r="K3297" i="5"/>
  <c r="J3297" i="5"/>
  <c r="I3297" i="5"/>
  <c r="H3297" i="5"/>
  <c r="L3296" i="5"/>
  <c r="K3296" i="5"/>
  <c r="J3296" i="5"/>
  <c r="I3296" i="5"/>
  <c r="H3296" i="5"/>
  <c r="L3295" i="5"/>
  <c r="K3295" i="5"/>
  <c r="J3295" i="5"/>
  <c r="I3295" i="5"/>
  <c r="H3295" i="5"/>
  <c r="L3294" i="5"/>
  <c r="K3294" i="5"/>
  <c r="J3294" i="5"/>
  <c r="I3294" i="5"/>
  <c r="H3294" i="5"/>
  <c r="L3293" i="5"/>
  <c r="K3293" i="5"/>
  <c r="J3293" i="5"/>
  <c r="I3293" i="5"/>
  <c r="H3293" i="5"/>
  <c r="L3292" i="5"/>
  <c r="K3292" i="5"/>
  <c r="J3292" i="5"/>
  <c r="I3292" i="5"/>
  <c r="H3292" i="5"/>
  <c r="L3291" i="5"/>
  <c r="K3291" i="5"/>
  <c r="J3291" i="5"/>
  <c r="I3291" i="5"/>
  <c r="H3291" i="5"/>
  <c r="L3290" i="5"/>
  <c r="K3290" i="5"/>
  <c r="J3290" i="5"/>
  <c r="I3290" i="5"/>
  <c r="H3290" i="5"/>
  <c r="L3289" i="5"/>
  <c r="K3289" i="5"/>
  <c r="J3289" i="5"/>
  <c r="I3289" i="5"/>
  <c r="H3289" i="5"/>
  <c r="L3288" i="5"/>
  <c r="K3288" i="5"/>
  <c r="J3288" i="5"/>
  <c r="I3288" i="5"/>
  <c r="H3288" i="5"/>
  <c r="L3287" i="5"/>
  <c r="K3287" i="5"/>
  <c r="J3287" i="5"/>
  <c r="I3287" i="5"/>
  <c r="H3287" i="5"/>
  <c r="L3286" i="5"/>
  <c r="K3286" i="5"/>
  <c r="J3286" i="5"/>
  <c r="I3286" i="5"/>
  <c r="H3286" i="5"/>
  <c r="L3285" i="5"/>
  <c r="K3285" i="5"/>
  <c r="J3285" i="5"/>
  <c r="I3285" i="5"/>
  <c r="H3285" i="5"/>
  <c r="L3284" i="5"/>
  <c r="K3284" i="5"/>
  <c r="J3284" i="5"/>
  <c r="I3284" i="5"/>
  <c r="H3284" i="5"/>
  <c r="L3283" i="5"/>
  <c r="K3283" i="5"/>
  <c r="J3283" i="5"/>
  <c r="I3283" i="5"/>
  <c r="H3283" i="5"/>
  <c r="L3282" i="5"/>
  <c r="K3282" i="5"/>
  <c r="J3282" i="5"/>
  <c r="I3282" i="5"/>
  <c r="H3282" i="5"/>
  <c r="L3281" i="5"/>
  <c r="K3281" i="5"/>
  <c r="J3281" i="5"/>
  <c r="I3281" i="5"/>
  <c r="H3281" i="5"/>
  <c r="L3280" i="5"/>
  <c r="K3280" i="5"/>
  <c r="J3280" i="5"/>
  <c r="I3280" i="5"/>
  <c r="H3280" i="5"/>
  <c r="L3279" i="5"/>
  <c r="K3279" i="5"/>
  <c r="J3279" i="5"/>
  <c r="I3279" i="5"/>
  <c r="H3279" i="5"/>
  <c r="L3278" i="5"/>
  <c r="K3278" i="5"/>
  <c r="J3278" i="5"/>
  <c r="I3278" i="5"/>
  <c r="H3278" i="5"/>
  <c r="L3277" i="5"/>
  <c r="K3277" i="5"/>
  <c r="J3277" i="5"/>
  <c r="I3277" i="5"/>
  <c r="H3277" i="5"/>
  <c r="L3276" i="5"/>
  <c r="K3276" i="5"/>
  <c r="J3276" i="5"/>
  <c r="I3276" i="5"/>
  <c r="H3276" i="5"/>
  <c r="L3275" i="5"/>
  <c r="K3275" i="5"/>
  <c r="J3275" i="5"/>
  <c r="I3275" i="5"/>
  <c r="H3275" i="5"/>
  <c r="L3274" i="5"/>
  <c r="K3274" i="5"/>
  <c r="J3274" i="5"/>
  <c r="I3274" i="5"/>
  <c r="H3274" i="5"/>
  <c r="L3273" i="5"/>
  <c r="K3273" i="5"/>
  <c r="J3273" i="5"/>
  <c r="I3273" i="5"/>
  <c r="H3273" i="5"/>
  <c r="L3272" i="5"/>
  <c r="K3272" i="5"/>
  <c r="J3272" i="5"/>
  <c r="I3272" i="5"/>
  <c r="H3272" i="5"/>
  <c r="L3271" i="5"/>
  <c r="K3271" i="5"/>
  <c r="J3271" i="5"/>
  <c r="I3271" i="5"/>
  <c r="H3271" i="5"/>
  <c r="L3270" i="5"/>
  <c r="K3270" i="5"/>
  <c r="J3270" i="5"/>
  <c r="I3270" i="5"/>
  <c r="H3270" i="5"/>
  <c r="L3269" i="5"/>
  <c r="K3269" i="5"/>
  <c r="J3269" i="5"/>
  <c r="I3269" i="5"/>
  <c r="H3269" i="5"/>
  <c r="L3268" i="5"/>
  <c r="K3268" i="5"/>
  <c r="J3268" i="5"/>
  <c r="I3268" i="5"/>
  <c r="H3268" i="5"/>
  <c r="L3267" i="5"/>
  <c r="K3267" i="5"/>
  <c r="J3267" i="5"/>
  <c r="I3267" i="5"/>
  <c r="H3267" i="5"/>
  <c r="L3266" i="5"/>
  <c r="K3266" i="5"/>
  <c r="J3266" i="5"/>
  <c r="I3266" i="5"/>
  <c r="H3266" i="5"/>
  <c r="L3265" i="5"/>
  <c r="K3265" i="5"/>
  <c r="J3265" i="5"/>
  <c r="I3265" i="5"/>
  <c r="H3265" i="5"/>
  <c r="L3264" i="5"/>
  <c r="K3264" i="5"/>
  <c r="J3264" i="5"/>
  <c r="I3264" i="5"/>
  <c r="H3264" i="5"/>
  <c r="L3263" i="5"/>
  <c r="K3263" i="5"/>
  <c r="J3263" i="5"/>
  <c r="I3263" i="5"/>
  <c r="H3263" i="5"/>
  <c r="L3262" i="5"/>
  <c r="K3262" i="5"/>
  <c r="J3262" i="5"/>
  <c r="I3262" i="5"/>
  <c r="H3262" i="5"/>
  <c r="L3261" i="5"/>
  <c r="K3261" i="5"/>
  <c r="J3261" i="5"/>
  <c r="I3261" i="5"/>
  <c r="H3261" i="5"/>
  <c r="L3260" i="5"/>
  <c r="K3260" i="5"/>
  <c r="J3260" i="5"/>
  <c r="I3260" i="5"/>
  <c r="H3260" i="5"/>
  <c r="L3259" i="5"/>
  <c r="K3259" i="5"/>
  <c r="J3259" i="5"/>
  <c r="I3259" i="5"/>
  <c r="H3259" i="5"/>
  <c r="L3258" i="5"/>
  <c r="K3258" i="5"/>
  <c r="J3258" i="5"/>
  <c r="I3258" i="5"/>
  <c r="H3258" i="5"/>
  <c r="L3257" i="5"/>
  <c r="K3257" i="5"/>
  <c r="J3257" i="5"/>
  <c r="I3257" i="5"/>
  <c r="H3257" i="5"/>
  <c r="L3256" i="5"/>
  <c r="K3256" i="5"/>
  <c r="J3256" i="5"/>
  <c r="I3256" i="5"/>
  <c r="H3256" i="5"/>
  <c r="L3255" i="5"/>
  <c r="K3255" i="5"/>
  <c r="J3255" i="5"/>
  <c r="I3255" i="5"/>
  <c r="H3255" i="5"/>
  <c r="L3254" i="5"/>
  <c r="K3254" i="5"/>
  <c r="J3254" i="5"/>
  <c r="I3254" i="5"/>
  <c r="H3254" i="5"/>
  <c r="L3253" i="5"/>
  <c r="K3253" i="5"/>
  <c r="J3253" i="5"/>
  <c r="I3253" i="5"/>
  <c r="H3253" i="5"/>
  <c r="L3252" i="5"/>
  <c r="K3252" i="5"/>
  <c r="J3252" i="5"/>
  <c r="I3252" i="5"/>
  <c r="H3252" i="5"/>
  <c r="L3251" i="5"/>
  <c r="K3251" i="5"/>
  <c r="J3251" i="5"/>
  <c r="I3251" i="5"/>
  <c r="H3251" i="5"/>
  <c r="L3250" i="5"/>
  <c r="K3250" i="5"/>
  <c r="J3250" i="5"/>
  <c r="I3250" i="5"/>
  <c r="H3250" i="5"/>
  <c r="L3249" i="5"/>
  <c r="K3249" i="5"/>
  <c r="J3249" i="5"/>
  <c r="I3249" i="5"/>
  <c r="H3249" i="5"/>
  <c r="L3248" i="5"/>
  <c r="K3248" i="5"/>
  <c r="J3248" i="5"/>
  <c r="I3248" i="5"/>
  <c r="H3248" i="5"/>
  <c r="L3247" i="5"/>
  <c r="K3247" i="5"/>
  <c r="J3247" i="5"/>
  <c r="I3247" i="5"/>
  <c r="H3247" i="5"/>
  <c r="L3246" i="5"/>
  <c r="K3246" i="5"/>
  <c r="J3246" i="5"/>
  <c r="I3246" i="5"/>
  <c r="H3246" i="5"/>
  <c r="L3245" i="5"/>
  <c r="K3245" i="5"/>
  <c r="J3245" i="5"/>
  <c r="I3245" i="5"/>
  <c r="H3245" i="5"/>
  <c r="L3244" i="5"/>
  <c r="K3244" i="5"/>
  <c r="J3244" i="5"/>
  <c r="I3244" i="5"/>
  <c r="H3244" i="5"/>
  <c r="L3243" i="5"/>
  <c r="K3243" i="5"/>
  <c r="J3243" i="5"/>
  <c r="I3243" i="5"/>
  <c r="H3243" i="5"/>
  <c r="L3242" i="5"/>
  <c r="K3242" i="5"/>
  <c r="J3242" i="5"/>
  <c r="I3242" i="5"/>
  <c r="H3242" i="5"/>
  <c r="L3241" i="5"/>
  <c r="K3241" i="5"/>
  <c r="J3241" i="5"/>
  <c r="I3241" i="5"/>
  <c r="H3241" i="5"/>
  <c r="L3240" i="5"/>
  <c r="K3240" i="5"/>
  <c r="J3240" i="5"/>
  <c r="I3240" i="5"/>
  <c r="H3240" i="5"/>
  <c r="L3239" i="5"/>
  <c r="K3239" i="5"/>
  <c r="J3239" i="5"/>
  <c r="I3239" i="5"/>
  <c r="H3239" i="5"/>
  <c r="L3238" i="5"/>
  <c r="K3238" i="5"/>
  <c r="J3238" i="5"/>
  <c r="I3238" i="5"/>
  <c r="H3238" i="5"/>
  <c r="L3237" i="5"/>
  <c r="K3237" i="5"/>
  <c r="J3237" i="5"/>
  <c r="I3237" i="5"/>
  <c r="H3237" i="5"/>
  <c r="L3236" i="5"/>
  <c r="K3236" i="5"/>
  <c r="J3236" i="5"/>
  <c r="I3236" i="5"/>
  <c r="H3236" i="5"/>
  <c r="L3235" i="5"/>
  <c r="K3235" i="5"/>
  <c r="J3235" i="5"/>
  <c r="I3235" i="5"/>
  <c r="H3235" i="5"/>
  <c r="L3234" i="5"/>
  <c r="K3234" i="5"/>
  <c r="J3234" i="5"/>
  <c r="I3234" i="5"/>
  <c r="H3234" i="5"/>
  <c r="L3233" i="5"/>
  <c r="K3233" i="5"/>
  <c r="J3233" i="5"/>
  <c r="I3233" i="5"/>
  <c r="H3233" i="5"/>
  <c r="L3232" i="5"/>
  <c r="K3232" i="5"/>
  <c r="J3232" i="5"/>
  <c r="I3232" i="5"/>
  <c r="H3232" i="5"/>
  <c r="L3231" i="5"/>
  <c r="K3231" i="5"/>
  <c r="J3231" i="5"/>
  <c r="I3231" i="5"/>
  <c r="H3231" i="5"/>
  <c r="L3230" i="5"/>
  <c r="K3230" i="5"/>
  <c r="J3230" i="5"/>
  <c r="I3230" i="5"/>
  <c r="H3230" i="5"/>
  <c r="L3229" i="5"/>
  <c r="K3229" i="5"/>
  <c r="J3229" i="5"/>
  <c r="I3229" i="5"/>
  <c r="H3229" i="5"/>
  <c r="L3228" i="5"/>
  <c r="K3228" i="5"/>
  <c r="J3228" i="5"/>
  <c r="I3228" i="5"/>
  <c r="H3228" i="5"/>
  <c r="L3227" i="5"/>
  <c r="K3227" i="5"/>
  <c r="J3227" i="5"/>
  <c r="I3227" i="5"/>
  <c r="H3227" i="5"/>
  <c r="L3226" i="5"/>
  <c r="K3226" i="5"/>
  <c r="J3226" i="5"/>
  <c r="I3226" i="5"/>
  <c r="H3226" i="5"/>
  <c r="L3225" i="5"/>
  <c r="K3225" i="5"/>
  <c r="J3225" i="5"/>
  <c r="I3225" i="5"/>
  <c r="H3225" i="5"/>
  <c r="L3224" i="5"/>
  <c r="K3224" i="5"/>
  <c r="J3224" i="5"/>
  <c r="I3224" i="5"/>
  <c r="H3224" i="5"/>
  <c r="L3223" i="5"/>
  <c r="K3223" i="5"/>
  <c r="J3223" i="5"/>
  <c r="I3223" i="5"/>
  <c r="H3223" i="5"/>
  <c r="L3222" i="5"/>
  <c r="K3222" i="5"/>
  <c r="J3222" i="5"/>
  <c r="I3222" i="5"/>
  <c r="H3222" i="5"/>
  <c r="L3221" i="5"/>
  <c r="K3221" i="5"/>
  <c r="J3221" i="5"/>
  <c r="I3221" i="5"/>
  <c r="H3221" i="5"/>
  <c r="L3220" i="5"/>
  <c r="K3220" i="5"/>
  <c r="J3220" i="5"/>
  <c r="I3220" i="5"/>
  <c r="H3220" i="5"/>
  <c r="L3219" i="5"/>
  <c r="K3219" i="5"/>
  <c r="J3219" i="5"/>
  <c r="I3219" i="5"/>
  <c r="H3219" i="5"/>
  <c r="L3218" i="5"/>
  <c r="K3218" i="5"/>
  <c r="J3218" i="5"/>
  <c r="I3218" i="5"/>
  <c r="H3218" i="5"/>
  <c r="L3217" i="5"/>
  <c r="K3217" i="5"/>
  <c r="J3217" i="5"/>
  <c r="I3217" i="5"/>
  <c r="H3217" i="5"/>
  <c r="L3216" i="5"/>
  <c r="K3216" i="5"/>
  <c r="J3216" i="5"/>
  <c r="I3216" i="5"/>
  <c r="H3216" i="5"/>
  <c r="L3215" i="5"/>
  <c r="K3215" i="5"/>
  <c r="J3215" i="5"/>
  <c r="I3215" i="5"/>
  <c r="H3215" i="5"/>
  <c r="L3214" i="5"/>
  <c r="K3214" i="5"/>
  <c r="J3214" i="5"/>
  <c r="I3214" i="5"/>
  <c r="H3214" i="5"/>
  <c r="L3213" i="5"/>
  <c r="K3213" i="5"/>
  <c r="J3213" i="5"/>
  <c r="I3213" i="5"/>
  <c r="H3213" i="5"/>
  <c r="L3212" i="5"/>
  <c r="K3212" i="5"/>
  <c r="J3212" i="5"/>
  <c r="I3212" i="5"/>
  <c r="H3212" i="5"/>
  <c r="L3211" i="5"/>
  <c r="K3211" i="5"/>
  <c r="J3211" i="5"/>
  <c r="I3211" i="5"/>
  <c r="H3211" i="5"/>
  <c r="L3210" i="5"/>
  <c r="K3210" i="5"/>
  <c r="J3210" i="5"/>
  <c r="I3210" i="5"/>
  <c r="H3210" i="5"/>
  <c r="L3209" i="5"/>
  <c r="K3209" i="5"/>
  <c r="J3209" i="5"/>
  <c r="I3209" i="5"/>
  <c r="H3209" i="5"/>
  <c r="L3208" i="5"/>
  <c r="K3208" i="5"/>
  <c r="J3208" i="5"/>
  <c r="I3208" i="5"/>
  <c r="H3208" i="5"/>
  <c r="L3207" i="5"/>
  <c r="K3207" i="5"/>
  <c r="J3207" i="5"/>
  <c r="I3207" i="5"/>
  <c r="H3207" i="5"/>
  <c r="L3206" i="5"/>
  <c r="K3206" i="5"/>
  <c r="J3206" i="5"/>
  <c r="I3206" i="5"/>
  <c r="H3206" i="5"/>
  <c r="L3205" i="5"/>
  <c r="K3205" i="5"/>
  <c r="J3205" i="5"/>
  <c r="I3205" i="5"/>
  <c r="H3205" i="5"/>
  <c r="L3204" i="5"/>
  <c r="K3204" i="5"/>
  <c r="J3204" i="5"/>
  <c r="I3204" i="5"/>
  <c r="H3204" i="5"/>
  <c r="L3203" i="5"/>
  <c r="K3203" i="5"/>
  <c r="J3203" i="5"/>
  <c r="I3203" i="5"/>
  <c r="H3203" i="5"/>
  <c r="L3202" i="5"/>
  <c r="K3202" i="5"/>
  <c r="J3202" i="5"/>
  <c r="I3202" i="5"/>
  <c r="H3202" i="5"/>
  <c r="L3201" i="5"/>
  <c r="K3201" i="5"/>
  <c r="J3201" i="5"/>
  <c r="I3201" i="5"/>
  <c r="H3201" i="5"/>
  <c r="L3200" i="5"/>
  <c r="K3200" i="5"/>
  <c r="J3200" i="5"/>
  <c r="I3200" i="5"/>
  <c r="H3200" i="5"/>
  <c r="L3199" i="5"/>
  <c r="K3199" i="5"/>
  <c r="J3199" i="5"/>
  <c r="I3199" i="5"/>
  <c r="H3199" i="5"/>
  <c r="L3198" i="5"/>
  <c r="K3198" i="5"/>
  <c r="J3198" i="5"/>
  <c r="I3198" i="5"/>
  <c r="H3198" i="5"/>
  <c r="L3197" i="5"/>
  <c r="K3197" i="5"/>
  <c r="J3197" i="5"/>
  <c r="I3197" i="5"/>
  <c r="H3197" i="5"/>
  <c r="L3196" i="5"/>
  <c r="K3196" i="5"/>
  <c r="J3196" i="5"/>
  <c r="I3196" i="5"/>
  <c r="H3196" i="5"/>
  <c r="L3195" i="5"/>
  <c r="K3195" i="5"/>
  <c r="J3195" i="5"/>
  <c r="I3195" i="5"/>
  <c r="H3195" i="5"/>
  <c r="L3194" i="5"/>
  <c r="K3194" i="5"/>
  <c r="J3194" i="5"/>
  <c r="I3194" i="5"/>
  <c r="H3194" i="5"/>
  <c r="L3193" i="5"/>
  <c r="K3193" i="5"/>
  <c r="J3193" i="5"/>
  <c r="I3193" i="5"/>
  <c r="H3193" i="5"/>
  <c r="L3192" i="5"/>
  <c r="K3192" i="5"/>
  <c r="J3192" i="5"/>
  <c r="I3192" i="5"/>
  <c r="H3192" i="5"/>
  <c r="L3191" i="5"/>
  <c r="K3191" i="5"/>
  <c r="J3191" i="5"/>
  <c r="I3191" i="5"/>
  <c r="H3191" i="5"/>
  <c r="L3190" i="5"/>
  <c r="K3190" i="5"/>
  <c r="J3190" i="5"/>
  <c r="I3190" i="5"/>
  <c r="H3190" i="5"/>
  <c r="L3189" i="5"/>
  <c r="K3189" i="5"/>
  <c r="J3189" i="5"/>
  <c r="I3189" i="5"/>
  <c r="H3189" i="5"/>
  <c r="L3188" i="5"/>
  <c r="K3188" i="5"/>
  <c r="J3188" i="5"/>
  <c r="I3188" i="5"/>
  <c r="H3188" i="5"/>
  <c r="L3187" i="5"/>
  <c r="K3187" i="5"/>
  <c r="J3187" i="5"/>
  <c r="I3187" i="5"/>
  <c r="H3187" i="5"/>
  <c r="L3186" i="5"/>
  <c r="K3186" i="5"/>
  <c r="J3186" i="5"/>
  <c r="I3186" i="5"/>
  <c r="H3186" i="5"/>
  <c r="L3185" i="5"/>
  <c r="K3185" i="5"/>
  <c r="J3185" i="5"/>
  <c r="I3185" i="5"/>
  <c r="H3185" i="5"/>
  <c r="L3184" i="5"/>
  <c r="K3184" i="5"/>
  <c r="J3184" i="5"/>
  <c r="I3184" i="5"/>
  <c r="H3184" i="5"/>
  <c r="L3183" i="5"/>
  <c r="K3183" i="5"/>
  <c r="J3183" i="5"/>
  <c r="I3183" i="5"/>
  <c r="H3183" i="5"/>
  <c r="L3182" i="5"/>
  <c r="K3182" i="5"/>
  <c r="J3182" i="5"/>
  <c r="I3182" i="5"/>
  <c r="H3182" i="5"/>
  <c r="L3181" i="5"/>
  <c r="K3181" i="5"/>
  <c r="J3181" i="5"/>
  <c r="I3181" i="5"/>
  <c r="H3181" i="5"/>
  <c r="L3180" i="5"/>
  <c r="K3180" i="5"/>
  <c r="J3180" i="5"/>
  <c r="I3180" i="5"/>
  <c r="H3180" i="5"/>
  <c r="L3179" i="5"/>
  <c r="K3179" i="5"/>
  <c r="J3179" i="5"/>
  <c r="I3179" i="5"/>
  <c r="H3179" i="5"/>
  <c r="L3178" i="5"/>
  <c r="K3178" i="5"/>
  <c r="J3178" i="5"/>
  <c r="I3178" i="5"/>
  <c r="H3178" i="5"/>
  <c r="L3177" i="5"/>
  <c r="K3177" i="5"/>
  <c r="J3177" i="5"/>
  <c r="I3177" i="5"/>
  <c r="H3177" i="5"/>
  <c r="L3176" i="5"/>
  <c r="K3176" i="5"/>
  <c r="J3176" i="5"/>
  <c r="I3176" i="5"/>
  <c r="H3176" i="5"/>
  <c r="L3175" i="5"/>
  <c r="K3175" i="5"/>
  <c r="J3175" i="5"/>
  <c r="I3175" i="5"/>
  <c r="H3175" i="5"/>
  <c r="L3174" i="5"/>
  <c r="K3174" i="5"/>
  <c r="J3174" i="5"/>
  <c r="I3174" i="5"/>
  <c r="H3174" i="5"/>
  <c r="L3173" i="5"/>
  <c r="K3173" i="5"/>
  <c r="J3173" i="5"/>
  <c r="I3173" i="5"/>
  <c r="H3173" i="5"/>
  <c r="L3172" i="5"/>
  <c r="K3172" i="5"/>
  <c r="J3172" i="5"/>
  <c r="I3172" i="5"/>
  <c r="H3172" i="5"/>
  <c r="L3171" i="5"/>
  <c r="K3171" i="5"/>
  <c r="J3171" i="5"/>
  <c r="I3171" i="5"/>
  <c r="H3171" i="5"/>
  <c r="L3170" i="5"/>
  <c r="K3170" i="5"/>
  <c r="J3170" i="5"/>
  <c r="I3170" i="5"/>
  <c r="H3170" i="5"/>
  <c r="L3169" i="5"/>
  <c r="K3169" i="5"/>
  <c r="J3169" i="5"/>
  <c r="I3169" i="5"/>
  <c r="H3169" i="5"/>
  <c r="L3168" i="5"/>
  <c r="K3168" i="5"/>
  <c r="J3168" i="5"/>
  <c r="I3168" i="5"/>
  <c r="H3168" i="5"/>
  <c r="L3167" i="5"/>
  <c r="K3167" i="5"/>
  <c r="J3167" i="5"/>
  <c r="I3167" i="5"/>
  <c r="H3167" i="5"/>
  <c r="L3166" i="5"/>
  <c r="K3166" i="5"/>
  <c r="J3166" i="5"/>
  <c r="I3166" i="5"/>
  <c r="H3166" i="5"/>
  <c r="L3165" i="5"/>
  <c r="K3165" i="5"/>
  <c r="J3165" i="5"/>
  <c r="I3165" i="5"/>
  <c r="H3165" i="5"/>
  <c r="L3164" i="5"/>
  <c r="K3164" i="5"/>
  <c r="J3164" i="5"/>
  <c r="I3164" i="5"/>
  <c r="H3164" i="5"/>
  <c r="L3163" i="5"/>
  <c r="K3163" i="5"/>
  <c r="J3163" i="5"/>
  <c r="I3163" i="5"/>
  <c r="H3163" i="5"/>
  <c r="L3162" i="5"/>
  <c r="K3162" i="5"/>
  <c r="J3162" i="5"/>
  <c r="I3162" i="5"/>
  <c r="H3162" i="5"/>
  <c r="L3161" i="5"/>
  <c r="K3161" i="5"/>
  <c r="J3161" i="5"/>
  <c r="I3161" i="5"/>
  <c r="H3161" i="5"/>
  <c r="L3160" i="5"/>
  <c r="K3160" i="5"/>
  <c r="J3160" i="5"/>
  <c r="I3160" i="5"/>
  <c r="H3160" i="5"/>
  <c r="L3159" i="5"/>
  <c r="K3159" i="5"/>
  <c r="J3159" i="5"/>
  <c r="I3159" i="5"/>
  <c r="H3159" i="5"/>
  <c r="L3158" i="5"/>
  <c r="K3158" i="5"/>
  <c r="J3158" i="5"/>
  <c r="I3158" i="5"/>
  <c r="H3158" i="5"/>
  <c r="L3157" i="5"/>
  <c r="K3157" i="5"/>
  <c r="J3157" i="5"/>
  <c r="I3157" i="5"/>
  <c r="H3157" i="5"/>
  <c r="L3156" i="5"/>
  <c r="K3156" i="5"/>
  <c r="J3156" i="5"/>
  <c r="I3156" i="5"/>
  <c r="H3156" i="5"/>
  <c r="L3155" i="5"/>
  <c r="K3155" i="5"/>
  <c r="J3155" i="5"/>
  <c r="I3155" i="5"/>
  <c r="H3155" i="5"/>
  <c r="L3154" i="5"/>
  <c r="K3154" i="5"/>
  <c r="J3154" i="5"/>
  <c r="I3154" i="5"/>
  <c r="H3154" i="5"/>
  <c r="L3153" i="5"/>
  <c r="K3153" i="5"/>
  <c r="J3153" i="5"/>
  <c r="I3153" i="5"/>
  <c r="H3153" i="5"/>
  <c r="L3152" i="5"/>
  <c r="K3152" i="5"/>
  <c r="J3152" i="5"/>
  <c r="I3152" i="5"/>
  <c r="H3152" i="5"/>
  <c r="L3151" i="5"/>
  <c r="K3151" i="5"/>
  <c r="J3151" i="5"/>
  <c r="I3151" i="5"/>
  <c r="H3151" i="5"/>
  <c r="L3150" i="5"/>
  <c r="K3150" i="5"/>
  <c r="J3150" i="5"/>
  <c r="I3150" i="5"/>
  <c r="H3150" i="5"/>
  <c r="L3149" i="5"/>
  <c r="K3149" i="5"/>
  <c r="J3149" i="5"/>
  <c r="I3149" i="5"/>
  <c r="H3149" i="5"/>
  <c r="L3148" i="5"/>
  <c r="K3148" i="5"/>
  <c r="J3148" i="5"/>
  <c r="I3148" i="5"/>
  <c r="H3148" i="5"/>
  <c r="L3147" i="5"/>
  <c r="K3147" i="5"/>
  <c r="J3147" i="5"/>
  <c r="I3147" i="5"/>
  <c r="H3147" i="5"/>
  <c r="L3146" i="5"/>
  <c r="K3146" i="5"/>
  <c r="J3146" i="5"/>
  <c r="I3146" i="5"/>
  <c r="H3146" i="5"/>
  <c r="L3145" i="5"/>
  <c r="K3145" i="5"/>
  <c r="J3145" i="5"/>
  <c r="I3145" i="5"/>
  <c r="H3145" i="5"/>
  <c r="L3144" i="5"/>
  <c r="K3144" i="5"/>
  <c r="J3144" i="5"/>
  <c r="I3144" i="5"/>
  <c r="H3144" i="5"/>
  <c r="L3143" i="5"/>
  <c r="K3143" i="5"/>
  <c r="J3143" i="5"/>
  <c r="I3143" i="5"/>
  <c r="H3143" i="5"/>
  <c r="L3142" i="5"/>
  <c r="K3142" i="5"/>
  <c r="J3142" i="5"/>
  <c r="I3142" i="5"/>
  <c r="H3142" i="5"/>
  <c r="L3141" i="5"/>
  <c r="K3141" i="5"/>
  <c r="J3141" i="5"/>
  <c r="I3141" i="5"/>
  <c r="H3141" i="5"/>
  <c r="L3140" i="5"/>
  <c r="K3140" i="5"/>
  <c r="J3140" i="5"/>
  <c r="I3140" i="5"/>
  <c r="H3140" i="5"/>
  <c r="L3139" i="5"/>
  <c r="K3139" i="5"/>
  <c r="J3139" i="5"/>
  <c r="I3139" i="5"/>
  <c r="H3139" i="5"/>
  <c r="L3138" i="5"/>
  <c r="K3138" i="5"/>
  <c r="J3138" i="5"/>
  <c r="I3138" i="5"/>
  <c r="H3138" i="5"/>
  <c r="L3137" i="5"/>
  <c r="K3137" i="5"/>
  <c r="J3137" i="5"/>
  <c r="I3137" i="5"/>
  <c r="H3137" i="5"/>
  <c r="L3136" i="5"/>
  <c r="K3136" i="5"/>
  <c r="J3136" i="5"/>
  <c r="I3136" i="5"/>
  <c r="H3136" i="5"/>
  <c r="L3135" i="5"/>
  <c r="K3135" i="5"/>
  <c r="J3135" i="5"/>
  <c r="I3135" i="5"/>
  <c r="H3135" i="5"/>
  <c r="L3134" i="5"/>
  <c r="K3134" i="5"/>
  <c r="J3134" i="5"/>
  <c r="I3134" i="5"/>
  <c r="H3134" i="5"/>
  <c r="L3133" i="5"/>
  <c r="K3133" i="5"/>
  <c r="J3133" i="5"/>
  <c r="I3133" i="5"/>
  <c r="H3133" i="5"/>
  <c r="L3132" i="5"/>
  <c r="K3132" i="5"/>
  <c r="J3132" i="5"/>
  <c r="I3132" i="5"/>
  <c r="H3132" i="5"/>
  <c r="L3131" i="5"/>
  <c r="K3131" i="5"/>
  <c r="J3131" i="5"/>
  <c r="I3131" i="5"/>
  <c r="H3131" i="5"/>
  <c r="L3130" i="5"/>
  <c r="K3130" i="5"/>
  <c r="J3130" i="5"/>
  <c r="I3130" i="5"/>
  <c r="H3130" i="5"/>
  <c r="L3129" i="5"/>
  <c r="K3129" i="5"/>
  <c r="J3129" i="5"/>
  <c r="I3129" i="5"/>
  <c r="H3129" i="5"/>
  <c r="L3128" i="5"/>
  <c r="K3128" i="5"/>
  <c r="J3128" i="5"/>
  <c r="I3128" i="5"/>
  <c r="H3128" i="5"/>
  <c r="L3127" i="5"/>
  <c r="K3127" i="5"/>
  <c r="J3127" i="5"/>
  <c r="I3127" i="5"/>
  <c r="H3127" i="5"/>
  <c r="L3126" i="5"/>
  <c r="K3126" i="5"/>
  <c r="J3126" i="5"/>
  <c r="I3126" i="5"/>
  <c r="H3126" i="5"/>
  <c r="L3125" i="5"/>
  <c r="K3125" i="5"/>
  <c r="J3125" i="5"/>
  <c r="I3125" i="5"/>
  <c r="H3125" i="5"/>
  <c r="L3124" i="5"/>
  <c r="K3124" i="5"/>
  <c r="J3124" i="5"/>
  <c r="I3124" i="5"/>
  <c r="H3124" i="5"/>
  <c r="L3123" i="5"/>
  <c r="K3123" i="5"/>
  <c r="J3123" i="5"/>
  <c r="I3123" i="5"/>
  <c r="H3123" i="5"/>
  <c r="L3122" i="5"/>
  <c r="K3122" i="5"/>
  <c r="J3122" i="5"/>
  <c r="I3122" i="5"/>
  <c r="H3122" i="5"/>
  <c r="L3121" i="5"/>
  <c r="K3121" i="5"/>
  <c r="J3121" i="5"/>
  <c r="I3121" i="5"/>
  <c r="H3121" i="5"/>
  <c r="L3120" i="5"/>
  <c r="K3120" i="5"/>
  <c r="J3120" i="5"/>
  <c r="I3120" i="5"/>
  <c r="H3120" i="5"/>
  <c r="L3119" i="5"/>
  <c r="K3119" i="5"/>
  <c r="J3119" i="5"/>
  <c r="I3119" i="5"/>
  <c r="H3119" i="5"/>
  <c r="L3118" i="5"/>
  <c r="K3118" i="5"/>
  <c r="J3118" i="5"/>
  <c r="I3118" i="5"/>
  <c r="H3118" i="5"/>
  <c r="L3117" i="5"/>
  <c r="K3117" i="5"/>
  <c r="J3117" i="5"/>
  <c r="I3117" i="5"/>
  <c r="H3117" i="5"/>
  <c r="L3116" i="5"/>
  <c r="K3116" i="5"/>
  <c r="J3116" i="5"/>
  <c r="I3116" i="5"/>
  <c r="H3116" i="5"/>
  <c r="L3115" i="5"/>
  <c r="K3115" i="5"/>
  <c r="J3115" i="5"/>
  <c r="I3115" i="5"/>
  <c r="H3115" i="5"/>
  <c r="L3114" i="5"/>
  <c r="K3114" i="5"/>
  <c r="J3114" i="5"/>
  <c r="I3114" i="5"/>
  <c r="H3114" i="5"/>
  <c r="L3113" i="5"/>
  <c r="K3113" i="5"/>
  <c r="J3113" i="5"/>
  <c r="I3113" i="5"/>
  <c r="H3113" i="5"/>
  <c r="L3112" i="5"/>
  <c r="K3112" i="5"/>
  <c r="J3112" i="5"/>
  <c r="I3112" i="5"/>
  <c r="H3112" i="5"/>
  <c r="L3111" i="5"/>
  <c r="K3111" i="5"/>
  <c r="J3111" i="5"/>
  <c r="I3111" i="5"/>
  <c r="H3111" i="5"/>
  <c r="L3110" i="5"/>
  <c r="K3110" i="5"/>
  <c r="J3110" i="5"/>
  <c r="I3110" i="5"/>
  <c r="H3110" i="5"/>
  <c r="L3109" i="5"/>
  <c r="K3109" i="5"/>
  <c r="J3109" i="5"/>
  <c r="I3109" i="5"/>
  <c r="H3109" i="5"/>
  <c r="L3108" i="5"/>
  <c r="K3108" i="5"/>
  <c r="J3108" i="5"/>
  <c r="I3108" i="5"/>
  <c r="H3108" i="5"/>
  <c r="L3107" i="5"/>
  <c r="K3107" i="5"/>
  <c r="J3107" i="5"/>
  <c r="I3107" i="5"/>
  <c r="H3107" i="5"/>
  <c r="L3106" i="5"/>
  <c r="K3106" i="5"/>
  <c r="J3106" i="5"/>
  <c r="I3106" i="5"/>
  <c r="H3106" i="5"/>
  <c r="L3105" i="5"/>
  <c r="K3105" i="5"/>
  <c r="J3105" i="5"/>
  <c r="I3105" i="5"/>
  <c r="H3105" i="5"/>
  <c r="L3104" i="5"/>
  <c r="K3104" i="5"/>
  <c r="J3104" i="5"/>
  <c r="I3104" i="5"/>
  <c r="H3104" i="5"/>
  <c r="L3103" i="5"/>
  <c r="K3103" i="5"/>
  <c r="J3103" i="5"/>
  <c r="I3103" i="5"/>
  <c r="H3103" i="5"/>
  <c r="L3102" i="5"/>
  <c r="K3102" i="5"/>
  <c r="J3102" i="5"/>
  <c r="I3102" i="5"/>
  <c r="H3102" i="5"/>
  <c r="L3101" i="5"/>
  <c r="K3101" i="5"/>
  <c r="J3101" i="5"/>
  <c r="I3101" i="5"/>
  <c r="H3101" i="5"/>
  <c r="L3100" i="5"/>
  <c r="K3100" i="5"/>
  <c r="J3100" i="5"/>
  <c r="I3100" i="5"/>
  <c r="H3100" i="5"/>
  <c r="L3099" i="5"/>
  <c r="K3099" i="5"/>
  <c r="J3099" i="5"/>
  <c r="I3099" i="5"/>
  <c r="H3099" i="5"/>
  <c r="L3098" i="5"/>
  <c r="K3098" i="5"/>
  <c r="J3098" i="5"/>
  <c r="I3098" i="5"/>
  <c r="H3098" i="5"/>
  <c r="L3097" i="5"/>
  <c r="K3097" i="5"/>
  <c r="J3097" i="5"/>
  <c r="I3097" i="5"/>
  <c r="H3097" i="5"/>
  <c r="L3096" i="5"/>
  <c r="K3096" i="5"/>
  <c r="J3096" i="5"/>
  <c r="I3096" i="5"/>
  <c r="H3096" i="5"/>
  <c r="L3095" i="5"/>
  <c r="K3095" i="5"/>
  <c r="J3095" i="5"/>
  <c r="I3095" i="5"/>
  <c r="H3095" i="5"/>
  <c r="L3094" i="5"/>
  <c r="K3094" i="5"/>
  <c r="J3094" i="5"/>
  <c r="I3094" i="5"/>
  <c r="H3094" i="5"/>
  <c r="L3093" i="5"/>
  <c r="K3093" i="5"/>
  <c r="J3093" i="5"/>
  <c r="I3093" i="5"/>
  <c r="H3093" i="5"/>
  <c r="L3092" i="5"/>
  <c r="K3092" i="5"/>
  <c r="J3092" i="5"/>
  <c r="I3092" i="5"/>
  <c r="H3092" i="5"/>
  <c r="L3091" i="5"/>
  <c r="K3091" i="5"/>
  <c r="J3091" i="5"/>
  <c r="I3091" i="5"/>
  <c r="H3091" i="5"/>
  <c r="L3090" i="5"/>
  <c r="K3090" i="5"/>
  <c r="J3090" i="5"/>
  <c r="I3090" i="5"/>
  <c r="H3090" i="5"/>
  <c r="L3089" i="5"/>
  <c r="K3089" i="5"/>
  <c r="J3089" i="5"/>
  <c r="I3089" i="5"/>
  <c r="H3089" i="5"/>
  <c r="L3088" i="5"/>
  <c r="K3088" i="5"/>
  <c r="J3088" i="5"/>
  <c r="I3088" i="5"/>
  <c r="H3088" i="5"/>
  <c r="L3087" i="5"/>
  <c r="K3087" i="5"/>
  <c r="J3087" i="5"/>
  <c r="I3087" i="5"/>
  <c r="H3087" i="5"/>
  <c r="L3086" i="5"/>
  <c r="K3086" i="5"/>
  <c r="J3086" i="5"/>
  <c r="I3086" i="5"/>
  <c r="H3086" i="5"/>
  <c r="L3085" i="5"/>
  <c r="K3085" i="5"/>
  <c r="J3085" i="5"/>
  <c r="I3085" i="5"/>
  <c r="H3085" i="5"/>
  <c r="L3084" i="5"/>
  <c r="K3084" i="5"/>
  <c r="J3084" i="5"/>
  <c r="I3084" i="5"/>
  <c r="H3084" i="5"/>
  <c r="L3083" i="5"/>
  <c r="K3083" i="5"/>
  <c r="J3083" i="5"/>
  <c r="I3083" i="5"/>
  <c r="H3083" i="5"/>
  <c r="L3082" i="5"/>
  <c r="K3082" i="5"/>
  <c r="J3082" i="5"/>
  <c r="I3082" i="5"/>
  <c r="H3082" i="5"/>
  <c r="L3081" i="5"/>
  <c r="K3081" i="5"/>
  <c r="J3081" i="5"/>
  <c r="I3081" i="5"/>
  <c r="H3081" i="5"/>
  <c r="L3080" i="5"/>
  <c r="K3080" i="5"/>
  <c r="J3080" i="5"/>
  <c r="I3080" i="5"/>
  <c r="H3080" i="5"/>
  <c r="L3079" i="5"/>
  <c r="K3079" i="5"/>
  <c r="J3079" i="5"/>
  <c r="I3079" i="5"/>
  <c r="H3079" i="5"/>
  <c r="L3078" i="5"/>
  <c r="K3078" i="5"/>
  <c r="J3078" i="5"/>
  <c r="I3078" i="5"/>
  <c r="H3078" i="5"/>
  <c r="L3077" i="5"/>
  <c r="K3077" i="5"/>
  <c r="J3077" i="5"/>
  <c r="I3077" i="5"/>
  <c r="H3077" i="5"/>
  <c r="L3076" i="5"/>
  <c r="K3076" i="5"/>
  <c r="J3076" i="5"/>
  <c r="I3076" i="5"/>
  <c r="H3076" i="5"/>
  <c r="L3075" i="5"/>
  <c r="K3075" i="5"/>
  <c r="J3075" i="5"/>
  <c r="I3075" i="5"/>
  <c r="H3075" i="5"/>
  <c r="L3074" i="5"/>
  <c r="K3074" i="5"/>
  <c r="J3074" i="5"/>
  <c r="I3074" i="5"/>
  <c r="H3074" i="5"/>
  <c r="L3073" i="5"/>
  <c r="K3073" i="5"/>
  <c r="J3073" i="5"/>
  <c r="I3073" i="5"/>
  <c r="H3073" i="5"/>
  <c r="L3072" i="5"/>
  <c r="K3072" i="5"/>
  <c r="J3072" i="5"/>
  <c r="I3072" i="5"/>
  <c r="H3072" i="5"/>
  <c r="L3071" i="5"/>
  <c r="K3071" i="5"/>
  <c r="J3071" i="5"/>
  <c r="I3071" i="5"/>
  <c r="H3071" i="5"/>
  <c r="L3070" i="5"/>
  <c r="K3070" i="5"/>
  <c r="J3070" i="5"/>
  <c r="I3070" i="5"/>
  <c r="H3070" i="5"/>
  <c r="L3069" i="5"/>
  <c r="K3069" i="5"/>
  <c r="J3069" i="5"/>
  <c r="I3069" i="5"/>
  <c r="H3069" i="5"/>
  <c r="L3068" i="5"/>
  <c r="K3068" i="5"/>
  <c r="J3068" i="5"/>
  <c r="I3068" i="5"/>
  <c r="H3068" i="5"/>
  <c r="L3067" i="5"/>
  <c r="K3067" i="5"/>
  <c r="J3067" i="5"/>
  <c r="I3067" i="5"/>
  <c r="H3067" i="5"/>
  <c r="L3066" i="5"/>
  <c r="K3066" i="5"/>
  <c r="J3066" i="5"/>
  <c r="I3066" i="5"/>
  <c r="H3066" i="5"/>
  <c r="L3065" i="5"/>
  <c r="K3065" i="5"/>
  <c r="J3065" i="5"/>
  <c r="I3065" i="5"/>
  <c r="H3065" i="5"/>
  <c r="L3064" i="5"/>
  <c r="K3064" i="5"/>
  <c r="J3064" i="5"/>
  <c r="I3064" i="5"/>
  <c r="H3064" i="5"/>
  <c r="L3063" i="5"/>
  <c r="K3063" i="5"/>
  <c r="J3063" i="5"/>
  <c r="I3063" i="5"/>
  <c r="H3063" i="5"/>
  <c r="L3062" i="5"/>
  <c r="K3062" i="5"/>
  <c r="J3062" i="5"/>
  <c r="I3062" i="5"/>
  <c r="H3062" i="5"/>
  <c r="L3061" i="5"/>
  <c r="K3061" i="5"/>
  <c r="J3061" i="5"/>
  <c r="I3061" i="5"/>
  <c r="H3061" i="5"/>
  <c r="L3060" i="5"/>
  <c r="K3060" i="5"/>
  <c r="J3060" i="5"/>
  <c r="I3060" i="5"/>
  <c r="H3060" i="5"/>
  <c r="L3059" i="5"/>
  <c r="K3059" i="5"/>
  <c r="J3059" i="5"/>
  <c r="I3059" i="5"/>
  <c r="H3059" i="5"/>
  <c r="L3058" i="5"/>
  <c r="K3058" i="5"/>
  <c r="J3058" i="5"/>
  <c r="I3058" i="5"/>
  <c r="H3058" i="5"/>
  <c r="L3057" i="5"/>
  <c r="K3057" i="5"/>
  <c r="J3057" i="5"/>
  <c r="I3057" i="5"/>
  <c r="H3057" i="5"/>
  <c r="L3056" i="5"/>
  <c r="K3056" i="5"/>
  <c r="J3056" i="5"/>
  <c r="I3056" i="5"/>
  <c r="H3056" i="5"/>
  <c r="L3055" i="5"/>
  <c r="K3055" i="5"/>
  <c r="J3055" i="5"/>
  <c r="I3055" i="5"/>
  <c r="H3055" i="5"/>
  <c r="L3054" i="5"/>
  <c r="K3054" i="5"/>
  <c r="J3054" i="5"/>
  <c r="I3054" i="5"/>
  <c r="H3054" i="5"/>
  <c r="L3053" i="5"/>
  <c r="K3053" i="5"/>
  <c r="J3053" i="5"/>
  <c r="I3053" i="5"/>
  <c r="H3053" i="5"/>
  <c r="L3052" i="5"/>
  <c r="K3052" i="5"/>
  <c r="J3052" i="5"/>
  <c r="I3052" i="5"/>
  <c r="H3052" i="5"/>
  <c r="L3051" i="5"/>
  <c r="K3051" i="5"/>
  <c r="J3051" i="5"/>
  <c r="I3051" i="5"/>
  <c r="H3051" i="5"/>
  <c r="L3050" i="5"/>
  <c r="K3050" i="5"/>
  <c r="J3050" i="5"/>
  <c r="I3050" i="5"/>
  <c r="H3050" i="5"/>
  <c r="L3049" i="5"/>
  <c r="K3049" i="5"/>
  <c r="J3049" i="5"/>
  <c r="I3049" i="5"/>
  <c r="H3049" i="5"/>
  <c r="L3048" i="5"/>
  <c r="K3048" i="5"/>
  <c r="J3048" i="5"/>
  <c r="I3048" i="5"/>
  <c r="H3048" i="5"/>
  <c r="L3047" i="5"/>
  <c r="K3047" i="5"/>
  <c r="J3047" i="5"/>
  <c r="I3047" i="5"/>
  <c r="H3047" i="5"/>
  <c r="L3046" i="5"/>
  <c r="K3046" i="5"/>
  <c r="J3046" i="5"/>
  <c r="I3046" i="5"/>
  <c r="H3046" i="5"/>
  <c r="L3045" i="5"/>
  <c r="K3045" i="5"/>
  <c r="J3045" i="5"/>
  <c r="I3045" i="5"/>
  <c r="H3045" i="5"/>
  <c r="L3044" i="5"/>
  <c r="K3044" i="5"/>
  <c r="J3044" i="5"/>
  <c r="I3044" i="5"/>
  <c r="H3044" i="5"/>
  <c r="L3043" i="5"/>
  <c r="K3043" i="5"/>
  <c r="J3043" i="5"/>
  <c r="I3043" i="5"/>
  <c r="H3043" i="5"/>
  <c r="L3042" i="5"/>
  <c r="K3042" i="5"/>
  <c r="J3042" i="5"/>
  <c r="I3042" i="5"/>
  <c r="H3042" i="5"/>
  <c r="L3041" i="5"/>
  <c r="K3041" i="5"/>
  <c r="J3041" i="5"/>
  <c r="I3041" i="5"/>
  <c r="H3041" i="5"/>
  <c r="L3040" i="5"/>
  <c r="K3040" i="5"/>
  <c r="J3040" i="5"/>
  <c r="I3040" i="5"/>
  <c r="H3040" i="5"/>
  <c r="L3039" i="5"/>
  <c r="K3039" i="5"/>
  <c r="J3039" i="5"/>
  <c r="I3039" i="5"/>
  <c r="H3039" i="5"/>
  <c r="L3038" i="5"/>
  <c r="K3038" i="5"/>
  <c r="J3038" i="5"/>
  <c r="I3038" i="5"/>
  <c r="H3038" i="5"/>
  <c r="L3037" i="5"/>
  <c r="K3037" i="5"/>
  <c r="J3037" i="5"/>
  <c r="I3037" i="5"/>
  <c r="H3037" i="5"/>
  <c r="L3036" i="5"/>
  <c r="K3036" i="5"/>
  <c r="J3036" i="5"/>
  <c r="I3036" i="5"/>
  <c r="H3036" i="5"/>
  <c r="L3035" i="5"/>
  <c r="K3035" i="5"/>
  <c r="J3035" i="5"/>
  <c r="I3035" i="5"/>
  <c r="H3035" i="5"/>
  <c r="L3034" i="5"/>
  <c r="K3034" i="5"/>
  <c r="J3034" i="5"/>
  <c r="I3034" i="5"/>
  <c r="H3034" i="5"/>
  <c r="L3033" i="5"/>
  <c r="K3033" i="5"/>
  <c r="J3033" i="5"/>
  <c r="I3033" i="5"/>
  <c r="H3033" i="5"/>
  <c r="L3032" i="5"/>
  <c r="K3032" i="5"/>
  <c r="J3032" i="5"/>
  <c r="I3032" i="5"/>
  <c r="H3032" i="5"/>
  <c r="L3031" i="5"/>
  <c r="K3031" i="5"/>
  <c r="J3031" i="5"/>
  <c r="I3031" i="5"/>
  <c r="H3031" i="5"/>
  <c r="L3030" i="5"/>
  <c r="K3030" i="5"/>
  <c r="J3030" i="5"/>
  <c r="I3030" i="5"/>
  <c r="H3030" i="5"/>
  <c r="L3029" i="5"/>
  <c r="K3029" i="5"/>
  <c r="J3029" i="5"/>
  <c r="I3029" i="5"/>
  <c r="H3029" i="5"/>
  <c r="L3028" i="5"/>
  <c r="K3028" i="5"/>
  <c r="J3028" i="5"/>
  <c r="I3028" i="5"/>
  <c r="H3028" i="5"/>
  <c r="L3027" i="5"/>
  <c r="K3027" i="5"/>
  <c r="J3027" i="5"/>
  <c r="I3027" i="5"/>
  <c r="H3027" i="5"/>
  <c r="L3026" i="5"/>
  <c r="K3026" i="5"/>
  <c r="J3026" i="5"/>
  <c r="I3026" i="5"/>
  <c r="H3026" i="5"/>
  <c r="L3025" i="5"/>
  <c r="K3025" i="5"/>
  <c r="J3025" i="5"/>
  <c r="I3025" i="5"/>
  <c r="H3025" i="5"/>
  <c r="L3024" i="5"/>
  <c r="K3024" i="5"/>
  <c r="J3024" i="5"/>
  <c r="I3024" i="5"/>
  <c r="H3024" i="5"/>
  <c r="L3023" i="5"/>
  <c r="K3023" i="5"/>
  <c r="J3023" i="5"/>
  <c r="I3023" i="5"/>
  <c r="H3023" i="5"/>
  <c r="L3022" i="5"/>
  <c r="K3022" i="5"/>
  <c r="J3022" i="5"/>
  <c r="I3022" i="5"/>
  <c r="H3022" i="5"/>
  <c r="L3021" i="5"/>
  <c r="K3021" i="5"/>
  <c r="J3021" i="5"/>
  <c r="I3021" i="5"/>
  <c r="H3021" i="5"/>
  <c r="L3020" i="5"/>
  <c r="K3020" i="5"/>
  <c r="J3020" i="5"/>
  <c r="I3020" i="5"/>
  <c r="H3020" i="5"/>
  <c r="L3019" i="5"/>
  <c r="K3019" i="5"/>
  <c r="J3019" i="5"/>
  <c r="I3019" i="5"/>
  <c r="H3019" i="5"/>
  <c r="L3018" i="5"/>
  <c r="K3018" i="5"/>
  <c r="J3018" i="5"/>
  <c r="I3018" i="5"/>
  <c r="H3018" i="5"/>
  <c r="L3017" i="5"/>
  <c r="K3017" i="5"/>
  <c r="J3017" i="5"/>
  <c r="I3017" i="5"/>
  <c r="H3017" i="5"/>
  <c r="L3016" i="5"/>
  <c r="K3016" i="5"/>
  <c r="J3016" i="5"/>
  <c r="I3016" i="5"/>
  <c r="H3016" i="5"/>
  <c r="L3015" i="5"/>
  <c r="K3015" i="5"/>
  <c r="J3015" i="5"/>
  <c r="I3015" i="5"/>
  <c r="H3015" i="5"/>
  <c r="L3014" i="5"/>
  <c r="K3014" i="5"/>
  <c r="J3014" i="5"/>
  <c r="I3014" i="5"/>
  <c r="H3014" i="5"/>
  <c r="L3013" i="5"/>
  <c r="K3013" i="5"/>
  <c r="J3013" i="5"/>
  <c r="I3013" i="5"/>
  <c r="H3013" i="5"/>
  <c r="L3012" i="5"/>
  <c r="K3012" i="5"/>
  <c r="J3012" i="5"/>
  <c r="I3012" i="5"/>
  <c r="H3012" i="5"/>
  <c r="L3011" i="5"/>
  <c r="K3011" i="5"/>
  <c r="J3011" i="5"/>
  <c r="I3011" i="5"/>
  <c r="H3011" i="5"/>
  <c r="L3010" i="5"/>
  <c r="K3010" i="5"/>
  <c r="J3010" i="5"/>
  <c r="I3010" i="5"/>
  <c r="H3010" i="5"/>
  <c r="L3009" i="5"/>
  <c r="K3009" i="5"/>
  <c r="J3009" i="5"/>
  <c r="I3009" i="5"/>
  <c r="H3009" i="5"/>
  <c r="L3008" i="5"/>
  <c r="K3008" i="5"/>
  <c r="J3008" i="5"/>
  <c r="I3008" i="5"/>
  <c r="H3008" i="5"/>
  <c r="L3007" i="5"/>
  <c r="K3007" i="5"/>
  <c r="J3007" i="5"/>
  <c r="I3007" i="5"/>
  <c r="H3007" i="5"/>
  <c r="L3006" i="5"/>
  <c r="K3006" i="5"/>
  <c r="J3006" i="5"/>
  <c r="I3006" i="5"/>
  <c r="H3006" i="5"/>
  <c r="L3005" i="5"/>
  <c r="K3005" i="5"/>
  <c r="J3005" i="5"/>
  <c r="I3005" i="5"/>
  <c r="H3005" i="5"/>
  <c r="L3004" i="5"/>
  <c r="K3004" i="5"/>
  <c r="J3004" i="5"/>
  <c r="I3004" i="5"/>
  <c r="H3004" i="5"/>
  <c r="L3003" i="5"/>
  <c r="K3003" i="5"/>
  <c r="J3003" i="5"/>
  <c r="I3003" i="5"/>
  <c r="H3003" i="5"/>
  <c r="L3002" i="5"/>
  <c r="K3002" i="5"/>
  <c r="J3002" i="5"/>
  <c r="I3002" i="5"/>
  <c r="H3002" i="5"/>
  <c r="L3001" i="5"/>
  <c r="K3001" i="5"/>
  <c r="J3001" i="5"/>
  <c r="I3001" i="5"/>
  <c r="H3001" i="5"/>
  <c r="L3000" i="5"/>
  <c r="K3000" i="5"/>
  <c r="J3000" i="5"/>
  <c r="I3000" i="5"/>
  <c r="H3000" i="5"/>
  <c r="L2999" i="5"/>
  <c r="K2999" i="5"/>
  <c r="J2999" i="5"/>
  <c r="I2999" i="5"/>
  <c r="H2999" i="5"/>
  <c r="L2998" i="5"/>
  <c r="K2998" i="5"/>
  <c r="J2998" i="5"/>
  <c r="I2998" i="5"/>
  <c r="H2998" i="5"/>
  <c r="L2997" i="5"/>
  <c r="K2997" i="5"/>
  <c r="J2997" i="5"/>
  <c r="I2997" i="5"/>
  <c r="H2997" i="5"/>
  <c r="L2996" i="5"/>
  <c r="K2996" i="5"/>
  <c r="J2996" i="5"/>
  <c r="I2996" i="5"/>
  <c r="H2996" i="5"/>
  <c r="L2995" i="5"/>
  <c r="K2995" i="5"/>
  <c r="J2995" i="5"/>
  <c r="I2995" i="5"/>
  <c r="H2995" i="5"/>
  <c r="L2994" i="5"/>
  <c r="K2994" i="5"/>
  <c r="J2994" i="5"/>
  <c r="I2994" i="5"/>
  <c r="H2994" i="5"/>
  <c r="L2993" i="5"/>
  <c r="K2993" i="5"/>
  <c r="J2993" i="5"/>
  <c r="I2993" i="5"/>
  <c r="H2993" i="5"/>
  <c r="L2992" i="5"/>
  <c r="K2992" i="5"/>
  <c r="J2992" i="5"/>
  <c r="I2992" i="5"/>
  <c r="H2992" i="5"/>
  <c r="L2991" i="5"/>
  <c r="K2991" i="5"/>
  <c r="J2991" i="5"/>
  <c r="I2991" i="5"/>
  <c r="H2991" i="5"/>
  <c r="L2990" i="5"/>
  <c r="K2990" i="5"/>
  <c r="J2990" i="5"/>
  <c r="I2990" i="5"/>
  <c r="H2990" i="5"/>
  <c r="L2989" i="5"/>
  <c r="K2989" i="5"/>
  <c r="J2989" i="5"/>
  <c r="I2989" i="5"/>
  <c r="H2989" i="5"/>
  <c r="L2988" i="5"/>
  <c r="K2988" i="5"/>
  <c r="J2988" i="5"/>
  <c r="I2988" i="5"/>
  <c r="H2988" i="5"/>
  <c r="L2987" i="5"/>
  <c r="K2987" i="5"/>
  <c r="J2987" i="5"/>
  <c r="I2987" i="5"/>
  <c r="H2987" i="5"/>
  <c r="L2986" i="5"/>
  <c r="K2986" i="5"/>
  <c r="J2986" i="5"/>
  <c r="I2986" i="5"/>
  <c r="H2986" i="5"/>
  <c r="L2985" i="5"/>
  <c r="K2985" i="5"/>
  <c r="J2985" i="5"/>
  <c r="I2985" i="5"/>
  <c r="H2985" i="5"/>
  <c r="L2984" i="5"/>
  <c r="K2984" i="5"/>
  <c r="J2984" i="5"/>
  <c r="I2984" i="5"/>
  <c r="H2984" i="5"/>
  <c r="L2983" i="5"/>
  <c r="K2983" i="5"/>
  <c r="J2983" i="5"/>
  <c r="I2983" i="5"/>
  <c r="H2983" i="5"/>
  <c r="L2982" i="5"/>
  <c r="K2982" i="5"/>
  <c r="J2982" i="5"/>
  <c r="I2982" i="5"/>
  <c r="H2982" i="5"/>
  <c r="L2981" i="5"/>
  <c r="K2981" i="5"/>
  <c r="J2981" i="5"/>
  <c r="I2981" i="5"/>
  <c r="H2981" i="5"/>
  <c r="L2980" i="5"/>
  <c r="K2980" i="5"/>
  <c r="J2980" i="5"/>
  <c r="I2980" i="5"/>
  <c r="H2980" i="5"/>
  <c r="L2979" i="5"/>
  <c r="K2979" i="5"/>
  <c r="J2979" i="5"/>
  <c r="I2979" i="5"/>
  <c r="H2979" i="5"/>
  <c r="L2978" i="5"/>
  <c r="K2978" i="5"/>
  <c r="J2978" i="5"/>
  <c r="I2978" i="5"/>
  <c r="H2978" i="5"/>
  <c r="L2977" i="5"/>
  <c r="K2977" i="5"/>
  <c r="J2977" i="5"/>
  <c r="I2977" i="5"/>
  <c r="H2977" i="5"/>
  <c r="L2976" i="5"/>
  <c r="K2976" i="5"/>
  <c r="J2976" i="5"/>
  <c r="I2976" i="5"/>
  <c r="H2976" i="5"/>
  <c r="L2975" i="5"/>
  <c r="K2975" i="5"/>
  <c r="J2975" i="5"/>
  <c r="I2975" i="5"/>
  <c r="H2975" i="5"/>
  <c r="L2974" i="5"/>
  <c r="K2974" i="5"/>
  <c r="J2974" i="5"/>
  <c r="I2974" i="5"/>
  <c r="H2974" i="5"/>
  <c r="L2973" i="5"/>
  <c r="K2973" i="5"/>
  <c r="J2973" i="5"/>
  <c r="I2973" i="5"/>
  <c r="H2973" i="5"/>
  <c r="L2972" i="5"/>
  <c r="K2972" i="5"/>
  <c r="J2972" i="5"/>
  <c r="I2972" i="5"/>
  <c r="H2972" i="5"/>
  <c r="L2971" i="5"/>
  <c r="K2971" i="5"/>
  <c r="J2971" i="5"/>
  <c r="I2971" i="5"/>
  <c r="H2971" i="5"/>
  <c r="L2970" i="5"/>
  <c r="K2970" i="5"/>
  <c r="J2970" i="5"/>
  <c r="I2970" i="5"/>
  <c r="H2970" i="5"/>
  <c r="L2969" i="5"/>
  <c r="K2969" i="5"/>
  <c r="J2969" i="5"/>
  <c r="I2969" i="5"/>
  <c r="H2969" i="5"/>
  <c r="L2968" i="5"/>
  <c r="K2968" i="5"/>
  <c r="J2968" i="5"/>
  <c r="I2968" i="5"/>
  <c r="H2968" i="5"/>
  <c r="L2967" i="5"/>
  <c r="K2967" i="5"/>
  <c r="J2967" i="5"/>
  <c r="I2967" i="5"/>
  <c r="H2967" i="5"/>
  <c r="L2966" i="5"/>
  <c r="K2966" i="5"/>
  <c r="J2966" i="5"/>
  <c r="I2966" i="5"/>
  <c r="H2966" i="5"/>
  <c r="L2965" i="5"/>
  <c r="K2965" i="5"/>
  <c r="J2965" i="5"/>
  <c r="I2965" i="5"/>
  <c r="H2965" i="5"/>
  <c r="L2964" i="5"/>
  <c r="K2964" i="5"/>
  <c r="J2964" i="5"/>
  <c r="I2964" i="5"/>
  <c r="H2964" i="5"/>
  <c r="L2963" i="5"/>
  <c r="K2963" i="5"/>
  <c r="J2963" i="5"/>
  <c r="I2963" i="5"/>
  <c r="H2963" i="5"/>
  <c r="L2962" i="5"/>
  <c r="K2962" i="5"/>
  <c r="J2962" i="5"/>
  <c r="I2962" i="5"/>
  <c r="H2962" i="5"/>
  <c r="L2961" i="5"/>
  <c r="K2961" i="5"/>
  <c r="J2961" i="5"/>
  <c r="I2961" i="5"/>
  <c r="H2961" i="5"/>
  <c r="L2960" i="5"/>
  <c r="K2960" i="5"/>
  <c r="J2960" i="5"/>
  <c r="I2960" i="5"/>
  <c r="H2960" i="5"/>
  <c r="L2959" i="5"/>
  <c r="K2959" i="5"/>
  <c r="J2959" i="5"/>
  <c r="I2959" i="5"/>
  <c r="H2959" i="5"/>
  <c r="L2958" i="5"/>
  <c r="K2958" i="5"/>
  <c r="J2958" i="5"/>
  <c r="I2958" i="5"/>
  <c r="H2958" i="5"/>
  <c r="L2957" i="5"/>
  <c r="K2957" i="5"/>
  <c r="J2957" i="5"/>
  <c r="I2957" i="5"/>
  <c r="H2957" i="5"/>
  <c r="L2956" i="5"/>
  <c r="K2956" i="5"/>
  <c r="J2956" i="5"/>
  <c r="I2956" i="5"/>
  <c r="H2956" i="5"/>
  <c r="L2955" i="5"/>
  <c r="K2955" i="5"/>
  <c r="J2955" i="5"/>
  <c r="I2955" i="5"/>
  <c r="H2955" i="5"/>
  <c r="L2954" i="5"/>
  <c r="K2954" i="5"/>
  <c r="J2954" i="5"/>
  <c r="I2954" i="5"/>
  <c r="H2954" i="5"/>
  <c r="L2953" i="5"/>
  <c r="K2953" i="5"/>
  <c r="J2953" i="5"/>
  <c r="I2953" i="5"/>
  <c r="H2953" i="5"/>
  <c r="L2952" i="5"/>
  <c r="K2952" i="5"/>
  <c r="J2952" i="5"/>
  <c r="I2952" i="5"/>
  <c r="H2952" i="5"/>
  <c r="L2951" i="5"/>
  <c r="K2951" i="5"/>
  <c r="J2951" i="5"/>
  <c r="I2951" i="5"/>
  <c r="H2951" i="5"/>
  <c r="L2950" i="5"/>
  <c r="K2950" i="5"/>
  <c r="J2950" i="5"/>
  <c r="I2950" i="5"/>
  <c r="H2950" i="5"/>
  <c r="L2949" i="5"/>
  <c r="K2949" i="5"/>
  <c r="J2949" i="5"/>
  <c r="I2949" i="5"/>
  <c r="H2949" i="5"/>
  <c r="L2948" i="5"/>
  <c r="K2948" i="5"/>
  <c r="J2948" i="5"/>
  <c r="I2948" i="5"/>
  <c r="H2948" i="5"/>
  <c r="L2947" i="5"/>
  <c r="K2947" i="5"/>
  <c r="J2947" i="5"/>
  <c r="I2947" i="5"/>
  <c r="H2947" i="5"/>
  <c r="L2946" i="5"/>
  <c r="K2946" i="5"/>
  <c r="J2946" i="5"/>
  <c r="I2946" i="5"/>
  <c r="H2946" i="5"/>
  <c r="L2945" i="5"/>
  <c r="K2945" i="5"/>
  <c r="J2945" i="5"/>
  <c r="I2945" i="5"/>
  <c r="H2945" i="5"/>
  <c r="L2944" i="5"/>
  <c r="K2944" i="5"/>
  <c r="J2944" i="5"/>
  <c r="I2944" i="5"/>
  <c r="H2944" i="5"/>
  <c r="L2943" i="5"/>
  <c r="K2943" i="5"/>
  <c r="J2943" i="5"/>
  <c r="I2943" i="5"/>
  <c r="H2943" i="5"/>
  <c r="L2942" i="5"/>
  <c r="K2942" i="5"/>
  <c r="J2942" i="5"/>
  <c r="I2942" i="5"/>
  <c r="H2942" i="5"/>
  <c r="L2941" i="5"/>
  <c r="K2941" i="5"/>
  <c r="J2941" i="5"/>
  <c r="I2941" i="5"/>
  <c r="H2941" i="5"/>
  <c r="L2940" i="5"/>
  <c r="K2940" i="5"/>
  <c r="J2940" i="5"/>
  <c r="I2940" i="5"/>
  <c r="H2940" i="5"/>
  <c r="L2939" i="5"/>
  <c r="K2939" i="5"/>
  <c r="J2939" i="5"/>
  <c r="I2939" i="5"/>
  <c r="H2939" i="5"/>
  <c r="L2938" i="5"/>
  <c r="K2938" i="5"/>
  <c r="J2938" i="5"/>
  <c r="I2938" i="5"/>
  <c r="H2938" i="5"/>
  <c r="L2937" i="5"/>
  <c r="K2937" i="5"/>
  <c r="J2937" i="5"/>
  <c r="I2937" i="5"/>
  <c r="H2937" i="5"/>
  <c r="L2936" i="5"/>
  <c r="K2936" i="5"/>
  <c r="J2936" i="5"/>
  <c r="I2936" i="5"/>
  <c r="H2936" i="5"/>
  <c r="L2935" i="5"/>
  <c r="K2935" i="5"/>
  <c r="J2935" i="5"/>
  <c r="I2935" i="5"/>
  <c r="H2935" i="5"/>
  <c r="L2934" i="5"/>
  <c r="K2934" i="5"/>
  <c r="J2934" i="5"/>
  <c r="I2934" i="5"/>
  <c r="H2934" i="5"/>
  <c r="L2933" i="5"/>
  <c r="K2933" i="5"/>
  <c r="J2933" i="5"/>
  <c r="I2933" i="5"/>
  <c r="H2933" i="5"/>
  <c r="L2932" i="5"/>
  <c r="K2932" i="5"/>
  <c r="J2932" i="5"/>
  <c r="I2932" i="5"/>
  <c r="H2932" i="5"/>
  <c r="L2931" i="5"/>
  <c r="K2931" i="5"/>
  <c r="J2931" i="5"/>
  <c r="I2931" i="5"/>
  <c r="H2931" i="5"/>
  <c r="L2930" i="5"/>
  <c r="K2930" i="5"/>
  <c r="J2930" i="5"/>
  <c r="I2930" i="5"/>
  <c r="H2930" i="5"/>
  <c r="L2929" i="5"/>
  <c r="K2929" i="5"/>
  <c r="J2929" i="5"/>
  <c r="I2929" i="5"/>
  <c r="H2929" i="5"/>
  <c r="L2928" i="5"/>
  <c r="K2928" i="5"/>
  <c r="J2928" i="5"/>
  <c r="I2928" i="5"/>
  <c r="H2928" i="5"/>
  <c r="L2927" i="5"/>
  <c r="K2927" i="5"/>
  <c r="J2927" i="5"/>
  <c r="I2927" i="5"/>
  <c r="H2927" i="5"/>
  <c r="L2926" i="5"/>
  <c r="K2926" i="5"/>
  <c r="J2926" i="5"/>
  <c r="I2926" i="5"/>
  <c r="H2926" i="5"/>
  <c r="L2925" i="5"/>
  <c r="K2925" i="5"/>
  <c r="J2925" i="5"/>
  <c r="I2925" i="5"/>
  <c r="H2925" i="5"/>
  <c r="L2924" i="5"/>
  <c r="K2924" i="5"/>
  <c r="J2924" i="5"/>
  <c r="I2924" i="5"/>
  <c r="H2924" i="5"/>
  <c r="L2923" i="5"/>
  <c r="K2923" i="5"/>
  <c r="J2923" i="5"/>
  <c r="I2923" i="5"/>
  <c r="H2923" i="5"/>
  <c r="L2922" i="5"/>
  <c r="K2922" i="5"/>
  <c r="J2922" i="5"/>
  <c r="I2922" i="5"/>
  <c r="H2922" i="5"/>
  <c r="L2921" i="5"/>
  <c r="K2921" i="5"/>
  <c r="J2921" i="5"/>
  <c r="I2921" i="5"/>
  <c r="H2921" i="5"/>
  <c r="L2920" i="5"/>
  <c r="K2920" i="5"/>
  <c r="J2920" i="5"/>
  <c r="I2920" i="5"/>
  <c r="H2920" i="5"/>
  <c r="L2919" i="5"/>
  <c r="K2919" i="5"/>
  <c r="J2919" i="5"/>
  <c r="I2919" i="5"/>
  <c r="H2919" i="5"/>
  <c r="L2918" i="5"/>
  <c r="K2918" i="5"/>
  <c r="J2918" i="5"/>
  <c r="I2918" i="5"/>
  <c r="H2918" i="5"/>
  <c r="L2917" i="5"/>
  <c r="K2917" i="5"/>
  <c r="J2917" i="5"/>
  <c r="I2917" i="5"/>
  <c r="H2917" i="5"/>
  <c r="L2916" i="5"/>
  <c r="K2916" i="5"/>
  <c r="J2916" i="5"/>
  <c r="I2916" i="5"/>
  <c r="H2916" i="5"/>
  <c r="L2915" i="5"/>
  <c r="K2915" i="5"/>
  <c r="J2915" i="5"/>
  <c r="I2915" i="5"/>
  <c r="H2915" i="5"/>
  <c r="L2914" i="5"/>
  <c r="K2914" i="5"/>
  <c r="J2914" i="5"/>
  <c r="I2914" i="5"/>
  <c r="H2914" i="5"/>
  <c r="L2913" i="5"/>
  <c r="K2913" i="5"/>
  <c r="J2913" i="5"/>
  <c r="I2913" i="5"/>
  <c r="H2913" i="5"/>
  <c r="L2912" i="5"/>
  <c r="K2912" i="5"/>
  <c r="J2912" i="5"/>
  <c r="I2912" i="5"/>
  <c r="H2912" i="5"/>
  <c r="L2911" i="5"/>
  <c r="K2911" i="5"/>
  <c r="J2911" i="5"/>
  <c r="I2911" i="5"/>
  <c r="H2911" i="5"/>
  <c r="L2910" i="5"/>
  <c r="K2910" i="5"/>
  <c r="J2910" i="5"/>
  <c r="I2910" i="5"/>
  <c r="H2910" i="5"/>
  <c r="L2909" i="5"/>
  <c r="K2909" i="5"/>
  <c r="J2909" i="5"/>
  <c r="I2909" i="5"/>
  <c r="H2909" i="5"/>
  <c r="L2908" i="5"/>
  <c r="K2908" i="5"/>
  <c r="J2908" i="5"/>
  <c r="I2908" i="5"/>
  <c r="H2908" i="5"/>
  <c r="L2907" i="5"/>
  <c r="K2907" i="5"/>
  <c r="J2907" i="5"/>
  <c r="I2907" i="5"/>
  <c r="H2907" i="5"/>
  <c r="L2906" i="5"/>
  <c r="K2906" i="5"/>
  <c r="J2906" i="5"/>
  <c r="I2906" i="5"/>
  <c r="H2906" i="5"/>
  <c r="L2905" i="5"/>
  <c r="K2905" i="5"/>
  <c r="J2905" i="5"/>
  <c r="I2905" i="5"/>
  <c r="H2905" i="5"/>
  <c r="L2904" i="5"/>
  <c r="K2904" i="5"/>
  <c r="J2904" i="5"/>
  <c r="I2904" i="5"/>
  <c r="H2904" i="5"/>
  <c r="L2903" i="5"/>
  <c r="K2903" i="5"/>
  <c r="J2903" i="5"/>
  <c r="I2903" i="5"/>
  <c r="H2903" i="5"/>
  <c r="L2902" i="5"/>
  <c r="K2902" i="5"/>
  <c r="J2902" i="5"/>
  <c r="I2902" i="5"/>
  <c r="H2902" i="5"/>
  <c r="L2901" i="5"/>
  <c r="K2901" i="5"/>
  <c r="J2901" i="5"/>
  <c r="I2901" i="5"/>
  <c r="H2901" i="5"/>
  <c r="L2900" i="5"/>
  <c r="K2900" i="5"/>
  <c r="J2900" i="5"/>
  <c r="I2900" i="5"/>
  <c r="H2900" i="5"/>
  <c r="L2899" i="5"/>
  <c r="K2899" i="5"/>
  <c r="J2899" i="5"/>
  <c r="I2899" i="5"/>
  <c r="H2899" i="5"/>
  <c r="L2898" i="5"/>
  <c r="K2898" i="5"/>
  <c r="J2898" i="5"/>
  <c r="I2898" i="5"/>
  <c r="H2898" i="5"/>
  <c r="L2897" i="5"/>
  <c r="K2897" i="5"/>
  <c r="J2897" i="5"/>
  <c r="I2897" i="5"/>
  <c r="H2897" i="5"/>
  <c r="L2896" i="5"/>
  <c r="K2896" i="5"/>
  <c r="J2896" i="5"/>
  <c r="I2896" i="5"/>
  <c r="H2896" i="5"/>
  <c r="L2895" i="5"/>
  <c r="K2895" i="5"/>
  <c r="J2895" i="5"/>
  <c r="I2895" i="5"/>
  <c r="H2895" i="5"/>
  <c r="L2894" i="5"/>
  <c r="K2894" i="5"/>
  <c r="J2894" i="5"/>
  <c r="I2894" i="5"/>
  <c r="H2894" i="5"/>
  <c r="L2893" i="5"/>
  <c r="K2893" i="5"/>
  <c r="J2893" i="5"/>
  <c r="I2893" i="5"/>
  <c r="H2893" i="5"/>
  <c r="L2892" i="5"/>
  <c r="K2892" i="5"/>
  <c r="J2892" i="5"/>
  <c r="I2892" i="5"/>
  <c r="H2892" i="5"/>
  <c r="L2891" i="5"/>
  <c r="K2891" i="5"/>
  <c r="J2891" i="5"/>
  <c r="I2891" i="5"/>
  <c r="H2891" i="5"/>
  <c r="L2890" i="5"/>
  <c r="K2890" i="5"/>
  <c r="J2890" i="5"/>
  <c r="I2890" i="5"/>
  <c r="H2890" i="5"/>
  <c r="L2889" i="5"/>
  <c r="K2889" i="5"/>
  <c r="J2889" i="5"/>
  <c r="I2889" i="5"/>
  <c r="H2889" i="5"/>
  <c r="L2888" i="5"/>
  <c r="K2888" i="5"/>
  <c r="J2888" i="5"/>
  <c r="I2888" i="5"/>
  <c r="H2888" i="5"/>
  <c r="L2887" i="5"/>
  <c r="K2887" i="5"/>
  <c r="J2887" i="5"/>
  <c r="I2887" i="5"/>
  <c r="H2887" i="5"/>
  <c r="L2886" i="5"/>
  <c r="K2886" i="5"/>
  <c r="J2886" i="5"/>
  <c r="I2886" i="5"/>
  <c r="H2886" i="5"/>
  <c r="L2885" i="5"/>
  <c r="K2885" i="5"/>
  <c r="J2885" i="5"/>
  <c r="I2885" i="5"/>
  <c r="H2885" i="5"/>
  <c r="L2884" i="5"/>
  <c r="K2884" i="5"/>
  <c r="J2884" i="5"/>
  <c r="I2884" i="5"/>
  <c r="H2884" i="5"/>
  <c r="L2883" i="5"/>
  <c r="K2883" i="5"/>
  <c r="J2883" i="5"/>
  <c r="I2883" i="5"/>
  <c r="H2883" i="5"/>
  <c r="L2882" i="5"/>
  <c r="K2882" i="5"/>
  <c r="J2882" i="5"/>
  <c r="I2882" i="5"/>
  <c r="H2882" i="5"/>
  <c r="L2881" i="5"/>
  <c r="K2881" i="5"/>
  <c r="J2881" i="5"/>
  <c r="I2881" i="5"/>
  <c r="H2881" i="5"/>
  <c r="L2880" i="5"/>
  <c r="K2880" i="5"/>
  <c r="J2880" i="5"/>
  <c r="I2880" i="5"/>
  <c r="H2880" i="5"/>
  <c r="L2879" i="5"/>
  <c r="K2879" i="5"/>
  <c r="J2879" i="5"/>
  <c r="I2879" i="5"/>
  <c r="H2879" i="5"/>
  <c r="L2878" i="5"/>
  <c r="K2878" i="5"/>
  <c r="J2878" i="5"/>
  <c r="I2878" i="5"/>
  <c r="H2878" i="5"/>
  <c r="L2877" i="5"/>
  <c r="K2877" i="5"/>
  <c r="J2877" i="5"/>
  <c r="I2877" i="5"/>
  <c r="H2877" i="5"/>
  <c r="L2876" i="5"/>
  <c r="K2876" i="5"/>
  <c r="J2876" i="5"/>
  <c r="I2876" i="5"/>
  <c r="H2876" i="5"/>
  <c r="L2875" i="5"/>
  <c r="K2875" i="5"/>
  <c r="J2875" i="5"/>
  <c r="I2875" i="5"/>
  <c r="H2875" i="5"/>
  <c r="L2874" i="5"/>
  <c r="K2874" i="5"/>
  <c r="J2874" i="5"/>
  <c r="I2874" i="5"/>
  <c r="H2874" i="5"/>
  <c r="L2873" i="5"/>
  <c r="K2873" i="5"/>
  <c r="J2873" i="5"/>
  <c r="I2873" i="5"/>
  <c r="H2873" i="5"/>
  <c r="L2872" i="5"/>
  <c r="K2872" i="5"/>
  <c r="J2872" i="5"/>
  <c r="I2872" i="5"/>
  <c r="H2872" i="5"/>
  <c r="L2871" i="5"/>
  <c r="K2871" i="5"/>
  <c r="J2871" i="5"/>
  <c r="I2871" i="5"/>
  <c r="H2871" i="5"/>
  <c r="L2870" i="5"/>
  <c r="K2870" i="5"/>
  <c r="J2870" i="5"/>
  <c r="I2870" i="5"/>
  <c r="H2870" i="5"/>
  <c r="L2869" i="5"/>
  <c r="K2869" i="5"/>
  <c r="J2869" i="5"/>
  <c r="I2869" i="5"/>
  <c r="H2869" i="5"/>
  <c r="L2868" i="5"/>
  <c r="K2868" i="5"/>
  <c r="J2868" i="5"/>
  <c r="I2868" i="5"/>
  <c r="H2868" i="5"/>
  <c r="L2867" i="5"/>
  <c r="K2867" i="5"/>
  <c r="J2867" i="5"/>
  <c r="I2867" i="5"/>
  <c r="H2867" i="5"/>
  <c r="L2866" i="5"/>
  <c r="K2866" i="5"/>
  <c r="J2866" i="5"/>
  <c r="I2866" i="5"/>
  <c r="H2866" i="5"/>
  <c r="L2865" i="5"/>
  <c r="K2865" i="5"/>
  <c r="J2865" i="5"/>
  <c r="I2865" i="5"/>
  <c r="H2865" i="5"/>
  <c r="L2864" i="5"/>
  <c r="K2864" i="5"/>
  <c r="J2864" i="5"/>
  <c r="I2864" i="5"/>
  <c r="H2864" i="5"/>
  <c r="L2863" i="5"/>
  <c r="K2863" i="5"/>
  <c r="J2863" i="5"/>
  <c r="I2863" i="5"/>
  <c r="H2863" i="5"/>
  <c r="L2862" i="5"/>
  <c r="K2862" i="5"/>
  <c r="J2862" i="5"/>
  <c r="I2862" i="5"/>
  <c r="H2862" i="5"/>
  <c r="L2861" i="5"/>
  <c r="K2861" i="5"/>
  <c r="J2861" i="5"/>
  <c r="I2861" i="5"/>
  <c r="H2861" i="5"/>
  <c r="L2860" i="5"/>
  <c r="K2860" i="5"/>
  <c r="J2860" i="5"/>
  <c r="I2860" i="5"/>
  <c r="H2860" i="5"/>
  <c r="L2859" i="5"/>
  <c r="K2859" i="5"/>
  <c r="J2859" i="5"/>
  <c r="I2859" i="5"/>
  <c r="H2859" i="5"/>
  <c r="L2858" i="5"/>
  <c r="K2858" i="5"/>
  <c r="J2858" i="5"/>
  <c r="I2858" i="5"/>
  <c r="H2858" i="5"/>
  <c r="L2857" i="5"/>
  <c r="K2857" i="5"/>
  <c r="J2857" i="5"/>
  <c r="I2857" i="5"/>
  <c r="H2857" i="5"/>
  <c r="L2856" i="5"/>
  <c r="K2856" i="5"/>
  <c r="J2856" i="5"/>
  <c r="I2856" i="5"/>
  <c r="H2856" i="5"/>
  <c r="L2855" i="5"/>
  <c r="K2855" i="5"/>
  <c r="J2855" i="5"/>
  <c r="I2855" i="5"/>
  <c r="H2855" i="5"/>
  <c r="L2854" i="5"/>
  <c r="K2854" i="5"/>
  <c r="J2854" i="5"/>
  <c r="I2854" i="5"/>
  <c r="H2854" i="5"/>
  <c r="L2853" i="5"/>
  <c r="K2853" i="5"/>
  <c r="J2853" i="5"/>
  <c r="I2853" i="5"/>
  <c r="H2853" i="5"/>
  <c r="L2852" i="5"/>
  <c r="K2852" i="5"/>
  <c r="J2852" i="5"/>
  <c r="I2852" i="5"/>
  <c r="H2852" i="5"/>
  <c r="L2851" i="5"/>
  <c r="K2851" i="5"/>
  <c r="J2851" i="5"/>
  <c r="I2851" i="5"/>
  <c r="H2851" i="5"/>
  <c r="L2850" i="5"/>
  <c r="K2850" i="5"/>
  <c r="J2850" i="5"/>
  <c r="I2850" i="5"/>
  <c r="H2850" i="5"/>
  <c r="L2849" i="5"/>
  <c r="K2849" i="5"/>
  <c r="J2849" i="5"/>
  <c r="I2849" i="5"/>
  <c r="H2849" i="5"/>
  <c r="L2848" i="5"/>
  <c r="K2848" i="5"/>
  <c r="J2848" i="5"/>
  <c r="I2848" i="5"/>
  <c r="H2848" i="5"/>
  <c r="L2847" i="5"/>
  <c r="K2847" i="5"/>
  <c r="J2847" i="5"/>
  <c r="I2847" i="5"/>
  <c r="H2847" i="5"/>
  <c r="L2846" i="5"/>
  <c r="K2846" i="5"/>
  <c r="J2846" i="5"/>
  <c r="I2846" i="5"/>
  <c r="H2846" i="5"/>
  <c r="L2845" i="5"/>
  <c r="K2845" i="5"/>
  <c r="J2845" i="5"/>
  <c r="I2845" i="5"/>
  <c r="H2845" i="5"/>
  <c r="L2844" i="5"/>
  <c r="K2844" i="5"/>
  <c r="J2844" i="5"/>
  <c r="I2844" i="5"/>
  <c r="H2844" i="5"/>
  <c r="L2843" i="5"/>
  <c r="K2843" i="5"/>
  <c r="J2843" i="5"/>
  <c r="I2843" i="5"/>
  <c r="H2843" i="5"/>
  <c r="L2842" i="5"/>
  <c r="K2842" i="5"/>
  <c r="J2842" i="5"/>
  <c r="I2842" i="5"/>
  <c r="H2842" i="5"/>
  <c r="L2841" i="5"/>
  <c r="K2841" i="5"/>
  <c r="J2841" i="5"/>
  <c r="I2841" i="5"/>
  <c r="H2841" i="5"/>
  <c r="L2840" i="5"/>
  <c r="K2840" i="5"/>
  <c r="J2840" i="5"/>
  <c r="I2840" i="5"/>
  <c r="H2840" i="5"/>
  <c r="L2839" i="5"/>
  <c r="K2839" i="5"/>
  <c r="J2839" i="5"/>
  <c r="I2839" i="5"/>
  <c r="H2839" i="5"/>
  <c r="L2838" i="5"/>
  <c r="K2838" i="5"/>
  <c r="J2838" i="5"/>
  <c r="I2838" i="5"/>
  <c r="H2838" i="5"/>
  <c r="L2837" i="5"/>
  <c r="K2837" i="5"/>
  <c r="J2837" i="5"/>
  <c r="I2837" i="5"/>
  <c r="H2837" i="5"/>
  <c r="L2836" i="5"/>
  <c r="K2836" i="5"/>
  <c r="J2836" i="5"/>
  <c r="I2836" i="5"/>
  <c r="H2836" i="5"/>
  <c r="L2835" i="5"/>
  <c r="K2835" i="5"/>
  <c r="J2835" i="5"/>
  <c r="I2835" i="5"/>
  <c r="H2835" i="5"/>
  <c r="L2834" i="5"/>
  <c r="K2834" i="5"/>
  <c r="J2834" i="5"/>
  <c r="I2834" i="5"/>
  <c r="H2834" i="5"/>
  <c r="L2833" i="5"/>
  <c r="K2833" i="5"/>
  <c r="J2833" i="5"/>
  <c r="I2833" i="5"/>
  <c r="H2833" i="5"/>
  <c r="L2832" i="5"/>
  <c r="K2832" i="5"/>
  <c r="J2832" i="5"/>
  <c r="I2832" i="5"/>
  <c r="H2832" i="5"/>
  <c r="L2831" i="5"/>
  <c r="K2831" i="5"/>
  <c r="J2831" i="5"/>
  <c r="I2831" i="5"/>
  <c r="H2831" i="5"/>
  <c r="L2830" i="5"/>
  <c r="K2830" i="5"/>
  <c r="J2830" i="5"/>
  <c r="I2830" i="5"/>
  <c r="H2830" i="5"/>
  <c r="L2829" i="5"/>
  <c r="K2829" i="5"/>
  <c r="J2829" i="5"/>
  <c r="I2829" i="5"/>
  <c r="H2829" i="5"/>
  <c r="L2828" i="5"/>
  <c r="K2828" i="5"/>
  <c r="J2828" i="5"/>
  <c r="I2828" i="5"/>
  <c r="H2828" i="5"/>
  <c r="L2827" i="5"/>
  <c r="K2827" i="5"/>
  <c r="J2827" i="5"/>
  <c r="I2827" i="5"/>
  <c r="H2827" i="5"/>
  <c r="L2826" i="5"/>
  <c r="K2826" i="5"/>
  <c r="J2826" i="5"/>
  <c r="I2826" i="5"/>
  <c r="H2826" i="5"/>
  <c r="L2825" i="5"/>
  <c r="K2825" i="5"/>
  <c r="J2825" i="5"/>
  <c r="I2825" i="5"/>
  <c r="H2825" i="5"/>
  <c r="L2824" i="5"/>
  <c r="K2824" i="5"/>
  <c r="J2824" i="5"/>
  <c r="I2824" i="5"/>
  <c r="H2824" i="5"/>
  <c r="L2823" i="5"/>
  <c r="K2823" i="5"/>
  <c r="J2823" i="5"/>
  <c r="I2823" i="5"/>
  <c r="H2823" i="5"/>
  <c r="L2822" i="5"/>
  <c r="K2822" i="5"/>
  <c r="J2822" i="5"/>
  <c r="I2822" i="5"/>
  <c r="H2822" i="5"/>
  <c r="L2821" i="5"/>
  <c r="K2821" i="5"/>
  <c r="J2821" i="5"/>
  <c r="I2821" i="5"/>
  <c r="H2821" i="5"/>
  <c r="L2820" i="5"/>
  <c r="K2820" i="5"/>
  <c r="J2820" i="5"/>
  <c r="I2820" i="5"/>
  <c r="H2820" i="5"/>
  <c r="L2819" i="5"/>
  <c r="K2819" i="5"/>
  <c r="J2819" i="5"/>
  <c r="I2819" i="5"/>
  <c r="H2819" i="5"/>
  <c r="L2818" i="5"/>
  <c r="K2818" i="5"/>
  <c r="J2818" i="5"/>
  <c r="I2818" i="5"/>
  <c r="H2818" i="5"/>
  <c r="L2817" i="5"/>
  <c r="K2817" i="5"/>
  <c r="J2817" i="5"/>
  <c r="I2817" i="5"/>
  <c r="H2817" i="5"/>
  <c r="L2816" i="5"/>
  <c r="K2816" i="5"/>
  <c r="J2816" i="5"/>
  <c r="I2816" i="5"/>
  <c r="H2816" i="5"/>
  <c r="L2815" i="5"/>
  <c r="K2815" i="5"/>
  <c r="J2815" i="5"/>
  <c r="I2815" i="5"/>
  <c r="H2815" i="5"/>
  <c r="L2814" i="5"/>
  <c r="K2814" i="5"/>
  <c r="J2814" i="5"/>
  <c r="I2814" i="5"/>
  <c r="H2814" i="5"/>
  <c r="L2813" i="5"/>
  <c r="K2813" i="5"/>
  <c r="J2813" i="5"/>
  <c r="I2813" i="5"/>
  <c r="H2813" i="5"/>
  <c r="L2812" i="5"/>
  <c r="K2812" i="5"/>
  <c r="J2812" i="5"/>
  <c r="I2812" i="5"/>
  <c r="H2812" i="5"/>
  <c r="L2811" i="5"/>
  <c r="K2811" i="5"/>
  <c r="J2811" i="5"/>
  <c r="I2811" i="5"/>
  <c r="H2811" i="5"/>
  <c r="L2810" i="5"/>
  <c r="K2810" i="5"/>
  <c r="J2810" i="5"/>
  <c r="I2810" i="5"/>
  <c r="H2810" i="5"/>
  <c r="L2809" i="5"/>
  <c r="K2809" i="5"/>
  <c r="J2809" i="5"/>
  <c r="I2809" i="5"/>
  <c r="H2809" i="5"/>
  <c r="L2808" i="5"/>
  <c r="K2808" i="5"/>
  <c r="J2808" i="5"/>
  <c r="I2808" i="5"/>
  <c r="H2808" i="5"/>
  <c r="L2807" i="5"/>
  <c r="K2807" i="5"/>
  <c r="J2807" i="5"/>
  <c r="I2807" i="5"/>
  <c r="H2807" i="5"/>
  <c r="L2806" i="5"/>
  <c r="K2806" i="5"/>
  <c r="J2806" i="5"/>
  <c r="I2806" i="5"/>
  <c r="H2806" i="5"/>
  <c r="L2805" i="5"/>
  <c r="K2805" i="5"/>
  <c r="J2805" i="5"/>
  <c r="I2805" i="5"/>
  <c r="H2805" i="5"/>
  <c r="L2804" i="5"/>
  <c r="K2804" i="5"/>
  <c r="J2804" i="5"/>
  <c r="I2804" i="5"/>
  <c r="H2804" i="5"/>
  <c r="L2803" i="5"/>
  <c r="K2803" i="5"/>
  <c r="J2803" i="5"/>
  <c r="I2803" i="5"/>
  <c r="H2803" i="5"/>
  <c r="L2802" i="5"/>
  <c r="K2802" i="5"/>
  <c r="J2802" i="5"/>
  <c r="I2802" i="5"/>
  <c r="H2802" i="5"/>
  <c r="L2801" i="5"/>
  <c r="K2801" i="5"/>
  <c r="J2801" i="5"/>
  <c r="I2801" i="5"/>
  <c r="H2801" i="5"/>
  <c r="L2800" i="5"/>
  <c r="K2800" i="5"/>
  <c r="J2800" i="5"/>
  <c r="I2800" i="5"/>
  <c r="H2800" i="5"/>
  <c r="L2799" i="5"/>
  <c r="K2799" i="5"/>
  <c r="J2799" i="5"/>
  <c r="I2799" i="5"/>
  <c r="H2799" i="5"/>
  <c r="L2798" i="5"/>
  <c r="K2798" i="5"/>
  <c r="J2798" i="5"/>
  <c r="I2798" i="5"/>
  <c r="H2798" i="5"/>
  <c r="L2797" i="5"/>
  <c r="K2797" i="5"/>
  <c r="J2797" i="5"/>
  <c r="I2797" i="5"/>
  <c r="H2797" i="5"/>
  <c r="L2796" i="5"/>
  <c r="K2796" i="5"/>
  <c r="J2796" i="5"/>
  <c r="I2796" i="5"/>
  <c r="H2796" i="5"/>
  <c r="L2795" i="5"/>
  <c r="K2795" i="5"/>
  <c r="J2795" i="5"/>
  <c r="I2795" i="5"/>
  <c r="H2795" i="5"/>
  <c r="L2794" i="5"/>
  <c r="K2794" i="5"/>
  <c r="J2794" i="5"/>
  <c r="I2794" i="5"/>
  <c r="H2794" i="5"/>
  <c r="L2793" i="5"/>
  <c r="K2793" i="5"/>
  <c r="J2793" i="5"/>
  <c r="I2793" i="5"/>
  <c r="H2793" i="5"/>
  <c r="L2792" i="5"/>
  <c r="K2792" i="5"/>
  <c r="J2792" i="5"/>
  <c r="I2792" i="5"/>
  <c r="H2792" i="5"/>
  <c r="L2791" i="5"/>
  <c r="K2791" i="5"/>
  <c r="J2791" i="5"/>
  <c r="I2791" i="5"/>
  <c r="H2791" i="5"/>
  <c r="L2790" i="5"/>
  <c r="K2790" i="5"/>
  <c r="J2790" i="5"/>
  <c r="I2790" i="5"/>
  <c r="H2790" i="5"/>
  <c r="L2789" i="5"/>
  <c r="K2789" i="5"/>
  <c r="J2789" i="5"/>
  <c r="I2789" i="5"/>
  <c r="H2789" i="5"/>
  <c r="L2788" i="5"/>
  <c r="K2788" i="5"/>
  <c r="J2788" i="5"/>
  <c r="I2788" i="5"/>
  <c r="H2788" i="5"/>
  <c r="L2787" i="5"/>
  <c r="K2787" i="5"/>
  <c r="J2787" i="5"/>
  <c r="I2787" i="5"/>
  <c r="H2787" i="5"/>
  <c r="L2786" i="5"/>
  <c r="K2786" i="5"/>
  <c r="J2786" i="5"/>
  <c r="I2786" i="5"/>
  <c r="H2786" i="5"/>
  <c r="L2785" i="5"/>
  <c r="K2785" i="5"/>
  <c r="J2785" i="5"/>
  <c r="I2785" i="5"/>
  <c r="H2785" i="5"/>
  <c r="L2784" i="5"/>
  <c r="K2784" i="5"/>
  <c r="J2784" i="5"/>
  <c r="I2784" i="5"/>
  <c r="H2784" i="5"/>
  <c r="L2783" i="5"/>
  <c r="K2783" i="5"/>
  <c r="J2783" i="5"/>
  <c r="I2783" i="5"/>
  <c r="H2783" i="5"/>
  <c r="L2782" i="5"/>
  <c r="K2782" i="5"/>
  <c r="J2782" i="5"/>
  <c r="I2782" i="5"/>
  <c r="H2782" i="5"/>
  <c r="L2781" i="5"/>
  <c r="K2781" i="5"/>
  <c r="J2781" i="5"/>
  <c r="I2781" i="5"/>
  <c r="H2781" i="5"/>
  <c r="L2780" i="5"/>
  <c r="K2780" i="5"/>
  <c r="J2780" i="5"/>
  <c r="I2780" i="5"/>
  <c r="H2780" i="5"/>
  <c r="L2779" i="5"/>
  <c r="K2779" i="5"/>
  <c r="J2779" i="5"/>
  <c r="I2779" i="5"/>
  <c r="H2779" i="5"/>
  <c r="L2778" i="5"/>
  <c r="K2778" i="5"/>
  <c r="J2778" i="5"/>
  <c r="I2778" i="5"/>
  <c r="H2778" i="5"/>
  <c r="L2777" i="5"/>
  <c r="K2777" i="5"/>
  <c r="J2777" i="5"/>
  <c r="I2777" i="5"/>
  <c r="H2777" i="5"/>
  <c r="L2776" i="5"/>
  <c r="K2776" i="5"/>
  <c r="J2776" i="5"/>
  <c r="I2776" i="5"/>
  <c r="H2776" i="5"/>
  <c r="L2775" i="5"/>
  <c r="K2775" i="5"/>
  <c r="J2775" i="5"/>
  <c r="I2775" i="5"/>
  <c r="H2775" i="5"/>
  <c r="L2774" i="5"/>
  <c r="K2774" i="5"/>
  <c r="J2774" i="5"/>
  <c r="I2774" i="5"/>
  <c r="H2774" i="5"/>
  <c r="L2773" i="5"/>
  <c r="K2773" i="5"/>
  <c r="J2773" i="5"/>
  <c r="I2773" i="5"/>
  <c r="H2773" i="5"/>
  <c r="L2772" i="5"/>
  <c r="K2772" i="5"/>
  <c r="J2772" i="5"/>
  <c r="I2772" i="5"/>
  <c r="H2772" i="5"/>
  <c r="L2771" i="5"/>
  <c r="K2771" i="5"/>
  <c r="J2771" i="5"/>
  <c r="I2771" i="5"/>
  <c r="H2771" i="5"/>
  <c r="L2770" i="5"/>
  <c r="K2770" i="5"/>
  <c r="J2770" i="5"/>
  <c r="I2770" i="5"/>
  <c r="H2770" i="5"/>
  <c r="L2769" i="5"/>
  <c r="K2769" i="5"/>
  <c r="J2769" i="5"/>
  <c r="I2769" i="5"/>
  <c r="H2769" i="5"/>
  <c r="L2768" i="5"/>
  <c r="K2768" i="5"/>
  <c r="J2768" i="5"/>
  <c r="I2768" i="5"/>
  <c r="H2768" i="5"/>
  <c r="L2767" i="5"/>
  <c r="K2767" i="5"/>
  <c r="J2767" i="5"/>
  <c r="I2767" i="5"/>
  <c r="H2767" i="5"/>
  <c r="L2766" i="5"/>
  <c r="K2766" i="5"/>
  <c r="J2766" i="5"/>
  <c r="I2766" i="5"/>
  <c r="H2766" i="5"/>
  <c r="L2765" i="5"/>
  <c r="K2765" i="5"/>
  <c r="J2765" i="5"/>
  <c r="I2765" i="5"/>
  <c r="H2765" i="5"/>
  <c r="L2764" i="5"/>
  <c r="K2764" i="5"/>
  <c r="J2764" i="5"/>
  <c r="I2764" i="5"/>
  <c r="H2764" i="5"/>
  <c r="L2763" i="5"/>
  <c r="K2763" i="5"/>
  <c r="J2763" i="5"/>
  <c r="I2763" i="5"/>
  <c r="H2763" i="5"/>
  <c r="L2762" i="5"/>
  <c r="K2762" i="5"/>
  <c r="J2762" i="5"/>
  <c r="I2762" i="5"/>
  <c r="H2762" i="5"/>
  <c r="L2761" i="5"/>
  <c r="K2761" i="5"/>
  <c r="J2761" i="5"/>
  <c r="I2761" i="5"/>
  <c r="H2761" i="5"/>
  <c r="L2760" i="5"/>
  <c r="K2760" i="5"/>
  <c r="J2760" i="5"/>
  <c r="I2760" i="5"/>
  <c r="H2760" i="5"/>
  <c r="L2759" i="5"/>
  <c r="K2759" i="5"/>
  <c r="J2759" i="5"/>
  <c r="I2759" i="5"/>
  <c r="H2759" i="5"/>
  <c r="L2758" i="5"/>
  <c r="K2758" i="5"/>
  <c r="J2758" i="5"/>
  <c r="I2758" i="5"/>
  <c r="H2758" i="5"/>
  <c r="L2757" i="5"/>
  <c r="K2757" i="5"/>
  <c r="J2757" i="5"/>
  <c r="I2757" i="5"/>
  <c r="H2757" i="5"/>
  <c r="L2756" i="5"/>
  <c r="K2756" i="5"/>
  <c r="J2756" i="5"/>
  <c r="I2756" i="5"/>
  <c r="H2756" i="5"/>
  <c r="L2755" i="5"/>
  <c r="K2755" i="5"/>
  <c r="J2755" i="5"/>
  <c r="I2755" i="5"/>
  <c r="H2755" i="5"/>
  <c r="L2754" i="5"/>
  <c r="K2754" i="5"/>
  <c r="J2754" i="5"/>
  <c r="I2754" i="5"/>
  <c r="H2754" i="5"/>
  <c r="L2753" i="5"/>
  <c r="K2753" i="5"/>
  <c r="J2753" i="5"/>
  <c r="I2753" i="5"/>
  <c r="H2753" i="5"/>
  <c r="L2752" i="5"/>
  <c r="K2752" i="5"/>
  <c r="J2752" i="5"/>
  <c r="I2752" i="5"/>
  <c r="H2752" i="5"/>
  <c r="L2751" i="5"/>
  <c r="K2751" i="5"/>
  <c r="J2751" i="5"/>
  <c r="I2751" i="5"/>
  <c r="H2751" i="5"/>
  <c r="L2750" i="5"/>
  <c r="K2750" i="5"/>
  <c r="J2750" i="5"/>
  <c r="I2750" i="5"/>
  <c r="H2750" i="5"/>
  <c r="L2749" i="5"/>
  <c r="K2749" i="5"/>
  <c r="J2749" i="5"/>
  <c r="I2749" i="5"/>
  <c r="H2749" i="5"/>
  <c r="L2748" i="5"/>
  <c r="K2748" i="5"/>
  <c r="J2748" i="5"/>
  <c r="I2748" i="5"/>
  <c r="H2748" i="5"/>
  <c r="L2747" i="5"/>
  <c r="K2747" i="5"/>
  <c r="J2747" i="5"/>
  <c r="I2747" i="5"/>
  <c r="H2747" i="5"/>
  <c r="L2746" i="5"/>
  <c r="K2746" i="5"/>
  <c r="J2746" i="5"/>
  <c r="I2746" i="5"/>
  <c r="H2746" i="5"/>
  <c r="L2745" i="5"/>
  <c r="K2745" i="5"/>
  <c r="J2745" i="5"/>
  <c r="I2745" i="5"/>
  <c r="H2745" i="5"/>
  <c r="L2744" i="5"/>
  <c r="K2744" i="5"/>
  <c r="J2744" i="5"/>
  <c r="I2744" i="5"/>
  <c r="H2744" i="5"/>
  <c r="L2743" i="5"/>
  <c r="K2743" i="5"/>
  <c r="J2743" i="5"/>
  <c r="I2743" i="5"/>
  <c r="H2743" i="5"/>
  <c r="L2742" i="5"/>
  <c r="K2742" i="5"/>
  <c r="J2742" i="5"/>
  <c r="I2742" i="5"/>
  <c r="H2742" i="5"/>
  <c r="L2741" i="5"/>
  <c r="K2741" i="5"/>
  <c r="J2741" i="5"/>
  <c r="I2741" i="5"/>
  <c r="H2741" i="5"/>
  <c r="L2740" i="5"/>
  <c r="K2740" i="5"/>
  <c r="J2740" i="5"/>
  <c r="I2740" i="5"/>
  <c r="H2740" i="5"/>
  <c r="L2739" i="5"/>
  <c r="K2739" i="5"/>
  <c r="J2739" i="5"/>
  <c r="I2739" i="5"/>
  <c r="H2739" i="5"/>
  <c r="L2738" i="5"/>
  <c r="K2738" i="5"/>
  <c r="J2738" i="5"/>
  <c r="I2738" i="5"/>
  <c r="H2738" i="5"/>
  <c r="L2737" i="5"/>
  <c r="K2737" i="5"/>
  <c r="J2737" i="5"/>
  <c r="I2737" i="5"/>
  <c r="H2737" i="5"/>
  <c r="L2736" i="5"/>
  <c r="K2736" i="5"/>
  <c r="J2736" i="5"/>
  <c r="I2736" i="5"/>
  <c r="H2736" i="5"/>
  <c r="L2735" i="5"/>
  <c r="K2735" i="5"/>
  <c r="J2735" i="5"/>
  <c r="I2735" i="5"/>
  <c r="H2735" i="5"/>
  <c r="L2734" i="5"/>
  <c r="K2734" i="5"/>
  <c r="J2734" i="5"/>
  <c r="I2734" i="5"/>
  <c r="H2734" i="5"/>
  <c r="L2733" i="5"/>
  <c r="K2733" i="5"/>
  <c r="J2733" i="5"/>
  <c r="I2733" i="5"/>
  <c r="H2733" i="5"/>
  <c r="L2732" i="5"/>
  <c r="K2732" i="5"/>
  <c r="J2732" i="5"/>
  <c r="I2732" i="5"/>
  <c r="H2732" i="5"/>
  <c r="L2731" i="5"/>
  <c r="K2731" i="5"/>
  <c r="J2731" i="5"/>
  <c r="I2731" i="5"/>
  <c r="H2731" i="5"/>
  <c r="L2730" i="5"/>
  <c r="K2730" i="5"/>
  <c r="J2730" i="5"/>
  <c r="I2730" i="5"/>
  <c r="H2730" i="5"/>
  <c r="L2729" i="5"/>
  <c r="K2729" i="5"/>
  <c r="J2729" i="5"/>
  <c r="I2729" i="5"/>
  <c r="H2729" i="5"/>
  <c r="L2728" i="5"/>
  <c r="K2728" i="5"/>
  <c r="J2728" i="5"/>
  <c r="I2728" i="5"/>
  <c r="H2728" i="5"/>
  <c r="L2727" i="5"/>
  <c r="K2727" i="5"/>
  <c r="J2727" i="5"/>
  <c r="I2727" i="5"/>
  <c r="H2727" i="5"/>
  <c r="L2726" i="5"/>
  <c r="K2726" i="5"/>
  <c r="J2726" i="5"/>
  <c r="I2726" i="5"/>
  <c r="H2726" i="5"/>
  <c r="L2725" i="5"/>
  <c r="K2725" i="5"/>
  <c r="J2725" i="5"/>
  <c r="I2725" i="5"/>
  <c r="H2725" i="5"/>
  <c r="L2724" i="5"/>
  <c r="K2724" i="5"/>
  <c r="J2724" i="5"/>
  <c r="I2724" i="5"/>
  <c r="H2724" i="5"/>
  <c r="L2723" i="5"/>
  <c r="K2723" i="5"/>
  <c r="J2723" i="5"/>
  <c r="I2723" i="5"/>
  <c r="H2723" i="5"/>
  <c r="L2722" i="5"/>
  <c r="K2722" i="5"/>
  <c r="J2722" i="5"/>
  <c r="I2722" i="5"/>
  <c r="H2722" i="5"/>
  <c r="L2721" i="5"/>
  <c r="K2721" i="5"/>
  <c r="J2721" i="5"/>
  <c r="I2721" i="5"/>
  <c r="H2721" i="5"/>
  <c r="L2720" i="5"/>
  <c r="K2720" i="5"/>
  <c r="J2720" i="5"/>
  <c r="I2720" i="5"/>
  <c r="H2720" i="5"/>
  <c r="L2719" i="5"/>
  <c r="K2719" i="5"/>
  <c r="J2719" i="5"/>
  <c r="I2719" i="5"/>
  <c r="H2719" i="5"/>
  <c r="L2718" i="5"/>
  <c r="K2718" i="5"/>
  <c r="J2718" i="5"/>
  <c r="I2718" i="5"/>
  <c r="H2718" i="5"/>
  <c r="L2717" i="5"/>
  <c r="K2717" i="5"/>
  <c r="J2717" i="5"/>
  <c r="I2717" i="5"/>
  <c r="H2717" i="5"/>
  <c r="L2716" i="5"/>
  <c r="K2716" i="5"/>
  <c r="J2716" i="5"/>
  <c r="I2716" i="5"/>
  <c r="H2716" i="5"/>
  <c r="L2715" i="5"/>
  <c r="K2715" i="5"/>
  <c r="J2715" i="5"/>
  <c r="I2715" i="5"/>
  <c r="H2715" i="5"/>
  <c r="L2714" i="5"/>
  <c r="K2714" i="5"/>
  <c r="J2714" i="5"/>
  <c r="I2714" i="5"/>
  <c r="H2714" i="5"/>
  <c r="L2713" i="5"/>
  <c r="K2713" i="5"/>
  <c r="J2713" i="5"/>
  <c r="I2713" i="5"/>
  <c r="H2713" i="5"/>
  <c r="L2712" i="5"/>
  <c r="K2712" i="5"/>
  <c r="J2712" i="5"/>
  <c r="I2712" i="5"/>
  <c r="H2712" i="5"/>
  <c r="L2711" i="5"/>
  <c r="K2711" i="5"/>
  <c r="J2711" i="5"/>
  <c r="I2711" i="5"/>
  <c r="H2711" i="5"/>
  <c r="L2710" i="5"/>
  <c r="K2710" i="5"/>
  <c r="J2710" i="5"/>
  <c r="I2710" i="5"/>
  <c r="H2710" i="5"/>
  <c r="L2709" i="5"/>
  <c r="K2709" i="5"/>
  <c r="J2709" i="5"/>
  <c r="I2709" i="5"/>
  <c r="H2709" i="5"/>
  <c r="L2708" i="5"/>
  <c r="K2708" i="5"/>
  <c r="J2708" i="5"/>
  <c r="I2708" i="5"/>
  <c r="H2708" i="5"/>
  <c r="L2707" i="5"/>
  <c r="K2707" i="5"/>
  <c r="J2707" i="5"/>
  <c r="I2707" i="5"/>
  <c r="H2707" i="5"/>
  <c r="L2706" i="5"/>
  <c r="K2706" i="5"/>
  <c r="J2706" i="5"/>
  <c r="I2706" i="5"/>
  <c r="H2706" i="5"/>
  <c r="L2705" i="5"/>
  <c r="K2705" i="5"/>
  <c r="J2705" i="5"/>
  <c r="I2705" i="5"/>
  <c r="H2705" i="5"/>
  <c r="L2704" i="5"/>
  <c r="K2704" i="5"/>
  <c r="J2704" i="5"/>
  <c r="I2704" i="5"/>
  <c r="H2704" i="5"/>
  <c r="L2703" i="5"/>
  <c r="K2703" i="5"/>
  <c r="J2703" i="5"/>
  <c r="I2703" i="5"/>
  <c r="H2703" i="5"/>
  <c r="L2702" i="5"/>
  <c r="K2702" i="5"/>
  <c r="J2702" i="5"/>
  <c r="I2702" i="5"/>
  <c r="H2702" i="5"/>
  <c r="L2701" i="5"/>
  <c r="K2701" i="5"/>
  <c r="J2701" i="5"/>
  <c r="I2701" i="5"/>
  <c r="H2701" i="5"/>
  <c r="L2700" i="5"/>
  <c r="K2700" i="5"/>
  <c r="J2700" i="5"/>
  <c r="I2700" i="5"/>
  <c r="H2700" i="5"/>
  <c r="L2699" i="5"/>
  <c r="K2699" i="5"/>
  <c r="J2699" i="5"/>
  <c r="I2699" i="5"/>
  <c r="H2699" i="5"/>
  <c r="L2698" i="5"/>
  <c r="K2698" i="5"/>
  <c r="J2698" i="5"/>
  <c r="I2698" i="5"/>
  <c r="H2698" i="5"/>
  <c r="L2697" i="5"/>
  <c r="K2697" i="5"/>
  <c r="J2697" i="5"/>
  <c r="I2697" i="5"/>
  <c r="H2697" i="5"/>
  <c r="L2696" i="5"/>
  <c r="K2696" i="5"/>
  <c r="J2696" i="5"/>
  <c r="I2696" i="5"/>
  <c r="H2696" i="5"/>
  <c r="L2695" i="5"/>
  <c r="K2695" i="5"/>
  <c r="J2695" i="5"/>
  <c r="I2695" i="5"/>
  <c r="H2695" i="5"/>
  <c r="L2694" i="5"/>
  <c r="K2694" i="5"/>
  <c r="J2694" i="5"/>
  <c r="I2694" i="5"/>
  <c r="H2694" i="5"/>
  <c r="L2693" i="5"/>
  <c r="K2693" i="5"/>
  <c r="J2693" i="5"/>
  <c r="I2693" i="5"/>
  <c r="H2693" i="5"/>
  <c r="L2692" i="5"/>
  <c r="K2692" i="5"/>
  <c r="J2692" i="5"/>
  <c r="I2692" i="5"/>
  <c r="H2692" i="5"/>
  <c r="L2691" i="5"/>
  <c r="K2691" i="5"/>
  <c r="J2691" i="5"/>
  <c r="I2691" i="5"/>
  <c r="H2691" i="5"/>
  <c r="L2690" i="5"/>
  <c r="K2690" i="5"/>
  <c r="J2690" i="5"/>
  <c r="I2690" i="5"/>
  <c r="H2690" i="5"/>
  <c r="L2689" i="5"/>
  <c r="K2689" i="5"/>
  <c r="J2689" i="5"/>
  <c r="I2689" i="5"/>
  <c r="H2689" i="5"/>
  <c r="L2688" i="5"/>
  <c r="K2688" i="5"/>
  <c r="J2688" i="5"/>
  <c r="I2688" i="5"/>
  <c r="H2688" i="5"/>
  <c r="L2687" i="5"/>
  <c r="K2687" i="5"/>
  <c r="J2687" i="5"/>
  <c r="I2687" i="5"/>
  <c r="H2687" i="5"/>
  <c r="L2686" i="5"/>
  <c r="K2686" i="5"/>
  <c r="J2686" i="5"/>
  <c r="I2686" i="5"/>
  <c r="H2686" i="5"/>
  <c r="L2685" i="5"/>
  <c r="K2685" i="5"/>
  <c r="J2685" i="5"/>
  <c r="I2685" i="5"/>
  <c r="H2685" i="5"/>
  <c r="L2684" i="5"/>
  <c r="K2684" i="5"/>
  <c r="J2684" i="5"/>
  <c r="I2684" i="5"/>
  <c r="H2684" i="5"/>
  <c r="L2683" i="5"/>
  <c r="K2683" i="5"/>
  <c r="J2683" i="5"/>
  <c r="I2683" i="5"/>
  <c r="H2683" i="5"/>
  <c r="L2682" i="5"/>
  <c r="K2682" i="5"/>
  <c r="J2682" i="5"/>
  <c r="I2682" i="5"/>
  <c r="H2682" i="5"/>
  <c r="L2681" i="5"/>
  <c r="K2681" i="5"/>
  <c r="J2681" i="5"/>
  <c r="I2681" i="5"/>
  <c r="H2681" i="5"/>
  <c r="L2680" i="5"/>
  <c r="K2680" i="5"/>
  <c r="J2680" i="5"/>
  <c r="I2680" i="5"/>
  <c r="H2680" i="5"/>
  <c r="L2679" i="5"/>
  <c r="K2679" i="5"/>
  <c r="J2679" i="5"/>
  <c r="I2679" i="5"/>
  <c r="H2679" i="5"/>
  <c r="L2678" i="5"/>
  <c r="K2678" i="5"/>
  <c r="J2678" i="5"/>
  <c r="I2678" i="5"/>
  <c r="H2678" i="5"/>
  <c r="L2677" i="5"/>
  <c r="K2677" i="5"/>
  <c r="J2677" i="5"/>
  <c r="I2677" i="5"/>
  <c r="H2677" i="5"/>
  <c r="L2676" i="5"/>
  <c r="K2676" i="5"/>
  <c r="J2676" i="5"/>
  <c r="I2676" i="5"/>
  <c r="H2676" i="5"/>
  <c r="L2675" i="5"/>
  <c r="K2675" i="5"/>
  <c r="J2675" i="5"/>
  <c r="I2675" i="5"/>
  <c r="H2675" i="5"/>
  <c r="L2674" i="5"/>
  <c r="K2674" i="5"/>
  <c r="J2674" i="5"/>
  <c r="I2674" i="5"/>
  <c r="H2674" i="5"/>
  <c r="L2673" i="5"/>
  <c r="K2673" i="5"/>
  <c r="J2673" i="5"/>
  <c r="I2673" i="5"/>
  <c r="H2673" i="5"/>
  <c r="L2672" i="5"/>
  <c r="K2672" i="5"/>
  <c r="J2672" i="5"/>
  <c r="I2672" i="5"/>
  <c r="H2672" i="5"/>
  <c r="L2671" i="5"/>
  <c r="K2671" i="5"/>
  <c r="J2671" i="5"/>
  <c r="I2671" i="5"/>
  <c r="H2671" i="5"/>
  <c r="L2670" i="5"/>
  <c r="K2670" i="5"/>
  <c r="J2670" i="5"/>
  <c r="I2670" i="5"/>
  <c r="H2670" i="5"/>
  <c r="L2669" i="5"/>
  <c r="K2669" i="5"/>
  <c r="J2669" i="5"/>
  <c r="I2669" i="5"/>
  <c r="H2669" i="5"/>
  <c r="L2668" i="5"/>
  <c r="K2668" i="5"/>
  <c r="J2668" i="5"/>
  <c r="I2668" i="5"/>
  <c r="H2668" i="5"/>
  <c r="L2667" i="5"/>
  <c r="K2667" i="5"/>
  <c r="J2667" i="5"/>
  <c r="I2667" i="5"/>
  <c r="H2667" i="5"/>
  <c r="L2666" i="5"/>
  <c r="K2666" i="5"/>
  <c r="J2666" i="5"/>
  <c r="I2666" i="5"/>
  <c r="H2666" i="5"/>
  <c r="L2665" i="5"/>
  <c r="K2665" i="5"/>
  <c r="J2665" i="5"/>
  <c r="I2665" i="5"/>
  <c r="H2665" i="5"/>
  <c r="L2664" i="5"/>
  <c r="K2664" i="5"/>
  <c r="J2664" i="5"/>
  <c r="I2664" i="5"/>
  <c r="H2664" i="5"/>
  <c r="L2663" i="5"/>
  <c r="K2663" i="5"/>
  <c r="J2663" i="5"/>
  <c r="I2663" i="5"/>
  <c r="H2663" i="5"/>
  <c r="L2662" i="5"/>
  <c r="K2662" i="5"/>
  <c r="J2662" i="5"/>
  <c r="I2662" i="5"/>
  <c r="H2662" i="5"/>
  <c r="L2661" i="5"/>
  <c r="K2661" i="5"/>
  <c r="J2661" i="5"/>
  <c r="I2661" i="5"/>
  <c r="H2661" i="5"/>
  <c r="L2660" i="5"/>
  <c r="K2660" i="5"/>
  <c r="J2660" i="5"/>
  <c r="I2660" i="5"/>
  <c r="H2660" i="5"/>
  <c r="L2659" i="5"/>
  <c r="K2659" i="5"/>
  <c r="J2659" i="5"/>
  <c r="I2659" i="5"/>
  <c r="H2659" i="5"/>
  <c r="L2658" i="5"/>
  <c r="K2658" i="5"/>
  <c r="J2658" i="5"/>
  <c r="I2658" i="5"/>
  <c r="H2658" i="5"/>
  <c r="L2657" i="5"/>
  <c r="K2657" i="5"/>
  <c r="J2657" i="5"/>
  <c r="I2657" i="5"/>
  <c r="H2657" i="5"/>
  <c r="L2656" i="5"/>
  <c r="K2656" i="5"/>
  <c r="J2656" i="5"/>
  <c r="I2656" i="5"/>
  <c r="H2656" i="5"/>
  <c r="L2655" i="5"/>
  <c r="K2655" i="5"/>
  <c r="J2655" i="5"/>
  <c r="I2655" i="5"/>
  <c r="H2655" i="5"/>
  <c r="L2654" i="5"/>
  <c r="K2654" i="5"/>
  <c r="J2654" i="5"/>
  <c r="I2654" i="5"/>
  <c r="H2654" i="5"/>
  <c r="L2653" i="5"/>
  <c r="K2653" i="5"/>
  <c r="J2653" i="5"/>
  <c r="I2653" i="5"/>
  <c r="H2653" i="5"/>
  <c r="L2652" i="5"/>
  <c r="K2652" i="5"/>
  <c r="J2652" i="5"/>
  <c r="I2652" i="5"/>
  <c r="H2652" i="5"/>
  <c r="L2651" i="5"/>
  <c r="K2651" i="5"/>
  <c r="J2651" i="5"/>
  <c r="I2651" i="5"/>
  <c r="H2651" i="5"/>
  <c r="L2650" i="5"/>
  <c r="K2650" i="5"/>
  <c r="J2650" i="5"/>
  <c r="I2650" i="5"/>
  <c r="H2650" i="5"/>
  <c r="L2649" i="5"/>
  <c r="K2649" i="5"/>
  <c r="J2649" i="5"/>
  <c r="I2649" i="5"/>
  <c r="H2649" i="5"/>
  <c r="L2648" i="5"/>
  <c r="K2648" i="5"/>
  <c r="J2648" i="5"/>
  <c r="I2648" i="5"/>
  <c r="H2648" i="5"/>
  <c r="L2647" i="5"/>
  <c r="K2647" i="5"/>
  <c r="J2647" i="5"/>
  <c r="I2647" i="5"/>
  <c r="H2647" i="5"/>
  <c r="L2646" i="5"/>
  <c r="K2646" i="5"/>
  <c r="J2646" i="5"/>
  <c r="I2646" i="5"/>
  <c r="H2646" i="5"/>
  <c r="L2645" i="5"/>
  <c r="K2645" i="5"/>
  <c r="J2645" i="5"/>
  <c r="I2645" i="5"/>
  <c r="H2645" i="5"/>
  <c r="L2644" i="5"/>
  <c r="K2644" i="5"/>
  <c r="J2644" i="5"/>
  <c r="I2644" i="5"/>
  <c r="H2644" i="5"/>
  <c r="L2643" i="5"/>
  <c r="K2643" i="5"/>
  <c r="J2643" i="5"/>
  <c r="I2643" i="5"/>
  <c r="H2643" i="5"/>
  <c r="L2642" i="5"/>
  <c r="K2642" i="5"/>
  <c r="J2642" i="5"/>
  <c r="I2642" i="5"/>
  <c r="H2642" i="5"/>
  <c r="L2641" i="5"/>
  <c r="K2641" i="5"/>
  <c r="J2641" i="5"/>
  <c r="I2641" i="5"/>
  <c r="H2641" i="5"/>
  <c r="L2640" i="5"/>
  <c r="K2640" i="5"/>
  <c r="J2640" i="5"/>
  <c r="I2640" i="5"/>
  <c r="H2640" i="5"/>
  <c r="L2639" i="5"/>
  <c r="K2639" i="5"/>
  <c r="J2639" i="5"/>
  <c r="I2639" i="5"/>
  <c r="H2639" i="5"/>
  <c r="L2638" i="5"/>
  <c r="K2638" i="5"/>
  <c r="J2638" i="5"/>
  <c r="I2638" i="5"/>
  <c r="H2638" i="5"/>
  <c r="L2637" i="5"/>
  <c r="K2637" i="5"/>
  <c r="J2637" i="5"/>
  <c r="I2637" i="5"/>
  <c r="H2637" i="5"/>
  <c r="L2636" i="5"/>
  <c r="K2636" i="5"/>
  <c r="J2636" i="5"/>
  <c r="I2636" i="5"/>
  <c r="H2636" i="5"/>
  <c r="L2635" i="5"/>
  <c r="K2635" i="5"/>
  <c r="J2635" i="5"/>
  <c r="I2635" i="5"/>
  <c r="H2635" i="5"/>
  <c r="L2634" i="5"/>
  <c r="K2634" i="5"/>
  <c r="J2634" i="5"/>
  <c r="I2634" i="5"/>
  <c r="H2634" i="5"/>
  <c r="L2633" i="5"/>
  <c r="K2633" i="5"/>
  <c r="J2633" i="5"/>
  <c r="I2633" i="5"/>
  <c r="H2633" i="5"/>
  <c r="L2632" i="5"/>
  <c r="K2632" i="5"/>
  <c r="J2632" i="5"/>
  <c r="I2632" i="5"/>
  <c r="H2632" i="5"/>
  <c r="L2631" i="5"/>
  <c r="K2631" i="5"/>
  <c r="J2631" i="5"/>
  <c r="I2631" i="5"/>
  <c r="H2631" i="5"/>
  <c r="L2630" i="5"/>
  <c r="K2630" i="5"/>
  <c r="J2630" i="5"/>
  <c r="I2630" i="5"/>
  <c r="H2630" i="5"/>
  <c r="L2629" i="5"/>
  <c r="K2629" i="5"/>
  <c r="J2629" i="5"/>
  <c r="I2629" i="5"/>
  <c r="H2629" i="5"/>
  <c r="L2628" i="5"/>
  <c r="K2628" i="5"/>
  <c r="J2628" i="5"/>
  <c r="I2628" i="5"/>
  <c r="H2628" i="5"/>
  <c r="L2627" i="5"/>
  <c r="K2627" i="5"/>
  <c r="J2627" i="5"/>
  <c r="I2627" i="5"/>
  <c r="H2627" i="5"/>
  <c r="L2626" i="5"/>
  <c r="K2626" i="5"/>
  <c r="J2626" i="5"/>
  <c r="I2626" i="5"/>
  <c r="H2626" i="5"/>
  <c r="L2625" i="5"/>
  <c r="K2625" i="5"/>
  <c r="J2625" i="5"/>
  <c r="I2625" i="5"/>
  <c r="H2625" i="5"/>
  <c r="L2624" i="5"/>
  <c r="K2624" i="5"/>
  <c r="J2624" i="5"/>
  <c r="I2624" i="5"/>
  <c r="H2624" i="5"/>
  <c r="L2623" i="5"/>
  <c r="K2623" i="5"/>
  <c r="J2623" i="5"/>
  <c r="I2623" i="5"/>
  <c r="H2623" i="5"/>
  <c r="L2622" i="5"/>
  <c r="K2622" i="5"/>
  <c r="J2622" i="5"/>
  <c r="I2622" i="5"/>
  <c r="H2622" i="5"/>
  <c r="L2621" i="5"/>
  <c r="K2621" i="5"/>
  <c r="J2621" i="5"/>
  <c r="I2621" i="5"/>
  <c r="H2621" i="5"/>
  <c r="L2620" i="5"/>
  <c r="K2620" i="5"/>
  <c r="J2620" i="5"/>
  <c r="I2620" i="5"/>
  <c r="H2620" i="5"/>
  <c r="L2619" i="5"/>
  <c r="K2619" i="5"/>
  <c r="J2619" i="5"/>
  <c r="I2619" i="5"/>
  <c r="H2619" i="5"/>
  <c r="L2618" i="5"/>
  <c r="K2618" i="5"/>
  <c r="J2618" i="5"/>
  <c r="I2618" i="5"/>
  <c r="H2618" i="5"/>
  <c r="L2617" i="5"/>
  <c r="K2617" i="5"/>
  <c r="J2617" i="5"/>
  <c r="I2617" i="5"/>
  <c r="H2617" i="5"/>
  <c r="L2616" i="5"/>
  <c r="K2616" i="5"/>
  <c r="J2616" i="5"/>
  <c r="I2616" i="5"/>
  <c r="H2616" i="5"/>
  <c r="L2615" i="5"/>
  <c r="K2615" i="5"/>
  <c r="J2615" i="5"/>
  <c r="I2615" i="5"/>
  <c r="H2615" i="5"/>
  <c r="L2614" i="5"/>
  <c r="K2614" i="5"/>
  <c r="J2614" i="5"/>
  <c r="I2614" i="5"/>
  <c r="H2614" i="5"/>
  <c r="L2613" i="5"/>
  <c r="K2613" i="5"/>
  <c r="J2613" i="5"/>
  <c r="I2613" i="5"/>
  <c r="H2613" i="5"/>
  <c r="L2612" i="5"/>
  <c r="K2612" i="5"/>
  <c r="J2612" i="5"/>
  <c r="I2612" i="5"/>
  <c r="H2612" i="5"/>
  <c r="L2611" i="5"/>
  <c r="K2611" i="5"/>
  <c r="J2611" i="5"/>
  <c r="I2611" i="5"/>
  <c r="H2611" i="5"/>
  <c r="L2610" i="5"/>
  <c r="K2610" i="5"/>
  <c r="J2610" i="5"/>
  <c r="I2610" i="5"/>
  <c r="H2610" i="5"/>
  <c r="L2609" i="5"/>
  <c r="K2609" i="5"/>
  <c r="J2609" i="5"/>
  <c r="I2609" i="5"/>
  <c r="H2609" i="5"/>
  <c r="L2608" i="5"/>
  <c r="K2608" i="5"/>
  <c r="J2608" i="5"/>
  <c r="I2608" i="5"/>
  <c r="H2608" i="5"/>
  <c r="L2607" i="5"/>
  <c r="K2607" i="5"/>
  <c r="J2607" i="5"/>
  <c r="I2607" i="5"/>
  <c r="H2607" i="5"/>
  <c r="L2606" i="5"/>
  <c r="K2606" i="5"/>
  <c r="J2606" i="5"/>
  <c r="I2606" i="5"/>
  <c r="H2606" i="5"/>
  <c r="L2605" i="5"/>
  <c r="K2605" i="5"/>
  <c r="J2605" i="5"/>
  <c r="I2605" i="5"/>
  <c r="H2605" i="5"/>
  <c r="L2604" i="5"/>
  <c r="K2604" i="5"/>
  <c r="J2604" i="5"/>
  <c r="I2604" i="5"/>
  <c r="H2604" i="5"/>
  <c r="L2603" i="5"/>
  <c r="K2603" i="5"/>
  <c r="J2603" i="5"/>
  <c r="I2603" i="5"/>
  <c r="H2603" i="5"/>
  <c r="L2602" i="5"/>
  <c r="K2602" i="5"/>
  <c r="J2602" i="5"/>
  <c r="I2602" i="5"/>
  <c r="H2602" i="5"/>
  <c r="L2601" i="5"/>
  <c r="K2601" i="5"/>
  <c r="J2601" i="5"/>
  <c r="I2601" i="5"/>
  <c r="H2601" i="5"/>
  <c r="L2600" i="5"/>
  <c r="K2600" i="5"/>
  <c r="J2600" i="5"/>
  <c r="I2600" i="5"/>
  <c r="H2600" i="5"/>
  <c r="L2599" i="5"/>
  <c r="K2599" i="5"/>
  <c r="J2599" i="5"/>
  <c r="I2599" i="5"/>
  <c r="H2599" i="5"/>
  <c r="L2598" i="5"/>
  <c r="K2598" i="5"/>
  <c r="J2598" i="5"/>
  <c r="I2598" i="5"/>
  <c r="H2598" i="5"/>
  <c r="L2597" i="5"/>
  <c r="K2597" i="5"/>
  <c r="J2597" i="5"/>
  <c r="I2597" i="5"/>
  <c r="H2597" i="5"/>
  <c r="L2596" i="5"/>
  <c r="K2596" i="5"/>
  <c r="J2596" i="5"/>
  <c r="I2596" i="5"/>
  <c r="H2596" i="5"/>
  <c r="L2595" i="5"/>
  <c r="K2595" i="5"/>
  <c r="J2595" i="5"/>
  <c r="I2595" i="5"/>
  <c r="H2595" i="5"/>
  <c r="L2594" i="5"/>
  <c r="K2594" i="5"/>
  <c r="J2594" i="5"/>
  <c r="I2594" i="5"/>
  <c r="H2594" i="5"/>
  <c r="L2593" i="5"/>
  <c r="K2593" i="5"/>
  <c r="J2593" i="5"/>
  <c r="I2593" i="5"/>
  <c r="H2593" i="5"/>
  <c r="L2592" i="5"/>
  <c r="K2592" i="5"/>
  <c r="J2592" i="5"/>
  <c r="I2592" i="5"/>
  <c r="H2592" i="5"/>
  <c r="L2591" i="5"/>
  <c r="K2591" i="5"/>
  <c r="J2591" i="5"/>
  <c r="I2591" i="5"/>
  <c r="H2591" i="5"/>
  <c r="L2590" i="5"/>
  <c r="K2590" i="5"/>
  <c r="J2590" i="5"/>
  <c r="I2590" i="5"/>
  <c r="H2590" i="5"/>
  <c r="L2589" i="5"/>
  <c r="K2589" i="5"/>
  <c r="J2589" i="5"/>
  <c r="I2589" i="5"/>
  <c r="H2589" i="5"/>
  <c r="L2588" i="5"/>
  <c r="K2588" i="5"/>
  <c r="J2588" i="5"/>
  <c r="I2588" i="5"/>
  <c r="H2588" i="5"/>
  <c r="L2587" i="5"/>
  <c r="K2587" i="5"/>
  <c r="J2587" i="5"/>
  <c r="I2587" i="5"/>
  <c r="H2587" i="5"/>
  <c r="L2586" i="5"/>
  <c r="K2586" i="5"/>
  <c r="J2586" i="5"/>
  <c r="I2586" i="5"/>
  <c r="H2586" i="5"/>
  <c r="L2585" i="5"/>
  <c r="K2585" i="5"/>
  <c r="J2585" i="5"/>
  <c r="I2585" i="5"/>
  <c r="H2585" i="5"/>
  <c r="L2584" i="5"/>
  <c r="K2584" i="5"/>
  <c r="J2584" i="5"/>
  <c r="I2584" i="5"/>
  <c r="H2584" i="5"/>
  <c r="L2583" i="5"/>
  <c r="K2583" i="5"/>
  <c r="J2583" i="5"/>
  <c r="I2583" i="5"/>
  <c r="H2583" i="5"/>
  <c r="L2582" i="5"/>
  <c r="K2582" i="5"/>
  <c r="J2582" i="5"/>
  <c r="I2582" i="5"/>
  <c r="H2582" i="5"/>
  <c r="L2581" i="5"/>
  <c r="K2581" i="5"/>
  <c r="J2581" i="5"/>
  <c r="I2581" i="5"/>
  <c r="H2581" i="5"/>
  <c r="L2580" i="5"/>
  <c r="K2580" i="5"/>
  <c r="J2580" i="5"/>
  <c r="I2580" i="5"/>
  <c r="H2580" i="5"/>
  <c r="L2579" i="5"/>
  <c r="K2579" i="5"/>
  <c r="J2579" i="5"/>
  <c r="I2579" i="5"/>
  <c r="H2579" i="5"/>
  <c r="L2578" i="5"/>
  <c r="K2578" i="5"/>
  <c r="J2578" i="5"/>
  <c r="I2578" i="5"/>
  <c r="H2578" i="5"/>
  <c r="L2577" i="5"/>
  <c r="K2577" i="5"/>
  <c r="J2577" i="5"/>
  <c r="I2577" i="5"/>
  <c r="H2577" i="5"/>
  <c r="L2576" i="5"/>
  <c r="K2576" i="5"/>
  <c r="J2576" i="5"/>
  <c r="I2576" i="5"/>
  <c r="H2576" i="5"/>
  <c r="L2575" i="5"/>
  <c r="K2575" i="5"/>
  <c r="J2575" i="5"/>
  <c r="I2575" i="5"/>
  <c r="H2575" i="5"/>
  <c r="L2574" i="5"/>
  <c r="K2574" i="5"/>
  <c r="J2574" i="5"/>
  <c r="I2574" i="5"/>
  <c r="H2574" i="5"/>
  <c r="L2573" i="5"/>
  <c r="K2573" i="5"/>
  <c r="J2573" i="5"/>
  <c r="I2573" i="5"/>
  <c r="H2573" i="5"/>
  <c r="L2572" i="5"/>
  <c r="K2572" i="5"/>
  <c r="J2572" i="5"/>
  <c r="I2572" i="5"/>
  <c r="H2572" i="5"/>
  <c r="L2571" i="5"/>
  <c r="K2571" i="5"/>
  <c r="J2571" i="5"/>
  <c r="I2571" i="5"/>
  <c r="H2571" i="5"/>
  <c r="L2570" i="5"/>
  <c r="K2570" i="5"/>
  <c r="J2570" i="5"/>
  <c r="I2570" i="5"/>
  <c r="H2570" i="5"/>
  <c r="L2569" i="5"/>
  <c r="K2569" i="5"/>
  <c r="J2569" i="5"/>
  <c r="I2569" i="5"/>
  <c r="H2569" i="5"/>
  <c r="L2568" i="5"/>
  <c r="K2568" i="5"/>
  <c r="J2568" i="5"/>
  <c r="I2568" i="5"/>
  <c r="H2568" i="5"/>
  <c r="L2567" i="5"/>
  <c r="K2567" i="5"/>
  <c r="J2567" i="5"/>
  <c r="I2567" i="5"/>
  <c r="H2567" i="5"/>
  <c r="L2566" i="5"/>
  <c r="K2566" i="5"/>
  <c r="J2566" i="5"/>
  <c r="I2566" i="5"/>
  <c r="H2566" i="5"/>
  <c r="L2565" i="5"/>
  <c r="K2565" i="5"/>
  <c r="J2565" i="5"/>
  <c r="I2565" i="5"/>
  <c r="H2565" i="5"/>
  <c r="L2564" i="5"/>
  <c r="K2564" i="5"/>
  <c r="J2564" i="5"/>
  <c r="I2564" i="5"/>
  <c r="H2564" i="5"/>
  <c r="L2563" i="5"/>
  <c r="K2563" i="5"/>
  <c r="J2563" i="5"/>
  <c r="I2563" i="5"/>
  <c r="H2563" i="5"/>
  <c r="L2562" i="5"/>
  <c r="K2562" i="5"/>
  <c r="J2562" i="5"/>
  <c r="I2562" i="5"/>
  <c r="H2562" i="5"/>
  <c r="L2561" i="5"/>
  <c r="K2561" i="5"/>
  <c r="J2561" i="5"/>
  <c r="I2561" i="5"/>
  <c r="H2561" i="5"/>
  <c r="L2560" i="5"/>
  <c r="K2560" i="5"/>
  <c r="J2560" i="5"/>
  <c r="I2560" i="5"/>
  <c r="H2560" i="5"/>
  <c r="L2559" i="5"/>
  <c r="K2559" i="5"/>
  <c r="J2559" i="5"/>
  <c r="I2559" i="5"/>
  <c r="H2559" i="5"/>
  <c r="L2558" i="5"/>
  <c r="K2558" i="5"/>
  <c r="J2558" i="5"/>
  <c r="I2558" i="5"/>
  <c r="H2558" i="5"/>
  <c r="L2557" i="5"/>
  <c r="K2557" i="5"/>
  <c r="J2557" i="5"/>
  <c r="I2557" i="5"/>
  <c r="H2557" i="5"/>
  <c r="L2556" i="5"/>
  <c r="K2556" i="5"/>
  <c r="J2556" i="5"/>
  <c r="I2556" i="5"/>
  <c r="H2556" i="5"/>
  <c r="L2555" i="5"/>
  <c r="K2555" i="5"/>
  <c r="J2555" i="5"/>
  <c r="I2555" i="5"/>
  <c r="H2555" i="5"/>
  <c r="L2554" i="5"/>
  <c r="K2554" i="5"/>
  <c r="J2554" i="5"/>
  <c r="I2554" i="5"/>
  <c r="H2554" i="5"/>
  <c r="L2553" i="5"/>
  <c r="K2553" i="5"/>
  <c r="J2553" i="5"/>
  <c r="I2553" i="5"/>
  <c r="H2553" i="5"/>
  <c r="L2552" i="5"/>
  <c r="K2552" i="5"/>
  <c r="J2552" i="5"/>
  <c r="I2552" i="5"/>
  <c r="H2552" i="5"/>
  <c r="L2551" i="5"/>
  <c r="K2551" i="5"/>
  <c r="J2551" i="5"/>
  <c r="I2551" i="5"/>
  <c r="H2551" i="5"/>
  <c r="L2550" i="5"/>
  <c r="K2550" i="5"/>
  <c r="J2550" i="5"/>
  <c r="I2550" i="5"/>
  <c r="H2550" i="5"/>
  <c r="L2549" i="5"/>
  <c r="K2549" i="5"/>
  <c r="J2549" i="5"/>
  <c r="I2549" i="5"/>
  <c r="H2549" i="5"/>
  <c r="L2548" i="5"/>
  <c r="K2548" i="5"/>
  <c r="J2548" i="5"/>
  <c r="I2548" i="5"/>
  <c r="H2548" i="5"/>
  <c r="L2547" i="5"/>
  <c r="K2547" i="5"/>
  <c r="J2547" i="5"/>
  <c r="I2547" i="5"/>
  <c r="H2547" i="5"/>
  <c r="L2546" i="5"/>
  <c r="K2546" i="5"/>
  <c r="J2546" i="5"/>
  <c r="I2546" i="5"/>
  <c r="H2546" i="5"/>
  <c r="L2545" i="5"/>
  <c r="K2545" i="5"/>
  <c r="J2545" i="5"/>
  <c r="I2545" i="5"/>
  <c r="H2545" i="5"/>
  <c r="L2544" i="5"/>
  <c r="K2544" i="5"/>
  <c r="J2544" i="5"/>
  <c r="I2544" i="5"/>
  <c r="H2544" i="5"/>
  <c r="L2543" i="5"/>
  <c r="K2543" i="5"/>
  <c r="J2543" i="5"/>
  <c r="I2543" i="5"/>
  <c r="H2543" i="5"/>
  <c r="L2542" i="5"/>
  <c r="K2542" i="5"/>
  <c r="J2542" i="5"/>
  <c r="I2542" i="5"/>
  <c r="H2542" i="5"/>
  <c r="L2541" i="5"/>
  <c r="K2541" i="5"/>
  <c r="J2541" i="5"/>
  <c r="I2541" i="5"/>
  <c r="H2541" i="5"/>
  <c r="L2540" i="5"/>
  <c r="K2540" i="5"/>
  <c r="J2540" i="5"/>
  <c r="I2540" i="5"/>
  <c r="H2540" i="5"/>
  <c r="L2539" i="5"/>
  <c r="K2539" i="5"/>
  <c r="J2539" i="5"/>
  <c r="I2539" i="5"/>
  <c r="H2539" i="5"/>
  <c r="L2538" i="5"/>
  <c r="K2538" i="5"/>
  <c r="J2538" i="5"/>
  <c r="I2538" i="5"/>
  <c r="H2538" i="5"/>
  <c r="L2537" i="5"/>
  <c r="K2537" i="5"/>
  <c r="J2537" i="5"/>
  <c r="I2537" i="5"/>
  <c r="H2537" i="5"/>
  <c r="L2536" i="5"/>
  <c r="K2536" i="5"/>
  <c r="J2536" i="5"/>
  <c r="I2536" i="5"/>
  <c r="H2536" i="5"/>
  <c r="L2535" i="5"/>
  <c r="K2535" i="5"/>
  <c r="J2535" i="5"/>
  <c r="I2535" i="5"/>
  <c r="H2535" i="5"/>
  <c r="L2534" i="5"/>
  <c r="K2534" i="5"/>
  <c r="J2534" i="5"/>
  <c r="I2534" i="5"/>
  <c r="H2534" i="5"/>
  <c r="L2533" i="5"/>
  <c r="K2533" i="5"/>
  <c r="J2533" i="5"/>
  <c r="I2533" i="5"/>
  <c r="H2533" i="5"/>
  <c r="L2532" i="5"/>
  <c r="K2532" i="5"/>
  <c r="J2532" i="5"/>
  <c r="I2532" i="5"/>
  <c r="H2532" i="5"/>
  <c r="L2531" i="5"/>
  <c r="K2531" i="5"/>
  <c r="J2531" i="5"/>
  <c r="I2531" i="5"/>
  <c r="H2531" i="5"/>
  <c r="L2530" i="5"/>
  <c r="K2530" i="5"/>
  <c r="J2530" i="5"/>
  <c r="I2530" i="5"/>
  <c r="H2530" i="5"/>
  <c r="L2529" i="5"/>
  <c r="K2529" i="5"/>
  <c r="J2529" i="5"/>
  <c r="I2529" i="5"/>
  <c r="H2529" i="5"/>
  <c r="L2528" i="5"/>
  <c r="K2528" i="5"/>
  <c r="J2528" i="5"/>
  <c r="I2528" i="5"/>
  <c r="H2528" i="5"/>
  <c r="L2527" i="5"/>
  <c r="K2527" i="5"/>
  <c r="J2527" i="5"/>
  <c r="I2527" i="5"/>
  <c r="H2527" i="5"/>
  <c r="L2526" i="5"/>
  <c r="K2526" i="5"/>
  <c r="J2526" i="5"/>
  <c r="I2526" i="5"/>
  <c r="H2526" i="5"/>
  <c r="L2525" i="5"/>
  <c r="K2525" i="5"/>
  <c r="J2525" i="5"/>
  <c r="I2525" i="5"/>
  <c r="H2525" i="5"/>
  <c r="L2524" i="5"/>
  <c r="K2524" i="5"/>
  <c r="J2524" i="5"/>
  <c r="I2524" i="5"/>
  <c r="H2524" i="5"/>
  <c r="L2523" i="5"/>
  <c r="K2523" i="5"/>
  <c r="J2523" i="5"/>
  <c r="I2523" i="5"/>
  <c r="H2523" i="5"/>
  <c r="L2522" i="5"/>
  <c r="K2522" i="5"/>
  <c r="J2522" i="5"/>
  <c r="I2522" i="5"/>
  <c r="H2522" i="5"/>
  <c r="L2521" i="5"/>
  <c r="K2521" i="5"/>
  <c r="J2521" i="5"/>
  <c r="I2521" i="5"/>
  <c r="H2521" i="5"/>
  <c r="L2520" i="5"/>
  <c r="K2520" i="5"/>
  <c r="J2520" i="5"/>
  <c r="I2520" i="5"/>
  <c r="H2520" i="5"/>
  <c r="L2519" i="5"/>
  <c r="K2519" i="5"/>
  <c r="J2519" i="5"/>
  <c r="I2519" i="5"/>
  <c r="H2519" i="5"/>
  <c r="L2518" i="5"/>
  <c r="K2518" i="5"/>
  <c r="J2518" i="5"/>
  <c r="I2518" i="5"/>
  <c r="H2518" i="5"/>
  <c r="L2517" i="5"/>
  <c r="K2517" i="5"/>
  <c r="J2517" i="5"/>
  <c r="I2517" i="5"/>
  <c r="H2517" i="5"/>
  <c r="L2516" i="5"/>
  <c r="K2516" i="5"/>
  <c r="J2516" i="5"/>
  <c r="I2516" i="5"/>
  <c r="H2516" i="5"/>
  <c r="L2515" i="5"/>
  <c r="K2515" i="5"/>
  <c r="J2515" i="5"/>
  <c r="I2515" i="5"/>
  <c r="H2515" i="5"/>
  <c r="L2514" i="5"/>
  <c r="K2514" i="5"/>
  <c r="J2514" i="5"/>
  <c r="I2514" i="5"/>
  <c r="H2514" i="5"/>
  <c r="L2513" i="5"/>
  <c r="K2513" i="5"/>
  <c r="J2513" i="5"/>
  <c r="I2513" i="5"/>
  <c r="H2513" i="5"/>
  <c r="L2512" i="5"/>
  <c r="K2512" i="5"/>
  <c r="J2512" i="5"/>
  <c r="I2512" i="5"/>
  <c r="H2512" i="5"/>
  <c r="L2511" i="5"/>
  <c r="K2511" i="5"/>
  <c r="J2511" i="5"/>
  <c r="I2511" i="5"/>
  <c r="H2511" i="5"/>
  <c r="L2510" i="5"/>
  <c r="K2510" i="5"/>
  <c r="J2510" i="5"/>
  <c r="I2510" i="5"/>
  <c r="H2510" i="5"/>
  <c r="L2509" i="5"/>
  <c r="K2509" i="5"/>
  <c r="J2509" i="5"/>
  <c r="I2509" i="5"/>
  <c r="H2509" i="5"/>
  <c r="L2508" i="5"/>
  <c r="K2508" i="5"/>
  <c r="J2508" i="5"/>
  <c r="I2508" i="5"/>
  <c r="H2508" i="5"/>
  <c r="L2507" i="5"/>
  <c r="K2507" i="5"/>
  <c r="J2507" i="5"/>
  <c r="I2507" i="5"/>
  <c r="H2507" i="5"/>
  <c r="L2506" i="5"/>
  <c r="K2506" i="5"/>
  <c r="J2506" i="5"/>
  <c r="I2506" i="5"/>
  <c r="H2506" i="5"/>
  <c r="L2505" i="5"/>
  <c r="K2505" i="5"/>
  <c r="J2505" i="5"/>
  <c r="I2505" i="5"/>
  <c r="H2505" i="5"/>
  <c r="L2504" i="5"/>
  <c r="K2504" i="5"/>
  <c r="J2504" i="5"/>
  <c r="I2504" i="5"/>
  <c r="H2504" i="5"/>
  <c r="L2503" i="5"/>
  <c r="K2503" i="5"/>
  <c r="J2503" i="5"/>
  <c r="I2503" i="5"/>
  <c r="H2503" i="5"/>
  <c r="L2502" i="5"/>
  <c r="K2502" i="5"/>
  <c r="J2502" i="5"/>
  <c r="I2502" i="5"/>
  <c r="H2502" i="5"/>
  <c r="L2501" i="5"/>
  <c r="K2501" i="5"/>
  <c r="J2501" i="5"/>
  <c r="I2501" i="5"/>
  <c r="H2501" i="5"/>
  <c r="L2500" i="5"/>
  <c r="K2500" i="5"/>
  <c r="J2500" i="5"/>
  <c r="I2500" i="5"/>
  <c r="H2500" i="5"/>
  <c r="L2499" i="5"/>
  <c r="K2499" i="5"/>
  <c r="J2499" i="5"/>
  <c r="I2499" i="5"/>
  <c r="H2499" i="5"/>
  <c r="L2498" i="5"/>
  <c r="K2498" i="5"/>
  <c r="J2498" i="5"/>
  <c r="I2498" i="5"/>
  <c r="H2498" i="5"/>
  <c r="L2497" i="5"/>
  <c r="K2497" i="5"/>
  <c r="J2497" i="5"/>
  <c r="I2497" i="5"/>
  <c r="H2497" i="5"/>
  <c r="L2496" i="5"/>
  <c r="K2496" i="5"/>
  <c r="J2496" i="5"/>
  <c r="I2496" i="5"/>
  <c r="H2496" i="5"/>
  <c r="L2495" i="5"/>
  <c r="K2495" i="5"/>
  <c r="J2495" i="5"/>
  <c r="I2495" i="5"/>
  <c r="H2495" i="5"/>
  <c r="L2494" i="5"/>
  <c r="K2494" i="5"/>
  <c r="J2494" i="5"/>
  <c r="I2494" i="5"/>
  <c r="H2494" i="5"/>
  <c r="L2493" i="5"/>
  <c r="K2493" i="5"/>
  <c r="J2493" i="5"/>
  <c r="I2493" i="5"/>
  <c r="H2493" i="5"/>
  <c r="L2492" i="5"/>
  <c r="K2492" i="5"/>
  <c r="J2492" i="5"/>
  <c r="I2492" i="5"/>
  <c r="H2492" i="5"/>
  <c r="L2491" i="5"/>
  <c r="K2491" i="5"/>
  <c r="J2491" i="5"/>
  <c r="I2491" i="5"/>
  <c r="H2491" i="5"/>
  <c r="L2490" i="5"/>
  <c r="K2490" i="5"/>
  <c r="J2490" i="5"/>
  <c r="I2490" i="5"/>
  <c r="H2490" i="5"/>
  <c r="L2489" i="5"/>
  <c r="K2489" i="5"/>
  <c r="J2489" i="5"/>
  <c r="I2489" i="5"/>
  <c r="H2489" i="5"/>
  <c r="L2488" i="5"/>
  <c r="K2488" i="5"/>
  <c r="J2488" i="5"/>
  <c r="I2488" i="5"/>
  <c r="H2488" i="5"/>
  <c r="L2487" i="5"/>
  <c r="K2487" i="5"/>
  <c r="J2487" i="5"/>
  <c r="I2487" i="5"/>
  <c r="H2487" i="5"/>
  <c r="L2486" i="5"/>
  <c r="K2486" i="5"/>
  <c r="J2486" i="5"/>
  <c r="I2486" i="5"/>
  <c r="H2486" i="5"/>
  <c r="L2485" i="5"/>
  <c r="K2485" i="5"/>
  <c r="J2485" i="5"/>
  <c r="I2485" i="5"/>
  <c r="H2485" i="5"/>
  <c r="L2484" i="5"/>
  <c r="K2484" i="5"/>
  <c r="J2484" i="5"/>
  <c r="I2484" i="5"/>
  <c r="H2484" i="5"/>
  <c r="L2483" i="5"/>
  <c r="K2483" i="5"/>
  <c r="J2483" i="5"/>
  <c r="I2483" i="5"/>
  <c r="H2483" i="5"/>
  <c r="L2482" i="5"/>
  <c r="K2482" i="5"/>
  <c r="J2482" i="5"/>
  <c r="I2482" i="5"/>
  <c r="H2482" i="5"/>
  <c r="L2481" i="5"/>
  <c r="K2481" i="5"/>
  <c r="J2481" i="5"/>
  <c r="I2481" i="5"/>
  <c r="H2481" i="5"/>
  <c r="L2480" i="5"/>
  <c r="K2480" i="5"/>
  <c r="J2480" i="5"/>
  <c r="I2480" i="5"/>
  <c r="H2480" i="5"/>
  <c r="L2479" i="5"/>
  <c r="K2479" i="5"/>
  <c r="J2479" i="5"/>
  <c r="I2479" i="5"/>
  <c r="H2479" i="5"/>
  <c r="L2478" i="5"/>
  <c r="K2478" i="5"/>
  <c r="J2478" i="5"/>
  <c r="I2478" i="5"/>
  <c r="H2478" i="5"/>
  <c r="L2477" i="5"/>
  <c r="K2477" i="5"/>
  <c r="J2477" i="5"/>
  <c r="I2477" i="5"/>
  <c r="H2477" i="5"/>
  <c r="L2476" i="5"/>
  <c r="K2476" i="5"/>
  <c r="J2476" i="5"/>
  <c r="I2476" i="5"/>
  <c r="H2476" i="5"/>
  <c r="L2475" i="5"/>
  <c r="K2475" i="5"/>
  <c r="J2475" i="5"/>
  <c r="I2475" i="5"/>
  <c r="H2475" i="5"/>
  <c r="L2474" i="5"/>
  <c r="K2474" i="5"/>
  <c r="J2474" i="5"/>
  <c r="I2474" i="5"/>
  <c r="H2474" i="5"/>
  <c r="L2473" i="5"/>
  <c r="K2473" i="5"/>
  <c r="J2473" i="5"/>
  <c r="I2473" i="5"/>
  <c r="H2473" i="5"/>
  <c r="L2472" i="5"/>
  <c r="K2472" i="5"/>
  <c r="J2472" i="5"/>
  <c r="I2472" i="5"/>
  <c r="H2472" i="5"/>
  <c r="L2471" i="5"/>
  <c r="K2471" i="5"/>
  <c r="J2471" i="5"/>
  <c r="I2471" i="5"/>
  <c r="H2471" i="5"/>
  <c r="L2470" i="5"/>
  <c r="K2470" i="5"/>
  <c r="J2470" i="5"/>
  <c r="I2470" i="5"/>
  <c r="H2470" i="5"/>
  <c r="L2469" i="5"/>
  <c r="K2469" i="5"/>
  <c r="J2469" i="5"/>
  <c r="I2469" i="5"/>
  <c r="H2469" i="5"/>
  <c r="L2468" i="5"/>
  <c r="K2468" i="5"/>
  <c r="J2468" i="5"/>
  <c r="I2468" i="5"/>
  <c r="H2468" i="5"/>
  <c r="L2467" i="5"/>
  <c r="K2467" i="5"/>
  <c r="J2467" i="5"/>
  <c r="I2467" i="5"/>
  <c r="H2467" i="5"/>
  <c r="L2466" i="5"/>
  <c r="K2466" i="5"/>
  <c r="J2466" i="5"/>
  <c r="I2466" i="5"/>
  <c r="H2466" i="5"/>
  <c r="L2465" i="5"/>
  <c r="K2465" i="5"/>
  <c r="J2465" i="5"/>
  <c r="I2465" i="5"/>
  <c r="H2465" i="5"/>
  <c r="L2464" i="5"/>
  <c r="K2464" i="5"/>
  <c r="J2464" i="5"/>
  <c r="I2464" i="5"/>
  <c r="H2464" i="5"/>
  <c r="L2463" i="5"/>
  <c r="K2463" i="5"/>
  <c r="J2463" i="5"/>
  <c r="I2463" i="5"/>
  <c r="H2463" i="5"/>
  <c r="L2462" i="5"/>
  <c r="K2462" i="5"/>
  <c r="J2462" i="5"/>
  <c r="I2462" i="5"/>
  <c r="H2462" i="5"/>
  <c r="L2461" i="5"/>
  <c r="K2461" i="5"/>
  <c r="J2461" i="5"/>
  <c r="I2461" i="5"/>
  <c r="H2461" i="5"/>
  <c r="L2460" i="5"/>
  <c r="K2460" i="5"/>
  <c r="J2460" i="5"/>
  <c r="I2460" i="5"/>
  <c r="H2460" i="5"/>
  <c r="L2459" i="5"/>
  <c r="K2459" i="5"/>
  <c r="J2459" i="5"/>
  <c r="I2459" i="5"/>
  <c r="H2459" i="5"/>
  <c r="L2458" i="5"/>
  <c r="K2458" i="5"/>
  <c r="J2458" i="5"/>
  <c r="I2458" i="5"/>
  <c r="H2458" i="5"/>
  <c r="L2457" i="5"/>
  <c r="K2457" i="5"/>
  <c r="J2457" i="5"/>
  <c r="I2457" i="5"/>
  <c r="H2457" i="5"/>
  <c r="L2456" i="5"/>
  <c r="K2456" i="5"/>
  <c r="J2456" i="5"/>
  <c r="I2456" i="5"/>
  <c r="H2456" i="5"/>
  <c r="L2455" i="5"/>
  <c r="K2455" i="5"/>
  <c r="J2455" i="5"/>
  <c r="I2455" i="5"/>
  <c r="H2455" i="5"/>
  <c r="L2454" i="5"/>
  <c r="K2454" i="5"/>
  <c r="J2454" i="5"/>
  <c r="I2454" i="5"/>
  <c r="H2454" i="5"/>
  <c r="L2453" i="5"/>
  <c r="K2453" i="5"/>
  <c r="J2453" i="5"/>
  <c r="I2453" i="5"/>
  <c r="H2453" i="5"/>
  <c r="L2452" i="5"/>
  <c r="K2452" i="5"/>
  <c r="J2452" i="5"/>
  <c r="I2452" i="5"/>
  <c r="H2452" i="5"/>
  <c r="L2451" i="5"/>
  <c r="K2451" i="5"/>
  <c r="J2451" i="5"/>
  <c r="I2451" i="5"/>
  <c r="H2451" i="5"/>
  <c r="L2450" i="5"/>
  <c r="K2450" i="5"/>
  <c r="J2450" i="5"/>
  <c r="I2450" i="5"/>
  <c r="H2450" i="5"/>
  <c r="L2449" i="5"/>
  <c r="K2449" i="5"/>
  <c r="J2449" i="5"/>
  <c r="I2449" i="5"/>
  <c r="H2449" i="5"/>
  <c r="L2448" i="5"/>
  <c r="K2448" i="5"/>
  <c r="J2448" i="5"/>
  <c r="I2448" i="5"/>
  <c r="H2448" i="5"/>
  <c r="L2447" i="5"/>
  <c r="K2447" i="5"/>
  <c r="J2447" i="5"/>
  <c r="I2447" i="5"/>
  <c r="H2447" i="5"/>
  <c r="L2446" i="5"/>
  <c r="K2446" i="5"/>
  <c r="J2446" i="5"/>
  <c r="I2446" i="5"/>
  <c r="H2446" i="5"/>
  <c r="L2445" i="5"/>
  <c r="K2445" i="5"/>
  <c r="J2445" i="5"/>
  <c r="I2445" i="5"/>
  <c r="H2445" i="5"/>
  <c r="L2444" i="5"/>
  <c r="K2444" i="5"/>
  <c r="J2444" i="5"/>
  <c r="I2444" i="5"/>
  <c r="H2444" i="5"/>
  <c r="L2443" i="5"/>
  <c r="K2443" i="5"/>
  <c r="J2443" i="5"/>
  <c r="I2443" i="5"/>
  <c r="H2443" i="5"/>
  <c r="L2442" i="5"/>
  <c r="K2442" i="5"/>
  <c r="J2442" i="5"/>
  <c r="I2442" i="5"/>
  <c r="H2442" i="5"/>
  <c r="L2441" i="5"/>
  <c r="K2441" i="5"/>
  <c r="J2441" i="5"/>
  <c r="I2441" i="5"/>
  <c r="H2441" i="5"/>
  <c r="L2440" i="5"/>
  <c r="K2440" i="5"/>
  <c r="J2440" i="5"/>
  <c r="I2440" i="5"/>
  <c r="H2440" i="5"/>
  <c r="L2439" i="5"/>
  <c r="K2439" i="5"/>
  <c r="J2439" i="5"/>
  <c r="I2439" i="5"/>
  <c r="H2439" i="5"/>
  <c r="L2438" i="5"/>
  <c r="K2438" i="5"/>
  <c r="J2438" i="5"/>
  <c r="I2438" i="5"/>
  <c r="H2438" i="5"/>
  <c r="L2437" i="5"/>
  <c r="K2437" i="5"/>
  <c r="J2437" i="5"/>
  <c r="I2437" i="5"/>
  <c r="H2437" i="5"/>
  <c r="L2436" i="5"/>
  <c r="K2436" i="5"/>
  <c r="J2436" i="5"/>
  <c r="I2436" i="5"/>
  <c r="H2436" i="5"/>
  <c r="L2435" i="5"/>
  <c r="K2435" i="5"/>
  <c r="J2435" i="5"/>
  <c r="I2435" i="5"/>
  <c r="H2435" i="5"/>
  <c r="L2434" i="5"/>
  <c r="K2434" i="5"/>
  <c r="J2434" i="5"/>
  <c r="I2434" i="5"/>
  <c r="H2434" i="5"/>
  <c r="L2433" i="5"/>
  <c r="K2433" i="5"/>
  <c r="J2433" i="5"/>
  <c r="I2433" i="5"/>
  <c r="H2433" i="5"/>
  <c r="L2432" i="5"/>
  <c r="K2432" i="5"/>
  <c r="J2432" i="5"/>
  <c r="I2432" i="5"/>
  <c r="H2432" i="5"/>
  <c r="L2431" i="5"/>
  <c r="K2431" i="5"/>
  <c r="J2431" i="5"/>
  <c r="I2431" i="5"/>
  <c r="H2431" i="5"/>
  <c r="L2430" i="5"/>
  <c r="K2430" i="5"/>
  <c r="J2430" i="5"/>
  <c r="I2430" i="5"/>
  <c r="H2430" i="5"/>
  <c r="L2429" i="5"/>
  <c r="K2429" i="5"/>
  <c r="J2429" i="5"/>
  <c r="I2429" i="5"/>
  <c r="H2429" i="5"/>
  <c r="L2428" i="5"/>
  <c r="K2428" i="5"/>
  <c r="J2428" i="5"/>
  <c r="I2428" i="5"/>
  <c r="H2428" i="5"/>
  <c r="L2427" i="5"/>
  <c r="K2427" i="5"/>
  <c r="J2427" i="5"/>
  <c r="I2427" i="5"/>
  <c r="H2427" i="5"/>
  <c r="L2426" i="5"/>
  <c r="K2426" i="5"/>
  <c r="J2426" i="5"/>
  <c r="I2426" i="5"/>
  <c r="H2426" i="5"/>
  <c r="L2425" i="5"/>
  <c r="K2425" i="5"/>
  <c r="J2425" i="5"/>
  <c r="I2425" i="5"/>
  <c r="H2425" i="5"/>
  <c r="L2424" i="5"/>
  <c r="K2424" i="5"/>
  <c r="J2424" i="5"/>
  <c r="I2424" i="5"/>
  <c r="H2424" i="5"/>
  <c r="L2423" i="5"/>
  <c r="K2423" i="5"/>
  <c r="J2423" i="5"/>
  <c r="I2423" i="5"/>
  <c r="H2423" i="5"/>
  <c r="L2422" i="5"/>
  <c r="K2422" i="5"/>
  <c r="J2422" i="5"/>
  <c r="I2422" i="5"/>
  <c r="H2422" i="5"/>
  <c r="L2421" i="5"/>
  <c r="K2421" i="5"/>
  <c r="J2421" i="5"/>
  <c r="I2421" i="5"/>
  <c r="H2421" i="5"/>
  <c r="L2420" i="5"/>
  <c r="K2420" i="5"/>
  <c r="J2420" i="5"/>
  <c r="I2420" i="5"/>
  <c r="H2420" i="5"/>
  <c r="L2419" i="5"/>
  <c r="K2419" i="5"/>
  <c r="J2419" i="5"/>
  <c r="I2419" i="5"/>
  <c r="H2419" i="5"/>
  <c r="L2418" i="5"/>
  <c r="K2418" i="5"/>
  <c r="J2418" i="5"/>
  <c r="I2418" i="5"/>
  <c r="H2418" i="5"/>
  <c r="L2417" i="5"/>
  <c r="K2417" i="5"/>
  <c r="J2417" i="5"/>
  <c r="I2417" i="5"/>
  <c r="H2417" i="5"/>
  <c r="L2416" i="5"/>
  <c r="K2416" i="5"/>
  <c r="J2416" i="5"/>
  <c r="I2416" i="5"/>
  <c r="H2416" i="5"/>
  <c r="L2415" i="5"/>
  <c r="K2415" i="5"/>
  <c r="J2415" i="5"/>
  <c r="I2415" i="5"/>
  <c r="H2415" i="5"/>
  <c r="L2414" i="5"/>
  <c r="K2414" i="5"/>
  <c r="J2414" i="5"/>
  <c r="I2414" i="5"/>
  <c r="H2414" i="5"/>
  <c r="L2413" i="5"/>
  <c r="K2413" i="5"/>
  <c r="J2413" i="5"/>
  <c r="I2413" i="5"/>
  <c r="H2413" i="5"/>
  <c r="L2412" i="5"/>
  <c r="K2412" i="5"/>
  <c r="J2412" i="5"/>
  <c r="I2412" i="5"/>
  <c r="H2412" i="5"/>
  <c r="L2411" i="5"/>
  <c r="K2411" i="5"/>
  <c r="J2411" i="5"/>
  <c r="I2411" i="5"/>
  <c r="H2411" i="5"/>
  <c r="L2410" i="5"/>
  <c r="K2410" i="5"/>
  <c r="J2410" i="5"/>
  <c r="I2410" i="5"/>
  <c r="H2410" i="5"/>
  <c r="L2409" i="5"/>
  <c r="K2409" i="5"/>
  <c r="J2409" i="5"/>
  <c r="I2409" i="5"/>
  <c r="H2409" i="5"/>
  <c r="L2408" i="5"/>
  <c r="K2408" i="5"/>
  <c r="J2408" i="5"/>
  <c r="I2408" i="5"/>
  <c r="H2408" i="5"/>
  <c r="L2407" i="5"/>
  <c r="K2407" i="5"/>
  <c r="J2407" i="5"/>
  <c r="I2407" i="5"/>
  <c r="H2407" i="5"/>
  <c r="L2406" i="5"/>
  <c r="K2406" i="5"/>
  <c r="J2406" i="5"/>
  <c r="I2406" i="5"/>
  <c r="H2406" i="5"/>
  <c r="L2405" i="5"/>
  <c r="K2405" i="5"/>
  <c r="J2405" i="5"/>
  <c r="I2405" i="5"/>
  <c r="H2405" i="5"/>
  <c r="L2404" i="5"/>
  <c r="K2404" i="5"/>
  <c r="J2404" i="5"/>
  <c r="I2404" i="5"/>
  <c r="H2404" i="5"/>
  <c r="L2403" i="5"/>
  <c r="K2403" i="5"/>
  <c r="J2403" i="5"/>
  <c r="I2403" i="5"/>
  <c r="H2403" i="5"/>
  <c r="L2402" i="5"/>
  <c r="K2402" i="5"/>
  <c r="J2402" i="5"/>
  <c r="I2402" i="5"/>
  <c r="H2402" i="5"/>
  <c r="L2401" i="5"/>
  <c r="K2401" i="5"/>
  <c r="J2401" i="5"/>
  <c r="I2401" i="5"/>
  <c r="H2401" i="5"/>
  <c r="L2400" i="5"/>
  <c r="K2400" i="5"/>
  <c r="J2400" i="5"/>
  <c r="I2400" i="5"/>
  <c r="H2400" i="5"/>
  <c r="L2399" i="5"/>
  <c r="K2399" i="5"/>
  <c r="J2399" i="5"/>
  <c r="I2399" i="5"/>
  <c r="H2399" i="5"/>
  <c r="L2398" i="5"/>
  <c r="K2398" i="5"/>
  <c r="J2398" i="5"/>
  <c r="I2398" i="5"/>
  <c r="H2398" i="5"/>
  <c r="L2397" i="5"/>
  <c r="K2397" i="5"/>
  <c r="J2397" i="5"/>
  <c r="I2397" i="5"/>
  <c r="H2397" i="5"/>
  <c r="L2396" i="5"/>
  <c r="K2396" i="5"/>
  <c r="J2396" i="5"/>
  <c r="I2396" i="5"/>
  <c r="H2396" i="5"/>
  <c r="L2395" i="5"/>
  <c r="K2395" i="5"/>
  <c r="J2395" i="5"/>
  <c r="I2395" i="5"/>
  <c r="H2395" i="5"/>
  <c r="L2394" i="5"/>
  <c r="K2394" i="5"/>
  <c r="J2394" i="5"/>
  <c r="I2394" i="5"/>
  <c r="H2394" i="5"/>
  <c r="L2393" i="5"/>
  <c r="K2393" i="5"/>
  <c r="J2393" i="5"/>
  <c r="I2393" i="5"/>
  <c r="H2393" i="5"/>
  <c r="L2392" i="5"/>
  <c r="K2392" i="5"/>
  <c r="J2392" i="5"/>
  <c r="I2392" i="5"/>
  <c r="H2392" i="5"/>
  <c r="L2391" i="5"/>
  <c r="K2391" i="5"/>
  <c r="J2391" i="5"/>
  <c r="I2391" i="5"/>
  <c r="H2391" i="5"/>
  <c r="L2390" i="5"/>
  <c r="K2390" i="5"/>
  <c r="J2390" i="5"/>
  <c r="I2390" i="5"/>
  <c r="H2390" i="5"/>
  <c r="L2389" i="5"/>
  <c r="K2389" i="5"/>
  <c r="J2389" i="5"/>
  <c r="I2389" i="5"/>
  <c r="H2389" i="5"/>
  <c r="L2388" i="5"/>
  <c r="K2388" i="5"/>
  <c r="J2388" i="5"/>
  <c r="I2388" i="5"/>
  <c r="H2388" i="5"/>
  <c r="L2387" i="5"/>
  <c r="K2387" i="5"/>
  <c r="J2387" i="5"/>
  <c r="I2387" i="5"/>
  <c r="H2387" i="5"/>
  <c r="L2386" i="5"/>
  <c r="K2386" i="5"/>
  <c r="J2386" i="5"/>
  <c r="I2386" i="5"/>
  <c r="H2386" i="5"/>
  <c r="L2385" i="5"/>
  <c r="K2385" i="5"/>
  <c r="J2385" i="5"/>
  <c r="I2385" i="5"/>
  <c r="H2385" i="5"/>
  <c r="L2384" i="5"/>
  <c r="K2384" i="5"/>
  <c r="J2384" i="5"/>
  <c r="I2384" i="5"/>
  <c r="H2384" i="5"/>
  <c r="L2383" i="5"/>
  <c r="K2383" i="5"/>
  <c r="J2383" i="5"/>
  <c r="I2383" i="5"/>
  <c r="H2383" i="5"/>
  <c r="L2382" i="5"/>
  <c r="K2382" i="5"/>
  <c r="J2382" i="5"/>
  <c r="I2382" i="5"/>
  <c r="H2382" i="5"/>
  <c r="L2381" i="5"/>
  <c r="K2381" i="5"/>
  <c r="J2381" i="5"/>
  <c r="I2381" i="5"/>
  <c r="H2381" i="5"/>
  <c r="L2380" i="5"/>
  <c r="K2380" i="5"/>
  <c r="J2380" i="5"/>
  <c r="I2380" i="5"/>
  <c r="H2380" i="5"/>
  <c r="L2379" i="5"/>
  <c r="K2379" i="5"/>
  <c r="J2379" i="5"/>
  <c r="I2379" i="5"/>
  <c r="H2379" i="5"/>
  <c r="L2378" i="5"/>
  <c r="K2378" i="5"/>
  <c r="J2378" i="5"/>
  <c r="I2378" i="5"/>
  <c r="H2378" i="5"/>
  <c r="L2377" i="5"/>
  <c r="K2377" i="5"/>
  <c r="J2377" i="5"/>
  <c r="I2377" i="5"/>
  <c r="H2377" i="5"/>
  <c r="L2376" i="5"/>
  <c r="K2376" i="5"/>
  <c r="J2376" i="5"/>
  <c r="I2376" i="5"/>
  <c r="H2376" i="5"/>
  <c r="L2375" i="5"/>
  <c r="K2375" i="5"/>
  <c r="J2375" i="5"/>
  <c r="I2375" i="5"/>
  <c r="H2375" i="5"/>
  <c r="L2374" i="5"/>
  <c r="K2374" i="5"/>
  <c r="J2374" i="5"/>
  <c r="I2374" i="5"/>
  <c r="H2374" i="5"/>
  <c r="L2373" i="5"/>
  <c r="K2373" i="5"/>
  <c r="J2373" i="5"/>
  <c r="I2373" i="5"/>
  <c r="H2373" i="5"/>
  <c r="L2372" i="5"/>
  <c r="K2372" i="5"/>
  <c r="J2372" i="5"/>
  <c r="I2372" i="5"/>
  <c r="H2372" i="5"/>
  <c r="L2371" i="5"/>
  <c r="K2371" i="5"/>
  <c r="J2371" i="5"/>
  <c r="I2371" i="5"/>
  <c r="H2371" i="5"/>
  <c r="L2370" i="5"/>
  <c r="K2370" i="5"/>
  <c r="J2370" i="5"/>
  <c r="I2370" i="5"/>
  <c r="H2370" i="5"/>
  <c r="L2369" i="5"/>
  <c r="K2369" i="5"/>
  <c r="J2369" i="5"/>
  <c r="I2369" i="5"/>
  <c r="H2369" i="5"/>
  <c r="L2368" i="5"/>
  <c r="K2368" i="5"/>
  <c r="J2368" i="5"/>
  <c r="I2368" i="5"/>
  <c r="H2368" i="5"/>
  <c r="L2367" i="5"/>
  <c r="K2367" i="5"/>
  <c r="J2367" i="5"/>
  <c r="I2367" i="5"/>
  <c r="H2367" i="5"/>
  <c r="L2366" i="5"/>
  <c r="K2366" i="5"/>
  <c r="J2366" i="5"/>
  <c r="I2366" i="5"/>
  <c r="H2366" i="5"/>
  <c r="L2365" i="5"/>
  <c r="K2365" i="5"/>
  <c r="J2365" i="5"/>
  <c r="I2365" i="5"/>
  <c r="H2365" i="5"/>
  <c r="L2364" i="5"/>
  <c r="K2364" i="5"/>
  <c r="J2364" i="5"/>
  <c r="I2364" i="5"/>
  <c r="H2364" i="5"/>
  <c r="L2363" i="5"/>
  <c r="K2363" i="5"/>
  <c r="J2363" i="5"/>
  <c r="I2363" i="5"/>
  <c r="H2363" i="5"/>
  <c r="L2362" i="5"/>
  <c r="K2362" i="5"/>
  <c r="J2362" i="5"/>
  <c r="I2362" i="5"/>
  <c r="H2362" i="5"/>
  <c r="L2361" i="5"/>
  <c r="K2361" i="5"/>
  <c r="J2361" i="5"/>
  <c r="I2361" i="5"/>
  <c r="H2361" i="5"/>
  <c r="L2360" i="5"/>
  <c r="K2360" i="5"/>
  <c r="J2360" i="5"/>
  <c r="I2360" i="5"/>
  <c r="H2360" i="5"/>
  <c r="L2359" i="5"/>
  <c r="K2359" i="5"/>
  <c r="J2359" i="5"/>
  <c r="I2359" i="5"/>
  <c r="H2359" i="5"/>
  <c r="L2358" i="5"/>
  <c r="K2358" i="5"/>
  <c r="J2358" i="5"/>
  <c r="I2358" i="5"/>
  <c r="H2358" i="5"/>
  <c r="L2357" i="5"/>
  <c r="K2357" i="5"/>
  <c r="J2357" i="5"/>
  <c r="I2357" i="5"/>
  <c r="H2357" i="5"/>
  <c r="L2356" i="5"/>
  <c r="K2356" i="5"/>
  <c r="J2356" i="5"/>
  <c r="I2356" i="5"/>
  <c r="H2356" i="5"/>
  <c r="L2355" i="5"/>
  <c r="K2355" i="5"/>
  <c r="J2355" i="5"/>
  <c r="I2355" i="5"/>
  <c r="H2355" i="5"/>
  <c r="L2354" i="5"/>
  <c r="K2354" i="5"/>
  <c r="J2354" i="5"/>
  <c r="I2354" i="5"/>
  <c r="H2354" i="5"/>
  <c r="L2353" i="5"/>
  <c r="K2353" i="5"/>
  <c r="J2353" i="5"/>
  <c r="I2353" i="5"/>
  <c r="H2353" i="5"/>
  <c r="L2352" i="5"/>
  <c r="K2352" i="5"/>
  <c r="J2352" i="5"/>
  <c r="I2352" i="5"/>
  <c r="H2352" i="5"/>
  <c r="L2351" i="5"/>
  <c r="K2351" i="5"/>
  <c r="J2351" i="5"/>
  <c r="I2351" i="5"/>
  <c r="H2351" i="5"/>
  <c r="L2350" i="5"/>
  <c r="K2350" i="5"/>
  <c r="J2350" i="5"/>
  <c r="I2350" i="5"/>
  <c r="H2350" i="5"/>
  <c r="L2349" i="5"/>
  <c r="K2349" i="5"/>
  <c r="J2349" i="5"/>
  <c r="I2349" i="5"/>
  <c r="H2349" i="5"/>
  <c r="L2348" i="5"/>
  <c r="K2348" i="5"/>
  <c r="J2348" i="5"/>
  <c r="I2348" i="5"/>
  <c r="H2348" i="5"/>
  <c r="L2347" i="5"/>
  <c r="K2347" i="5"/>
  <c r="J2347" i="5"/>
  <c r="I2347" i="5"/>
  <c r="H2347" i="5"/>
  <c r="L2346" i="5"/>
  <c r="K2346" i="5"/>
  <c r="J2346" i="5"/>
  <c r="I2346" i="5"/>
  <c r="H2346" i="5"/>
  <c r="L2345" i="5"/>
  <c r="K2345" i="5"/>
  <c r="J2345" i="5"/>
  <c r="I2345" i="5"/>
  <c r="H2345" i="5"/>
  <c r="L2344" i="5"/>
  <c r="K2344" i="5"/>
  <c r="J2344" i="5"/>
  <c r="I2344" i="5"/>
  <c r="H2344" i="5"/>
  <c r="L2343" i="5"/>
  <c r="K2343" i="5"/>
  <c r="J2343" i="5"/>
  <c r="I2343" i="5"/>
  <c r="H2343" i="5"/>
  <c r="L2342" i="5"/>
  <c r="K2342" i="5"/>
  <c r="J2342" i="5"/>
  <c r="I2342" i="5"/>
  <c r="H2342" i="5"/>
  <c r="L2341" i="5"/>
  <c r="K2341" i="5"/>
  <c r="J2341" i="5"/>
  <c r="I2341" i="5"/>
  <c r="H2341" i="5"/>
  <c r="L2340" i="5"/>
  <c r="K2340" i="5"/>
  <c r="J2340" i="5"/>
  <c r="I2340" i="5"/>
  <c r="H2340" i="5"/>
  <c r="L2339" i="5"/>
  <c r="K2339" i="5"/>
  <c r="J2339" i="5"/>
  <c r="I2339" i="5"/>
  <c r="H2339" i="5"/>
  <c r="L2338" i="5"/>
  <c r="K2338" i="5"/>
  <c r="J2338" i="5"/>
  <c r="I2338" i="5"/>
  <c r="H2338" i="5"/>
  <c r="L2337" i="5"/>
  <c r="K2337" i="5"/>
  <c r="J2337" i="5"/>
  <c r="I2337" i="5"/>
  <c r="H2337" i="5"/>
  <c r="L2336" i="5"/>
  <c r="K2336" i="5"/>
  <c r="J2336" i="5"/>
  <c r="I2336" i="5"/>
  <c r="H2336" i="5"/>
  <c r="L2335" i="5"/>
  <c r="K2335" i="5"/>
  <c r="J2335" i="5"/>
  <c r="I2335" i="5"/>
  <c r="H2335" i="5"/>
  <c r="L2334" i="5"/>
  <c r="K2334" i="5"/>
  <c r="J2334" i="5"/>
  <c r="I2334" i="5"/>
  <c r="H2334" i="5"/>
  <c r="L2333" i="5"/>
  <c r="K2333" i="5"/>
  <c r="J2333" i="5"/>
  <c r="I2333" i="5"/>
  <c r="H2333" i="5"/>
  <c r="L2332" i="5"/>
  <c r="K2332" i="5"/>
  <c r="J2332" i="5"/>
  <c r="I2332" i="5"/>
  <c r="H2332" i="5"/>
  <c r="L2331" i="5"/>
  <c r="K2331" i="5"/>
  <c r="J2331" i="5"/>
  <c r="I2331" i="5"/>
  <c r="H2331" i="5"/>
  <c r="L2330" i="5"/>
  <c r="K2330" i="5"/>
  <c r="J2330" i="5"/>
  <c r="I2330" i="5"/>
  <c r="H2330" i="5"/>
  <c r="L2329" i="5"/>
  <c r="K2329" i="5"/>
  <c r="J2329" i="5"/>
  <c r="I2329" i="5"/>
  <c r="H2329" i="5"/>
  <c r="L2328" i="5"/>
  <c r="K2328" i="5"/>
  <c r="J2328" i="5"/>
  <c r="I2328" i="5"/>
  <c r="H2328" i="5"/>
  <c r="L2327" i="5"/>
  <c r="K2327" i="5"/>
  <c r="J2327" i="5"/>
  <c r="I2327" i="5"/>
  <c r="H2327" i="5"/>
  <c r="L2326" i="5"/>
  <c r="K2326" i="5"/>
  <c r="J2326" i="5"/>
  <c r="I2326" i="5"/>
  <c r="H2326" i="5"/>
  <c r="L2325" i="5"/>
  <c r="K2325" i="5"/>
  <c r="J2325" i="5"/>
  <c r="I2325" i="5"/>
  <c r="H2325" i="5"/>
  <c r="L2324" i="5"/>
  <c r="K2324" i="5"/>
  <c r="J2324" i="5"/>
  <c r="I2324" i="5"/>
  <c r="H2324" i="5"/>
  <c r="L2323" i="5"/>
  <c r="K2323" i="5"/>
  <c r="J2323" i="5"/>
  <c r="I2323" i="5"/>
  <c r="H2323" i="5"/>
  <c r="L2322" i="5"/>
  <c r="K2322" i="5"/>
  <c r="J2322" i="5"/>
  <c r="I2322" i="5"/>
  <c r="H2322" i="5"/>
  <c r="L2321" i="5"/>
  <c r="K2321" i="5"/>
  <c r="J2321" i="5"/>
  <c r="I2321" i="5"/>
  <c r="H2321" i="5"/>
  <c r="L2320" i="5"/>
  <c r="K2320" i="5"/>
  <c r="J2320" i="5"/>
  <c r="I2320" i="5"/>
  <c r="H2320" i="5"/>
  <c r="L2319" i="5"/>
  <c r="K2319" i="5"/>
  <c r="J2319" i="5"/>
  <c r="I2319" i="5"/>
  <c r="H2319" i="5"/>
  <c r="L2318" i="5"/>
  <c r="K2318" i="5"/>
  <c r="J2318" i="5"/>
  <c r="I2318" i="5"/>
  <c r="H2318" i="5"/>
  <c r="L2317" i="5"/>
  <c r="K2317" i="5"/>
  <c r="J2317" i="5"/>
  <c r="I2317" i="5"/>
  <c r="H2317" i="5"/>
  <c r="L2316" i="5"/>
  <c r="K2316" i="5"/>
  <c r="J2316" i="5"/>
  <c r="I2316" i="5"/>
  <c r="H2316" i="5"/>
  <c r="L2315" i="5"/>
  <c r="K2315" i="5"/>
  <c r="J2315" i="5"/>
  <c r="I2315" i="5"/>
  <c r="H2315" i="5"/>
  <c r="L2314" i="5"/>
  <c r="K2314" i="5"/>
  <c r="J2314" i="5"/>
  <c r="I2314" i="5"/>
  <c r="H2314" i="5"/>
  <c r="L2313" i="5"/>
  <c r="K2313" i="5"/>
  <c r="J2313" i="5"/>
  <c r="I2313" i="5"/>
  <c r="H2313" i="5"/>
  <c r="L2312" i="5"/>
  <c r="K2312" i="5"/>
  <c r="J2312" i="5"/>
  <c r="I2312" i="5"/>
  <c r="H2312" i="5"/>
  <c r="L2311" i="5"/>
  <c r="K2311" i="5"/>
  <c r="J2311" i="5"/>
  <c r="I2311" i="5"/>
  <c r="H2311" i="5"/>
  <c r="L2310" i="5"/>
  <c r="K2310" i="5"/>
  <c r="J2310" i="5"/>
  <c r="I2310" i="5"/>
  <c r="H2310" i="5"/>
  <c r="L2309" i="5"/>
  <c r="K2309" i="5"/>
  <c r="J2309" i="5"/>
  <c r="I2309" i="5"/>
  <c r="H2309" i="5"/>
  <c r="L2308" i="5"/>
  <c r="K2308" i="5"/>
  <c r="J2308" i="5"/>
  <c r="I2308" i="5"/>
  <c r="H2308" i="5"/>
  <c r="L2307" i="5"/>
  <c r="K2307" i="5"/>
  <c r="J2307" i="5"/>
  <c r="I2307" i="5"/>
  <c r="H2307" i="5"/>
  <c r="L2306" i="5"/>
  <c r="K2306" i="5"/>
  <c r="J2306" i="5"/>
  <c r="I2306" i="5"/>
  <c r="H2306" i="5"/>
  <c r="L2305" i="5"/>
  <c r="K2305" i="5"/>
  <c r="J2305" i="5"/>
  <c r="I2305" i="5"/>
  <c r="H2305" i="5"/>
  <c r="L2304" i="5"/>
  <c r="K2304" i="5"/>
  <c r="J2304" i="5"/>
  <c r="I2304" i="5"/>
  <c r="H2304" i="5"/>
  <c r="L2303" i="5"/>
  <c r="K2303" i="5"/>
  <c r="J2303" i="5"/>
  <c r="I2303" i="5"/>
  <c r="H2303" i="5"/>
  <c r="L2302" i="5"/>
  <c r="K2302" i="5"/>
  <c r="J2302" i="5"/>
  <c r="I2302" i="5"/>
  <c r="H2302" i="5"/>
  <c r="L2301" i="5"/>
  <c r="K2301" i="5"/>
  <c r="J2301" i="5"/>
  <c r="I2301" i="5"/>
  <c r="H2301" i="5"/>
  <c r="L2300" i="5"/>
  <c r="K2300" i="5"/>
  <c r="J2300" i="5"/>
  <c r="I2300" i="5"/>
  <c r="H2300" i="5"/>
  <c r="L2299" i="5"/>
  <c r="K2299" i="5"/>
  <c r="J2299" i="5"/>
  <c r="I2299" i="5"/>
  <c r="H2299" i="5"/>
  <c r="L2298" i="5"/>
  <c r="K2298" i="5"/>
  <c r="J2298" i="5"/>
  <c r="I2298" i="5"/>
  <c r="H2298" i="5"/>
  <c r="L2297" i="5"/>
  <c r="K2297" i="5"/>
  <c r="J2297" i="5"/>
  <c r="I2297" i="5"/>
  <c r="H2297" i="5"/>
  <c r="L2296" i="5"/>
  <c r="K2296" i="5"/>
  <c r="J2296" i="5"/>
  <c r="I2296" i="5"/>
  <c r="H2296" i="5"/>
  <c r="L2295" i="5"/>
  <c r="K2295" i="5"/>
  <c r="J2295" i="5"/>
  <c r="I2295" i="5"/>
  <c r="H2295" i="5"/>
  <c r="L2294" i="5"/>
  <c r="K2294" i="5"/>
  <c r="J2294" i="5"/>
  <c r="I2294" i="5"/>
  <c r="H2294" i="5"/>
  <c r="L2293" i="5"/>
  <c r="K2293" i="5"/>
  <c r="J2293" i="5"/>
  <c r="I2293" i="5"/>
  <c r="H2293" i="5"/>
  <c r="L2292" i="5"/>
  <c r="K2292" i="5"/>
  <c r="J2292" i="5"/>
  <c r="I2292" i="5"/>
  <c r="H2292" i="5"/>
  <c r="L2291" i="5"/>
  <c r="K2291" i="5"/>
  <c r="J2291" i="5"/>
  <c r="I2291" i="5"/>
  <c r="H2291" i="5"/>
  <c r="L2290" i="5"/>
  <c r="K2290" i="5"/>
  <c r="J2290" i="5"/>
  <c r="I2290" i="5"/>
  <c r="H2290" i="5"/>
  <c r="L2289" i="5"/>
  <c r="K2289" i="5"/>
  <c r="J2289" i="5"/>
  <c r="I2289" i="5"/>
  <c r="H2289" i="5"/>
  <c r="L2288" i="5"/>
  <c r="K2288" i="5"/>
  <c r="J2288" i="5"/>
  <c r="I2288" i="5"/>
  <c r="H2288" i="5"/>
  <c r="L2287" i="5"/>
  <c r="K2287" i="5"/>
  <c r="J2287" i="5"/>
  <c r="I2287" i="5"/>
  <c r="H2287" i="5"/>
  <c r="L2286" i="5"/>
  <c r="K2286" i="5"/>
  <c r="J2286" i="5"/>
  <c r="I2286" i="5"/>
  <c r="H2286" i="5"/>
  <c r="L2285" i="5"/>
  <c r="K2285" i="5"/>
  <c r="J2285" i="5"/>
  <c r="I2285" i="5"/>
  <c r="H2285" i="5"/>
  <c r="L2284" i="5"/>
  <c r="K2284" i="5"/>
  <c r="J2284" i="5"/>
  <c r="I2284" i="5"/>
  <c r="H2284" i="5"/>
  <c r="L2283" i="5"/>
  <c r="K2283" i="5"/>
  <c r="J2283" i="5"/>
  <c r="I2283" i="5"/>
  <c r="H2283" i="5"/>
  <c r="L2282" i="5"/>
  <c r="K2282" i="5"/>
  <c r="J2282" i="5"/>
  <c r="I2282" i="5"/>
  <c r="H2282" i="5"/>
  <c r="L2281" i="5"/>
  <c r="K2281" i="5"/>
  <c r="J2281" i="5"/>
  <c r="I2281" i="5"/>
  <c r="H2281" i="5"/>
  <c r="L2280" i="5"/>
  <c r="K2280" i="5"/>
  <c r="J2280" i="5"/>
  <c r="I2280" i="5"/>
  <c r="H2280" i="5"/>
  <c r="L2279" i="5"/>
  <c r="K2279" i="5"/>
  <c r="J2279" i="5"/>
  <c r="I2279" i="5"/>
  <c r="H2279" i="5"/>
  <c r="L2278" i="5"/>
  <c r="K2278" i="5"/>
  <c r="J2278" i="5"/>
  <c r="I2278" i="5"/>
  <c r="H2278" i="5"/>
  <c r="L2277" i="5"/>
  <c r="K2277" i="5"/>
  <c r="J2277" i="5"/>
  <c r="I2277" i="5"/>
  <c r="H2277" i="5"/>
  <c r="L2276" i="5"/>
  <c r="K2276" i="5"/>
  <c r="J2276" i="5"/>
  <c r="I2276" i="5"/>
  <c r="H2276" i="5"/>
  <c r="L2275" i="5"/>
  <c r="K2275" i="5"/>
  <c r="J2275" i="5"/>
  <c r="I2275" i="5"/>
  <c r="H2275" i="5"/>
  <c r="L2274" i="5"/>
  <c r="K2274" i="5"/>
  <c r="J2274" i="5"/>
  <c r="I2274" i="5"/>
  <c r="H2274" i="5"/>
  <c r="L2273" i="5"/>
  <c r="K2273" i="5"/>
  <c r="J2273" i="5"/>
  <c r="I2273" i="5"/>
  <c r="H2273" i="5"/>
  <c r="L2272" i="5"/>
  <c r="K2272" i="5"/>
  <c r="J2272" i="5"/>
  <c r="I2272" i="5"/>
  <c r="H2272" i="5"/>
  <c r="L2271" i="5"/>
  <c r="K2271" i="5"/>
  <c r="J2271" i="5"/>
  <c r="I2271" i="5"/>
  <c r="H2271" i="5"/>
  <c r="L2270" i="5"/>
  <c r="K2270" i="5"/>
  <c r="J2270" i="5"/>
  <c r="I2270" i="5"/>
  <c r="H2270" i="5"/>
  <c r="L2269" i="5"/>
  <c r="K2269" i="5"/>
  <c r="J2269" i="5"/>
  <c r="I2269" i="5"/>
  <c r="H2269" i="5"/>
  <c r="L2268" i="5"/>
  <c r="K2268" i="5"/>
  <c r="J2268" i="5"/>
  <c r="I2268" i="5"/>
  <c r="H2268" i="5"/>
  <c r="L2267" i="5"/>
  <c r="K2267" i="5"/>
  <c r="J2267" i="5"/>
  <c r="I2267" i="5"/>
  <c r="H2267" i="5"/>
  <c r="L2266" i="5"/>
  <c r="K2266" i="5"/>
  <c r="J2266" i="5"/>
  <c r="I2266" i="5"/>
  <c r="H2266" i="5"/>
  <c r="L2265" i="5"/>
  <c r="K2265" i="5"/>
  <c r="J2265" i="5"/>
  <c r="I2265" i="5"/>
  <c r="H2265" i="5"/>
  <c r="L2264" i="5"/>
  <c r="K2264" i="5"/>
  <c r="J2264" i="5"/>
  <c r="I2264" i="5"/>
  <c r="H2264" i="5"/>
  <c r="L2263" i="5"/>
  <c r="K2263" i="5"/>
  <c r="J2263" i="5"/>
  <c r="I2263" i="5"/>
  <c r="H2263" i="5"/>
  <c r="L2262" i="5"/>
  <c r="K2262" i="5"/>
  <c r="J2262" i="5"/>
  <c r="I2262" i="5"/>
  <c r="H2262" i="5"/>
  <c r="L2261" i="5"/>
  <c r="K2261" i="5"/>
  <c r="J2261" i="5"/>
  <c r="I2261" i="5"/>
  <c r="H2261" i="5"/>
  <c r="L2260" i="5"/>
  <c r="K2260" i="5"/>
  <c r="J2260" i="5"/>
  <c r="I2260" i="5"/>
  <c r="H2260" i="5"/>
  <c r="L2259" i="5"/>
  <c r="K2259" i="5"/>
  <c r="J2259" i="5"/>
  <c r="I2259" i="5"/>
  <c r="H2259" i="5"/>
  <c r="L2258" i="5"/>
  <c r="K2258" i="5"/>
  <c r="J2258" i="5"/>
  <c r="I2258" i="5"/>
  <c r="H2258" i="5"/>
  <c r="L2257" i="5"/>
  <c r="K2257" i="5"/>
  <c r="J2257" i="5"/>
  <c r="I2257" i="5"/>
  <c r="H2257" i="5"/>
  <c r="L2256" i="5"/>
  <c r="K2256" i="5"/>
  <c r="J2256" i="5"/>
  <c r="I2256" i="5"/>
  <c r="H2256" i="5"/>
  <c r="L2255" i="5"/>
  <c r="K2255" i="5"/>
  <c r="J2255" i="5"/>
  <c r="I2255" i="5"/>
  <c r="H2255" i="5"/>
  <c r="L2254" i="5"/>
  <c r="K2254" i="5"/>
  <c r="J2254" i="5"/>
  <c r="I2254" i="5"/>
  <c r="H2254" i="5"/>
  <c r="L2253" i="5"/>
  <c r="K2253" i="5"/>
  <c r="J2253" i="5"/>
  <c r="I2253" i="5"/>
  <c r="H2253" i="5"/>
  <c r="L2252" i="5"/>
  <c r="K2252" i="5"/>
  <c r="J2252" i="5"/>
  <c r="I2252" i="5"/>
  <c r="H2252" i="5"/>
  <c r="L2251" i="5"/>
  <c r="K2251" i="5"/>
  <c r="J2251" i="5"/>
  <c r="I2251" i="5"/>
  <c r="H2251" i="5"/>
  <c r="L2250" i="5"/>
  <c r="K2250" i="5"/>
  <c r="J2250" i="5"/>
  <c r="I2250" i="5"/>
  <c r="H2250" i="5"/>
  <c r="L2249" i="5"/>
  <c r="K2249" i="5"/>
  <c r="J2249" i="5"/>
  <c r="I2249" i="5"/>
  <c r="H2249" i="5"/>
  <c r="L2248" i="5"/>
  <c r="K2248" i="5"/>
  <c r="J2248" i="5"/>
  <c r="I2248" i="5"/>
  <c r="H2248" i="5"/>
  <c r="L2247" i="5"/>
  <c r="K2247" i="5"/>
  <c r="J2247" i="5"/>
  <c r="I2247" i="5"/>
  <c r="H2247" i="5"/>
  <c r="L2246" i="5"/>
  <c r="K2246" i="5"/>
  <c r="J2246" i="5"/>
  <c r="I2246" i="5"/>
  <c r="H2246" i="5"/>
  <c r="L2245" i="5"/>
  <c r="K2245" i="5"/>
  <c r="J2245" i="5"/>
  <c r="I2245" i="5"/>
  <c r="H2245" i="5"/>
  <c r="L2244" i="5"/>
  <c r="K2244" i="5"/>
  <c r="J2244" i="5"/>
  <c r="I2244" i="5"/>
  <c r="H2244" i="5"/>
  <c r="L2243" i="5"/>
  <c r="K2243" i="5"/>
  <c r="J2243" i="5"/>
  <c r="I2243" i="5"/>
  <c r="H2243" i="5"/>
  <c r="L2242" i="5"/>
  <c r="K2242" i="5"/>
  <c r="J2242" i="5"/>
  <c r="I2242" i="5"/>
  <c r="H2242" i="5"/>
  <c r="L2241" i="5"/>
  <c r="K2241" i="5"/>
  <c r="J2241" i="5"/>
  <c r="I2241" i="5"/>
  <c r="H2241" i="5"/>
  <c r="L2240" i="5"/>
  <c r="K2240" i="5"/>
  <c r="J2240" i="5"/>
  <c r="I2240" i="5"/>
  <c r="H2240" i="5"/>
  <c r="L2239" i="5"/>
  <c r="K2239" i="5"/>
  <c r="J2239" i="5"/>
  <c r="I2239" i="5"/>
  <c r="H2239" i="5"/>
  <c r="L2238" i="5"/>
  <c r="K2238" i="5"/>
  <c r="J2238" i="5"/>
  <c r="I2238" i="5"/>
  <c r="H2238" i="5"/>
  <c r="L2237" i="5"/>
  <c r="K2237" i="5"/>
  <c r="J2237" i="5"/>
  <c r="I2237" i="5"/>
  <c r="H2237" i="5"/>
  <c r="L2236" i="5"/>
  <c r="K2236" i="5"/>
  <c r="J2236" i="5"/>
  <c r="I2236" i="5"/>
  <c r="H2236" i="5"/>
  <c r="L2235" i="5"/>
  <c r="K2235" i="5"/>
  <c r="J2235" i="5"/>
  <c r="I2235" i="5"/>
  <c r="H2235" i="5"/>
  <c r="L2234" i="5"/>
  <c r="K2234" i="5"/>
  <c r="J2234" i="5"/>
  <c r="I2234" i="5"/>
  <c r="H2234" i="5"/>
  <c r="L2233" i="5"/>
  <c r="K2233" i="5"/>
  <c r="J2233" i="5"/>
  <c r="I2233" i="5"/>
  <c r="H2233" i="5"/>
  <c r="L2232" i="5"/>
  <c r="K2232" i="5"/>
  <c r="J2232" i="5"/>
  <c r="I2232" i="5"/>
  <c r="H2232" i="5"/>
  <c r="L2231" i="5"/>
  <c r="K2231" i="5"/>
  <c r="J2231" i="5"/>
  <c r="I2231" i="5"/>
  <c r="H2231" i="5"/>
  <c r="L2230" i="5"/>
  <c r="K2230" i="5"/>
  <c r="J2230" i="5"/>
  <c r="I2230" i="5"/>
  <c r="H2230" i="5"/>
  <c r="L2229" i="5"/>
  <c r="K2229" i="5"/>
  <c r="J2229" i="5"/>
  <c r="I2229" i="5"/>
  <c r="H2229" i="5"/>
  <c r="L2228" i="5"/>
  <c r="K2228" i="5"/>
  <c r="J2228" i="5"/>
  <c r="I2228" i="5"/>
  <c r="H2228" i="5"/>
  <c r="L2227" i="5"/>
  <c r="K2227" i="5"/>
  <c r="J2227" i="5"/>
  <c r="I2227" i="5"/>
  <c r="H2227" i="5"/>
  <c r="L2226" i="5"/>
  <c r="K2226" i="5"/>
  <c r="J2226" i="5"/>
  <c r="I2226" i="5"/>
  <c r="H2226" i="5"/>
  <c r="L2225" i="5"/>
  <c r="K2225" i="5"/>
  <c r="J2225" i="5"/>
  <c r="I2225" i="5"/>
  <c r="H2225" i="5"/>
  <c r="L2224" i="5"/>
  <c r="K2224" i="5"/>
  <c r="J2224" i="5"/>
  <c r="I2224" i="5"/>
  <c r="H2224" i="5"/>
  <c r="L2223" i="5"/>
  <c r="K2223" i="5"/>
  <c r="J2223" i="5"/>
  <c r="I2223" i="5"/>
  <c r="H2223" i="5"/>
  <c r="L2222" i="5"/>
  <c r="K2222" i="5"/>
  <c r="J2222" i="5"/>
  <c r="I2222" i="5"/>
  <c r="H2222" i="5"/>
  <c r="L2221" i="5"/>
  <c r="K2221" i="5"/>
  <c r="J2221" i="5"/>
  <c r="I2221" i="5"/>
  <c r="H2221" i="5"/>
  <c r="L2220" i="5"/>
  <c r="K2220" i="5"/>
  <c r="J2220" i="5"/>
  <c r="I2220" i="5"/>
  <c r="H2220" i="5"/>
  <c r="L2219" i="5"/>
  <c r="K2219" i="5"/>
  <c r="J2219" i="5"/>
  <c r="I2219" i="5"/>
  <c r="H2219" i="5"/>
  <c r="L2218" i="5"/>
  <c r="K2218" i="5"/>
  <c r="J2218" i="5"/>
  <c r="I2218" i="5"/>
  <c r="H2218" i="5"/>
  <c r="L2217" i="5"/>
  <c r="K2217" i="5"/>
  <c r="J2217" i="5"/>
  <c r="I2217" i="5"/>
  <c r="H2217" i="5"/>
  <c r="L2216" i="5"/>
  <c r="K2216" i="5"/>
  <c r="J2216" i="5"/>
  <c r="I2216" i="5"/>
  <c r="H2216" i="5"/>
  <c r="L2215" i="5"/>
  <c r="K2215" i="5"/>
  <c r="J2215" i="5"/>
  <c r="I2215" i="5"/>
  <c r="H2215" i="5"/>
  <c r="L2214" i="5"/>
  <c r="K2214" i="5"/>
  <c r="J2214" i="5"/>
  <c r="I2214" i="5"/>
  <c r="H2214" i="5"/>
  <c r="L2213" i="5"/>
  <c r="K2213" i="5"/>
  <c r="J2213" i="5"/>
  <c r="I2213" i="5"/>
  <c r="H2213" i="5"/>
  <c r="L2212" i="5"/>
  <c r="K2212" i="5"/>
  <c r="J2212" i="5"/>
  <c r="I2212" i="5"/>
  <c r="H2212" i="5"/>
  <c r="L2211" i="5"/>
  <c r="K2211" i="5"/>
  <c r="J2211" i="5"/>
  <c r="I2211" i="5"/>
  <c r="H2211" i="5"/>
  <c r="L2210" i="5"/>
  <c r="K2210" i="5"/>
  <c r="J2210" i="5"/>
  <c r="I2210" i="5"/>
  <c r="H2210" i="5"/>
  <c r="L2209" i="5"/>
  <c r="K2209" i="5"/>
  <c r="J2209" i="5"/>
  <c r="I2209" i="5"/>
  <c r="H2209" i="5"/>
  <c r="L2208" i="5"/>
  <c r="K2208" i="5"/>
  <c r="J2208" i="5"/>
  <c r="I2208" i="5"/>
  <c r="H2208" i="5"/>
  <c r="L2207" i="5"/>
  <c r="K2207" i="5"/>
  <c r="J2207" i="5"/>
  <c r="I2207" i="5"/>
  <c r="H2207" i="5"/>
  <c r="L2206" i="5"/>
  <c r="K2206" i="5"/>
  <c r="J2206" i="5"/>
  <c r="I2206" i="5"/>
  <c r="H2206" i="5"/>
  <c r="L2205" i="5"/>
  <c r="K2205" i="5"/>
  <c r="J2205" i="5"/>
  <c r="I2205" i="5"/>
  <c r="H2205" i="5"/>
  <c r="L2204" i="5"/>
  <c r="K2204" i="5"/>
  <c r="J2204" i="5"/>
  <c r="I2204" i="5"/>
  <c r="H2204" i="5"/>
  <c r="L2203" i="5"/>
  <c r="K2203" i="5"/>
  <c r="J2203" i="5"/>
  <c r="I2203" i="5"/>
  <c r="H2203" i="5"/>
  <c r="L2202" i="5"/>
  <c r="K2202" i="5"/>
  <c r="J2202" i="5"/>
  <c r="I2202" i="5"/>
  <c r="H2202" i="5"/>
  <c r="L2201" i="5"/>
  <c r="K2201" i="5"/>
  <c r="J2201" i="5"/>
  <c r="I2201" i="5"/>
  <c r="H2201" i="5"/>
  <c r="L2200" i="5"/>
  <c r="K2200" i="5"/>
  <c r="J2200" i="5"/>
  <c r="I2200" i="5"/>
  <c r="H2200" i="5"/>
  <c r="L2199" i="5"/>
  <c r="K2199" i="5"/>
  <c r="J2199" i="5"/>
  <c r="I2199" i="5"/>
  <c r="H2199" i="5"/>
  <c r="L2198" i="5"/>
  <c r="K2198" i="5"/>
  <c r="J2198" i="5"/>
  <c r="I2198" i="5"/>
  <c r="H2198" i="5"/>
  <c r="L2197" i="5"/>
  <c r="K2197" i="5"/>
  <c r="J2197" i="5"/>
  <c r="I2197" i="5"/>
  <c r="H2197" i="5"/>
  <c r="L2196" i="5"/>
  <c r="K2196" i="5"/>
  <c r="J2196" i="5"/>
  <c r="I2196" i="5"/>
  <c r="H2196" i="5"/>
  <c r="L2195" i="5"/>
  <c r="K2195" i="5"/>
  <c r="J2195" i="5"/>
  <c r="I2195" i="5"/>
  <c r="H2195" i="5"/>
  <c r="L2194" i="5"/>
  <c r="K2194" i="5"/>
  <c r="J2194" i="5"/>
  <c r="I2194" i="5"/>
  <c r="H2194" i="5"/>
  <c r="L2193" i="5"/>
  <c r="K2193" i="5"/>
  <c r="J2193" i="5"/>
  <c r="I2193" i="5"/>
  <c r="H2193" i="5"/>
  <c r="L2192" i="5"/>
  <c r="K2192" i="5"/>
  <c r="J2192" i="5"/>
  <c r="I2192" i="5"/>
  <c r="H2192" i="5"/>
  <c r="L2191" i="5"/>
  <c r="K2191" i="5"/>
  <c r="J2191" i="5"/>
  <c r="I2191" i="5"/>
  <c r="H2191" i="5"/>
  <c r="L2190" i="5"/>
  <c r="K2190" i="5"/>
  <c r="J2190" i="5"/>
  <c r="I2190" i="5"/>
  <c r="H2190" i="5"/>
  <c r="L2189" i="5"/>
  <c r="K2189" i="5"/>
  <c r="J2189" i="5"/>
  <c r="I2189" i="5"/>
  <c r="H2189" i="5"/>
  <c r="L2188" i="5"/>
  <c r="K2188" i="5"/>
  <c r="J2188" i="5"/>
  <c r="I2188" i="5"/>
  <c r="H2188" i="5"/>
  <c r="L2187" i="5"/>
  <c r="K2187" i="5"/>
  <c r="J2187" i="5"/>
  <c r="I2187" i="5"/>
  <c r="H2187" i="5"/>
  <c r="L2186" i="5"/>
  <c r="K2186" i="5"/>
  <c r="J2186" i="5"/>
  <c r="I2186" i="5"/>
  <c r="H2186" i="5"/>
  <c r="L2185" i="5"/>
  <c r="K2185" i="5"/>
  <c r="J2185" i="5"/>
  <c r="I2185" i="5"/>
  <c r="H2185" i="5"/>
  <c r="L2184" i="5"/>
  <c r="K2184" i="5"/>
  <c r="J2184" i="5"/>
  <c r="I2184" i="5"/>
  <c r="H2184" i="5"/>
  <c r="L2183" i="5"/>
  <c r="K2183" i="5"/>
  <c r="J2183" i="5"/>
  <c r="I2183" i="5"/>
  <c r="H2183" i="5"/>
  <c r="L2182" i="5"/>
  <c r="K2182" i="5"/>
  <c r="J2182" i="5"/>
  <c r="I2182" i="5"/>
  <c r="H2182" i="5"/>
  <c r="L2181" i="5"/>
  <c r="K2181" i="5"/>
  <c r="J2181" i="5"/>
  <c r="I2181" i="5"/>
  <c r="H2181" i="5"/>
  <c r="L2180" i="5"/>
  <c r="K2180" i="5"/>
  <c r="J2180" i="5"/>
  <c r="I2180" i="5"/>
  <c r="H2180" i="5"/>
  <c r="L2179" i="5"/>
  <c r="K2179" i="5"/>
  <c r="J2179" i="5"/>
  <c r="I2179" i="5"/>
  <c r="H2179" i="5"/>
  <c r="L2178" i="5"/>
  <c r="K2178" i="5"/>
  <c r="J2178" i="5"/>
  <c r="I2178" i="5"/>
  <c r="H2178" i="5"/>
  <c r="L2177" i="5"/>
  <c r="K2177" i="5"/>
  <c r="J2177" i="5"/>
  <c r="I2177" i="5"/>
  <c r="H2177" i="5"/>
  <c r="L2176" i="5"/>
  <c r="K2176" i="5"/>
  <c r="J2176" i="5"/>
  <c r="I2176" i="5"/>
  <c r="H2176" i="5"/>
  <c r="L2175" i="5"/>
  <c r="K2175" i="5"/>
  <c r="J2175" i="5"/>
  <c r="I2175" i="5"/>
  <c r="H2175" i="5"/>
  <c r="L2174" i="5"/>
  <c r="K2174" i="5"/>
  <c r="J2174" i="5"/>
  <c r="I2174" i="5"/>
  <c r="H2174" i="5"/>
  <c r="L2173" i="5"/>
  <c r="K2173" i="5"/>
  <c r="J2173" i="5"/>
  <c r="I2173" i="5"/>
  <c r="H2173" i="5"/>
  <c r="L2172" i="5"/>
  <c r="K2172" i="5"/>
  <c r="J2172" i="5"/>
  <c r="I2172" i="5"/>
  <c r="H2172" i="5"/>
  <c r="L2171" i="5"/>
  <c r="K2171" i="5"/>
  <c r="J2171" i="5"/>
  <c r="I2171" i="5"/>
  <c r="H2171" i="5"/>
  <c r="L2170" i="5"/>
  <c r="K2170" i="5"/>
  <c r="J2170" i="5"/>
  <c r="I2170" i="5"/>
  <c r="H2170" i="5"/>
  <c r="L2169" i="5"/>
  <c r="K2169" i="5"/>
  <c r="J2169" i="5"/>
  <c r="I2169" i="5"/>
  <c r="H2169" i="5"/>
  <c r="L2168" i="5"/>
  <c r="K2168" i="5"/>
  <c r="J2168" i="5"/>
  <c r="I2168" i="5"/>
  <c r="H2168" i="5"/>
  <c r="L2167" i="5"/>
  <c r="K2167" i="5"/>
  <c r="J2167" i="5"/>
  <c r="I2167" i="5"/>
  <c r="H2167" i="5"/>
  <c r="L2166" i="5"/>
  <c r="K2166" i="5"/>
  <c r="J2166" i="5"/>
  <c r="I2166" i="5"/>
  <c r="H2166" i="5"/>
  <c r="L2165" i="5"/>
  <c r="K2165" i="5"/>
  <c r="J2165" i="5"/>
  <c r="I2165" i="5"/>
  <c r="H2165" i="5"/>
  <c r="L2164" i="5"/>
  <c r="K2164" i="5"/>
  <c r="J2164" i="5"/>
  <c r="I2164" i="5"/>
  <c r="H2164" i="5"/>
  <c r="L2163" i="5"/>
  <c r="K2163" i="5"/>
  <c r="J2163" i="5"/>
  <c r="I2163" i="5"/>
  <c r="H2163" i="5"/>
  <c r="L2162" i="5"/>
  <c r="K2162" i="5"/>
  <c r="J2162" i="5"/>
  <c r="I2162" i="5"/>
  <c r="H2162" i="5"/>
  <c r="L2161" i="5"/>
  <c r="K2161" i="5"/>
  <c r="J2161" i="5"/>
  <c r="I2161" i="5"/>
  <c r="H2161" i="5"/>
  <c r="L2160" i="5"/>
  <c r="K2160" i="5"/>
  <c r="J2160" i="5"/>
  <c r="I2160" i="5"/>
  <c r="H2160" i="5"/>
  <c r="L2159" i="5"/>
  <c r="K2159" i="5"/>
  <c r="J2159" i="5"/>
  <c r="I2159" i="5"/>
  <c r="H2159" i="5"/>
  <c r="L2158" i="5"/>
  <c r="K2158" i="5"/>
  <c r="J2158" i="5"/>
  <c r="I2158" i="5"/>
  <c r="H2158" i="5"/>
  <c r="L2157" i="5"/>
  <c r="K2157" i="5"/>
  <c r="J2157" i="5"/>
  <c r="I2157" i="5"/>
  <c r="H2157" i="5"/>
  <c r="L2156" i="5"/>
  <c r="K2156" i="5"/>
  <c r="J2156" i="5"/>
  <c r="I2156" i="5"/>
  <c r="H2156" i="5"/>
  <c r="L2155" i="5"/>
  <c r="K2155" i="5"/>
  <c r="J2155" i="5"/>
  <c r="I2155" i="5"/>
  <c r="H2155" i="5"/>
  <c r="L2154" i="5"/>
  <c r="K2154" i="5"/>
  <c r="J2154" i="5"/>
  <c r="I2154" i="5"/>
  <c r="H2154" i="5"/>
  <c r="L2153" i="5"/>
  <c r="K2153" i="5"/>
  <c r="J2153" i="5"/>
  <c r="I2153" i="5"/>
  <c r="H2153" i="5"/>
  <c r="L2152" i="5"/>
  <c r="K2152" i="5"/>
  <c r="J2152" i="5"/>
  <c r="I2152" i="5"/>
  <c r="H2152" i="5"/>
  <c r="L2151" i="5"/>
  <c r="K2151" i="5"/>
  <c r="J2151" i="5"/>
  <c r="I2151" i="5"/>
  <c r="H2151" i="5"/>
  <c r="L2150" i="5"/>
  <c r="K2150" i="5"/>
  <c r="J2150" i="5"/>
  <c r="I2150" i="5"/>
  <c r="H2150" i="5"/>
  <c r="L2149" i="5"/>
  <c r="K2149" i="5"/>
  <c r="J2149" i="5"/>
  <c r="I2149" i="5"/>
  <c r="H2149" i="5"/>
  <c r="L2148" i="5"/>
  <c r="K2148" i="5"/>
  <c r="J2148" i="5"/>
  <c r="I2148" i="5"/>
  <c r="H2148" i="5"/>
  <c r="L2147" i="5"/>
  <c r="K2147" i="5"/>
  <c r="J2147" i="5"/>
  <c r="I2147" i="5"/>
  <c r="H2147" i="5"/>
  <c r="L2146" i="5"/>
  <c r="K2146" i="5"/>
  <c r="J2146" i="5"/>
  <c r="I2146" i="5"/>
  <c r="H2146" i="5"/>
  <c r="L2145" i="5"/>
  <c r="K2145" i="5"/>
  <c r="J2145" i="5"/>
  <c r="I2145" i="5"/>
  <c r="H2145" i="5"/>
  <c r="L2144" i="5"/>
  <c r="K2144" i="5"/>
  <c r="J2144" i="5"/>
  <c r="I2144" i="5"/>
  <c r="H2144" i="5"/>
  <c r="L2143" i="5"/>
  <c r="K2143" i="5"/>
  <c r="J2143" i="5"/>
  <c r="I2143" i="5"/>
  <c r="H2143" i="5"/>
  <c r="L2142" i="5"/>
  <c r="K2142" i="5"/>
  <c r="J2142" i="5"/>
  <c r="I2142" i="5"/>
  <c r="H2142" i="5"/>
  <c r="L2141" i="5"/>
  <c r="K2141" i="5"/>
  <c r="J2141" i="5"/>
  <c r="I2141" i="5"/>
  <c r="H2141" i="5"/>
  <c r="L2140" i="5"/>
  <c r="K2140" i="5"/>
  <c r="J2140" i="5"/>
  <c r="I2140" i="5"/>
  <c r="H2140" i="5"/>
  <c r="L2139" i="5"/>
  <c r="K2139" i="5"/>
  <c r="J2139" i="5"/>
  <c r="I2139" i="5"/>
  <c r="H2139" i="5"/>
  <c r="L2138" i="5"/>
  <c r="K2138" i="5"/>
  <c r="J2138" i="5"/>
  <c r="I2138" i="5"/>
  <c r="H2138" i="5"/>
  <c r="L2137" i="5"/>
  <c r="K2137" i="5"/>
  <c r="J2137" i="5"/>
  <c r="I2137" i="5"/>
  <c r="H2137" i="5"/>
  <c r="L2136" i="5"/>
  <c r="K2136" i="5"/>
  <c r="J2136" i="5"/>
  <c r="I2136" i="5"/>
  <c r="H2136" i="5"/>
  <c r="L2135" i="5"/>
  <c r="K2135" i="5"/>
  <c r="J2135" i="5"/>
  <c r="I2135" i="5"/>
  <c r="H2135" i="5"/>
  <c r="L2134" i="5"/>
  <c r="K2134" i="5"/>
  <c r="J2134" i="5"/>
  <c r="I2134" i="5"/>
  <c r="H2134" i="5"/>
  <c r="L2133" i="5"/>
  <c r="K2133" i="5"/>
  <c r="J2133" i="5"/>
  <c r="I2133" i="5"/>
  <c r="H2133" i="5"/>
  <c r="L2132" i="5"/>
  <c r="K2132" i="5"/>
  <c r="J2132" i="5"/>
  <c r="I2132" i="5"/>
  <c r="H2132" i="5"/>
  <c r="L2131" i="5"/>
  <c r="K2131" i="5"/>
  <c r="J2131" i="5"/>
  <c r="I2131" i="5"/>
  <c r="H2131" i="5"/>
  <c r="L2130" i="5"/>
  <c r="K2130" i="5"/>
  <c r="J2130" i="5"/>
  <c r="I2130" i="5"/>
  <c r="H2130" i="5"/>
  <c r="L2129" i="5"/>
  <c r="K2129" i="5"/>
  <c r="J2129" i="5"/>
  <c r="I2129" i="5"/>
  <c r="H2129" i="5"/>
  <c r="L2128" i="5"/>
  <c r="K2128" i="5"/>
  <c r="J2128" i="5"/>
  <c r="I2128" i="5"/>
  <c r="H2128" i="5"/>
  <c r="L2127" i="5"/>
  <c r="K2127" i="5"/>
  <c r="J2127" i="5"/>
  <c r="I2127" i="5"/>
  <c r="H2127" i="5"/>
  <c r="L2126" i="5"/>
  <c r="K2126" i="5"/>
  <c r="J2126" i="5"/>
  <c r="I2126" i="5"/>
  <c r="H2126" i="5"/>
  <c r="L2125" i="5"/>
  <c r="K2125" i="5"/>
  <c r="J2125" i="5"/>
  <c r="I2125" i="5"/>
  <c r="H2125" i="5"/>
  <c r="L2124" i="5"/>
  <c r="K2124" i="5"/>
  <c r="J2124" i="5"/>
  <c r="I2124" i="5"/>
  <c r="H2124" i="5"/>
  <c r="L2123" i="5"/>
  <c r="K2123" i="5"/>
  <c r="J2123" i="5"/>
  <c r="I2123" i="5"/>
  <c r="H2123" i="5"/>
  <c r="L2122" i="5"/>
  <c r="K2122" i="5"/>
  <c r="J2122" i="5"/>
  <c r="I2122" i="5"/>
  <c r="H2122" i="5"/>
  <c r="L2121" i="5"/>
  <c r="K2121" i="5"/>
  <c r="J2121" i="5"/>
  <c r="I2121" i="5"/>
  <c r="H2121" i="5"/>
  <c r="L2120" i="5"/>
  <c r="K2120" i="5"/>
  <c r="J2120" i="5"/>
  <c r="I2120" i="5"/>
  <c r="H2120" i="5"/>
  <c r="L2119" i="5"/>
  <c r="K2119" i="5"/>
  <c r="J2119" i="5"/>
  <c r="I2119" i="5"/>
  <c r="H2119" i="5"/>
  <c r="L2118" i="5"/>
  <c r="K2118" i="5"/>
  <c r="J2118" i="5"/>
  <c r="I2118" i="5"/>
  <c r="H2118" i="5"/>
  <c r="L2117" i="5"/>
  <c r="K2117" i="5"/>
  <c r="J2117" i="5"/>
  <c r="I2117" i="5"/>
  <c r="H2117" i="5"/>
  <c r="L2116" i="5"/>
  <c r="K2116" i="5"/>
  <c r="J2116" i="5"/>
  <c r="I2116" i="5"/>
  <c r="H2116" i="5"/>
  <c r="L2115" i="5"/>
  <c r="K2115" i="5"/>
  <c r="J2115" i="5"/>
  <c r="I2115" i="5"/>
  <c r="H2115" i="5"/>
  <c r="L2114" i="5"/>
  <c r="K2114" i="5"/>
  <c r="J2114" i="5"/>
  <c r="I2114" i="5"/>
  <c r="H2114" i="5"/>
  <c r="L2113" i="5"/>
  <c r="K2113" i="5"/>
  <c r="J2113" i="5"/>
  <c r="I2113" i="5"/>
  <c r="H2113" i="5"/>
  <c r="L2112" i="5"/>
  <c r="K2112" i="5"/>
  <c r="J2112" i="5"/>
  <c r="I2112" i="5"/>
  <c r="H2112" i="5"/>
  <c r="L2111" i="5"/>
  <c r="K2111" i="5"/>
  <c r="J2111" i="5"/>
  <c r="I2111" i="5"/>
  <c r="H2111" i="5"/>
  <c r="L2110" i="5"/>
  <c r="K2110" i="5"/>
  <c r="J2110" i="5"/>
  <c r="I2110" i="5"/>
  <c r="H2110" i="5"/>
  <c r="L2109" i="5"/>
  <c r="K2109" i="5"/>
  <c r="J2109" i="5"/>
  <c r="I2109" i="5"/>
  <c r="H2109" i="5"/>
  <c r="L2108" i="5"/>
  <c r="K2108" i="5"/>
  <c r="J2108" i="5"/>
  <c r="I2108" i="5"/>
  <c r="H2108" i="5"/>
  <c r="L2107" i="5"/>
  <c r="K2107" i="5"/>
  <c r="J2107" i="5"/>
  <c r="I2107" i="5"/>
  <c r="H2107" i="5"/>
  <c r="L2106" i="5"/>
  <c r="K2106" i="5"/>
  <c r="J2106" i="5"/>
  <c r="I2106" i="5"/>
  <c r="H2106" i="5"/>
  <c r="L2105" i="5"/>
  <c r="K2105" i="5"/>
  <c r="J2105" i="5"/>
  <c r="I2105" i="5"/>
  <c r="H2105" i="5"/>
  <c r="L2104" i="5"/>
  <c r="K2104" i="5"/>
  <c r="J2104" i="5"/>
  <c r="I2104" i="5"/>
  <c r="H2104" i="5"/>
  <c r="L2103" i="5"/>
  <c r="K2103" i="5"/>
  <c r="J2103" i="5"/>
  <c r="I2103" i="5"/>
  <c r="H2103" i="5"/>
  <c r="L2102" i="5"/>
  <c r="K2102" i="5"/>
  <c r="J2102" i="5"/>
  <c r="I2102" i="5"/>
  <c r="H2102" i="5"/>
  <c r="L2101" i="5"/>
  <c r="K2101" i="5"/>
  <c r="J2101" i="5"/>
  <c r="I2101" i="5"/>
  <c r="H2101" i="5"/>
  <c r="L2100" i="5"/>
  <c r="K2100" i="5"/>
  <c r="J2100" i="5"/>
  <c r="I2100" i="5"/>
  <c r="H2100" i="5"/>
  <c r="L2099" i="5"/>
  <c r="K2099" i="5"/>
  <c r="J2099" i="5"/>
  <c r="I2099" i="5"/>
  <c r="H2099" i="5"/>
  <c r="L2098" i="5"/>
  <c r="K2098" i="5"/>
  <c r="J2098" i="5"/>
  <c r="I2098" i="5"/>
  <c r="H2098" i="5"/>
  <c r="L2097" i="5"/>
  <c r="K2097" i="5"/>
  <c r="J2097" i="5"/>
  <c r="I2097" i="5"/>
  <c r="H2097" i="5"/>
  <c r="L2096" i="5"/>
  <c r="K2096" i="5"/>
  <c r="J2096" i="5"/>
  <c r="I2096" i="5"/>
  <c r="H2096" i="5"/>
  <c r="L2095" i="5"/>
  <c r="K2095" i="5"/>
  <c r="J2095" i="5"/>
  <c r="I2095" i="5"/>
  <c r="H2095" i="5"/>
  <c r="L2094" i="5"/>
  <c r="K2094" i="5"/>
  <c r="J2094" i="5"/>
  <c r="I2094" i="5"/>
  <c r="H2094" i="5"/>
  <c r="L2093" i="5"/>
  <c r="K2093" i="5"/>
  <c r="J2093" i="5"/>
  <c r="I2093" i="5"/>
  <c r="H2093" i="5"/>
  <c r="L2092" i="5"/>
  <c r="K2092" i="5"/>
  <c r="J2092" i="5"/>
  <c r="I2092" i="5"/>
  <c r="H2092" i="5"/>
  <c r="L2091" i="5"/>
  <c r="K2091" i="5"/>
  <c r="J2091" i="5"/>
  <c r="I2091" i="5"/>
  <c r="H2091" i="5"/>
  <c r="L2090" i="5"/>
  <c r="K2090" i="5"/>
  <c r="J2090" i="5"/>
  <c r="I2090" i="5"/>
  <c r="H2090" i="5"/>
  <c r="L2089" i="5"/>
  <c r="K2089" i="5"/>
  <c r="J2089" i="5"/>
  <c r="I2089" i="5"/>
  <c r="H2089" i="5"/>
  <c r="L2088" i="5"/>
  <c r="K2088" i="5"/>
  <c r="J2088" i="5"/>
  <c r="I2088" i="5"/>
  <c r="H2088" i="5"/>
  <c r="L2087" i="5"/>
  <c r="K2087" i="5"/>
  <c r="J2087" i="5"/>
  <c r="I2087" i="5"/>
  <c r="H2087" i="5"/>
  <c r="L2086" i="5"/>
  <c r="K2086" i="5"/>
  <c r="J2086" i="5"/>
  <c r="I2086" i="5"/>
  <c r="H2086" i="5"/>
  <c r="L2085" i="5"/>
  <c r="K2085" i="5"/>
  <c r="J2085" i="5"/>
  <c r="I2085" i="5"/>
  <c r="H2085" i="5"/>
  <c r="L2084" i="5"/>
  <c r="K2084" i="5"/>
  <c r="J2084" i="5"/>
  <c r="I2084" i="5"/>
  <c r="H2084" i="5"/>
  <c r="L2083" i="5"/>
  <c r="K2083" i="5"/>
  <c r="J2083" i="5"/>
  <c r="I2083" i="5"/>
  <c r="H2083" i="5"/>
  <c r="L2082" i="5"/>
  <c r="K2082" i="5"/>
  <c r="J2082" i="5"/>
  <c r="I2082" i="5"/>
  <c r="H2082" i="5"/>
  <c r="L2081" i="5"/>
  <c r="K2081" i="5"/>
  <c r="J2081" i="5"/>
  <c r="I2081" i="5"/>
  <c r="H2081" i="5"/>
  <c r="L2080" i="5"/>
  <c r="K2080" i="5"/>
  <c r="J2080" i="5"/>
  <c r="I2080" i="5"/>
  <c r="H2080" i="5"/>
  <c r="L2079" i="5"/>
  <c r="K2079" i="5"/>
  <c r="J2079" i="5"/>
  <c r="I2079" i="5"/>
  <c r="H2079" i="5"/>
  <c r="L2078" i="5"/>
  <c r="K2078" i="5"/>
  <c r="J2078" i="5"/>
  <c r="I2078" i="5"/>
  <c r="H2078" i="5"/>
  <c r="L2077" i="5"/>
  <c r="K2077" i="5"/>
  <c r="J2077" i="5"/>
  <c r="I2077" i="5"/>
  <c r="H2077" i="5"/>
  <c r="L2076" i="5"/>
  <c r="K2076" i="5"/>
  <c r="J2076" i="5"/>
  <c r="I2076" i="5"/>
  <c r="H2076" i="5"/>
  <c r="L2075" i="5"/>
  <c r="K2075" i="5"/>
  <c r="J2075" i="5"/>
  <c r="I2075" i="5"/>
  <c r="H2075" i="5"/>
  <c r="L2074" i="5"/>
  <c r="K2074" i="5"/>
  <c r="J2074" i="5"/>
  <c r="I2074" i="5"/>
  <c r="H2074" i="5"/>
  <c r="L2073" i="5"/>
  <c r="K2073" i="5"/>
  <c r="J2073" i="5"/>
  <c r="I2073" i="5"/>
  <c r="H2073" i="5"/>
  <c r="L2072" i="5"/>
  <c r="K2072" i="5"/>
  <c r="J2072" i="5"/>
  <c r="I2072" i="5"/>
  <c r="H2072" i="5"/>
  <c r="L2071" i="5"/>
  <c r="K2071" i="5"/>
  <c r="J2071" i="5"/>
  <c r="I2071" i="5"/>
  <c r="H2071" i="5"/>
  <c r="L2070" i="5"/>
  <c r="K2070" i="5"/>
  <c r="J2070" i="5"/>
  <c r="I2070" i="5"/>
  <c r="H2070" i="5"/>
  <c r="L2069" i="5"/>
  <c r="K2069" i="5"/>
  <c r="J2069" i="5"/>
  <c r="I2069" i="5"/>
  <c r="H2069" i="5"/>
  <c r="L2068" i="5"/>
  <c r="K2068" i="5"/>
  <c r="J2068" i="5"/>
  <c r="I2068" i="5"/>
  <c r="H2068" i="5"/>
  <c r="L2067" i="5"/>
  <c r="K2067" i="5"/>
  <c r="J2067" i="5"/>
  <c r="I2067" i="5"/>
  <c r="H2067" i="5"/>
  <c r="L2066" i="5"/>
  <c r="K2066" i="5"/>
  <c r="J2066" i="5"/>
  <c r="I2066" i="5"/>
  <c r="H2066" i="5"/>
  <c r="L2065" i="5"/>
  <c r="K2065" i="5"/>
  <c r="J2065" i="5"/>
  <c r="I2065" i="5"/>
  <c r="H2065" i="5"/>
  <c r="L2064" i="5"/>
  <c r="K2064" i="5"/>
  <c r="J2064" i="5"/>
  <c r="I2064" i="5"/>
  <c r="H2064" i="5"/>
  <c r="L2063" i="5"/>
  <c r="K2063" i="5"/>
  <c r="J2063" i="5"/>
  <c r="I2063" i="5"/>
  <c r="H2063" i="5"/>
  <c r="L2062" i="5"/>
  <c r="K2062" i="5"/>
  <c r="J2062" i="5"/>
  <c r="I2062" i="5"/>
  <c r="H2062" i="5"/>
  <c r="L2061" i="5"/>
  <c r="K2061" i="5"/>
  <c r="J2061" i="5"/>
  <c r="I2061" i="5"/>
  <c r="H2061" i="5"/>
  <c r="L2060" i="5"/>
  <c r="K2060" i="5"/>
  <c r="J2060" i="5"/>
  <c r="I2060" i="5"/>
  <c r="H2060" i="5"/>
  <c r="L2059" i="5"/>
  <c r="K2059" i="5"/>
  <c r="J2059" i="5"/>
  <c r="I2059" i="5"/>
  <c r="H2059" i="5"/>
  <c r="L2058" i="5"/>
  <c r="K2058" i="5"/>
  <c r="J2058" i="5"/>
  <c r="I2058" i="5"/>
  <c r="H2058" i="5"/>
  <c r="L2057" i="5"/>
  <c r="K2057" i="5"/>
  <c r="J2057" i="5"/>
  <c r="I2057" i="5"/>
  <c r="H2057" i="5"/>
  <c r="L2056" i="5"/>
  <c r="K2056" i="5"/>
  <c r="J2056" i="5"/>
  <c r="I2056" i="5"/>
  <c r="H2056" i="5"/>
  <c r="L2055" i="5"/>
  <c r="K2055" i="5"/>
  <c r="J2055" i="5"/>
  <c r="I2055" i="5"/>
  <c r="H2055" i="5"/>
  <c r="L2054" i="5"/>
  <c r="K2054" i="5"/>
  <c r="J2054" i="5"/>
  <c r="I2054" i="5"/>
  <c r="H2054" i="5"/>
  <c r="L2053" i="5"/>
  <c r="K2053" i="5"/>
  <c r="J2053" i="5"/>
  <c r="I2053" i="5"/>
  <c r="H2053" i="5"/>
  <c r="L2052" i="5"/>
  <c r="K2052" i="5"/>
  <c r="J2052" i="5"/>
  <c r="I2052" i="5"/>
  <c r="H2052" i="5"/>
  <c r="L2051" i="5"/>
  <c r="K2051" i="5"/>
  <c r="J2051" i="5"/>
  <c r="I2051" i="5"/>
  <c r="H2051" i="5"/>
  <c r="L2050" i="5"/>
  <c r="K2050" i="5"/>
  <c r="J2050" i="5"/>
  <c r="I2050" i="5"/>
  <c r="H2050" i="5"/>
  <c r="L2049" i="5"/>
  <c r="K2049" i="5"/>
  <c r="J2049" i="5"/>
  <c r="I2049" i="5"/>
  <c r="H2049" i="5"/>
  <c r="L2048" i="5"/>
  <c r="K2048" i="5"/>
  <c r="J2048" i="5"/>
  <c r="I2048" i="5"/>
  <c r="H2048" i="5"/>
  <c r="L2047" i="5"/>
  <c r="K2047" i="5"/>
  <c r="J2047" i="5"/>
  <c r="I2047" i="5"/>
  <c r="H2047" i="5"/>
  <c r="L2046" i="5"/>
  <c r="K2046" i="5"/>
  <c r="J2046" i="5"/>
  <c r="I2046" i="5"/>
  <c r="H2046" i="5"/>
  <c r="L2045" i="5"/>
  <c r="K2045" i="5"/>
  <c r="J2045" i="5"/>
  <c r="I2045" i="5"/>
  <c r="H2045" i="5"/>
  <c r="L2044" i="5"/>
  <c r="K2044" i="5"/>
  <c r="J2044" i="5"/>
  <c r="I2044" i="5"/>
  <c r="H2044" i="5"/>
  <c r="L2043" i="5"/>
  <c r="K2043" i="5"/>
  <c r="J2043" i="5"/>
  <c r="I2043" i="5"/>
  <c r="H2043" i="5"/>
  <c r="L2042" i="5"/>
  <c r="K2042" i="5"/>
  <c r="J2042" i="5"/>
  <c r="I2042" i="5"/>
  <c r="H2042" i="5"/>
  <c r="L2041" i="5"/>
  <c r="K2041" i="5"/>
  <c r="J2041" i="5"/>
  <c r="I2041" i="5"/>
  <c r="H2041" i="5"/>
  <c r="L2040" i="5"/>
  <c r="K2040" i="5"/>
  <c r="J2040" i="5"/>
  <c r="I2040" i="5"/>
  <c r="H2040" i="5"/>
  <c r="L2039" i="5"/>
  <c r="K2039" i="5"/>
  <c r="J2039" i="5"/>
  <c r="I2039" i="5"/>
  <c r="H2039" i="5"/>
  <c r="L2038" i="5"/>
  <c r="K2038" i="5"/>
  <c r="J2038" i="5"/>
  <c r="I2038" i="5"/>
  <c r="H2038" i="5"/>
  <c r="L2037" i="5"/>
  <c r="K2037" i="5"/>
  <c r="J2037" i="5"/>
  <c r="I2037" i="5"/>
  <c r="H2037" i="5"/>
  <c r="L2036" i="5"/>
  <c r="K2036" i="5"/>
  <c r="J2036" i="5"/>
  <c r="I2036" i="5"/>
  <c r="H2036" i="5"/>
  <c r="L2035" i="5"/>
  <c r="K2035" i="5"/>
  <c r="J2035" i="5"/>
  <c r="I2035" i="5"/>
  <c r="H2035" i="5"/>
  <c r="L2034" i="5"/>
  <c r="K2034" i="5"/>
  <c r="J2034" i="5"/>
  <c r="I2034" i="5"/>
  <c r="H2034" i="5"/>
  <c r="L2033" i="5"/>
  <c r="K2033" i="5"/>
  <c r="J2033" i="5"/>
  <c r="I2033" i="5"/>
  <c r="H2033" i="5"/>
  <c r="L2032" i="5"/>
  <c r="K2032" i="5"/>
  <c r="J2032" i="5"/>
  <c r="I2032" i="5"/>
  <c r="H2032" i="5"/>
  <c r="L2031" i="5"/>
  <c r="K2031" i="5"/>
  <c r="J2031" i="5"/>
  <c r="I2031" i="5"/>
  <c r="H2031" i="5"/>
  <c r="L2030" i="5"/>
  <c r="K2030" i="5"/>
  <c r="J2030" i="5"/>
  <c r="I2030" i="5"/>
  <c r="H2030" i="5"/>
  <c r="L2029" i="5"/>
  <c r="K2029" i="5"/>
  <c r="J2029" i="5"/>
  <c r="I2029" i="5"/>
  <c r="H2029" i="5"/>
  <c r="L2028" i="5"/>
  <c r="K2028" i="5"/>
  <c r="J2028" i="5"/>
  <c r="I2028" i="5"/>
  <c r="H2028" i="5"/>
  <c r="L2027" i="5"/>
  <c r="K2027" i="5"/>
  <c r="J2027" i="5"/>
  <c r="I2027" i="5"/>
  <c r="H2027" i="5"/>
  <c r="L2026" i="5"/>
  <c r="K2026" i="5"/>
  <c r="J2026" i="5"/>
  <c r="I2026" i="5"/>
  <c r="H2026" i="5"/>
  <c r="L2025" i="5"/>
  <c r="K2025" i="5"/>
  <c r="J2025" i="5"/>
  <c r="I2025" i="5"/>
  <c r="H2025" i="5"/>
  <c r="L2024" i="5"/>
  <c r="K2024" i="5"/>
  <c r="J2024" i="5"/>
  <c r="I2024" i="5"/>
  <c r="H2024" i="5"/>
  <c r="L2023" i="5"/>
  <c r="K2023" i="5"/>
  <c r="J2023" i="5"/>
  <c r="I2023" i="5"/>
  <c r="H2023" i="5"/>
  <c r="L2022" i="5"/>
  <c r="K2022" i="5"/>
  <c r="J2022" i="5"/>
  <c r="I2022" i="5"/>
  <c r="H2022" i="5"/>
  <c r="L2021" i="5"/>
  <c r="K2021" i="5"/>
  <c r="J2021" i="5"/>
  <c r="I2021" i="5"/>
  <c r="H2021" i="5"/>
  <c r="L2020" i="5"/>
  <c r="K2020" i="5"/>
  <c r="J2020" i="5"/>
  <c r="I2020" i="5"/>
  <c r="H2020" i="5"/>
  <c r="L2019" i="5"/>
  <c r="K2019" i="5"/>
  <c r="J2019" i="5"/>
  <c r="I2019" i="5"/>
  <c r="H2019" i="5"/>
  <c r="L2018" i="5"/>
  <c r="K2018" i="5"/>
  <c r="J2018" i="5"/>
  <c r="I2018" i="5"/>
  <c r="H2018" i="5"/>
  <c r="L2017" i="5"/>
  <c r="K2017" i="5"/>
  <c r="J2017" i="5"/>
  <c r="I2017" i="5"/>
  <c r="H2017" i="5"/>
  <c r="L2016" i="5"/>
  <c r="K2016" i="5"/>
  <c r="J2016" i="5"/>
  <c r="I2016" i="5"/>
  <c r="H2016" i="5"/>
  <c r="L2015" i="5"/>
  <c r="K2015" i="5"/>
  <c r="J2015" i="5"/>
  <c r="I2015" i="5"/>
  <c r="H2015" i="5"/>
  <c r="L2014" i="5"/>
  <c r="K2014" i="5"/>
  <c r="J2014" i="5"/>
  <c r="I2014" i="5"/>
  <c r="H2014" i="5"/>
  <c r="L2013" i="5"/>
  <c r="K2013" i="5"/>
  <c r="J2013" i="5"/>
  <c r="I2013" i="5"/>
  <c r="H2013" i="5"/>
  <c r="L2012" i="5"/>
  <c r="K2012" i="5"/>
  <c r="J2012" i="5"/>
  <c r="I2012" i="5"/>
  <c r="H2012" i="5"/>
  <c r="L2011" i="5"/>
  <c r="K2011" i="5"/>
  <c r="J2011" i="5"/>
  <c r="I2011" i="5"/>
  <c r="H2011" i="5"/>
  <c r="L2010" i="5"/>
  <c r="K2010" i="5"/>
  <c r="J2010" i="5"/>
  <c r="I2010" i="5"/>
  <c r="H2010" i="5"/>
  <c r="L2009" i="5"/>
  <c r="K2009" i="5"/>
  <c r="J2009" i="5"/>
  <c r="I2009" i="5"/>
  <c r="H2009" i="5"/>
  <c r="L2008" i="5"/>
  <c r="K2008" i="5"/>
  <c r="J2008" i="5"/>
  <c r="I2008" i="5"/>
  <c r="H2008" i="5"/>
  <c r="L2007" i="5"/>
  <c r="K2007" i="5"/>
  <c r="J2007" i="5"/>
  <c r="I2007" i="5"/>
  <c r="H2007" i="5"/>
  <c r="L2006" i="5"/>
  <c r="K2006" i="5"/>
  <c r="J2006" i="5"/>
  <c r="I2006" i="5"/>
  <c r="H2006" i="5"/>
  <c r="L2005" i="5"/>
  <c r="K2005" i="5"/>
  <c r="J2005" i="5"/>
  <c r="I2005" i="5"/>
  <c r="H2005" i="5"/>
  <c r="L2004" i="5"/>
  <c r="K2004" i="5"/>
  <c r="J2004" i="5"/>
  <c r="I2004" i="5"/>
  <c r="H2004" i="5"/>
  <c r="L2003" i="5"/>
  <c r="K2003" i="5"/>
  <c r="J2003" i="5"/>
  <c r="I2003" i="5"/>
  <c r="H2003" i="5"/>
  <c r="L2002" i="5"/>
  <c r="K2002" i="5"/>
  <c r="J2002" i="5"/>
  <c r="I2002" i="5"/>
  <c r="H2002" i="5"/>
  <c r="L2001" i="5"/>
  <c r="K2001" i="5"/>
  <c r="J2001" i="5"/>
  <c r="I2001" i="5"/>
  <c r="H2001" i="5"/>
  <c r="L2000" i="5"/>
  <c r="K2000" i="5"/>
  <c r="J2000" i="5"/>
  <c r="I2000" i="5"/>
  <c r="H2000" i="5"/>
  <c r="L1999" i="5"/>
  <c r="K1999" i="5"/>
  <c r="J1999" i="5"/>
  <c r="I1999" i="5"/>
  <c r="H1999" i="5"/>
  <c r="L1998" i="5"/>
  <c r="K1998" i="5"/>
  <c r="J1998" i="5"/>
  <c r="I1998" i="5"/>
  <c r="H1998" i="5"/>
  <c r="L1997" i="5"/>
  <c r="K1997" i="5"/>
  <c r="J1997" i="5"/>
  <c r="I1997" i="5"/>
  <c r="H1997" i="5"/>
  <c r="L1996" i="5"/>
  <c r="K1996" i="5"/>
  <c r="J1996" i="5"/>
  <c r="I1996" i="5"/>
  <c r="H1996" i="5"/>
  <c r="L1995" i="5"/>
  <c r="K1995" i="5"/>
  <c r="J1995" i="5"/>
  <c r="I1995" i="5"/>
  <c r="H1995" i="5"/>
  <c r="L1994" i="5"/>
  <c r="K1994" i="5"/>
  <c r="J1994" i="5"/>
  <c r="I1994" i="5"/>
  <c r="H1994" i="5"/>
  <c r="L1993" i="5"/>
  <c r="K1993" i="5"/>
  <c r="J1993" i="5"/>
  <c r="I1993" i="5"/>
  <c r="H1993" i="5"/>
  <c r="L1992" i="5"/>
  <c r="K1992" i="5"/>
  <c r="J1992" i="5"/>
  <c r="I1992" i="5"/>
  <c r="H1992" i="5"/>
  <c r="L1991" i="5"/>
  <c r="K1991" i="5"/>
  <c r="J1991" i="5"/>
  <c r="I1991" i="5"/>
  <c r="H1991" i="5"/>
  <c r="L1990" i="5"/>
  <c r="K1990" i="5"/>
  <c r="J1990" i="5"/>
  <c r="I1990" i="5"/>
  <c r="H1990" i="5"/>
  <c r="L1989" i="5"/>
  <c r="K1989" i="5"/>
  <c r="J1989" i="5"/>
  <c r="I1989" i="5"/>
  <c r="H1989" i="5"/>
  <c r="L1988" i="5"/>
  <c r="K1988" i="5"/>
  <c r="J1988" i="5"/>
  <c r="I1988" i="5"/>
  <c r="H1988" i="5"/>
  <c r="L1987" i="5"/>
  <c r="K1987" i="5"/>
  <c r="J1987" i="5"/>
  <c r="I1987" i="5"/>
  <c r="H1987" i="5"/>
  <c r="L1986" i="5"/>
  <c r="K1986" i="5"/>
  <c r="J1986" i="5"/>
  <c r="I1986" i="5"/>
  <c r="H1986" i="5"/>
  <c r="L1985" i="5"/>
  <c r="K1985" i="5"/>
  <c r="J1985" i="5"/>
  <c r="I1985" i="5"/>
  <c r="H1985" i="5"/>
  <c r="L1984" i="5"/>
  <c r="K1984" i="5"/>
  <c r="J1984" i="5"/>
  <c r="I1984" i="5"/>
  <c r="H1984" i="5"/>
  <c r="L1983" i="5"/>
  <c r="K1983" i="5"/>
  <c r="J1983" i="5"/>
  <c r="I1983" i="5"/>
  <c r="H1983" i="5"/>
  <c r="L1982" i="5"/>
  <c r="K1982" i="5"/>
  <c r="J1982" i="5"/>
  <c r="I1982" i="5"/>
  <c r="H1982" i="5"/>
  <c r="L1981" i="5"/>
  <c r="K1981" i="5"/>
  <c r="J1981" i="5"/>
  <c r="I1981" i="5"/>
  <c r="H1981" i="5"/>
  <c r="L1980" i="5"/>
  <c r="K1980" i="5"/>
  <c r="J1980" i="5"/>
  <c r="I1980" i="5"/>
  <c r="H1980" i="5"/>
  <c r="L1979" i="5"/>
  <c r="K1979" i="5"/>
  <c r="J1979" i="5"/>
  <c r="I1979" i="5"/>
  <c r="H1979" i="5"/>
  <c r="L1978" i="5"/>
  <c r="K1978" i="5"/>
  <c r="J1978" i="5"/>
  <c r="I1978" i="5"/>
  <c r="H1978" i="5"/>
  <c r="L1977" i="5"/>
  <c r="K1977" i="5"/>
  <c r="J1977" i="5"/>
  <c r="I1977" i="5"/>
  <c r="H1977" i="5"/>
  <c r="L1976" i="5"/>
  <c r="K1976" i="5"/>
  <c r="J1976" i="5"/>
  <c r="I1976" i="5"/>
  <c r="H1976" i="5"/>
  <c r="L1975" i="5"/>
  <c r="K1975" i="5"/>
  <c r="J1975" i="5"/>
  <c r="I1975" i="5"/>
  <c r="H1975" i="5"/>
  <c r="L1974" i="5"/>
  <c r="K1974" i="5"/>
  <c r="J1974" i="5"/>
  <c r="I1974" i="5"/>
  <c r="H1974" i="5"/>
  <c r="L1973" i="5"/>
  <c r="K1973" i="5"/>
  <c r="J1973" i="5"/>
  <c r="I1973" i="5"/>
  <c r="H1973" i="5"/>
  <c r="L1972" i="5"/>
  <c r="K1972" i="5"/>
  <c r="J1972" i="5"/>
  <c r="I1972" i="5"/>
  <c r="H1972" i="5"/>
  <c r="L1971" i="5"/>
  <c r="K1971" i="5"/>
  <c r="J1971" i="5"/>
  <c r="I1971" i="5"/>
  <c r="H1971" i="5"/>
  <c r="L1970" i="5"/>
  <c r="K1970" i="5"/>
  <c r="J1970" i="5"/>
  <c r="I1970" i="5"/>
  <c r="H1970" i="5"/>
  <c r="L1969" i="5"/>
  <c r="K1969" i="5"/>
  <c r="J1969" i="5"/>
  <c r="I1969" i="5"/>
  <c r="H1969" i="5"/>
  <c r="L1968" i="5"/>
  <c r="K1968" i="5"/>
  <c r="J1968" i="5"/>
  <c r="I1968" i="5"/>
  <c r="H1968" i="5"/>
  <c r="L1967" i="5"/>
  <c r="K1967" i="5"/>
  <c r="J1967" i="5"/>
  <c r="I1967" i="5"/>
  <c r="H1967" i="5"/>
  <c r="L1966" i="5"/>
  <c r="K1966" i="5"/>
  <c r="J1966" i="5"/>
  <c r="I1966" i="5"/>
  <c r="H1966" i="5"/>
  <c r="L1965" i="5"/>
  <c r="K1965" i="5"/>
  <c r="J1965" i="5"/>
  <c r="I1965" i="5"/>
  <c r="H1965" i="5"/>
  <c r="L1964" i="5"/>
  <c r="K1964" i="5"/>
  <c r="J1964" i="5"/>
  <c r="I1964" i="5"/>
  <c r="H1964" i="5"/>
  <c r="L1963" i="5"/>
  <c r="K1963" i="5"/>
  <c r="J1963" i="5"/>
  <c r="I1963" i="5"/>
  <c r="H1963" i="5"/>
  <c r="L1962" i="5"/>
  <c r="K1962" i="5"/>
  <c r="J1962" i="5"/>
  <c r="I1962" i="5"/>
  <c r="H1962" i="5"/>
  <c r="L1961" i="5"/>
  <c r="K1961" i="5"/>
  <c r="J1961" i="5"/>
  <c r="I1961" i="5"/>
  <c r="H1961" i="5"/>
  <c r="L1960" i="5"/>
  <c r="K1960" i="5"/>
  <c r="J1960" i="5"/>
  <c r="I1960" i="5"/>
  <c r="H1960" i="5"/>
  <c r="L1959" i="5"/>
  <c r="K1959" i="5"/>
  <c r="J1959" i="5"/>
  <c r="I1959" i="5"/>
  <c r="H1959" i="5"/>
  <c r="L1958" i="5"/>
  <c r="K1958" i="5"/>
  <c r="J1958" i="5"/>
  <c r="I1958" i="5"/>
  <c r="H1958" i="5"/>
  <c r="L1957" i="5"/>
  <c r="K1957" i="5"/>
  <c r="J1957" i="5"/>
  <c r="I1957" i="5"/>
  <c r="H1957" i="5"/>
  <c r="L1956" i="5"/>
  <c r="K1956" i="5"/>
  <c r="J1956" i="5"/>
  <c r="I1956" i="5"/>
  <c r="H1956" i="5"/>
  <c r="L1955" i="5"/>
  <c r="K1955" i="5"/>
  <c r="J1955" i="5"/>
  <c r="I1955" i="5"/>
  <c r="H1955" i="5"/>
  <c r="L1954" i="5"/>
  <c r="K1954" i="5"/>
  <c r="J1954" i="5"/>
  <c r="I1954" i="5"/>
  <c r="H1954" i="5"/>
  <c r="L1953" i="5"/>
  <c r="K1953" i="5"/>
  <c r="J1953" i="5"/>
  <c r="I1953" i="5"/>
  <c r="H1953" i="5"/>
  <c r="L1952" i="5"/>
  <c r="K1952" i="5"/>
  <c r="J1952" i="5"/>
  <c r="I1952" i="5"/>
  <c r="H1952" i="5"/>
  <c r="L1951" i="5"/>
  <c r="K1951" i="5"/>
  <c r="J1951" i="5"/>
  <c r="I1951" i="5"/>
  <c r="H1951" i="5"/>
  <c r="L1950" i="5"/>
  <c r="K1950" i="5"/>
  <c r="J1950" i="5"/>
  <c r="I1950" i="5"/>
  <c r="H1950" i="5"/>
  <c r="L1949" i="5"/>
  <c r="K1949" i="5"/>
  <c r="J1949" i="5"/>
  <c r="I1949" i="5"/>
  <c r="H1949" i="5"/>
  <c r="L1948" i="5"/>
  <c r="K1948" i="5"/>
  <c r="J1948" i="5"/>
  <c r="I1948" i="5"/>
  <c r="H1948" i="5"/>
  <c r="L1947" i="5"/>
  <c r="K1947" i="5"/>
  <c r="J1947" i="5"/>
  <c r="I1947" i="5"/>
  <c r="H1947" i="5"/>
  <c r="L1946" i="5"/>
  <c r="K1946" i="5"/>
  <c r="J1946" i="5"/>
  <c r="I1946" i="5"/>
  <c r="H1946" i="5"/>
  <c r="L1945" i="5"/>
  <c r="K1945" i="5"/>
  <c r="J1945" i="5"/>
  <c r="I1945" i="5"/>
  <c r="H1945" i="5"/>
  <c r="L1944" i="5"/>
  <c r="K1944" i="5"/>
  <c r="J1944" i="5"/>
  <c r="I1944" i="5"/>
  <c r="H1944" i="5"/>
  <c r="L1943" i="5"/>
  <c r="K1943" i="5"/>
  <c r="J1943" i="5"/>
  <c r="I1943" i="5"/>
  <c r="H1943" i="5"/>
  <c r="L1942" i="5"/>
  <c r="K1942" i="5"/>
  <c r="J1942" i="5"/>
  <c r="I1942" i="5"/>
  <c r="H1942" i="5"/>
  <c r="L1941" i="5"/>
  <c r="K1941" i="5"/>
  <c r="J1941" i="5"/>
  <c r="I1941" i="5"/>
  <c r="H1941" i="5"/>
  <c r="L1940" i="5"/>
  <c r="K1940" i="5"/>
  <c r="J1940" i="5"/>
  <c r="I1940" i="5"/>
  <c r="H1940" i="5"/>
  <c r="L1939" i="5"/>
  <c r="K1939" i="5"/>
  <c r="J1939" i="5"/>
  <c r="I1939" i="5"/>
  <c r="H1939" i="5"/>
  <c r="L1938" i="5"/>
  <c r="K1938" i="5"/>
  <c r="J1938" i="5"/>
  <c r="I1938" i="5"/>
  <c r="H1938" i="5"/>
  <c r="L1937" i="5"/>
  <c r="K1937" i="5"/>
  <c r="J1937" i="5"/>
  <c r="I1937" i="5"/>
  <c r="H1937" i="5"/>
  <c r="L1936" i="5"/>
  <c r="K1936" i="5"/>
  <c r="J1936" i="5"/>
  <c r="I1936" i="5"/>
  <c r="H1936" i="5"/>
  <c r="L1935" i="5"/>
  <c r="K1935" i="5"/>
  <c r="J1935" i="5"/>
  <c r="I1935" i="5"/>
  <c r="H1935" i="5"/>
  <c r="L1934" i="5"/>
  <c r="K1934" i="5"/>
  <c r="J1934" i="5"/>
  <c r="I1934" i="5"/>
  <c r="H1934" i="5"/>
  <c r="L1933" i="5"/>
  <c r="K1933" i="5"/>
  <c r="J1933" i="5"/>
  <c r="I1933" i="5"/>
  <c r="H1933" i="5"/>
  <c r="L1932" i="5"/>
  <c r="K1932" i="5"/>
  <c r="J1932" i="5"/>
  <c r="I1932" i="5"/>
  <c r="H1932" i="5"/>
  <c r="L1931" i="5"/>
  <c r="K1931" i="5"/>
  <c r="J1931" i="5"/>
  <c r="I1931" i="5"/>
  <c r="H1931" i="5"/>
  <c r="L1930" i="5"/>
  <c r="K1930" i="5"/>
  <c r="J1930" i="5"/>
  <c r="I1930" i="5"/>
  <c r="H1930" i="5"/>
  <c r="L1929" i="5"/>
  <c r="K1929" i="5"/>
  <c r="J1929" i="5"/>
  <c r="I1929" i="5"/>
  <c r="H1929" i="5"/>
  <c r="L1928" i="5"/>
  <c r="K1928" i="5"/>
  <c r="J1928" i="5"/>
  <c r="I1928" i="5"/>
  <c r="H1928" i="5"/>
  <c r="L1927" i="5"/>
  <c r="K1927" i="5"/>
  <c r="J1927" i="5"/>
  <c r="I1927" i="5"/>
  <c r="H1927" i="5"/>
  <c r="L1926" i="5"/>
  <c r="K1926" i="5"/>
  <c r="J1926" i="5"/>
  <c r="I1926" i="5"/>
  <c r="H1926" i="5"/>
  <c r="L1925" i="5"/>
  <c r="K1925" i="5"/>
  <c r="J1925" i="5"/>
  <c r="I1925" i="5"/>
  <c r="H1925" i="5"/>
  <c r="L1924" i="5"/>
  <c r="K1924" i="5"/>
  <c r="J1924" i="5"/>
  <c r="I1924" i="5"/>
  <c r="H1924" i="5"/>
  <c r="L1923" i="5"/>
  <c r="K1923" i="5"/>
  <c r="J1923" i="5"/>
  <c r="I1923" i="5"/>
  <c r="H1923" i="5"/>
  <c r="L1922" i="5"/>
  <c r="K1922" i="5"/>
  <c r="J1922" i="5"/>
  <c r="I1922" i="5"/>
  <c r="H1922" i="5"/>
  <c r="L1921" i="5"/>
  <c r="K1921" i="5"/>
  <c r="J1921" i="5"/>
  <c r="I1921" i="5"/>
  <c r="H1921" i="5"/>
  <c r="L1920" i="5"/>
  <c r="K1920" i="5"/>
  <c r="J1920" i="5"/>
  <c r="I1920" i="5"/>
  <c r="H1920" i="5"/>
  <c r="L1919" i="5"/>
  <c r="K1919" i="5"/>
  <c r="J1919" i="5"/>
  <c r="I1919" i="5"/>
  <c r="H1919" i="5"/>
  <c r="L1918" i="5"/>
  <c r="K1918" i="5"/>
  <c r="J1918" i="5"/>
  <c r="I1918" i="5"/>
  <c r="H1918" i="5"/>
  <c r="L1917" i="5"/>
  <c r="K1917" i="5"/>
  <c r="J1917" i="5"/>
  <c r="I1917" i="5"/>
  <c r="H1917" i="5"/>
  <c r="L1916" i="5"/>
  <c r="K1916" i="5"/>
  <c r="J1916" i="5"/>
  <c r="I1916" i="5"/>
  <c r="H1916" i="5"/>
  <c r="L1915" i="5"/>
  <c r="K1915" i="5"/>
  <c r="J1915" i="5"/>
  <c r="I1915" i="5"/>
  <c r="H1915" i="5"/>
  <c r="L1914" i="5"/>
  <c r="K1914" i="5"/>
  <c r="J1914" i="5"/>
  <c r="I1914" i="5"/>
  <c r="H1914" i="5"/>
  <c r="L1913" i="5"/>
  <c r="K1913" i="5"/>
  <c r="J1913" i="5"/>
  <c r="I1913" i="5"/>
  <c r="H1913" i="5"/>
  <c r="L1912" i="5"/>
  <c r="K1912" i="5"/>
  <c r="J1912" i="5"/>
  <c r="I1912" i="5"/>
  <c r="H1912" i="5"/>
  <c r="L1911" i="5"/>
  <c r="K1911" i="5"/>
  <c r="J1911" i="5"/>
  <c r="I1911" i="5"/>
  <c r="H1911" i="5"/>
  <c r="L1910" i="5"/>
  <c r="K1910" i="5"/>
  <c r="J1910" i="5"/>
  <c r="I1910" i="5"/>
  <c r="H1910" i="5"/>
  <c r="L1909" i="5"/>
  <c r="K1909" i="5"/>
  <c r="J1909" i="5"/>
  <c r="I1909" i="5"/>
  <c r="H1909" i="5"/>
  <c r="L1908" i="5"/>
  <c r="K1908" i="5"/>
  <c r="J1908" i="5"/>
  <c r="I1908" i="5"/>
  <c r="H1908" i="5"/>
  <c r="L1907" i="5"/>
  <c r="K1907" i="5"/>
  <c r="J1907" i="5"/>
  <c r="I1907" i="5"/>
  <c r="H1907" i="5"/>
  <c r="L1906" i="5"/>
  <c r="K1906" i="5"/>
  <c r="J1906" i="5"/>
  <c r="I1906" i="5"/>
  <c r="H1906" i="5"/>
  <c r="L1905" i="5"/>
  <c r="K1905" i="5"/>
  <c r="J1905" i="5"/>
  <c r="I1905" i="5"/>
  <c r="H1905" i="5"/>
  <c r="L1904" i="5"/>
  <c r="K1904" i="5"/>
  <c r="J1904" i="5"/>
  <c r="I1904" i="5"/>
  <c r="H1904" i="5"/>
  <c r="L1903" i="5"/>
  <c r="K1903" i="5"/>
  <c r="J1903" i="5"/>
  <c r="I1903" i="5"/>
  <c r="H1903" i="5"/>
  <c r="L1902" i="5"/>
  <c r="K1902" i="5"/>
  <c r="J1902" i="5"/>
  <c r="I1902" i="5"/>
  <c r="H1902" i="5"/>
  <c r="L1901" i="5"/>
  <c r="K1901" i="5"/>
  <c r="J1901" i="5"/>
  <c r="I1901" i="5"/>
  <c r="H1901" i="5"/>
  <c r="L1900" i="5"/>
  <c r="K1900" i="5"/>
  <c r="J1900" i="5"/>
  <c r="I1900" i="5"/>
  <c r="H1900" i="5"/>
  <c r="L1899" i="5"/>
  <c r="K1899" i="5"/>
  <c r="J1899" i="5"/>
  <c r="I1899" i="5"/>
  <c r="H1899" i="5"/>
  <c r="L1898" i="5"/>
  <c r="K1898" i="5"/>
  <c r="J1898" i="5"/>
  <c r="I1898" i="5"/>
  <c r="H1898" i="5"/>
  <c r="L1897" i="5"/>
  <c r="K1897" i="5"/>
  <c r="J1897" i="5"/>
  <c r="I1897" i="5"/>
  <c r="H1897" i="5"/>
  <c r="L1896" i="5"/>
  <c r="K1896" i="5"/>
  <c r="J1896" i="5"/>
  <c r="I1896" i="5"/>
  <c r="H1896" i="5"/>
  <c r="L1895" i="5"/>
  <c r="K1895" i="5"/>
  <c r="J1895" i="5"/>
  <c r="I1895" i="5"/>
  <c r="H1895" i="5"/>
  <c r="L1894" i="5"/>
  <c r="K1894" i="5"/>
  <c r="J1894" i="5"/>
  <c r="I1894" i="5"/>
  <c r="H1894" i="5"/>
  <c r="L1893" i="5"/>
  <c r="K1893" i="5"/>
  <c r="J1893" i="5"/>
  <c r="I1893" i="5"/>
  <c r="H1893" i="5"/>
  <c r="L1892" i="5"/>
  <c r="K1892" i="5"/>
  <c r="J1892" i="5"/>
  <c r="I1892" i="5"/>
  <c r="H1892" i="5"/>
  <c r="L1891" i="5"/>
  <c r="K1891" i="5"/>
  <c r="J1891" i="5"/>
  <c r="I1891" i="5"/>
  <c r="H1891" i="5"/>
  <c r="L1890" i="5"/>
  <c r="K1890" i="5"/>
  <c r="J1890" i="5"/>
  <c r="I1890" i="5"/>
  <c r="H1890" i="5"/>
  <c r="L1889" i="5"/>
  <c r="K1889" i="5"/>
  <c r="J1889" i="5"/>
  <c r="I1889" i="5"/>
  <c r="H1889" i="5"/>
  <c r="L1888" i="5"/>
  <c r="K1888" i="5"/>
  <c r="J1888" i="5"/>
  <c r="I1888" i="5"/>
  <c r="H1888" i="5"/>
  <c r="L1887" i="5"/>
  <c r="K1887" i="5"/>
  <c r="J1887" i="5"/>
  <c r="I1887" i="5"/>
  <c r="H1887" i="5"/>
  <c r="L1886" i="5"/>
  <c r="K1886" i="5"/>
  <c r="J1886" i="5"/>
  <c r="I1886" i="5"/>
  <c r="H1886" i="5"/>
  <c r="L1885" i="5"/>
  <c r="K1885" i="5"/>
  <c r="J1885" i="5"/>
  <c r="I1885" i="5"/>
  <c r="H1885" i="5"/>
  <c r="L1884" i="5"/>
  <c r="K1884" i="5"/>
  <c r="J1884" i="5"/>
  <c r="I1884" i="5"/>
  <c r="H1884" i="5"/>
  <c r="L1883" i="5"/>
  <c r="K1883" i="5"/>
  <c r="J1883" i="5"/>
  <c r="I1883" i="5"/>
  <c r="H1883" i="5"/>
  <c r="L1882" i="5"/>
  <c r="K1882" i="5"/>
  <c r="J1882" i="5"/>
  <c r="I1882" i="5"/>
  <c r="H1882" i="5"/>
  <c r="L1881" i="5"/>
  <c r="K1881" i="5"/>
  <c r="J1881" i="5"/>
  <c r="I1881" i="5"/>
  <c r="H1881" i="5"/>
  <c r="L1880" i="5"/>
  <c r="K1880" i="5"/>
  <c r="J1880" i="5"/>
  <c r="I1880" i="5"/>
  <c r="H1880" i="5"/>
  <c r="L1879" i="5"/>
  <c r="K1879" i="5"/>
  <c r="J1879" i="5"/>
  <c r="I1879" i="5"/>
  <c r="H1879" i="5"/>
  <c r="L1878" i="5"/>
  <c r="K1878" i="5"/>
  <c r="J1878" i="5"/>
  <c r="I1878" i="5"/>
  <c r="H1878" i="5"/>
  <c r="L1877" i="5"/>
  <c r="K1877" i="5"/>
  <c r="J1877" i="5"/>
  <c r="I1877" i="5"/>
  <c r="H1877" i="5"/>
  <c r="L1876" i="5"/>
  <c r="K1876" i="5"/>
  <c r="J1876" i="5"/>
  <c r="I1876" i="5"/>
  <c r="H1876" i="5"/>
  <c r="L1875" i="5"/>
  <c r="K1875" i="5"/>
  <c r="J1875" i="5"/>
  <c r="I1875" i="5"/>
  <c r="H1875" i="5"/>
  <c r="L1874" i="5"/>
  <c r="K1874" i="5"/>
  <c r="J1874" i="5"/>
  <c r="I1874" i="5"/>
  <c r="H1874" i="5"/>
  <c r="L1873" i="5"/>
  <c r="K1873" i="5"/>
  <c r="J1873" i="5"/>
  <c r="I1873" i="5"/>
  <c r="H1873" i="5"/>
  <c r="L1872" i="5"/>
  <c r="K1872" i="5"/>
  <c r="J1872" i="5"/>
  <c r="I1872" i="5"/>
  <c r="H1872" i="5"/>
  <c r="L1871" i="5"/>
  <c r="K1871" i="5"/>
  <c r="J1871" i="5"/>
  <c r="I1871" i="5"/>
  <c r="H1871" i="5"/>
  <c r="L1870" i="5"/>
  <c r="K1870" i="5"/>
  <c r="J1870" i="5"/>
  <c r="I1870" i="5"/>
  <c r="H1870" i="5"/>
  <c r="L1869" i="5"/>
  <c r="K1869" i="5"/>
  <c r="J1869" i="5"/>
  <c r="I1869" i="5"/>
  <c r="H1869" i="5"/>
  <c r="L1868" i="5"/>
  <c r="K1868" i="5"/>
  <c r="J1868" i="5"/>
  <c r="I1868" i="5"/>
  <c r="H1868" i="5"/>
  <c r="L1867" i="5"/>
  <c r="K1867" i="5"/>
  <c r="J1867" i="5"/>
  <c r="I1867" i="5"/>
  <c r="H1867" i="5"/>
  <c r="L1866" i="5"/>
  <c r="K1866" i="5"/>
  <c r="J1866" i="5"/>
  <c r="I1866" i="5"/>
  <c r="H1866" i="5"/>
  <c r="L1865" i="5"/>
  <c r="K1865" i="5"/>
  <c r="J1865" i="5"/>
  <c r="I1865" i="5"/>
  <c r="H1865" i="5"/>
  <c r="L1864" i="5"/>
  <c r="K1864" i="5"/>
  <c r="J1864" i="5"/>
  <c r="I1864" i="5"/>
  <c r="H1864" i="5"/>
  <c r="L1863" i="5"/>
  <c r="K1863" i="5"/>
  <c r="J1863" i="5"/>
  <c r="I1863" i="5"/>
  <c r="H1863" i="5"/>
  <c r="L1862" i="5"/>
  <c r="K1862" i="5"/>
  <c r="J1862" i="5"/>
  <c r="I1862" i="5"/>
  <c r="H1862" i="5"/>
  <c r="L1861" i="5"/>
  <c r="K1861" i="5"/>
  <c r="J1861" i="5"/>
  <c r="I1861" i="5"/>
  <c r="H1861" i="5"/>
  <c r="L1860" i="5"/>
  <c r="K1860" i="5"/>
  <c r="J1860" i="5"/>
  <c r="I1860" i="5"/>
  <c r="H1860" i="5"/>
  <c r="L1859" i="5"/>
  <c r="K1859" i="5"/>
  <c r="J1859" i="5"/>
  <c r="I1859" i="5"/>
  <c r="H1859" i="5"/>
  <c r="L1858" i="5"/>
  <c r="K1858" i="5"/>
  <c r="J1858" i="5"/>
  <c r="I1858" i="5"/>
  <c r="H1858" i="5"/>
  <c r="L1857" i="5"/>
  <c r="K1857" i="5"/>
  <c r="J1857" i="5"/>
  <c r="I1857" i="5"/>
  <c r="H1857" i="5"/>
  <c r="L1856" i="5"/>
  <c r="K1856" i="5"/>
  <c r="J1856" i="5"/>
  <c r="I1856" i="5"/>
  <c r="H1856" i="5"/>
  <c r="L1855" i="5"/>
  <c r="K1855" i="5"/>
  <c r="J1855" i="5"/>
  <c r="I1855" i="5"/>
  <c r="H1855" i="5"/>
  <c r="L1854" i="5"/>
  <c r="K1854" i="5"/>
  <c r="J1854" i="5"/>
  <c r="I1854" i="5"/>
  <c r="H1854" i="5"/>
  <c r="L1853" i="5"/>
  <c r="K1853" i="5"/>
  <c r="J1853" i="5"/>
  <c r="I1853" i="5"/>
  <c r="H1853" i="5"/>
  <c r="L1852" i="5"/>
  <c r="K1852" i="5"/>
  <c r="J1852" i="5"/>
  <c r="I1852" i="5"/>
  <c r="H1852" i="5"/>
  <c r="L1851" i="5"/>
  <c r="K1851" i="5"/>
  <c r="J1851" i="5"/>
  <c r="I1851" i="5"/>
  <c r="H1851" i="5"/>
  <c r="L1850" i="5"/>
  <c r="K1850" i="5"/>
  <c r="J1850" i="5"/>
  <c r="I1850" i="5"/>
  <c r="H1850" i="5"/>
  <c r="L1849" i="5"/>
  <c r="K1849" i="5"/>
  <c r="J1849" i="5"/>
  <c r="I1849" i="5"/>
  <c r="H1849" i="5"/>
  <c r="L1848" i="5"/>
  <c r="K1848" i="5"/>
  <c r="J1848" i="5"/>
  <c r="I1848" i="5"/>
  <c r="H1848" i="5"/>
  <c r="L1847" i="5"/>
  <c r="K1847" i="5"/>
  <c r="J1847" i="5"/>
  <c r="I1847" i="5"/>
  <c r="H1847" i="5"/>
  <c r="L1846" i="5"/>
  <c r="K1846" i="5"/>
  <c r="J1846" i="5"/>
  <c r="I1846" i="5"/>
  <c r="H1846" i="5"/>
  <c r="L1845" i="5"/>
  <c r="K1845" i="5"/>
  <c r="J1845" i="5"/>
  <c r="I1845" i="5"/>
  <c r="H1845" i="5"/>
  <c r="L1844" i="5"/>
  <c r="K1844" i="5"/>
  <c r="J1844" i="5"/>
  <c r="I1844" i="5"/>
  <c r="H1844" i="5"/>
  <c r="L1843" i="5"/>
  <c r="K1843" i="5"/>
  <c r="J1843" i="5"/>
  <c r="I1843" i="5"/>
  <c r="H1843" i="5"/>
  <c r="L1842" i="5"/>
  <c r="K1842" i="5"/>
  <c r="J1842" i="5"/>
  <c r="I1842" i="5"/>
  <c r="H1842" i="5"/>
  <c r="L1841" i="5"/>
  <c r="K1841" i="5"/>
  <c r="J1841" i="5"/>
  <c r="I1841" i="5"/>
  <c r="H1841" i="5"/>
  <c r="L1840" i="5"/>
  <c r="K1840" i="5"/>
  <c r="J1840" i="5"/>
  <c r="I1840" i="5"/>
  <c r="H1840" i="5"/>
  <c r="L1839" i="5"/>
  <c r="K1839" i="5"/>
  <c r="J1839" i="5"/>
  <c r="I1839" i="5"/>
  <c r="H1839" i="5"/>
  <c r="L1838" i="5"/>
  <c r="K1838" i="5"/>
  <c r="J1838" i="5"/>
  <c r="I1838" i="5"/>
  <c r="H1838" i="5"/>
  <c r="L1837" i="5"/>
  <c r="K1837" i="5"/>
  <c r="J1837" i="5"/>
  <c r="I1837" i="5"/>
  <c r="H1837" i="5"/>
  <c r="L1836" i="5"/>
  <c r="K1836" i="5"/>
  <c r="J1836" i="5"/>
  <c r="I1836" i="5"/>
  <c r="H1836" i="5"/>
  <c r="L1835" i="5"/>
  <c r="K1835" i="5"/>
  <c r="J1835" i="5"/>
  <c r="I1835" i="5"/>
  <c r="H1835" i="5"/>
  <c r="L1834" i="5"/>
  <c r="K1834" i="5"/>
  <c r="J1834" i="5"/>
  <c r="I1834" i="5"/>
  <c r="H1834" i="5"/>
  <c r="L1833" i="5"/>
  <c r="K1833" i="5"/>
  <c r="J1833" i="5"/>
  <c r="I1833" i="5"/>
  <c r="H1833" i="5"/>
  <c r="L1832" i="5"/>
  <c r="K1832" i="5"/>
  <c r="J1832" i="5"/>
  <c r="I1832" i="5"/>
  <c r="H1832" i="5"/>
  <c r="L1831" i="5"/>
  <c r="K1831" i="5"/>
  <c r="J1831" i="5"/>
  <c r="I1831" i="5"/>
  <c r="H1831" i="5"/>
  <c r="L1830" i="5"/>
  <c r="K1830" i="5"/>
  <c r="J1830" i="5"/>
  <c r="I1830" i="5"/>
  <c r="H1830" i="5"/>
  <c r="L1829" i="5"/>
  <c r="K1829" i="5"/>
  <c r="J1829" i="5"/>
  <c r="I1829" i="5"/>
  <c r="H1829" i="5"/>
  <c r="L1828" i="5"/>
  <c r="K1828" i="5"/>
  <c r="J1828" i="5"/>
  <c r="I1828" i="5"/>
  <c r="H1828" i="5"/>
  <c r="L1827" i="5"/>
  <c r="K1827" i="5"/>
  <c r="J1827" i="5"/>
  <c r="I1827" i="5"/>
  <c r="H1827" i="5"/>
  <c r="L1826" i="5"/>
  <c r="K1826" i="5"/>
  <c r="J1826" i="5"/>
  <c r="I1826" i="5"/>
  <c r="H1826" i="5"/>
  <c r="L1825" i="5"/>
  <c r="K1825" i="5"/>
  <c r="J1825" i="5"/>
  <c r="I1825" i="5"/>
  <c r="H1825" i="5"/>
  <c r="L1824" i="5"/>
  <c r="K1824" i="5"/>
  <c r="J1824" i="5"/>
  <c r="I1824" i="5"/>
  <c r="H1824" i="5"/>
  <c r="L1823" i="5"/>
  <c r="K1823" i="5"/>
  <c r="J1823" i="5"/>
  <c r="I1823" i="5"/>
  <c r="H1823" i="5"/>
  <c r="L1822" i="5"/>
  <c r="K1822" i="5"/>
  <c r="J1822" i="5"/>
  <c r="I1822" i="5"/>
  <c r="H1822" i="5"/>
  <c r="L1821" i="5"/>
  <c r="K1821" i="5"/>
  <c r="J1821" i="5"/>
  <c r="I1821" i="5"/>
  <c r="H1821" i="5"/>
  <c r="L1820" i="5"/>
  <c r="K1820" i="5"/>
  <c r="J1820" i="5"/>
  <c r="I1820" i="5"/>
  <c r="H1820" i="5"/>
  <c r="L1819" i="5"/>
  <c r="K1819" i="5"/>
  <c r="J1819" i="5"/>
  <c r="I1819" i="5"/>
  <c r="H1819" i="5"/>
  <c r="L1818" i="5"/>
  <c r="K1818" i="5"/>
  <c r="J1818" i="5"/>
  <c r="I1818" i="5"/>
  <c r="H1818" i="5"/>
  <c r="L1817" i="5"/>
  <c r="K1817" i="5"/>
  <c r="J1817" i="5"/>
  <c r="I1817" i="5"/>
  <c r="H1817" i="5"/>
  <c r="L1816" i="5"/>
  <c r="K1816" i="5"/>
  <c r="J1816" i="5"/>
  <c r="I1816" i="5"/>
  <c r="H1816" i="5"/>
  <c r="L1815" i="5"/>
  <c r="K1815" i="5"/>
  <c r="J1815" i="5"/>
  <c r="I1815" i="5"/>
  <c r="H1815" i="5"/>
  <c r="L1814" i="5"/>
  <c r="K1814" i="5"/>
  <c r="J1814" i="5"/>
  <c r="I1814" i="5"/>
  <c r="H1814" i="5"/>
  <c r="L1813" i="5"/>
  <c r="K1813" i="5"/>
  <c r="J1813" i="5"/>
  <c r="I1813" i="5"/>
  <c r="H1813" i="5"/>
  <c r="L1812" i="5"/>
  <c r="K1812" i="5"/>
  <c r="J1812" i="5"/>
  <c r="I1812" i="5"/>
  <c r="H1812" i="5"/>
  <c r="L1811" i="5"/>
  <c r="K1811" i="5"/>
  <c r="J1811" i="5"/>
  <c r="I1811" i="5"/>
  <c r="H1811" i="5"/>
  <c r="L1810" i="5"/>
  <c r="K1810" i="5"/>
  <c r="J1810" i="5"/>
  <c r="I1810" i="5"/>
  <c r="H1810" i="5"/>
  <c r="L1809" i="5"/>
  <c r="K1809" i="5"/>
  <c r="J1809" i="5"/>
  <c r="I1809" i="5"/>
  <c r="H1809" i="5"/>
  <c r="L1808" i="5"/>
  <c r="K1808" i="5"/>
  <c r="J1808" i="5"/>
  <c r="I1808" i="5"/>
  <c r="H1808" i="5"/>
  <c r="L1807" i="5"/>
  <c r="K1807" i="5"/>
  <c r="J1807" i="5"/>
  <c r="I1807" i="5"/>
  <c r="H1807" i="5"/>
  <c r="L1806" i="5"/>
  <c r="K1806" i="5"/>
  <c r="J1806" i="5"/>
  <c r="I1806" i="5"/>
  <c r="H1806" i="5"/>
  <c r="L1805" i="5"/>
  <c r="K1805" i="5"/>
  <c r="J1805" i="5"/>
  <c r="I1805" i="5"/>
  <c r="H1805" i="5"/>
  <c r="L1804" i="5"/>
  <c r="K1804" i="5"/>
  <c r="J1804" i="5"/>
  <c r="I1804" i="5"/>
  <c r="H1804" i="5"/>
  <c r="L1803" i="5"/>
  <c r="K1803" i="5"/>
  <c r="J1803" i="5"/>
  <c r="I1803" i="5"/>
  <c r="H1803" i="5"/>
  <c r="L1802" i="5"/>
  <c r="K1802" i="5"/>
  <c r="J1802" i="5"/>
  <c r="I1802" i="5"/>
  <c r="H1802" i="5"/>
  <c r="L1801" i="5"/>
  <c r="K1801" i="5"/>
  <c r="J1801" i="5"/>
  <c r="I1801" i="5"/>
  <c r="H1801" i="5"/>
  <c r="L1800" i="5"/>
  <c r="K1800" i="5"/>
  <c r="J1800" i="5"/>
  <c r="I1800" i="5"/>
  <c r="H1800" i="5"/>
  <c r="L1799" i="5"/>
  <c r="K1799" i="5"/>
  <c r="J1799" i="5"/>
  <c r="I1799" i="5"/>
  <c r="H1799" i="5"/>
  <c r="L1798" i="5"/>
  <c r="K1798" i="5"/>
  <c r="J1798" i="5"/>
  <c r="I1798" i="5"/>
  <c r="H1798" i="5"/>
  <c r="L1797" i="5"/>
  <c r="K1797" i="5"/>
  <c r="J1797" i="5"/>
  <c r="I1797" i="5"/>
  <c r="H1797" i="5"/>
  <c r="L1796" i="5"/>
  <c r="K1796" i="5"/>
  <c r="J1796" i="5"/>
  <c r="I1796" i="5"/>
  <c r="H1796" i="5"/>
  <c r="L1795" i="5"/>
  <c r="K1795" i="5"/>
  <c r="J1795" i="5"/>
  <c r="I1795" i="5"/>
  <c r="H1795" i="5"/>
  <c r="L1794" i="5"/>
  <c r="K1794" i="5"/>
  <c r="J1794" i="5"/>
  <c r="I1794" i="5"/>
  <c r="H1794" i="5"/>
  <c r="L1793" i="5"/>
  <c r="K1793" i="5"/>
  <c r="J1793" i="5"/>
  <c r="I1793" i="5"/>
  <c r="H1793" i="5"/>
  <c r="L1792" i="5"/>
  <c r="K1792" i="5"/>
  <c r="J1792" i="5"/>
  <c r="I1792" i="5"/>
  <c r="H1792" i="5"/>
  <c r="L1791" i="5"/>
  <c r="K1791" i="5"/>
  <c r="J1791" i="5"/>
  <c r="I1791" i="5"/>
  <c r="H1791" i="5"/>
  <c r="L1790" i="5"/>
  <c r="K1790" i="5"/>
  <c r="J1790" i="5"/>
  <c r="I1790" i="5"/>
  <c r="H1790" i="5"/>
  <c r="L1789" i="5"/>
  <c r="K1789" i="5"/>
  <c r="J1789" i="5"/>
  <c r="I1789" i="5"/>
  <c r="H1789" i="5"/>
  <c r="L1788" i="5"/>
  <c r="K1788" i="5"/>
  <c r="J1788" i="5"/>
  <c r="I1788" i="5"/>
  <c r="H1788" i="5"/>
  <c r="L1787" i="5"/>
  <c r="K1787" i="5"/>
  <c r="J1787" i="5"/>
  <c r="I1787" i="5"/>
  <c r="H1787" i="5"/>
  <c r="L1786" i="5"/>
  <c r="K1786" i="5"/>
  <c r="J1786" i="5"/>
  <c r="I1786" i="5"/>
  <c r="H1786" i="5"/>
  <c r="L1785" i="5"/>
  <c r="K1785" i="5"/>
  <c r="J1785" i="5"/>
  <c r="I1785" i="5"/>
  <c r="H1785" i="5"/>
  <c r="L1784" i="5"/>
  <c r="K1784" i="5"/>
  <c r="J1784" i="5"/>
  <c r="I1784" i="5"/>
  <c r="H1784" i="5"/>
  <c r="L1783" i="5"/>
  <c r="K1783" i="5"/>
  <c r="J1783" i="5"/>
  <c r="I1783" i="5"/>
  <c r="H1783" i="5"/>
  <c r="L1782" i="5"/>
  <c r="K1782" i="5"/>
  <c r="J1782" i="5"/>
  <c r="I1782" i="5"/>
  <c r="H1782" i="5"/>
  <c r="L1781" i="5"/>
  <c r="K1781" i="5"/>
  <c r="J1781" i="5"/>
  <c r="I1781" i="5"/>
  <c r="H1781" i="5"/>
  <c r="L1780" i="5"/>
  <c r="K1780" i="5"/>
  <c r="J1780" i="5"/>
  <c r="I1780" i="5"/>
  <c r="H1780" i="5"/>
  <c r="L1779" i="5"/>
  <c r="K1779" i="5"/>
  <c r="J1779" i="5"/>
  <c r="I1779" i="5"/>
  <c r="H1779" i="5"/>
  <c r="L1778" i="5"/>
  <c r="K1778" i="5"/>
  <c r="J1778" i="5"/>
  <c r="I1778" i="5"/>
  <c r="H1778" i="5"/>
  <c r="L1777" i="5"/>
  <c r="K1777" i="5"/>
  <c r="J1777" i="5"/>
  <c r="I1777" i="5"/>
  <c r="H1777" i="5"/>
  <c r="L1776" i="5"/>
  <c r="K1776" i="5"/>
  <c r="J1776" i="5"/>
  <c r="I1776" i="5"/>
  <c r="H1776" i="5"/>
  <c r="L1775" i="5"/>
  <c r="K1775" i="5"/>
  <c r="J1775" i="5"/>
  <c r="I1775" i="5"/>
  <c r="H1775" i="5"/>
  <c r="L1774" i="5"/>
  <c r="K1774" i="5"/>
  <c r="J1774" i="5"/>
  <c r="I1774" i="5"/>
  <c r="H1774" i="5"/>
  <c r="L1773" i="5"/>
  <c r="K1773" i="5"/>
  <c r="J1773" i="5"/>
  <c r="I1773" i="5"/>
  <c r="H1773" i="5"/>
  <c r="L1772" i="5"/>
  <c r="K1772" i="5"/>
  <c r="J1772" i="5"/>
  <c r="I1772" i="5"/>
  <c r="H1772" i="5"/>
  <c r="L1771" i="5"/>
  <c r="K1771" i="5"/>
  <c r="J1771" i="5"/>
  <c r="I1771" i="5"/>
  <c r="H1771" i="5"/>
  <c r="L1770" i="5"/>
  <c r="K1770" i="5"/>
  <c r="J1770" i="5"/>
  <c r="I1770" i="5"/>
  <c r="H1770" i="5"/>
  <c r="L1769" i="5"/>
  <c r="K1769" i="5"/>
  <c r="J1769" i="5"/>
  <c r="I1769" i="5"/>
  <c r="H1769" i="5"/>
  <c r="L1768" i="5"/>
  <c r="K1768" i="5"/>
  <c r="J1768" i="5"/>
  <c r="I1768" i="5"/>
  <c r="H1768" i="5"/>
  <c r="L1767" i="5"/>
  <c r="K1767" i="5"/>
  <c r="J1767" i="5"/>
  <c r="I1767" i="5"/>
  <c r="H1767" i="5"/>
  <c r="L1766" i="5"/>
  <c r="K1766" i="5"/>
  <c r="J1766" i="5"/>
  <c r="I1766" i="5"/>
  <c r="H1766" i="5"/>
  <c r="L1765" i="5"/>
  <c r="K1765" i="5"/>
  <c r="J1765" i="5"/>
  <c r="I1765" i="5"/>
  <c r="H1765" i="5"/>
  <c r="L1764" i="5"/>
  <c r="K1764" i="5"/>
  <c r="J1764" i="5"/>
  <c r="I1764" i="5"/>
  <c r="H1764" i="5"/>
  <c r="L1763" i="5"/>
  <c r="K1763" i="5"/>
  <c r="J1763" i="5"/>
  <c r="I1763" i="5"/>
  <c r="H1763" i="5"/>
  <c r="L1762" i="5"/>
  <c r="K1762" i="5"/>
  <c r="J1762" i="5"/>
  <c r="I1762" i="5"/>
  <c r="H1762" i="5"/>
  <c r="L1761" i="5"/>
  <c r="K1761" i="5"/>
  <c r="J1761" i="5"/>
  <c r="I1761" i="5"/>
  <c r="H1761" i="5"/>
  <c r="L1760" i="5"/>
  <c r="K1760" i="5"/>
  <c r="J1760" i="5"/>
  <c r="I1760" i="5"/>
  <c r="H1760" i="5"/>
  <c r="L1759" i="5"/>
  <c r="K1759" i="5"/>
  <c r="J1759" i="5"/>
  <c r="I1759" i="5"/>
  <c r="H1759" i="5"/>
  <c r="L1758" i="5"/>
  <c r="K1758" i="5"/>
  <c r="J1758" i="5"/>
  <c r="I1758" i="5"/>
  <c r="H1758" i="5"/>
  <c r="L1757" i="5"/>
  <c r="K1757" i="5"/>
  <c r="J1757" i="5"/>
  <c r="I1757" i="5"/>
  <c r="H1757" i="5"/>
  <c r="L1756" i="5"/>
  <c r="K1756" i="5"/>
  <c r="J1756" i="5"/>
  <c r="I1756" i="5"/>
  <c r="H1756" i="5"/>
  <c r="L1755" i="5"/>
  <c r="K1755" i="5"/>
  <c r="J1755" i="5"/>
  <c r="I1755" i="5"/>
  <c r="H1755" i="5"/>
  <c r="L1754" i="5"/>
  <c r="K1754" i="5"/>
  <c r="J1754" i="5"/>
  <c r="I1754" i="5"/>
  <c r="H1754" i="5"/>
  <c r="L1753" i="5"/>
  <c r="K1753" i="5"/>
  <c r="J1753" i="5"/>
  <c r="I1753" i="5"/>
  <c r="H1753" i="5"/>
  <c r="L1752" i="5"/>
  <c r="K1752" i="5"/>
  <c r="J1752" i="5"/>
  <c r="I1752" i="5"/>
  <c r="H1752" i="5"/>
  <c r="L1751" i="5"/>
  <c r="K1751" i="5"/>
  <c r="J1751" i="5"/>
  <c r="I1751" i="5"/>
  <c r="H1751" i="5"/>
  <c r="L1750" i="5"/>
  <c r="K1750" i="5"/>
  <c r="J1750" i="5"/>
  <c r="I1750" i="5"/>
  <c r="H1750" i="5"/>
  <c r="L1749" i="5"/>
  <c r="K1749" i="5"/>
  <c r="J1749" i="5"/>
  <c r="I1749" i="5"/>
  <c r="H1749" i="5"/>
  <c r="L1748" i="5"/>
  <c r="K1748" i="5"/>
  <c r="J1748" i="5"/>
  <c r="I1748" i="5"/>
  <c r="H1748" i="5"/>
  <c r="L1747" i="5"/>
  <c r="K1747" i="5"/>
  <c r="J1747" i="5"/>
  <c r="I1747" i="5"/>
  <c r="H1747" i="5"/>
  <c r="L1746" i="5"/>
  <c r="K1746" i="5"/>
  <c r="J1746" i="5"/>
  <c r="I1746" i="5"/>
  <c r="H1746" i="5"/>
  <c r="L1745" i="5"/>
  <c r="K1745" i="5"/>
  <c r="J1745" i="5"/>
  <c r="I1745" i="5"/>
  <c r="H1745" i="5"/>
  <c r="L1744" i="5"/>
  <c r="K1744" i="5"/>
  <c r="J1744" i="5"/>
  <c r="I1744" i="5"/>
  <c r="H1744" i="5"/>
  <c r="L1743" i="5"/>
  <c r="K1743" i="5"/>
  <c r="J1743" i="5"/>
  <c r="I1743" i="5"/>
  <c r="H1743" i="5"/>
  <c r="L1742" i="5"/>
  <c r="K1742" i="5"/>
  <c r="J1742" i="5"/>
  <c r="I1742" i="5"/>
  <c r="H1742" i="5"/>
  <c r="L1741" i="5"/>
  <c r="K1741" i="5"/>
  <c r="J1741" i="5"/>
  <c r="I1741" i="5"/>
  <c r="H1741" i="5"/>
  <c r="L1740" i="5"/>
  <c r="K1740" i="5"/>
  <c r="J1740" i="5"/>
  <c r="I1740" i="5"/>
  <c r="H1740" i="5"/>
  <c r="L1739" i="5"/>
  <c r="K1739" i="5"/>
  <c r="J1739" i="5"/>
  <c r="I1739" i="5"/>
  <c r="H1739" i="5"/>
  <c r="L1738" i="5"/>
  <c r="K1738" i="5"/>
  <c r="J1738" i="5"/>
  <c r="I1738" i="5"/>
  <c r="H1738" i="5"/>
  <c r="L1737" i="5"/>
  <c r="K1737" i="5"/>
  <c r="J1737" i="5"/>
  <c r="I1737" i="5"/>
  <c r="H1737" i="5"/>
  <c r="L1736" i="5"/>
  <c r="K1736" i="5"/>
  <c r="J1736" i="5"/>
  <c r="I1736" i="5"/>
  <c r="H1736" i="5"/>
  <c r="L1735" i="5"/>
  <c r="K1735" i="5"/>
  <c r="J1735" i="5"/>
  <c r="I1735" i="5"/>
  <c r="H1735" i="5"/>
  <c r="L1734" i="5"/>
  <c r="K1734" i="5"/>
  <c r="J1734" i="5"/>
  <c r="I1734" i="5"/>
  <c r="H1734" i="5"/>
  <c r="L1733" i="5"/>
  <c r="K1733" i="5"/>
  <c r="J1733" i="5"/>
  <c r="I1733" i="5"/>
  <c r="H1733" i="5"/>
  <c r="L1732" i="5"/>
  <c r="K1732" i="5"/>
  <c r="J1732" i="5"/>
  <c r="I1732" i="5"/>
  <c r="H1732" i="5"/>
  <c r="L1731" i="5"/>
  <c r="K1731" i="5"/>
  <c r="J1731" i="5"/>
  <c r="I1731" i="5"/>
  <c r="H1731" i="5"/>
  <c r="L1730" i="5"/>
  <c r="K1730" i="5"/>
  <c r="J1730" i="5"/>
  <c r="I1730" i="5"/>
  <c r="H1730" i="5"/>
  <c r="L1729" i="5"/>
  <c r="K1729" i="5"/>
  <c r="J1729" i="5"/>
  <c r="I1729" i="5"/>
  <c r="H1729" i="5"/>
  <c r="L1728" i="5"/>
  <c r="K1728" i="5"/>
  <c r="J1728" i="5"/>
  <c r="I1728" i="5"/>
  <c r="H1728" i="5"/>
  <c r="L1727" i="5"/>
  <c r="K1727" i="5"/>
  <c r="J1727" i="5"/>
  <c r="I1727" i="5"/>
  <c r="H1727" i="5"/>
  <c r="L1726" i="5"/>
  <c r="K1726" i="5"/>
  <c r="J1726" i="5"/>
  <c r="I1726" i="5"/>
  <c r="H1726" i="5"/>
  <c r="L1725" i="5"/>
  <c r="K1725" i="5"/>
  <c r="J1725" i="5"/>
  <c r="I1725" i="5"/>
  <c r="H1725" i="5"/>
  <c r="L1724" i="5"/>
  <c r="K1724" i="5"/>
  <c r="J1724" i="5"/>
  <c r="I1724" i="5"/>
  <c r="H1724" i="5"/>
  <c r="L1723" i="5"/>
  <c r="K1723" i="5"/>
  <c r="J1723" i="5"/>
  <c r="I1723" i="5"/>
  <c r="H1723" i="5"/>
  <c r="L1722" i="5"/>
  <c r="K1722" i="5"/>
  <c r="J1722" i="5"/>
  <c r="I1722" i="5"/>
  <c r="H1722" i="5"/>
  <c r="L1721" i="5"/>
  <c r="K1721" i="5"/>
  <c r="J1721" i="5"/>
  <c r="I1721" i="5"/>
  <c r="H1721" i="5"/>
  <c r="L1720" i="5"/>
  <c r="K1720" i="5"/>
  <c r="J1720" i="5"/>
  <c r="I1720" i="5"/>
  <c r="H1720" i="5"/>
  <c r="L1719" i="5"/>
  <c r="K1719" i="5"/>
  <c r="J1719" i="5"/>
  <c r="I1719" i="5"/>
  <c r="H1719" i="5"/>
  <c r="L1718" i="5"/>
  <c r="K1718" i="5"/>
  <c r="J1718" i="5"/>
  <c r="I1718" i="5"/>
  <c r="H1718" i="5"/>
  <c r="L1717" i="5"/>
  <c r="K1717" i="5"/>
  <c r="J1717" i="5"/>
  <c r="I1717" i="5"/>
  <c r="H1717" i="5"/>
  <c r="L1716" i="5"/>
  <c r="K1716" i="5"/>
  <c r="J1716" i="5"/>
  <c r="I1716" i="5"/>
  <c r="H1716" i="5"/>
  <c r="L1715" i="5"/>
  <c r="K1715" i="5"/>
  <c r="J1715" i="5"/>
  <c r="I1715" i="5"/>
  <c r="H1715" i="5"/>
  <c r="L1714" i="5"/>
  <c r="K1714" i="5"/>
  <c r="J1714" i="5"/>
  <c r="I1714" i="5"/>
  <c r="H1714" i="5"/>
  <c r="L1713" i="5"/>
  <c r="K1713" i="5"/>
  <c r="J1713" i="5"/>
  <c r="I1713" i="5"/>
  <c r="H1713" i="5"/>
  <c r="L1712" i="5"/>
  <c r="K1712" i="5"/>
  <c r="J1712" i="5"/>
  <c r="I1712" i="5"/>
  <c r="H1712" i="5"/>
  <c r="L1711" i="5"/>
  <c r="K1711" i="5"/>
  <c r="J1711" i="5"/>
  <c r="I1711" i="5"/>
  <c r="H1711" i="5"/>
  <c r="L1710" i="5"/>
  <c r="K1710" i="5"/>
  <c r="J1710" i="5"/>
  <c r="I1710" i="5"/>
  <c r="H1710" i="5"/>
  <c r="L1709" i="5"/>
  <c r="K1709" i="5"/>
  <c r="J1709" i="5"/>
  <c r="I1709" i="5"/>
  <c r="H1709" i="5"/>
  <c r="L1708" i="5"/>
  <c r="K1708" i="5"/>
  <c r="J1708" i="5"/>
  <c r="I1708" i="5"/>
  <c r="H1708" i="5"/>
  <c r="L1707" i="5"/>
  <c r="K1707" i="5"/>
  <c r="J1707" i="5"/>
  <c r="I1707" i="5"/>
  <c r="H1707" i="5"/>
  <c r="L1706" i="5"/>
  <c r="K1706" i="5"/>
  <c r="J1706" i="5"/>
  <c r="I1706" i="5"/>
  <c r="H1706" i="5"/>
  <c r="L1705" i="5"/>
  <c r="K1705" i="5"/>
  <c r="J1705" i="5"/>
  <c r="I1705" i="5"/>
  <c r="H1705" i="5"/>
  <c r="L1704" i="5"/>
  <c r="K1704" i="5"/>
  <c r="J1704" i="5"/>
  <c r="I1704" i="5"/>
  <c r="H1704" i="5"/>
  <c r="L1703" i="5"/>
  <c r="K1703" i="5"/>
  <c r="J1703" i="5"/>
  <c r="I1703" i="5"/>
  <c r="H1703" i="5"/>
  <c r="L1702" i="5"/>
  <c r="K1702" i="5"/>
  <c r="J1702" i="5"/>
  <c r="I1702" i="5"/>
  <c r="H1702" i="5"/>
  <c r="L1701" i="5"/>
  <c r="K1701" i="5"/>
  <c r="J1701" i="5"/>
  <c r="I1701" i="5"/>
  <c r="H1701" i="5"/>
  <c r="L1700" i="5"/>
  <c r="K1700" i="5"/>
  <c r="J1700" i="5"/>
  <c r="I1700" i="5"/>
  <c r="H1700" i="5"/>
  <c r="L1699" i="5"/>
  <c r="K1699" i="5"/>
  <c r="J1699" i="5"/>
  <c r="I1699" i="5"/>
  <c r="H1699" i="5"/>
  <c r="L1698" i="5"/>
  <c r="K1698" i="5"/>
  <c r="J1698" i="5"/>
  <c r="I1698" i="5"/>
  <c r="H1698" i="5"/>
  <c r="L1697" i="5"/>
  <c r="K1697" i="5"/>
  <c r="J1697" i="5"/>
  <c r="I1697" i="5"/>
  <c r="H1697" i="5"/>
  <c r="L1696" i="5"/>
  <c r="K1696" i="5"/>
  <c r="J1696" i="5"/>
  <c r="I1696" i="5"/>
  <c r="H1696" i="5"/>
  <c r="L1695" i="5"/>
  <c r="K1695" i="5"/>
  <c r="J1695" i="5"/>
  <c r="I1695" i="5"/>
  <c r="H1695" i="5"/>
  <c r="L1694" i="5"/>
  <c r="K1694" i="5"/>
  <c r="J1694" i="5"/>
  <c r="I1694" i="5"/>
  <c r="H1694" i="5"/>
  <c r="L1693" i="5"/>
  <c r="K1693" i="5"/>
  <c r="J1693" i="5"/>
  <c r="I1693" i="5"/>
  <c r="H1693" i="5"/>
  <c r="L1692" i="5"/>
  <c r="K1692" i="5"/>
  <c r="J1692" i="5"/>
  <c r="I1692" i="5"/>
  <c r="H1692" i="5"/>
  <c r="L1691" i="5"/>
  <c r="K1691" i="5"/>
  <c r="J1691" i="5"/>
  <c r="I1691" i="5"/>
  <c r="H1691" i="5"/>
  <c r="L1690" i="5"/>
  <c r="K1690" i="5"/>
  <c r="J1690" i="5"/>
  <c r="I1690" i="5"/>
  <c r="H1690" i="5"/>
  <c r="L1689" i="5"/>
  <c r="K1689" i="5"/>
  <c r="J1689" i="5"/>
  <c r="I1689" i="5"/>
  <c r="H1689" i="5"/>
  <c r="L1688" i="5"/>
  <c r="K1688" i="5"/>
  <c r="J1688" i="5"/>
  <c r="I1688" i="5"/>
  <c r="H1688" i="5"/>
  <c r="L1687" i="5"/>
  <c r="K1687" i="5"/>
  <c r="J1687" i="5"/>
  <c r="I1687" i="5"/>
  <c r="H1687" i="5"/>
  <c r="L1686" i="5"/>
  <c r="K1686" i="5"/>
  <c r="J1686" i="5"/>
  <c r="I1686" i="5"/>
  <c r="H1686" i="5"/>
  <c r="L1685" i="5"/>
  <c r="K1685" i="5"/>
  <c r="J1685" i="5"/>
  <c r="I1685" i="5"/>
  <c r="H1685" i="5"/>
  <c r="L1684" i="5"/>
  <c r="K1684" i="5"/>
  <c r="J1684" i="5"/>
  <c r="I1684" i="5"/>
  <c r="H1684" i="5"/>
  <c r="L1683" i="5"/>
  <c r="K1683" i="5"/>
  <c r="J1683" i="5"/>
  <c r="I1683" i="5"/>
  <c r="H1683" i="5"/>
  <c r="L1682" i="5"/>
  <c r="K1682" i="5"/>
  <c r="J1682" i="5"/>
  <c r="I1682" i="5"/>
  <c r="H1682" i="5"/>
  <c r="L1681" i="5"/>
  <c r="K1681" i="5"/>
  <c r="J1681" i="5"/>
  <c r="I1681" i="5"/>
  <c r="H1681" i="5"/>
  <c r="L1680" i="5"/>
  <c r="K1680" i="5"/>
  <c r="J1680" i="5"/>
  <c r="I1680" i="5"/>
  <c r="H1680" i="5"/>
  <c r="L1679" i="5"/>
  <c r="K1679" i="5"/>
  <c r="J1679" i="5"/>
  <c r="I1679" i="5"/>
  <c r="H1679" i="5"/>
  <c r="L1678" i="5"/>
  <c r="K1678" i="5"/>
  <c r="J1678" i="5"/>
  <c r="I1678" i="5"/>
  <c r="H1678" i="5"/>
  <c r="L1677" i="5"/>
  <c r="K1677" i="5"/>
  <c r="J1677" i="5"/>
  <c r="I1677" i="5"/>
  <c r="H1677" i="5"/>
  <c r="L1676" i="5"/>
  <c r="K1676" i="5"/>
  <c r="J1676" i="5"/>
  <c r="I1676" i="5"/>
  <c r="H1676" i="5"/>
  <c r="L1675" i="5"/>
  <c r="K1675" i="5"/>
  <c r="J1675" i="5"/>
  <c r="I1675" i="5"/>
  <c r="H1675" i="5"/>
  <c r="L1674" i="5"/>
  <c r="K1674" i="5"/>
  <c r="J1674" i="5"/>
  <c r="I1674" i="5"/>
  <c r="H1674" i="5"/>
  <c r="L1673" i="5"/>
  <c r="K1673" i="5"/>
  <c r="J1673" i="5"/>
  <c r="I1673" i="5"/>
  <c r="H1673" i="5"/>
  <c r="L1672" i="5"/>
  <c r="K1672" i="5"/>
  <c r="J1672" i="5"/>
  <c r="I1672" i="5"/>
  <c r="H1672" i="5"/>
  <c r="L1671" i="5"/>
  <c r="K1671" i="5"/>
  <c r="J1671" i="5"/>
  <c r="I1671" i="5"/>
  <c r="H1671" i="5"/>
  <c r="L1670" i="5"/>
  <c r="K1670" i="5"/>
  <c r="J1670" i="5"/>
  <c r="I1670" i="5"/>
  <c r="H1670" i="5"/>
  <c r="L1669" i="5"/>
  <c r="K1669" i="5"/>
  <c r="J1669" i="5"/>
  <c r="I1669" i="5"/>
  <c r="H1669" i="5"/>
  <c r="L1668" i="5"/>
  <c r="K1668" i="5"/>
  <c r="J1668" i="5"/>
  <c r="I1668" i="5"/>
  <c r="H1668" i="5"/>
  <c r="L1667" i="5"/>
  <c r="K1667" i="5"/>
  <c r="J1667" i="5"/>
  <c r="I1667" i="5"/>
  <c r="H1667" i="5"/>
  <c r="L1666" i="5"/>
  <c r="K1666" i="5"/>
  <c r="J1666" i="5"/>
  <c r="I1666" i="5"/>
  <c r="H1666" i="5"/>
  <c r="L1665" i="5"/>
  <c r="K1665" i="5"/>
  <c r="J1665" i="5"/>
  <c r="I1665" i="5"/>
  <c r="H1665" i="5"/>
  <c r="L1664" i="5"/>
  <c r="K1664" i="5"/>
  <c r="J1664" i="5"/>
  <c r="I1664" i="5"/>
  <c r="H1664" i="5"/>
  <c r="L1663" i="5"/>
  <c r="K1663" i="5"/>
  <c r="J1663" i="5"/>
  <c r="I1663" i="5"/>
  <c r="H1663" i="5"/>
  <c r="L1662" i="5"/>
  <c r="K1662" i="5"/>
  <c r="J1662" i="5"/>
  <c r="I1662" i="5"/>
  <c r="H1662" i="5"/>
  <c r="L1661" i="5"/>
  <c r="K1661" i="5"/>
  <c r="J1661" i="5"/>
  <c r="I1661" i="5"/>
  <c r="H1661" i="5"/>
  <c r="L1660" i="5"/>
  <c r="K1660" i="5"/>
  <c r="J1660" i="5"/>
  <c r="I1660" i="5"/>
  <c r="H1660" i="5"/>
  <c r="L1659" i="5"/>
  <c r="K1659" i="5"/>
  <c r="J1659" i="5"/>
  <c r="I1659" i="5"/>
  <c r="H1659" i="5"/>
  <c r="L1658" i="5"/>
  <c r="K1658" i="5"/>
  <c r="J1658" i="5"/>
  <c r="I1658" i="5"/>
  <c r="H1658" i="5"/>
  <c r="L1657" i="5"/>
  <c r="K1657" i="5"/>
  <c r="J1657" i="5"/>
  <c r="I1657" i="5"/>
  <c r="H1657" i="5"/>
  <c r="L1656" i="5"/>
  <c r="K1656" i="5"/>
  <c r="J1656" i="5"/>
  <c r="I1656" i="5"/>
  <c r="H1656" i="5"/>
  <c r="L1655" i="5"/>
  <c r="K1655" i="5"/>
  <c r="J1655" i="5"/>
  <c r="I1655" i="5"/>
  <c r="H1655" i="5"/>
  <c r="L1654" i="5"/>
  <c r="K1654" i="5"/>
  <c r="J1654" i="5"/>
  <c r="I1654" i="5"/>
  <c r="H1654" i="5"/>
  <c r="L1653" i="5"/>
  <c r="K1653" i="5"/>
  <c r="J1653" i="5"/>
  <c r="I1653" i="5"/>
  <c r="H1653" i="5"/>
  <c r="L1652" i="5"/>
  <c r="K1652" i="5"/>
  <c r="J1652" i="5"/>
  <c r="I1652" i="5"/>
  <c r="H1652" i="5"/>
  <c r="L1651" i="5"/>
  <c r="K1651" i="5"/>
  <c r="J1651" i="5"/>
  <c r="I1651" i="5"/>
  <c r="H1651" i="5"/>
  <c r="L1650" i="5"/>
  <c r="K1650" i="5"/>
  <c r="J1650" i="5"/>
  <c r="I1650" i="5"/>
  <c r="H1650" i="5"/>
  <c r="L1649" i="5"/>
  <c r="K1649" i="5"/>
  <c r="J1649" i="5"/>
  <c r="I1649" i="5"/>
  <c r="H1649" i="5"/>
  <c r="L1648" i="5"/>
  <c r="K1648" i="5"/>
  <c r="J1648" i="5"/>
  <c r="I1648" i="5"/>
  <c r="H1648" i="5"/>
  <c r="L1647" i="5"/>
  <c r="K1647" i="5"/>
  <c r="J1647" i="5"/>
  <c r="I1647" i="5"/>
  <c r="H1647" i="5"/>
  <c r="L1646" i="5"/>
  <c r="K1646" i="5"/>
  <c r="J1646" i="5"/>
  <c r="I1646" i="5"/>
  <c r="H1646" i="5"/>
  <c r="L1645" i="5"/>
  <c r="K1645" i="5"/>
  <c r="J1645" i="5"/>
  <c r="I1645" i="5"/>
  <c r="H1645" i="5"/>
  <c r="L1644" i="5"/>
  <c r="K1644" i="5"/>
  <c r="J1644" i="5"/>
  <c r="I1644" i="5"/>
  <c r="H1644" i="5"/>
  <c r="L1643" i="5"/>
  <c r="K1643" i="5"/>
  <c r="J1643" i="5"/>
  <c r="I1643" i="5"/>
  <c r="H1643" i="5"/>
  <c r="L1642" i="5"/>
  <c r="K1642" i="5"/>
  <c r="J1642" i="5"/>
  <c r="I1642" i="5"/>
  <c r="H1642" i="5"/>
  <c r="L1641" i="5"/>
  <c r="K1641" i="5"/>
  <c r="J1641" i="5"/>
  <c r="I1641" i="5"/>
  <c r="H1641" i="5"/>
  <c r="L1640" i="5"/>
  <c r="K1640" i="5"/>
  <c r="J1640" i="5"/>
  <c r="I1640" i="5"/>
  <c r="H1640" i="5"/>
  <c r="L1639" i="5"/>
  <c r="K1639" i="5"/>
  <c r="J1639" i="5"/>
  <c r="I1639" i="5"/>
  <c r="H1639" i="5"/>
  <c r="L1638" i="5"/>
  <c r="K1638" i="5"/>
  <c r="J1638" i="5"/>
  <c r="I1638" i="5"/>
  <c r="H1638" i="5"/>
  <c r="L1637" i="5"/>
  <c r="K1637" i="5"/>
  <c r="J1637" i="5"/>
  <c r="I1637" i="5"/>
  <c r="H1637" i="5"/>
  <c r="L1636" i="5"/>
  <c r="K1636" i="5"/>
  <c r="J1636" i="5"/>
  <c r="I1636" i="5"/>
  <c r="H1636" i="5"/>
  <c r="L1635" i="5"/>
  <c r="K1635" i="5"/>
  <c r="J1635" i="5"/>
  <c r="I1635" i="5"/>
  <c r="H1635" i="5"/>
  <c r="L1634" i="5"/>
  <c r="K1634" i="5"/>
  <c r="J1634" i="5"/>
  <c r="I1634" i="5"/>
  <c r="H1634" i="5"/>
  <c r="L1633" i="5"/>
  <c r="K1633" i="5"/>
  <c r="J1633" i="5"/>
  <c r="I1633" i="5"/>
  <c r="H1633" i="5"/>
  <c r="L1632" i="5"/>
  <c r="K1632" i="5"/>
  <c r="J1632" i="5"/>
  <c r="I1632" i="5"/>
  <c r="H1632" i="5"/>
  <c r="L1631" i="5"/>
  <c r="K1631" i="5"/>
  <c r="J1631" i="5"/>
  <c r="I1631" i="5"/>
  <c r="H1631" i="5"/>
  <c r="L1630" i="5"/>
  <c r="K1630" i="5"/>
  <c r="J1630" i="5"/>
  <c r="I1630" i="5"/>
  <c r="H1630" i="5"/>
  <c r="L1629" i="5"/>
  <c r="K1629" i="5"/>
  <c r="J1629" i="5"/>
  <c r="I1629" i="5"/>
  <c r="H1629" i="5"/>
  <c r="L1628" i="5"/>
  <c r="K1628" i="5"/>
  <c r="J1628" i="5"/>
  <c r="I1628" i="5"/>
  <c r="H1628" i="5"/>
  <c r="L1627" i="5"/>
  <c r="K1627" i="5"/>
  <c r="J1627" i="5"/>
  <c r="I1627" i="5"/>
  <c r="H1627" i="5"/>
  <c r="L1626" i="5"/>
  <c r="K1626" i="5"/>
  <c r="J1626" i="5"/>
  <c r="I1626" i="5"/>
  <c r="H1626" i="5"/>
  <c r="L1625" i="5"/>
  <c r="K1625" i="5"/>
  <c r="J1625" i="5"/>
  <c r="I1625" i="5"/>
  <c r="H1625" i="5"/>
  <c r="L1624" i="5"/>
  <c r="K1624" i="5"/>
  <c r="J1624" i="5"/>
  <c r="I1624" i="5"/>
  <c r="H1624" i="5"/>
  <c r="L1623" i="5"/>
  <c r="K1623" i="5"/>
  <c r="J1623" i="5"/>
  <c r="I1623" i="5"/>
  <c r="H1623" i="5"/>
  <c r="L1622" i="5"/>
  <c r="K1622" i="5"/>
  <c r="J1622" i="5"/>
  <c r="I1622" i="5"/>
  <c r="H1622" i="5"/>
  <c r="L1621" i="5"/>
  <c r="K1621" i="5"/>
  <c r="J1621" i="5"/>
  <c r="I1621" i="5"/>
  <c r="H1621" i="5"/>
  <c r="L1620" i="5"/>
  <c r="K1620" i="5"/>
  <c r="J1620" i="5"/>
  <c r="I1620" i="5"/>
  <c r="H1620" i="5"/>
  <c r="L1619" i="5"/>
  <c r="K1619" i="5"/>
  <c r="J1619" i="5"/>
  <c r="I1619" i="5"/>
  <c r="H1619" i="5"/>
  <c r="L1618" i="5"/>
  <c r="K1618" i="5"/>
  <c r="J1618" i="5"/>
  <c r="I1618" i="5"/>
  <c r="H1618" i="5"/>
  <c r="L1617" i="5"/>
  <c r="K1617" i="5"/>
  <c r="J1617" i="5"/>
  <c r="I1617" i="5"/>
  <c r="H1617" i="5"/>
  <c r="L1616" i="5"/>
  <c r="K1616" i="5"/>
  <c r="J1616" i="5"/>
  <c r="I1616" i="5"/>
  <c r="H1616" i="5"/>
  <c r="L1615" i="5"/>
  <c r="K1615" i="5"/>
  <c r="J1615" i="5"/>
  <c r="I1615" i="5"/>
  <c r="H1615" i="5"/>
  <c r="L1614" i="5"/>
  <c r="K1614" i="5"/>
  <c r="J1614" i="5"/>
  <c r="I1614" i="5"/>
  <c r="H1614" i="5"/>
  <c r="L1613" i="5"/>
  <c r="K1613" i="5"/>
  <c r="J1613" i="5"/>
  <c r="I1613" i="5"/>
  <c r="H1613" i="5"/>
  <c r="L1612" i="5"/>
  <c r="K1612" i="5"/>
  <c r="J1612" i="5"/>
  <c r="I1612" i="5"/>
  <c r="H1612" i="5"/>
  <c r="L1611" i="5"/>
  <c r="K1611" i="5"/>
  <c r="J1611" i="5"/>
  <c r="I1611" i="5"/>
  <c r="H1611" i="5"/>
  <c r="L1610" i="5"/>
  <c r="K1610" i="5"/>
  <c r="J1610" i="5"/>
  <c r="I1610" i="5"/>
  <c r="H1610" i="5"/>
  <c r="L1609" i="5"/>
  <c r="K1609" i="5"/>
  <c r="J1609" i="5"/>
  <c r="I1609" i="5"/>
  <c r="H1609" i="5"/>
  <c r="L1608" i="5"/>
  <c r="K1608" i="5"/>
  <c r="J1608" i="5"/>
  <c r="I1608" i="5"/>
  <c r="H1608" i="5"/>
  <c r="L1607" i="5"/>
  <c r="K1607" i="5"/>
  <c r="J1607" i="5"/>
  <c r="I1607" i="5"/>
  <c r="H1607" i="5"/>
  <c r="L1606" i="5"/>
  <c r="K1606" i="5"/>
  <c r="J1606" i="5"/>
  <c r="I1606" i="5"/>
  <c r="H1606" i="5"/>
  <c r="L1605" i="5"/>
  <c r="K1605" i="5"/>
  <c r="J1605" i="5"/>
  <c r="I1605" i="5"/>
  <c r="H1605" i="5"/>
  <c r="L1604" i="5"/>
  <c r="K1604" i="5"/>
  <c r="J1604" i="5"/>
  <c r="I1604" i="5"/>
  <c r="H1604" i="5"/>
  <c r="L1603" i="5"/>
  <c r="K1603" i="5"/>
  <c r="J1603" i="5"/>
  <c r="I1603" i="5"/>
  <c r="H1603" i="5"/>
  <c r="L1602" i="5"/>
  <c r="K1602" i="5"/>
  <c r="J1602" i="5"/>
  <c r="I1602" i="5"/>
  <c r="H1602" i="5"/>
  <c r="L1601" i="5"/>
  <c r="K1601" i="5"/>
  <c r="J1601" i="5"/>
  <c r="I1601" i="5"/>
  <c r="H1601" i="5"/>
  <c r="L1600" i="5"/>
  <c r="K1600" i="5"/>
  <c r="J1600" i="5"/>
  <c r="I1600" i="5"/>
  <c r="H1600" i="5"/>
  <c r="L1599" i="5"/>
  <c r="K1599" i="5"/>
  <c r="J1599" i="5"/>
  <c r="I1599" i="5"/>
  <c r="H1599" i="5"/>
  <c r="L1598" i="5"/>
  <c r="K1598" i="5"/>
  <c r="J1598" i="5"/>
  <c r="I1598" i="5"/>
  <c r="H1598" i="5"/>
  <c r="L1597" i="5"/>
  <c r="K1597" i="5"/>
  <c r="J1597" i="5"/>
  <c r="I1597" i="5"/>
  <c r="H1597" i="5"/>
  <c r="L1596" i="5"/>
  <c r="K1596" i="5"/>
  <c r="J1596" i="5"/>
  <c r="I1596" i="5"/>
  <c r="H1596" i="5"/>
  <c r="L1595" i="5"/>
  <c r="K1595" i="5"/>
  <c r="J1595" i="5"/>
  <c r="I1595" i="5"/>
  <c r="H1595" i="5"/>
  <c r="L1594" i="5"/>
  <c r="K1594" i="5"/>
  <c r="J1594" i="5"/>
  <c r="I1594" i="5"/>
  <c r="H1594" i="5"/>
  <c r="L1593" i="5"/>
  <c r="K1593" i="5"/>
  <c r="J1593" i="5"/>
  <c r="I1593" i="5"/>
  <c r="H1593" i="5"/>
  <c r="L1592" i="5"/>
  <c r="K1592" i="5"/>
  <c r="J1592" i="5"/>
  <c r="I1592" i="5"/>
  <c r="H1592" i="5"/>
  <c r="L1591" i="5"/>
  <c r="K1591" i="5"/>
  <c r="J1591" i="5"/>
  <c r="I1591" i="5"/>
  <c r="H1591" i="5"/>
  <c r="L1590" i="5"/>
  <c r="K1590" i="5"/>
  <c r="J1590" i="5"/>
  <c r="I1590" i="5"/>
  <c r="H1590" i="5"/>
  <c r="L1589" i="5"/>
  <c r="K1589" i="5"/>
  <c r="J1589" i="5"/>
  <c r="I1589" i="5"/>
  <c r="H1589" i="5"/>
  <c r="L1588" i="5"/>
  <c r="K1588" i="5"/>
  <c r="J1588" i="5"/>
  <c r="I1588" i="5"/>
  <c r="H1588" i="5"/>
  <c r="L1587" i="5"/>
  <c r="K1587" i="5"/>
  <c r="J1587" i="5"/>
  <c r="I1587" i="5"/>
  <c r="H1587" i="5"/>
  <c r="L1586" i="5"/>
  <c r="K1586" i="5"/>
  <c r="J1586" i="5"/>
  <c r="I1586" i="5"/>
  <c r="H1586" i="5"/>
  <c r="L1585" i="5"/>
  <c r="K1585" i="5"/>
  <c r="J1585" i="5"/>
  <c r="I1585" i="5"/>
  <c r="H1585" i="5"/>
  <c r="L1584" i="5"/>
  <c r="K1584" i="5"/>
  <c r="J1584" i="5"/>
  <c r="I1584" i="5"/>
  <c r="H1584" i="5"/>
  <c r="L1583" i="5"/>
  <c r="K1583" i="5"/>
  <c r="J1583" i="5"/>
  <c r="I1583" i="5"/>
  <c r="H1583" i="5"/>
  <c r="L1582" i="5"/>
  <c r="K1582" i="5"/>
  <c r="J1582" i="5"/>
  <c r="I1582" i="5"/>
  <c r="H1582" i="5"/>
  <c r="L1581" i="5"/>
  <c r="K1581" i="5"/>
  <c r="J1581" i="5"/>
  <c r="I1581" i="5"/>
  <c r="H1581" i="5"/>
  <c r="L1580" i="5"/>
  <c r="K1580" i="5"/>
  <c r="J1580" i="5"/>
  <c r="I1580" i="5"/>
  <c r="H1580" i="5"/>
  <c r="L1579" i="5"/>
  <c r="K1579" i="5"/>
  <c r="J1579" i="5"/>
  <c r="I1579" i="5"/>
  <c r="H1579" i="5"/>
  <c r="L1578" i="5"/>
  <c r="K1578" i="5"/>
  <c r="J1578" i="5"/>
  <c r="I1578" i="5"/>
  <c r="H1578" i="5"/>
  <c r="L1577" i="5"/>
  <c r="K1577" i="5"/>
  <c r="J1577" i="5"/>
  <c r="I1577" i="5"/>
  <c r="H1577" i="5"/>
  <c r="L1576" i="5"/>
  <c r="K1576" i="5"/>
  <c r="J1576" i="5"/>
  <c r="I1576" i="5"/>
  <c r="H1576" i="5"/>
  <c r="L1575" i="5"/>
  <c r="K1575" i="5"/>
  <c r="J1575" i="5"/>
  <c r="I1575" i="5"/>
  <c r="H1575" i="5"/>
  <c r="L1574" i="5"/>
  <c r="K1574" i="5"/>
  <c r="J1574" i="5"/>
  <c r="I1574" i="5"/>
  <c r="H1574" i="5"/>
  <c r="L1573" i="5"/>
  <c r="K1573" i="5"/>
  <c r="J1573" i="5"/>
  <c r="I1573" i="5"/>
  <c r="H1573" i="5"/>
  <c r="L1572" i="5"/>
  <c r="K1572" i="5"/>
  <c r="J1572" i="5"/>
  <c r="I1572" i="5"/>
  <c r="H1572" i="5"/>
  <c r="L1571" i="5"/>
  <c r="K1571" i="5"/>
  <c r="J1571" i="5"/>
  <c r="I1571" i="5"/>
  <c r="H1571" i="5"/>
  <c r="L1570" i="5"/>
  <c r="K1570" i="5"/>
  <c r="J1570" i="5"/>
  <c r="I1570" i="5"/>
  <c r="H1570" i="5"/>
  <c r="L1569" i="5"/>
  <c r="K1569" i="5"/>
  <c r="J1569" i="5"/>
  <c r="I1569" i="5"/>
  <c r="H1569" i="5"/>
  <c r="L1568" i="5"/>
  <c r="K1568" i="5"/>
  <c r="J1568" i="5"/>
  <c r="I1568" i="5"/>
  <c r="H1568" i="5"/>
  <c r="L1567" i="5"/>
  <c r="K1567" i="5"/>
  <c r="J1567" i="5"/>
  <c r="I1567" i="5"/>
  <c r="H1567" i="5"/>
  <c r="L1566" i="5"/>
  <c r="K1566" i="5"/>
  <c r="J1566" i="5"/>
  <c r="I1566" i="5"/>
  <c r="H1566" i="5"/>
  <c r="L1565" i="5"/>
  <c r="K1565" i="5"/>
  <c r="J1565" i="5"/>
  <c r="I1565" i="5"/>
  <c r="H1565" i="5"/>
  <c r="L1564" i="5"/>
  <c r="K1564" i="5"/>
  <c r="J1564" i="5"/>
  <c r="I1564" i="5"/>
  <c r="H1564" i="5"/>
  <c r="L1563" i="5"/>
  <c r="K1563" i="5"/>
  <c r="J1563" i="5"/>
  <c r="I1563" i="5"/>
  <c r="H1563" i="5"/>
  <c r="L1562" i="5"/>
  <c r="K1562" i="5"/>
  <c r="J1562" i="5"/>
  <c r="I1562" i="5"/>
  <c r="H1562" i="5"/>
  <c r="L1561" i="5"/>
  <c r="K1561" i="5"/>
  <c r="J1561" i="5"/>
  <c r="I1561" i="5"/>
  <c r="H1561" i="5"/>
  <c r="L1560" i="5"/>
  <c r="K1560" i="5"/>
  <c r="J1560" i="5"/>
  <c r="I1560" i="5"/>
  <c r="H1560" i="5"/>
  <c r="L1559" i="5"/>
  <c r="K1559" i="5"/>
  <c r="J1559" i="5"/>
  <c r="I1559" i="5"/>
  <c r="H1559" i="5"/>
  <c r="L1558" i="5"/>
  <c r="K1558" i="5"/>
  <c r="J1558" i="5"/>
  <c r="I1558" i="5"/>
  <c r="H1558" i="5"/>
  <c r="L1557" i="5"/>
  <c r="K1557" i="5"/>
  <c r="J1557" i="5"/>
  <c r="I1557" i="5"/>
  <c r="H1557" i="5"/>
  <c r="L1556" i="5"/>
  <c r="K1556" i="5"/>
  <c r="J1556" i="5"/>
  <c r="I1556" i="5"/>
  <c r="H1556" i="5"/>
  <c r="L1555" i="5"/>
  <c r="K1555" i="5"/>
  <c r="J1555" i="5"/>
  <c r="I1555" i="5"/>
  <c r="H1555" i="5"/>
  <c r="L1554" i="5"/>
  <c r="K1554" i="5"/>
  <c r="J1554" i="5"/>
  <c r="I1554" i="5"/>
  <c r="H1554" i="5"/>
  <c r="L1553" i="5"/>
  <c r="K1553" i="5"/>
  <c r="J1553" i="5"/>
  <c r="I1553" i="5"/>
  <c r="H1553" i="5"/>
  <c r="L1552" i="5"/>
  <c r="K1552" i="5"/>
  <c r="J1552" i="5"/>
  <c r="I1552" i="5"/>
  <c r="H1552" i="5"/>
  <c r="L1551" i="5"/>
  <c r="K1551" i="5"/>
  <c r="J1551" i="5"/>
  <c r="I1551" i="5"/>
  <c r="H1551" i="5"/>
  <c r="L1550" i="5"/>
  <c r="K1550" i="5"/>
  <c r="J1550" i="5"/>
  <c r="I1550" i="5"/>
  <c r="H1550" i="5"/>
  <c r="L1549" i="5"/>
  <c r="K1549" i="5"/>
  <c r="J1549" i="5"/>
  <c r="I1549" i="5"/>
  <c r="H1549" i="5"/>
  <c r="L1548" i="5"/>
  <c r="K1548" i="5"/>
  <c r="J1548" i="5"/>
  <c r="I1548" i="5"/>
  <c r="H1548" i="5"/>
  <c r="L1547" i="5"/>
  <c r="K1547" i="5"/>
  <c r="J1547" i="5"/>
  <c r="I1547" i="5"/>
  <c r="H1547" i="5"/>
  <c r="L1546" i="5"/>
  <c r="K1546" i="5"/>
  <c r="J1546" i="5"/>
  <c r="I1546" i="5"/>
  <c r="H1546" i="5"/>
  <c r="L1545" i="5"/>
  <c r="K1545" i="5"/>
  <c r="J1545" i="5"/>
  <c r="I1545" i="5"/>
  <c r="H1545" i="5"/>
  <c r="L1544" i="5"/>
  <c r="K1544" i="5"/>
  <c r="J1544" i="5"/>
  <c r="I1544" i="5"/>
  <c r="H1544" i="5"/>
  <c r="L1543" i="5"/>
  <c r="K1543" i="5"/>
  <c r="J1543" i="5"/>
  <c r="I1543" i="5"/>
  <c r="H1543" i="5"/>
  <c r="L1542" i="5"/>
  <c r="K1542" i="5"/>
  <c r="J1542" i="5"/>
  <c r="I1542" i="5"/>
  <c r="H1542" i="5"/>
  <c r="L1541" i="5"/>
  <c r="K1541" i="5"/>
  <c r="J1541" i="5"/>
  <c r="I1541" i="5"/>
  <c r="H1541" i="5"/>
  <c r="L1540" i="5"/>
  <c r="K1540" i="5"/>
  <c r="J1540" i="5"/>
  <c r="I1540" i="5"/>
  <c r="H1540" i="5"/>
  <c r="L1539" i="5"/>
  <c r="K1539" i="5"/>
  <c r="J1539" i="5"/>
  <c r="I1539" i="5"/>
  <c r="H1539" i="5"/>
  <c r="L1538" i="5"/>
  <c r="K1538" i="5"/>
  <c r="J1538" i="5"/>
  <c r="I1538" i="5"/>
  <c r="H1538" i="5"/>
  <c r="L1537" i="5"/>
  <c r="K1537" i="5"/>
  <c r="J1537" i="5"/>
  <c r="I1537" i="5"/>
  <c r="H1537" i="5"/>
  <c r="L1536" i="5"/>
  <c r="K1536" i="5"/>
  <c r="J1536" i="5"/>
  <c r="I1536" i="5"/>
  <c r="H1536" i="5"/>
  <c r="L1535" i="5"/>
  <c r="K1535" i="5"/>
  <c r="J1535" i="5"/>
  <c r="I1535" i="5"/>
  <c r="H1535" i="5"/>
  <c r="L1534" i="5"/>
  <c r="K1534" i="5"/>
  <c r="J1534" i="5"/>
  <c r="I1534" i="5"/>
  <c r="H1534" i="5"/>
  <c r="L1533" i="5"/>
  <c r="K1533" i="5"/>
  <c r="J1533" i="5"/>
  <c r="I1533" i="5"/>
  <c r="H1533" i="5"/>
  <c r="L1532" i="5"/>
  <c r="K1532" i="5"/>
  <c r="J1532" i="5"/>
  <c r="I1532" i="5"/>
  <c r="H1532" i="5"/>
  <c r="L1531" i="5"/>
  <c r="K1531" i="5"/>
  <c r="J1531" i="5"/>
  <c r="I1531" i="5"/>
  <c r="H1531" i="5"/>
  <c r="L1530" i="5"/>
  <c r="K1530" i="5"/>
  <c r="J1530" i="5"/>
  <c r="I1530" i="5"/>
  <c r="H1530" i="5"/>
  <c r="L1529" i="5"/>
  <c r="K1529" i="5"/>
  <c r="J1529" i="5"/>
  <c r="I1529" i="5"/>
  <c r="H1529" i="5"/>
  <c r="L1528" i="5"/>
  <c r="K1528" i="5"/>
  <c r="J1528" i="5"/>
  <c r="I1528" i="5"/>
  <c r="H1528" i="5"/>
  <c r="L1527" i="5"/>
  <c r="K1527" i="5"/>
  <c r="J1527" i="5"/>
  <c r="I1527" i="5"/>
  <c r="H1527" i="5"/>
  <c r="L1526" i="5"/>
  <c r="K1526" i="5"/>
  <c r="J1526" i="5"/>
  <c r="I1526" i="5"/>
  <c r="H1526" i="5"/>
  <c r="L1525" i="5"/>
  <c r="K1525" i="5"/>
  <c r="J1525" i="5"/>
  <c r="I1525" i="5"/>
  <c r="H1525" i="5"/>
  <c r="L1524" i="5"/>
  <c r="K1524" i="5"/>
  <c r="J1524" i="5"/>
  <c r="I1524" i="5"/>
  <c r="H1524" i="5"/>
  <c r="L1523" i="5"/>
  <c r="K1523" i="5"/>
  <c r="J1523" i="5"/>
  <c r="I1523" i="5"/>
  <c r="H1523" i="5"/>
  <c r="L1522" i="5"/>
  <c r="K1522" i="5"/>
  <c r="J1522" i="5"/>
  <c r="I1522" i="5"/>
  <c r="H1522" i="5"/>
  <c r="L1521" i="5"/>
  <c r="K1521" i="5"/>
  <c r="J1521" i="5"/>
  <c r="I1521" i="5"/>
  <c r="H1521" i="5"/>
  <c r="L1520" i="5"/>
  <c r="K1520" i="5"/>
  <c r="J1520" i="5"/>
  <c r="I1520" i="5"/>
  <c r="H1520" i="5"/>
  <c r="L1519" i="5"/>
  <c r="K1519" i="5"/>
  <c r="J1519" i="5"/>
  <c r="I1519" i="5"/>
  <c r="H1519" i="5"/>
  <c r="L1518" i="5"/>
  <c r="K1518" i="5"/>
  <c r="J1518" i="5"/>
  <c r="I1518" i="5"/>
  <c r="H1518" i="5"/>
  <c r="L1517" i="5"/>
  <c r="K1517" i="5"/>
  <c r="J1517" i="5"/>
  <c r="I1517" i="5"/>
  <c r="H1517" i="5"/>
  <c r="L1516" i="5"/>
  <c r="K1516" i="5"/>
  <c r="J1516" i="5"/>
  <c r="I1516" i="5"/>
  <c r="H1516" i="5"/>
  <c r="L1515" i="5"/>
  <c r="K1515" i="5"/>
  <c r="J1515" i="5"/>
  <c r="I1515" i="5"/>
  <c r="H1515" i="5"/>
  <c r="L1514" i="5"/>
  <c r="K1514" i="5"/>
  <c r="J1514" i="5"/>
  <c r="I1514" i="5"/>
  <c r="H1514" i="5"/>
  <c r="L1513" i="5"/>
  <c r="K1513" i="5"/>
  <c r="J1513" i="5"/>
  <c r="I1513" i="5"/>
  <c r="H1513" i="5"/>
  <c r="L1512" i="5"/>
  <c r="K1512" i="5"/>
  <c r="J1512" i="5"/>
  <c r="I1512" i="5"/>
  <c r="H1512" i="5"/>
  <c r="L1511" i="5"/>
  <c r="K1511" i="5"/>
  <c r="J1511" i="5"/>
  <c r="I1511" i="5"/>
  <c r="H1511" i="5"/>
  <c r="L1510" i="5"/>
  <c r="K1510" i="5"/>
  <c r="J1510" i="5"/>
  <c r="I1510" i="5"/>
  <c r="H1510" i="5"/>
  <c r="L1509" i="5"/>
  <c r="K1509" i="5"/>
  <c r="J1509" i="5"/>
  <c r="I1509" i="5"/>
  <c r="H1509" i="5"/>
  <c r="L1508" i="5"/>
  <c r="K1508" i="5"/>
  <c r="J1508" i="5"/>
  <c r="I1508" i="5"/>
  <c r="H1508" i="5"/>
  <c r="L1507" i="5"/>
  <c r="K1507" i="5"/>
  <c r="J1507" i="5"/>
  <c r="I1507" i="5"/>
  <c r="H1507" i="5"/>
  <c r="L1506" i="5"/>
  <c r="K1506" i="5"/>
  <c r="J1506" i="5"/>
  <c r="I1506" i="5"/>
  <c r="H1506" i="5"/>
  <c r="L1505" i="5"/>
  <c r="K1505" i="5"/>
  <c r="J1505" i="5"/>
  <c r="I1505" i="5"/>
  <c r="H1505" i="5"/>
  <c r="L1504" i="5"/>
  <c r="K1504" i="5"/>
  <c r="J1504" i="5"/>
  <c r="I1504" i="5"/>
  <c r="H1504" i="5"/>
  <c r="L1503" i="5"/>
  <c r="K1503" i="5"/>
  <c r="J1503" i="5"/>
  <c r="I1503" i="5"/>
  <c r="H1503" i="5"/>
  <c r="L1502" i="5"/>
  <c r="K1502" i="5"/>
  <c r="J1502" i="5"/>
  <c r="I1502" i="5"/>
  <c r="H1502" i="5"/>
  <c r="L1501" i="5"/>
  <c r="K1501" i="5"/>
  <c r="J1501" i="5"/>
  <c r="I1501" i="5"/>
  <c r="H1501" i="5"/>
  <c r="L1500" i="5"/>
  <c r="K1500" i="5"/>
  <c r="J1500" i="5"/>
  <c r="I1500" i="5"/>
  <c r="H1500" i="5"/>
  <c r="L1499" i="5"/>
  <c r="K1499" i="5"/>
  <c r="J1499" i="5"/>
  <c r="I1499" i="5"/>
  <c r="H1499" i="5"/>
  <c r="L1498" i="5"/>
  <c r="K1498" i="5"/>
  <c r="J1498" i="5"/>
  <c r="I1498" i="5"/>
  <c r="H1498" i="5"/>
  <c r="L1497" i="5"/>
  <c r="K1497" i="5"/>
  <c r="J1497" i="5"/>
  <c r="I1497" i="5"/>
  <c r="H1497" i="5"/>
  <c r="L1496" i="5"/>
  <c r="K1496" i="5"/>
  <c r="J1496" i="5"/>
  <c r="I1496" i="5"/>
  <c r="H1496" i="5"/>
  <c r="L1495" i="5"/>
  <c r="K1495" i="5"/>
  <c r="J1495" i="5"/>
  <c r="I1495" i="5"/>
  <c r="H1495" i="5"/>
  <c r="L1494" i="5"/>
  <c r="K1494" i="5"/>
  <c r="J1494" i="5"/>
  <c r="I1494" i="5"/>
  <c r="H1494" i="5"/>
  <c r="L1493" i="5"/>
  <c r="K1493" i="5"/>
  <c r="J1493" i="5"/>
  <c r="I1493" i="5"/>
  <c r="H1493" i="5"/>
  <c r="L1492" i="5"/>
  <c r="K1492" i="5"/>
  <c r="J1492" i="5"/>
  <c r="I1492" i="5"/>
  <c r="H1492" i="5"/>
  <c r="L1491" i="5"/>
  <c r="K1491" i="5"/>
  <c r="J1491" i="5"/>
  <c r="I1491" i="5"/>
  <c r="H1491" i="5"/>
  <c r="L1490" i="5"/>
  <c r="K1490" i="5"/>
  <c r="J1490" i="5"/>
  <c r="I1490" i="5"/>
  <c r="H1490" i="5"/>
  <c r="L1489" i="5"/>
  <c r="K1489" i="5"/>
  <c r="J1489" i="5"/>
  <c r="I1489" i="5"/>
  <c r="H1489" i="5"/>
  <c r="L1488" i="5"/>
  <c r="K1488" i="5"/>
  <c r="J1488" i="5"/>
  <c r="I1488" i="5"/>
  <c r="H1488" i="5"/>
  <c r="L1487" i="5"/>
  <c r="K1487" i="5"/>
  <c r="J1487" i="5"/>
  <c r="I1487" i="5"/>
  <c r="H1487" i="5"/>
  <c r="L1486" i="5"/>
  <c r="K1486" i="5"/>
  <c r="J1486" i="5"/>
  <c r="I1486" i="5"/>
  <c r="H1486" i="5"/>
  <c r="L1485" i="5"/>
  <c r="K1485" i="5"/>
  <c r="J1485" i="5"/>
  <c r="I1485" i="5"/>
  <c r="H1485" i="5"/>
  <c r="L1484" i="5"/>
  <c r="K1484" i="5"/>
  <c r="J1484" i="5"/>
  <c r="I1484" i="5"/>
  <c r="H1484" i="5"/>
  <c r="L1483" i="5"/>
  <c r="K1483" i="5"/>
  <c r="J1483" i="5"/>
  <c r="I1483" i="5"/>
  <c r="H1483" i="5"/>
  <c r="L1482" i="5"/>
  <c r="K1482" i="5"/>
  <c r="J1482" i="5"/>
  <c r="I1482" i="5"/>
  <c r="H1482" i="5"/>
  <c r="L1481" i="5"/>
  <c r="K1481" i="5"/>
  <c r="J1481" i="5"/>
  <c r="I1481" i="5"/>
  <c r="H1481" i="5"/>
  <c r="L1480" i="5"/>
  <c r="K1480" i="5"/>
  <c r="J1480" i="5"/>
  <c r="I1480" i="5"/>
  <c r="H1480" i="5"/>
  <c r="L1479" i="5"/>
  <c r="K1479" i="5"/>
  <c r="J1479" i="5"/>
  <c r="I1479" i="5"/>
  <c r="H1479" i="5"/>
  <c r="L1478" i="5"/>
  <c r="K1478" i="5"/>
  <c r="J1478" i="5"/>
  <c r="I1478" i="5"/>
  <c r="H1478" i="5"/>
  <c r="L1477" i="5"/>
  <c r="K1477" i="5"/>
  <c r="J1477" i="5"/>
  <c r="I1477" i="5"/>
  <c r="H1477" i="5"/>
  <c r="L1476" i="5"/>
  <c r="K1476" i="5"/>
  <c r="J1476" i="5"/>
  <c r="I1476" i="5"/>
  <c r="H1476" i="5"/>
  <c r="L1475" i="5"/>
  <c r="K1475" i="5"/>
  <c r="J1475" i="5"/>
  <c r="I1475" i="5"/>
  <c r="H1475" i="5"/>
  <c r="L1474" i="5"/>
  <c r="K1474" i="5"/>
  <c r="J1474" i="5"/>
  <c r="I1474" i="5"/>
  <c r="H1474" i="5"/>
  <c r="L1473" i="5"/>
  <c r="K1473" i="5"/>
  <c r="J1473" i="5"/>
  <c r="I1473" i="5"/>
  <c r="H1473" i="5"/>
  <c r="L1472" i="5"/>
  <c r="K1472" i="5"/>
  <c r="J1472" i="5"/>
  <c r="I1472" i="5"/>
  <c r="H1472" i="5"/>
  <c r="L1471" i="5"/>
  <c r="K1471" i="5"/>
  <c r="J1471" i="5"/>
  <c r="I1471" i="5"/>
  <c r="H1471" i="5"/>
  <c r="L1470" i="5"/>
  <c r="K1470" i="5"/>
  <c r="J1470" i="5"/>
  <c r="I1470" i="5"/>
  <c r="H1470" i="5"/>
  <c r="L1469" i="5"/>
  <c r="K1469" i="5"/>
  <c r="J1469" i="5"/>
  <c r="I1469" i="5"/>
  <c r="H1469" i="5"/>
  <c r="L1468" i="5"/>
  <c r="K1468" i="5"/>
  <c r="J1468" i="5"/>
  <c r="I1468" i="5"/>
  <c r="H1468" i="5"/>
  <c r="L1467" i="5"/>
  <c r="K1467" i="5"/>
  <c r="J1467" i="5"/>
  <c r="I1467" i="5"/>
  <c r="H1467" i="5"/>
  <c r="L1466" i="5"/>
  <c r="K1466" i="5"/>
  <c r="J1466" i="5"/>
  <c r="I1466" i="5"/>
  <c r="H1466" i="5"/>
  <c r="L1465" i="5"/>
  <c r="K1465" i="5"/>
  <c r="J1465" i="5"/>
  <c r="I1465" i="5"/>
  <c r="H1465" i="5"/>
  <c r="L1464" i="5"/>
  <c r="K1464" i="5"/>
  <c r="J1464" i="5"/>
  <c r="I1464" i="5"/>
  <c r="H1464" i="5"/>
  <c r="L1463" i="5"/>
  <c r="K1463" i="5"/>
  <c r="J1463" i="5"/>
  <c r="I1463" i="5"/>
  <c r="H1463" i="5"/>
  <c r="L1462" i="5"/>
  <c r="K1462" i="5"/>
  <c r="J1462" i="5"/>
  <c r="I1462" i="5"/>
  <c r="H1462" i="5"/>
  <c r="L1461" i="5"/>
  <c r="K1461" i="5"/>
  <c r="J1461" i="5"/>
  <c r="I1461" i="5"/>
  <c r="H1461" i="5"/>
  <c r="L1460" i="5"/>
  <c r="K1460" i="5"/>
  <c r="J1460" i="5"/>
  <c r="I1460" i="5"/>
  <c r="H1460" i="5"/>
  <c r="L1459" i="5"/>
  <c r="K1459" i="5"/>
  <c r="J1459" i="5"/>
  <c r="I1459" i="5"/>
  <c r="H1459" i="5"/>
  <c r="L1458" i="5"/>
  <c r="K1458" i="5"/>
  <c r="J1458" i="5"/>
  <c r="I1458" i="5"/>
  <c r="H1458" i="5"/>
  <c r="L1457" i="5"/>
  <c r="K1457" i="5"/>
  <c r="J1457" i="5"/>
  <c r="I1457" i="5"/>
  <c r="H1457" i="5"/>
  <c r="L1456" i="5"/>
  <c r="K1456" i="5"/>
  <c r="J1456" i="5"/>
  <c r="I1456" i="5"/>
  <c r="H1456" i="5"/>
  <c r="L1455" i="5"/>
  <c r="K1455" i="5"/>
  <c r="J1455" i="5"/>
  <c r="I1455" i="5"/>
  <c r="H1455" i="5"/>
  <c r="L1454" i="5"/>
  <c r="K1454" i="5"/>
  <c r="J1454" i="5"/>
  <c r="I1454" i="5"/>
  <c r="H1454" i="5"/>
  <c r="L1453" i="5"/>
  <c r="K1453" i="5"/>
  <c r="J1453" i="5"/>
  <c r="I1453" i="5"/>
  <c r="H1453" i="5"/>
  <c r="L1452" i="5"/>
  <c r="K1452" i="5"/>
  <c r="J1452" i="5"/>
  <c r="I1452" i="5"/>
  <c r="H1452" i="5"/>
  <c r="L1451" i="5"/>
  <c r="K1451" i="5"/>
  <c r="J1451" i="5"/>
  <c r="I1451" i="5"/>
  <c r="H1451" i="5"/>
  <c r="L1450" i="5"/>
  <c r="K1450" i="5"/>
  <c r="J1450" i="5"/>
  <c r="I1450" i="5"/>
  <c r="H1450" i="5"/>
  <c r="L1449" i="5"/>
  <c r="K1449" i="5"/>
  <c r="J1449" i="5"/>
  <c r="I1449" i="5"/>
  <c r="H1449" i="5"/>
  <c r="L1448" i="5"/>
  <c r="K1448" i="5"/>
  <c r="J1448" i="5"/>
  <c r="I1448" i="5"/>
  <c r="H1448" i="5"/>
  <c r="L1447" i="5"/>
  <c r="K1447" i="5"/>
  <c r="J1447" i="5"/>
  <c r="I1447" i="5"/>
  <c r="H1447" i="5"/>
  <c r="L1446" i="5"/>
  <c r="K1446" i="5"/>
  <c r="J1446" i="5"/>
  <c r="I1446" i="5"/>
  <c r="H1446" i="5"/>
  <c r="L1445" i="5"/>
  <c r="K1445" i="5"/>
  <c r="J1445" i="5"/>
  <c r="I1445" i="5"/>
  <c r="H1445" i="5"/>
  <c r="L1444" i="5"/>
  <c r="K1444" i="5"/>
  <c r="J1444" i="5"/>
  <c r="I1444" i="5"/>
  <c r="H1444" i="5"/>
  <c r="L1443" i="5"/>
  <c r="K1443" i="5"/>
  <c r="J1443" i="5"/>
  <c r="I1443" i="5"/>
  <c r="H1443" i="5"/>
  <c r="L1442" i="5"/>
  <c r="K1442" i="5"/>
  <c r="J1442" i="5"/>
  <c r="I1442" i="5"/>
  <c r="H1442" i="5"/>
  <c r="L1441" i="5"/>
  <c r="K1441" i="5"/>
  <c r="J1441" i="5"/>
  <c r="I1441" i="5"/>
  <c r="H1441" i="5"/>
  <c r="L1440" i="5"/>
  <c r="K1440" i="5"/>
  <c r="J1440" i="5"/>
  <c r="I1440" i="5"/>
  <c r="H1440" i="5"/>
  <c r="L1439" i="5"/>
  <c r="K1439" i="5"/>
  <c r="J1439" i="5"/>
  <c r="I1439" i="5"/>
  <c r="H1439" i="5"/>
  <c r="L1438" i="5"/>
  <c r="K1438" i="5"/>
  <c r="J1438" i="5"/>
  <c r="I1438" i="5"/>
  <c r="H1438" i="5"/>
  <c r="L1437" i="5"/>
  <c r="K1437" i="5"/>
  <c r="J1437" i="5"/>
  <c r="I1437" i="5"/>
  <c r="H1437" i="5"/>
  <c r="L1436" i="5"/>
  <c r="K1436" i="5"/>
  <c r="J1436" i="5"/>
  <c r="I1436" i="5"/>
  <c r="H1436" i="5"/>
  <c r="L1435" i="5"/>
  <c r="K1435" i="5"/>
  <c r="J1435" i="5"/>
  <c r="I1435" i="5"/>
  <c r="H1435" i="5"/>
  <c r="L1434" i="5"/>
  <c r="K1434" i="5"/>
  <c r="J1434" i="5"/>
  <c r="I1434" i="5"/>
  <c r="H1434" i="5"/>
  <c r="L1433" i="5"/>
  <c r="K1433" i="5"/>
  <c r="J1433" i="5"/>
  <c r="I1433" i="5"/>
  <c r="H1433" i="5"/>
  <c r="L1432" i="5"/>
  <c r="K1432" i="5"/>
  <c r="J1432" i="5"/>
  <c r="I1432" i="5"/>
  <c r="H1432" i="5"/>
  <c r="L1431" i="5"/>
  <c r="K1431" i="5"/>
  <c r="J1431" i="5"/>
  <c r="I1431" i="5"/>
  <c r="H1431" i="5"/>
  <c r="L1430" i="5"/>
  <c r="K1430" i="5"/>
  <c r="J1430" i="5"/>
  <c r="I1430" i="5"/>
  <c r="H1430" i="5"/>
  <c r="L1429" i="5"/>
  <c r="K1429" i="5"/>
  <c r="J1429" i="5"/>
  <c r="I1429" i="5"/>
  <c r="H1429" i="5"/>
  <c r="L1428" i="5"/>
  <c r="K1428" i="5"/>
  <c r="J1428" i="5"/>
  <c r="I1428" i="5"/>
  <c r="H1428" i="5"/>
  <c r="L1427" i="5"/>
  <c r="K1427" i="5"/>
  <c r="J1427" i="5"/>
  <c r="I1427" i="5"/>
  <c r="H1427" i="5"/>
  <c r="L1426" i="5"/>
  <c r="K1426" i="5"/>
  <c r="J1426" i="5"/>
  <c r="I1426" i="5"/>
  <c r="H1426" i="5"/>
  <c r="L1425" i="5"/>
  <c r="K1425" i="5"/>
  <c r="J1425" i="5"/>
  <c r="I1425" i="5"/>
  <c r="H1425" i="5"/>
  <c r="L1424" i="5"/>
  <c r="K1424" i="5"/>
  <c r="J1424" i="5"/>
  <c r="I1424" i="5"/>
  <c r="H1424" i="5"/>
  <c r="L1423" i="5"/>
  <c r="K1423" i="5"/>
  <c r="J1423" i="5"/>
  <c r="I1423" i="5"/>
  <c r="H1423" i="5"/>
  <c r="L1422" i="5"/>
  <c r="K1422" i="5"/>
  <c r="J1422" i="5"/>
  <c r="I1422" i="5"/>
  <c r="H1422" i="5"/>
  <c r="L1421" i="5"/>
  <c r="K1421" i="5"/>
  <c r="J1421" i="5"/>
  <c r="I1421" i="5"/>
  <c r="H1421" i="5"/>
  <c r="L1420" i="5"/>
  <c r="K1420" i="5"/>
  <c r="J1420" i="5"/>
  <c r="I1420" i="5"/>
  <c r="H1420" i="5"/>
  <c r="L1419" i="5"/>
  <c r="K1419" i="5"/>
  <c r="J1419" i="5"/>
  <c r="I1419" i="5"/>
  <c r="H1419" i="5"/>
  <c r="L1418" i="5"/>
  <c r="K1418" i="5"/>
  <c r="J1418" i="5"/>
  <c r="I1418" i="5"/>
  <c r="H1418" i="5"/>
  <c r="L1417" i="5"/>
  <c r="K1417" i="5"/>
  <c r="J1417" i="5"/>
  <c r="I1417" i="5"/>
  <c r="H1417" i="5"/>
  <c r="L1416" i="5"/>
  <c r="K1416" i="5"/>
  <c r="J1416" i="5"/>
  <c r="I1416" i="5"/>
  <c r="H1416" i="5"/>
  <c r="L1415" i="5"/>
  <c r="K1415" i="5"/>
  <c r="J1415" i="5"/>
  <c r="I1415" i="5"/>
  <c r="H1415" i="5"/>
  <c r="L1414" i="5"/>
  <c r="K1414" i="5"/>
  <c r="J1414" i="5"/>
  <c r="I1414" i="5"/>
  <c r="H1414" i="5"/>
  <c r="L1413" i="5"/>
  <c r="K1413" i="5"/>
  <c r="J1413" i="5"/>
  <c r="I1413" i="5"/>
  <c r="H1413" i="5"/>
  <c r="L1412" i="5"/>
  <c r="K1412" i="5"/>
  <c r="J1412" i="5"/>
  <c r="I1412" i="5"/>
  <c r="H1412" i="5"/>
  <c r="L1411" i="5"/>
  <c r="K1411" i="5"/>
  <c r="J1411" i="5"/>
  <c r="I1411" i="5"/>
  <c r="H1411" i="5"/>
  <c r="L1410" i="5"/>
  <c r="K1410" i="5"/>
  <c r="J1410" i="5"/>
  <c r="I1410" i="5"/>
  <c r="H1410" i="5"/>
  <c r="L1409" i="5"/>
  <c r="K1409" i="5"/>
  <c r="J1409" i="5"/>
  <c r="I1409" i="5"/>
  <c r="H1409" i="5"/>
  <c r="L1408" i="5"/>
  <c r="K1408" i="5"/>
  <c r="J1408" i="5"/>
  <c r="I1408" i="5"/>
  <c r="H1408" i="5"/>
  <c r="L1407" i="5"/>
  <c r="K1407" i="5"/>
  <c r="J1407" i="5"/>
  <c r="I1407" i="5"/>
  <c r="H1407" i="5"/>
  <c r="L1406" i="5"/>
  <c r="K1406" i="5"/>
  <c r="J1406" i="5"/>
  <c r="I1406" i="5"/>
  <c r="H1406" i="5"/>
  <c r="L1405" i="5"/>
  <c r="K1405" i="5"/>
  <c r="J1405" i="5"/>
  <c r="I1405" i="5"/>
  <c r="H1405" i="5"/>
  <c r="L1404" i="5"/>
  <c r="K1404" i="5"/>
  <c r="J1404" i="5"/>
  <c r="I1404" i="5"/>
  <c r="H1404" i="5"/>
  <c r="L1403" i="5"/>
  <c r="K1403" i="5"/>
  <c r="J1403" i="5"/>
  <c r="I1403" i="5"/>
  <c r="H1403" i="5"/>
  <c r="L1402" i="5"/>
  <c r="K1402" i="5"/>
  <c r="J1402" i="5"/>
  <c r="I1402" i="5"/>
  <c r="H1402" i="5"/>
  <c r="L1401" i="5"/>
  <c r="K1401" i="5"/>
  <c r="J1401" i="5"/>
  <c r="I1401" i="5"/>
  <c r="H1401" i="5"/>
  <c r="L1400" i="5"/>
  <c r="K1400" i="5"/>
  <c r="J1400" i="5"/>
  <c r="I1400" i="5"/>
  <c r="H1400" i="5"/>
  <c r="L1399" i="5"/>
  <c r="K1399" i="5"/>
  <c r="J1399" i="5"/>
  <c r="I1399" i="5"/>
  <c r="H1399" i="5"/>
  <c r="L1398" i="5"/>
  <c r="K1398" i="5"/>
  <c r="J1398" i="5"/>
  <c r="I1398" i="5"/>
  <c r="H1398" i="5"/>
  <c r="L1397" i="5"/>
  <c r="K1397" i="5"/>
  <c r="J1397" i="5"/>
  <c r="I1397" i="5"/>
  <c r="H1397" i="5"/>
  <c r="L1396" i="5"/>
  <c r="K1396" i="5"/>
  <c r="J1396" i="5"/>
  <c r="I1396" i="5"/>
  <c r="H1396" i="5"/>
  <c r="L1395" i="5"/>
  <c r="K1395" i="5"/>
  <c r="J1395" i="5"/>
  <c r="I1395" i="5"/>
  <c r="H1395" i="5"/>
  <c r="L1394" i="5"/>
  <c r="K1394" i="5"/>
  <c r="J1394" i="5"/>
  <c r="I1394" i="5"/>
  <c r="H1394" i="5"/>
  <c r="L1393" i="5"/>
  <c r="K1393" i="5"/>
  <c r="J1393" i="5"/>
  <c r="I1393" i="5"/>
  <c r="H1393" i="5"/>
  <c r="L1392" i="5"/>
  <c r="K1392" i="5"/>
  <c r="J1392" i="5"/>
  <c r="I1392" i="5"/>
  <c r="H1392" i="5"/>
  <c r="L1391" i="5"/>
  <c r="K1391" i="5"/>
  <c r="J1391" i="5"/>
  <c r="I1391" i="5"/>
  <c r="H1391" i="5"/>
  <c r="L1390" i="5"/>
  <c r="K1390" i="5"/>
  <c r="J1390" i="5"/>
  <c r="I1390" i="5"/>
  <c r="H1390" i="5"/>
  <c r="L1389" i="5"/>
  <c r="K1389" i="5"/>
  <c r="J1389" i="5"/>
  <c r="I1389" i="5"/>
  <c r="H1389" i="5"/>
  <c r="L1388" i="5"/>
  <c r="K1388" i="5"/>
  <c r="J1388" i="5"/>
  <c r="I1388" i="5"/>
  <c r="H1388" i="5"/>
  <c r="L1387" i="5"/>
  <c r="K1387" i="5"/>
  <c r="J1387" i="5"/>
  <c r="I1387" i="5"/>
  <c r="H1387" i="5"/>
  <c r="L1386" i="5"/>
  <c r="K1386" i="5"/>
  <c r="J1386" i="5"/>
  <c r="I1386" i="5"/>
  <c r="H1386" i="5"/>
  <c r="L1385" i="5"/>
  <c r="K1385" i="5"/>
  <c r="J1385" i="5"/>
  <c r="I1385" i="5"/>
  <c r="H1385" i="5"/>
  <c r="L1384" i="5"/>
  <c r="K1384" i="5"/>
  <c r="J1384" i="5"/>
  <c r="I1384" i="5"/>
  <c r="H1384" i="5"/>
  <c r="L1383" i="5"/>
  <c r="K1383" i="5"/>
  <c r="J1383" i="5"/>
  <c r="I1383" i="5"/>
  <c r="H1383" i="5"/>
  <c r="L1382" i="5"/>
  <c r="K1382" i="5"/>
  <c r="J1382" i="5"/>
  <c r="I1382" i="5"/>
  <c r="H1382" i="5"/>
  <c r="L1381" i="5"/>
  <c r="K1381" i="5"/>
  <c r="J1381" i="5"/>
  <c r="I1381" i="5"/>
  <c r="H1381" i="5"/>
  <c r="L1380" i="5"/>
  <c r="K1380" i="5"/>
  <c r="J1380" i="5"/>
  <c r="I1380" i="5"/>
  <c r="H1380" i="5"/>
  <c r="L1379" i="5"/>
  <c r="K1379" i="5"/>
  <c r="J1379" i="5"/>
  <c r="I1379" i="5"/>
  <c r="H1379" i="5"/>
  <c r="L1378" i="5"/>
  <c r="K1378" i="5"/>
  <c r="J1378" i="5"/>
  <c r="I1378" i="5"/>
  <c r="H1378" i="5"/>
  <c r="L1377" i="5"/>
  <c r="K1377" i="5"/>
  <c r="J1377" i="5"/>
  <c r="I1377" i="5"/>
  <c r="H1377" i="5"/>
  <c r="L1376" i="5"/>
  <c r="K1376" i="5"/>
  <c r="J1376" i="5"/>
  <c r="I1376" i="5"/>
  <c r="H1376" i="5"/>
  <c r="L1375" i="5"/>
  <c r="K1375" i="5"/>
  <c r="J1375" i="5"/>
  <c r="I1375" i="5"/>
  <c r="H1375" i="5"/>
  <c r="L1374" i="5"/>
  <c r="K1374" i="5"/>
  <c r="J1374" i="5"/>
  <c r="I1374" i="5"/>
  <c r="H1374" i="5"/>
  <c r="L1373" i="5"/>
  <c r="K1373" i="5"/>
  <c r="J1373" i="5"/>
  <c r="I1373" i="5"/>
  <c r="H1373" i="5"/>
  <c r="L1372" i="5"/>
  <c r="K1372" i="5"/>
  <c r="J1372" i="5"/>
  <c r="I1372" i="5"/>
  <c r="H1372" i="5"/>
  <c r="L1371" i="5"/>
  <c r="K1371" i="5"/>
  <c r="J1371" i="5"/>
  <c r="I1371" i="5"/>
  <c r="H1371" i="5"/>
  <c r="L1370" i="5"/>
  <c r="K1370" i="5"/>
  <c r="J1370" i="5"/>
  <c r="I1370" i="5"/>
  <c r="H1370" i="5"/>
  <c r="L1369" i="5"/>
  <c r="K1369" i="5"/>
  <c r="J1369" i="5"/>
  <c r="I1369" i="5"/>
  <c r="H1369" i="5"/>
  <c r="L1368" i="5"/>
  <c r="K1368" i="5"/>
  <c r="J1368" i="5"/>
  <c r="I1368" i="5"/>
  <c r="H1368" i="5"/>
  <c r="L1367" i="5"/>
  <c r="K1367" i="5"/>
  <c r="J1367" i="5"/>
  <c r="I1367" i="5"/>
  <c r="H1367" i="5"/>
  <c r="L1366" i="5"/>
  <c r="K1366" i="5"/>
  <c r="J1366" i="5"/>
  <c r="I1366" i="5"/>
  <c r="H1366" i="5"/>
  <c r="L1365" i="5"/>
  <c r="K1365" i="5"/>
  <c r="J1365" i="5"/>
  <c r="I1365" i="5"/>
  <c r="H1365" i="5"/>
  <c r="L1364" i="5"/>
  <c r="K1364" i="5"/>
  <c r="J1364" i="5"/>
  <c r="I1364" i="5"/>
  <c r="H1364" i="5"/>
  <c r="L1363" i="5"/>
  <c r="K1363" i="5"/>
  <c r="J1363" i="5"/>
  <c r="I1363" i="5"/>
  <c r="H1363" i="5"/>
  <c r="L1362" i="5"/>
  <c r="K1362" i="5"/>
  <c r="J1362" i="5"/>
  <c r="I1362" i="5"/>
  <c r="H1362" i="5"/>
  <c r="L1361" i="5"/>
  <c r="K1361" i="5"/>
  <c r="J1361" i="5"/>
  <c r="I1361" i="5"/>
  <c r="H1361" i="5"/>
  <c r="L1360" i="5"/>
  <c r="K1360" i="5"/>
  <c r="J1360" i="5"/>
  <c r="I1360" i="5"/>
  <c r="H1360" i="5"/>
  <c r="L1359" i="5"/>
  <c r="K1359" i="5"/>
  <c r="J1359" i="5"/>
  <c r="I1359" i="5"/>
  <c r="H1359" i="5"/>
  <c r="L1358" i="5"/>
  <c r="K1358" i="5"/>
  <c r="J1358" i="5"/>
  <c r="I1358" i="5"/>
  <c r="H1358" i="5"/>
  <c r="L1357" i="5"/>
  <c r="K1357" i="5"/>
  <c r="J1357" i="5"/>
  <c r="I1357" i="5"/>
  <c r="H1357" i="5"/>
  <c r="L1356" i="5"/>
  <c r="K1356" i="5"/>
  <c r="J1356" i="5"/>
  <c r="I1356" i="5"/>
  <c r="H1356" i="5"/>
  <c r="L1355" i="5"/>
  <c r="K1355" i="5"/>
  <c r="J1355" i="5"/>
  <c r="I1355" i="5"/>
  <c r="H1355" i="5"/>
  <c r="L1354" i="5"/>
  <c r="K1354" i="5"/>
  <c r="J1354" i="5"/>
  <c r="I1354" i="5"/>
  <c r="H1354" i="5"/>
  <c r="L1353" i="5"/>
  <c r="K1353" i="5"/>
  <c r="J1353" i="5"/>
  <c r="I1353" i="5"/>
  <c r="H1353" i="5"/>
  <c r="L1352" i="5"/>
  <c r="K1352" i="5"/>
  <c r="J1352" i="5"/>
  <c r="I1352" i="5"/>
  <c r="H1352" i="5"/>
  <c r="L1351" i="5"/>
  <c r="K1351" i="5"/>
  <c r="J1351" i="5"/>
  <c r="I1351" i="5"/>
  <c r="H1351" i="5"/>
  <c r="L1350" i="5"/>
  <c r="K1350" i="5"/>
  <c r="J1350" i="5"/>
  <c r="I1350" i="5"/>
  <c r="H1350" i="5"/>
  <c r="L1349" i="5"/>
  <c r="K1349" i="5"/>
  <c r="J1349" i="5"/>
  <c r="I1349" i="5"/>
  <c r="H1349" i="5"/>
  <c r="L1348" i="5"/>
  <c r="K1348" i="5"/>
  <c r="J1348" i="5"/>
  <c r="I1348" i="5"/>
  <c r="H1348" i="5"/>
  <c r="L1347" i="5"/>
  <c r="K1347" i="5"/>
  <c r="J1347" i="5"/>
  <c r="I1347" i="5"/>
  <c r="H1347" i="5"/>
  <c r="L1346" i="5"/>
  <c r="K1346" i="5"/>
  <c r="J1346" i="5"/>
  <c r="I1346" i="5"/>
  <c r="H1346" i="5"/>
  <c r="L1345" i="5"/>
  <c r="K1345" i="5"/>
  <c r="J1345" i="5"/>
  <c r="I1345" i="5"/>
  <c r="H1345" i="5"/>
  <c r="L1344" i="5"/>
  <c r="K1344" i="5"/>
  <c r="J1344" i="5"/>
  <c r="I1344" i="5"/>
  <c r="H1344" i="5"/>
  <c r="L1343" i="5"/>
  <c r="K1343" i="5"/>
  <c r="J1343" i="5"/>
  <c r="I1343" i="5"/>
  <c r="H1343" i="5"/>
  <c r="L1342" i="5"/>
  <c r="K1342" i="5"/>
  <c r="J1342" i="5"/>
  <c r="I1342" i="5"/>
  <c r="H1342" i="5"/>
  <c r="L1341" i="5"/>
  <c r="K1341" i="5"/>
  <c r="J1341" i="5"/>
  <c r="I1341" i="5"/>
  <c r="H1341" i="5"/>
  <c r="L1340" i="5"/>
  <c r="K1340" i="5"/>
  <c r="J1340" i="5"/>
  <c r="I1340" i="5"/>
  <c r="H1340" i="5"/>
  <c r="L1339" i="5"/>
  <c r="K1339" i="5"/>
  <c r="J1339" i="5"/>
  <c r="I1339" i="5"/>
  <c r="H1339" i="5"/>
  <c r="L1338" i="5"/>
  <c r="K1338" i="5"/>
  <c r="J1338" i="5"/>
  <c r="I1338" i="5"/>
  <c r="H1338" i="5"/>
  <c r="L1337" i="5"/>
  <c r="K1337" i="5"/>
  <c r="J1337" i="5"/>
  <c r="I1337" i="5"/>
  <c r="H1337" i="5"/>
  <c r="L1336" i="5"/>
  <c r="K1336" i="5"/>
  <c r="J1336" i="5"/>
  <c r="I1336" i="5"/>
  <c r="H1336" i="5"/>
  <c r="L1335" i="5"/>
  <c r="K1335" i="5"/>
  <c r="J1335" i="5"/>
  <c r="I1335" i="5"/>
  <c r="H1335" i="5"/>
  <c r="L1334" i="5"/>
  <c r="K1334" i="5"/>
  <c r="J1334" i="5"/>
  <c r="I1334" i="5"/>
  <c r="H1334" i="5"/>
  <c r="L1333" i="5"/>
  <c r="K1333" i="5"/>
  <c r="J1333" i="5"/>
  <c r="I1333" i="5"/>
  <c r="H1333" i="5"/>
  <c r="L1332" i="5"/>
  <c r="K1332" i="5"/>
  <c r="J1332" i="5"/>
  <c r="I1332" i="5"/>
  <c r="H1332" i="5"/>
  <c r="L1331" i="5"/>
  <c r="K1331" i="5"/>
  <c r="J1331" i="5"/>
  <c r="I1331" i="5"/>
  <c r="H1331" i="5"/>
  <c r="L1330" i="5"/>
  <c r="K1330" i="5"/>
  <c r="J1330" i="5"/>
  <c r="I1330" i="5"/>
  <c r="H1330" i="5"/>
  <c r="L1329" i="5"/>
  <c r="K1329" i="5"/>
  <c r="J1329" i="5"/>
  <c r="I1329" i="5"/>
  <c r="H1329" i="5"/>
  <c r="L1328" i="5"/>
  <c r="K1328" i="5"/>
  <c r="J1328" i="5"/>
  <c r="I1328" i="5"/>
  <c r="H1328" i="5"/>
  <c r="L1327" i="5"/>
  <c r="K1327" i="5"/>
  <c r="J1327" i="5"/>
  <c r="I1327" i="5"/>
  <c r="H1327" i="5"/>
  <c r="L1326" i="5"/>
  <c r="K1326" i="5"/>
  <c r="J1326" i="5"/>
  <c r="I1326" i="5"/>
  <c r="H1326" i="5"/>
  <c r="L1325" i="5"/>
  <c r="K1325" i="5"/>
  <c r="J1325" i="5"/>
  <c r="I1325" i="5"/>
  <c r="H1325" i="5"/>
  <c r="L1324" i="5"/>
  <c r="K1324" i="5"/>
  <c r="J1324" i="5"/>
  <c r="I1324" i="5"/>
  <c r="H1324" i="5"/>
  <c r="L1323" i="5"/>
  <c r="K1323" i="5"/>
  <c r="J1323" i="5"/>
  <c r="I1323" i="5"/>
  <c r="H1323" i="5"/>
  <c r="L1322" i="5"/>
  <c r="K1322" i="5"/>
  <c r="J1322" i="5"/>
  <c r="I1322" i="5"/>
  <c r="H1322" i="5"/>
  <c r="L1321" i="5"/>
  <c r="K1321" i="5"/>
  <c r="J1321" i="5"/>
  <c r="I1321" i="5"/>
  <c r="H1321" i="5"/>
  <c r="L1320" i="5"/>
  <c r="K1320" i="5"/>
  <c r="J1320" i="5"/>
  <c r="I1320" i="5"/>
  <c r="H1320" i="5"/>
  <c r="L1319" i="5"/>
  <c r="K1319" i="5"/>
  <c r="J1319" i="5"/>
  <c r="I1319" i="5"/>
  <c r="H1319" i="5"/>
  <c r="L1318" i="5"/>
  <c r="K1318" i="5"/>
  <c r="J1318" i="5"/>
  <c r="I1318" i="5"/>
  <c r="H1318" i="5"/>
  <c r="L1317" i="5"/>
  <c r="K1317" i="5"/>
  <c r="J1317" i="5"/>
  <c r="I1317" i="5"/>
  <c r="H1317" i="5"/>
  <c r="L1316" i="5"/>
  <c r="K1316" i="5"/>
  <c r="J1316" i="5"/>
  <c r="I1316" i="5"/>
  <c r="H1316" i="5"/>
  <c r="L1315" i="5"/>
  <c r="K1315" i="5"/>
  <c r="J1315" i="5"/>
  <c r="I1315" i="5"/>
  <c r="H1315" i="5"/>
  <c r="L1314" i="5"/>
  <c r="K1314" i="5"/>
  <c r="J1314" i="5"/>
  <c r="I1314" i="5"/>
  <c r="H1314" i="5"/>
  <c r="L1313" i="5"/>
  <c r="K1313" i="5"/>
  <c r="J1313" i="5"/>
  <c r="I1313" i="5"/>
  <c r="H1313" i="5"/>
  <c r="L1312" i="5"/>
  <c r="K1312" i="5"/>
  <c r="J1312" i="5"/>
  <c r="I1312" i="5"/>
  <c r="H1312" i="5"/>
  <c r="L1311" i="5"/>
  <c r="K1311" i="5"/>
  <c r="J1311" i="5"/>
  <c r="I1311" i="5"/>
  <c r="H1311" i="5"/>
  <c r="L1310" i="5"/>
  <c r="K1310" i="5"/>
  <c r="J1310" i="5"/>
  <c r="I1310" i="5"/>
  <c r="H1310" i="5"/>
  <c r="L1309" i="5"/>
  <c r="K1309" i="5"/>
  <c r="J1309" i="5"/>
  <c r="I1309" i="5"/>
  <c r="H1309" i="5"/>
  <c r="L1308" i="5"/>
  <c r="K1308" i="5"/>
  <c r="J1308" i="5"/>
  <c r="I1308" i="5"/>
  <c r="H1308" i="5"/>
  <c r="L1307" i="5"/>
  <c r="K1307" i="5"/>
  <c r="J1307" i="5"/>
  <c r="I1307" i="5"/>
  <c r="H1307" i="5"/>
  <c r="L1306" i="5"/>
  <c r="K1306" i="5"/>
  <c r="J1306" i="5"/>
  <c r="I1306" i="5"/>
  <c r="H1306" i="5"/>
  <c r="L1305" i="5"/>
  <c r="K1305" i="5"/>
  <c r="J1305" i="5"/>
  <c r="I1305" i="5"/>
  <c r="H1305" i="5"/>
  <c r="L1304" i="5"/>
  <c r="K1304" i="5"/>
  <c r="J1304" i="5"/>
  <c r="I1304" i="5"/>
  <c r="H1304" i="5"/>
  <c r="L1303" i="5"/>
  <c r="K1303" i="5"/>
  <c r="J1303" i="5"/>
  <c r="I1303" i="5"/>
  <c r="H1303" i="5"/>
  <c r="L1302" i="5"/>
  <c r="K1302" i="5"/>
  <c r="J1302" i="5"/>
  <c r="I1302" i="5"/>
  <c r="H1302" i="5"/>
  <c r="L1301" i="5"/>
  <c r="K1301" i="5"/>
  <c r="J1301" i="5"/>
  <c r="I1301" i="5"/>
  <c r="H1301" i="5"/>
  <c r="L1300" i="5"/>
  <c r="K1300" i="5"/>
  <c r="J1300" i="5"/>
  <c r="I1300" i="5"/>
  <c r="H1300" i="5"/>
  <c r="L1299" i="5"/>
  <c r="K1299" i="5"/>
  <c r="J1299" i="5"/>
  <c r="I1299" i="5"/>
  <c r="H1299" i="5"/>
  <c r="L1298" i="5"/>
  <c r="K1298" i="5"/>
  <c r="J1298" i="5"/>
  <c r="I1298" i="5"/>
  <c r="H1298" i="5"/>
  <c r="L1297" i="5"/>
  <c r="K1297" i="5"/>
  <c r="J1297" i="5"/>
  <c r="I1297" i="5"/>
  <c r="H1297" i="5"/>
  <c r="L1296" i="5"/>
  <c r="K1296" i="5"/>
  <c r="J1296" i="5"/>
  <c r="I1296" i="5"/>
  <c r="H1296" i="5"/>
  <c r="L1295" i="5"/>
  <c r="K1295" i="5"/>
  <c r="J1295" i="5"/>
  <c r="I1295" i="5"/>
  <c r="H1295" i="5"/>
  <c r="L1294" i="5"/>
  <c r="K1294" i="5"/>
  <c r="J1294" i="5"/>
  <c r="I1294" i="5"/>
  <c r="H1294" i="5"/>
  <c r="L1293" i="5"/>
  <c r="K1293" i="5"/>
  <c r="J1293" i="5"/>
  <c r="I1293" i="5"/>
  <c r="H1293" i="5"/>
  <c r="L1292" i="5"/>
  <c r="K1292" i="5"/>
  <c r="J1292" i="5"/>
  <c r="I1292" i="5"/>
  <c r="H1292" i="5"/>
  <c r="L1291" i="5"/>
  <c r="K1291" i="5"/>
  <c r="J1291" i="5"/>
  <c r="I1291" i="5"/>
  <c r="H1291" i="5"/>
  <c r="L1290" i="5"/>
  <c r="K1290" i="5"/>
  <c r="J1290" i="5"/>
  <c r="I1290" i="5"/>
  <c r="H1290" i="5"/>
  <c r="L1289" i="5"/>
  <c r="K1289" i="5"/>
  <c r="J1289" i="5"/>
  <c r="I1289" i="5"/>
  <c r="H1289" i="5"/>
  <c r="L1288" i="5"/>
  <c r="K1288" i="5"/>
  <c r="J1288" i="5"/>
  <c r="I1288" i="5"/>
  <c r="H1288" i="5"/>
  <c r="L1287" i="5"/>
  <c r="K1287" i="5"/>
  <c r="J1287" i="5"/>
  <c r="I1287" i="5"/>
  <c r="H1287" i="5"/>
  <c r="L1286" i="5"/>
  <c r="K1286" i="5"/>
  <c r="J1286" i="5"/>
  <c r="I1286" i="5"/>
  <c r="H1286" i="5"/>
  <c r="L1285" i="5"/>
  <c r="K1285" i="5"/>
  <c r="J1285" i="5"/>
  <c r="I1285" i="5"/>
  <c r="H1285" i="5"/>
  <c r="L1284" i="5"/>
  <c r="K1284" i="5"/>
  <c r="J1284" i="5"/>
  <c r="I1284" i="5"/>
  <c r="H1284" i="5"/>
  <c r="L1283" i="5"/>
  <c r="K1283" i="5"/>
  <c r="J1283" i="5"/>
  <c r="I1283" i="5"/>
  <c r="H1283" i="5"/>
  <c r="L1282" i="5"/>
  <c r="K1282" i="5"/>
  <c r="J1282" i="5"/>
  <c r="I1282" i="5"/>
  <c r="H1282" i="5"/>
  <c r="L1281" i="5"/>
  <c r="K1281" i="5"/>
  <c r="J1281" i="5"/>
  <c r="I1281" i="5"/>
  <c r="H1281" i="5"/>
  <c r="L1280" i="5"/>
  <c r="K1280" i="5"/>
  <c r="J1280" i="5"/>
  <c r="I1280" i="5"/>
  <c r="H1280" i="5"/>
  <c r="L1279" i="5"/>
  <c r="K1279" i="5"/>
  <c r="J1279" i="5"/>
  <c r="I1279" i="5"/>
  <c r="H1279" i="5"/>
  <c r="L1278" i="5"/>
  <c r="K1278" i="5"/>
  <c r="J1278" i="5"/>
  <c r="I1278" i="5"/>
  <c r="H1278" i="5"/>
  <c r="L1277" i="5"/>
  <c r="K1277" i="5"/>
  <c r="J1277" i="5"/>
  <c r="I1277" i="5"/>
  <c r="H1277" i="5"/>
  <c r="L1276" i="5"/>
  <c r="K1276" i="5"/>
  <c r="J1276" i="5"/>
  <c r="I1276" i="5"/>
  <c r="H1276" i="5"/>
  <c r="L1275" i="5"/>
  <c r="K1275" i="5"/>
  <c r="J1275" i="5"/>
  <c r="I1275" i="5"/>
  <c r="H1275" i="5"/>
  <c r="L1274" i="5"/>
  <c r="K1274" i="5"/>
  <c r="J1274" i="5"/>
  <c r="I1274" i="5"/>
  <c r="H1274" i="5"/>
  <c r="L1273" i="5"/>
  <c r="K1273" i="5"/>
  <c r="J1273" i="5"/>
  <c r="I1273" i="5"/>
  <c r="H1273" i="5"/>
  <c r="L1272" i="5"/>
  <c r="K1272" i="5"/>
  <c r="J1272" i="5"/>
  <c r="I1272" i="5"/>
  <c r="H1272" i="5"/>
  <c r="L1271" i="5"/>
  <c r="K1271" i="5"/>
  <c r="J1271" i="5"/>
  <c r="I1271" i="5"/>
  <c r="H1271" i="5"/>
  <c r="L1270" i="5"/>
  <c r="K1270" i="5"/>
  <c r="J1270" i="5"/>
  <c r="I1270" i="5"/>
  <c r="H1270" i="5"/>
  <c r="L1269" i="5"/>
  <c r="K1269" i="5"/>
  <c r="J1269" i="5"/>
  <c r="I1269" i="5"/>
  <c r="H1269" i="5"/>
  <c r="L1268" i="5"/>
  <c r="K1268" i="5"/>
  <c r="J1268" i="5"/>
  <c r="I1268" i="5"/>
  <c r="H1268" i="5"/>
  <c r="L1267" i="5"/>
  <c r="K1267" i="5"/>
  <c r="J1267" i="5"/>
  <c r="I1267" i="5"/>
  <c r="H1267" i="5"/>
  <c r="L1266" i="5"/>
  <c r="K1266" i="5"/>
  <c r="J1266" i="5"/>
  <c r="I1266" i="5"/>
  <c r="H1266" i="5"/>
  <c r="L1265" i="5"/>
  <c r="K1265" i="5"/>
  <c r="J1265" i="5"/>
  <c r="I1265" i="5"/>
  <c r="H1265" i="5"/>
  <c r="L1264" i="5"/>
  <c r="K1264" i="5"/>
  <c r="J1264" i="5"/>
  <c r="I1264" i="5"/>
  <c r="H1264" i="5"/>
  <c r="L1263" i="5"/>
  <c r="K1263" i="5"/>
  <c r="J1263" i="5"/>
  <c r="I1263" i="5"/>
  <c r="H1263" i="5"/>
  <c r="L1262" i="5"/>
  <c r="K1262" i="5"/>
  <c r="J1262" i="5"/>
  <c r="I1262" i="5"/>
  <c r="H1262" i="5"/>
  <c r="L1261" i="5"/>
  <c r="K1261" i="5"/>
  <c r="J1261" i="5"/>
  <c r="I1261" i="5"/>
  <c r="H1261" i="5"/>
  <c r="L1260" i="5"/>
  <c r="K1260" i="5"/>
  <c r="J1260" i="5"/>
  <c r="I1260" i="5"/>
  <c r="H1260" i="5"/>
  <c r="L1259" i="5"/>
  <c r="K1259" i="5"/>
  <c r="J1259" i="5"/>
  <c r="I1259" i="5"/>
  <c r="H1259" i="5"/>
  <c r="L1258" i="5"/>
  <c r="K1258" i="5"/>
  <c r="J1258" i="5"/>
  <c r="I1258" i="5"/>
  <c r="H1258" i="5"/>
  <c r="L1257" i="5"/>
  <c r="K1257" i="5"/>
  <c r="J1257" i="5"/>
  <c r="I1257" i="5"/>
  <c r="H1257" i="5"/>
  <c r="L1256" i="5"/>
  <c r="K1256" i="5"/>
  <c r="J1256" i="5"/>
  <c r="I1256" i="5"/>
  <c r="H1256" i="5"/>
  <c r="L1255" i="5"/>
  <c r="K1255" i="5"/>
  <c r="J1255" i="5"/>
  <c r="I1255" i="5"/>
  <c r="H1255" i="5"/>
  <c r="L1254" i="5"/>
  <c r="K1254" i="5"/>
  <c r="J1254" i="5"/>
  <c r="I1254" i="5"/>
  <c r="H1254" i="5"/>
  <c r="L1253" i="5"/>
  <c r="K1253" i="5"/>
  <c r="J1253" i="5"/>
  <c r="I1253" i="5"/>
  <c r="H1253" i="5"/>
  <c r="L1252" i="5"/>
  <c r="K1252" i="5"/>
  <c r="J1252" i="5"/>
  <c r="I1252" i="5"/>
  <c r="H1252" i="5"/>
  <c r="L1251" i="5"/>
  <c r="K1251" i="5"/>
  <c r="J1251" i="5"/>
  <c r="I1251" i="5"/>
  <c r="H1251" i="5"/>
  <c r="L1250" i="5"/>
  <c r="K1250" i="5"/>
  <c r="J1250" i="5"/>
  <c r="I1250" i="5"/>
  <c r="H1250" i="5"/>
  <c r="L1249" i="5"/>
  <c r="K1249" i="5"/>
  <c r="J1249" i="5"/>
  <c r="I1249" i="5"/>
  <c r="H1249" i="5"/>
  <c r="L1248" i="5"/>
  <c r="K1248" i="5"/>
  <c r="J1248" i="5"/>
  <c r="I1248" i="5"/>
  <c r="H1248" i="5"/>
  <c r="L1247" i="5"/>
  <c r="K1247" i="5"/>
  <c r="J1247" i="5"/>
  <c r="I1247" i="5"/>
  <c r="H1247" i="5"/>
  <c r="L1246" i="5"/>
  <c r="K1246" i="5"/>
  <c r="J1246" i="5"/>
  <c r="I1246" i="5"/>
  <c r="H1246" i="5"/>
  <c r="L1245" i="5"/>
  <c r="K1245" i="5"/>
  <c r="J1245" i="5"/>
  <c r="I1245" i="5"/>
  <c r="H1245" i="5"/>
  <c r="L1244" i="5"/>
  <c r="K1244" i="5"/>
  <c r="J1244" i="5"/>
  <c r="I1244" i="5"/>
  <c r="H1244" i="5"/>
  <c r="L1243" i="5"/>
  <c r="K1243" i="5"/>
  <c r="J1243" i="5"/>
  <c r="I1243" i="5"/>
  <c r="H1243" i="5"/>
  <c r="L1242" i="5"/>
  <c r="K1242" i="5"/>
  <c r="J1242" i="5"/>
  <c r="I1242" i="5"/>
  <c r="H1242" i="5"/>
  <c r="L1241" i="5"/>
  <c r="K1241" i="5"/>
  <c r="J1241" i="5"/>
  <c r="I1241" i="5"/>
  <c r="H1241" i="5"/>
  <c r="L1240" i="5"/>
  <c r="K1240" i="5"/>
  <c r="J1240" i="5"/>
  <c r="I1240" i="5"/>
  <c r="H1240" i="5"/>
  <c r="L1239" i="5"/>
  <c r="K1239" i="5"/>
  <c r="J1239" i="5"/>
  <c r="I1239" i="5"/>
  <c r="H1239" i="5"/>
  <c r="L1238" i="5"/>
  <c r="K1238" i="5"/>
  <c r="J1238" i="5"/>
  <c r="I1238" i="5"/>
  <c r="H1238" i="5"/>
  <c r="L1237" i="5"/>
  <c r="K1237" i="5"/>
  <c r="J1237" i="5"/>
  <c r="I1237" i="5"/>
  <c r="H1237" i="5"/>
  <c r="L1236" i="5"/>
  <c r="K1236" i="5"/>
  <c r="J1236" i="5"/>
  <c r="I1236" i="5"/>
  <c r="H1236" i="5"/>
  <c r="L1235" i="5"/>
  <c r="K1235" i="5"/>
  <c r="J1235" i="5"/>
  <c r="I1235" i="5"/>
  <c r="H1235" i="5"/>
  <c r="L1234" i="5"/>
  <c r="K1234" i="5"/>
  <c r="J1234" i="5"/>
  <c r="I1234" i="5"/>
  <c r="H1234" i="5"/>
  <c r="L1233" i="5"/>
  <c r="K1233" i="5"/>
  <c r="J1233" i="5"/>
  <c r="I1233" i="5"/>
  <c r="H1233" i="5"/>
  <c r="L1232" i="5"/>
  <c r="K1232" i="5"/>
  <c r="J1232" i="5"/>
  <c r="I1232" i="5"/>
  <c r="H1232" i="5"/>
  <c r="L1231" i="5"/>
  <c r="K1231" i="5"/>
  <c r="J1231" i="5"/>
  <c r="I1231" i="5"/>
  <c r="H1231" i="5"/>
  <c r="L1230" i="5"/>
  <c r="K1230" i="5"/>
  <c r="J1230" i="5"/>
  <c r="I1230" i="5"/>
  <c r="H1230" i="5"/>
  <c r="L1229" i="5"/>
  <c r="K1229" i="5"/>
  <c r="J1229" i="5"/>
  <c r="I1229" i="5"/>
  <c r="H1229" i="5"/>
  <c r="L1228" i="5"/>
  <c r="K1228" i="5"/>
  <c r="J1228" i="5"/>
  <c r="I1228" i="5"/>
  <c r="H1228" i="5"/>
  <c r="L1227" i="5"/>
  <c r="K1227" i="5"/>
  <c r="J1227" i="5"/>
  <c r="I1227" i="5"/>
  <c r="H1227" i="5"/>
  <c r="L1226" i="5"/>
  <c r="K1226" i="5"/>
  <c r="J1226" i="5"/>
  <c r="I1226" i="5"/>
  <c r="H1226" i="5"/>
  <c r="L1225" i="5"/>
  <c r="K1225" i="5"/>
  <c r="J1225" i="5"/>
  <c r="I1225" i="5"/>
  <c r="H1225" i="5"/>
  <c r="L1224" i="5"/>
  <c r="K1224" i="5"/>
  <c r="J1224" i="5"/>
  <c r="I1224" i="5"/>
  <c r="H1224" i="5"/>
  <c r="L1223" i="5"/>
  <c r="K1223" i="5"/>
  <c r="J1223" i="5"/>
  <c r="I1223" i="5"/>
  <c r="H1223" i="5"/>
  <c r="L1222" i="5"/>
  <c r="K1222" i="5"/>
  <c r="J1222" i="5"/>
  <c r="I1222" i="5"/>
  <c r="H1222" i="5"/>
  <c r="L1221" i="5"/>
  <c r="K1221" i="5"/>
  <c r="J1221" i="5"/>
  <c r="I1221" i="5"/>
  <c r="H1221" i="5"/>
  <c r="L1220" i="5"/>
  <c r="K1220" i="5"/>
  <c r="J1220" i="5"/>
  <c r="I1220" i="5"/>
  <c r="H1220" i="5"/>
  <c r="L1219" i="5"/>
  <c r="K1219" i="5"/>
  <c r="J1219" i="5"/>
  <c r="I1219" i="5"/>
  <c r="H1219" i="5"/>
  <c r="L1218" i="5"/>
  <c r="K1218" i="5"/>
  <c r="J1218" i="5"/>
  <c r="I1218" i="5"/>
  <c r="H1218" i="5"/>
  <c r="L1217" i="5"/>
  <c r="K1217" i="5"/>
  <c r="J1217" i="5"/>
  <c r="I1217" i="5"/>
  <c r="H1217" i="5"/>
  <c r="L1216" i="5"/>
  <c r="K1216" i="5"/>
  <c r="J1216" i="5"/>
  <c r="I1216" i="5"/>
  <c r="H1216" i="5"/>
  <c r="L1215" i="5"/>
  <c r="K1215" i="5"/>
  <c r="J1215" i="5"/>
  <c r="I1215" i="5"/>
  <c r="H1215" i="5"/>
  <c r="L1214" i="5"/>
  <c r="K1214" i="5"/>
  <c r="J1214" i="5"/>
  <c r="I1214" i="5"/>
  <c r="H1214" i="5"/>
  <c r="L1213" i="5"/>
  <c r="K1213" i="5"/>
  <c r="J1213" i="5"/>
  <c r="I1213" i="5"/>
  <c r="H1213" i="5"/>
  <c r="L1212" i="5"/>
  <c r="K1212" i="5"/>
  <c r="J1212" i="5"/>
  <c r="I1212" i="5"/>
  <c r="H1212" i="5"/>
  <c r="L1211" i="5"/>
  <c r="K1211" i="5"/>
  <c r="J1211" i="5"/>
  <c r="I1211" i="5"/>
  <c r="H1211" i="5"/>
  <c r="L1210" i="5"/>
  <c r="K1210" i="5"/>
  <c r="J1210" i="5"/>
  <c r="I1210" i="5"/>
  <c r="H1210" i="5"/>
  <c r="L1209" i="5"/>
  <c r="K1209" i="5"/>
  <c r="J1209" i="5"/>
  <c r="I1209" i="5"/>
  <c r="H1209" i="5"/>
  <c r="L1208" i="5"/>
  <c r="K1208" i="5"/>
  <c r="J1208" i="5"/>
  <c r="I1208" i="5"/>
  <c r="H1208" i="5"/>
  <c r="L1207" i="5"/>
  <c r="K1207" i="5"/>
  <c r="J1207" i="5"/>
  <c r="I1207" i="5"/>
  <c r="H1207" i="5"/>
  <c r="L1206" i="5"/>
  <c r="K1206" i="5"/>
  <c r="J1206" i="5"/>
  <c r="I1206" i="5"/>
  <c r="H1206" i="5"/>
  <c r="L1205" i="5"/>
  <c r="K1205" i="5"/>
  <c r="J1205" i="5"/>
  <c r="I1205" i="5"/>
  <c r="H1205" i="5"/>
  <c r="L1204" i="5"/>
  <c r="K1204" i="5"/>
  <c r="J1204" i="5"/>
  <c r="I1204" i="5"/>
  <c r="H1204" i="5"/>
  <c r="L1203" i="5"/>
  <c r="K1203" i="5"/>
  <c r="J1203" i="5"/>
  <c r="I1203" i="5"/>
  <c r="H1203" i="5"/>
  <c r="L1202" i="5"/>
  <c r="K1202" i="5"/>
  <c r="J1202" i="5"/>
  <c r="I1202" i="5"/>
  <c r="H1202" i="5"/>
  <c r="L1201" i="5"/>
  <c r="K1201" i="5"/>
  <c r="J1201" i="5"/>
  <c r="I1201" i="5"/>
  <c r="H1201" i="5"/>
  <c r="L1200" i="5"/>
  <c r="K1200" i="5"/>
  <c r="J1200" i="5"/>
  <c r="I1200" i="5"/>
  <c r="H1200" i="5"/>
  <c r="L1199" i="5"/>
  <c r="K1199" i="5"/>
  <c r="J1199" i="5"/>
  <c r="I1199" i="5"/>
  <c r="H1199" i="5"/>
  <c r="L1198" i="5"/>
  <c r="K1198" i="5"/>
  <c r="J1198" i="5"/>
  <c r="I1198" i="5"/>
  <c r="H1198" i="5"/>
  <c r="L1197" i="5"/>
  <c r="K1197" i="5"/>
  <c r="J1197" i="5"/>
  <c r="I1197" i="5"/>
  <c r="H1197" i="5"/>
  <c r="L1196" i="5"/>
  <c r="K1196" i="5"/>
  <c r="J1196" i="5"/>
  <c r="I1196" i="5"/>
  <c r="H1196" i="5"/>
  <c r="L1195" i="5"/>
  <c r="K1195" i="5"/>
  <c r="J1195" i="5"/>
  <c r="I1195" i="5"/>
  <c r="H1195" i="5"/>
  <c r="L1194" i="5"/>
  <c r="K1194" i="5"/>
  <c r="J1194" i="5"/>
  <c r="I1194" i="5"/>
  <c r="H1194" i="5"/>
  <c r="L1193" i="5"/>
  <c r="K1193" i="5"/>
  <c r="J1193" i="5"/>
  <c r="I1193" i="5"/>
  <c r="H1193" i="5"/>
  <c r="L1192" i="5"/>
  <c r="K1192" i="5"/>
  <c r="J1192" i="5"/>
  <c r="I1192" i="5"/>
  <c r="H1192" i="5"/>
  <c r="L1191" i="5"/>
  <c r="K1191" i="5"/>
  <c r="J1191" i="5"/>
  <c r="I1191" i="5"/>
  <c r="H1191" i="5"/>
  <c r="L1190" i="5"/>
  <c r="K1190" i="5"/>
  <c r="J1190" i="5"/>
  <c r="I1190" i="5"/>
  <c r="H1190" i="5"/>
  <c r="L1189" i="5"/>
  <c r="K1189" i="5"/>
  <c r="J1189" i="5"/>
  <c r="I1189" i="5"/>
  <c r="H1189" i="5"/>
  <c r="L1188" i="5"/>
  <c r="K1188" i="5"/>
  <c r="J1188" i="5"/>
  <c r="I1188" i="5"/>
  <c r="H1188" i="5"/>
  <c r="L1187" i="5"/>
  <c r="K1187" i="5"/>
  <c r="J1187" i="5"/>
  <c r="I1187" i="5"/>
  <c r="H1187" i="5"/>
  <c r="L1186" i="5"/>
  <c r="K1186" i="5"/>
  <c r="J1186" i="5"/>
  <c r="I1186" i="5"/>
  <c r="H1186" i="5"/>
  <c r="L1185" i="5"/>
  <c r="K1185" i="5"/>
  <c r="J1185" i="5"/>
  <c r="I1185" i="5"/>
  <c r="H1185" i="5"/>
  <c r="L1184" i="5"/>
  <c r="K1184" i="5"/>
  <c r="J1184" i="5"/>
  <c r="I1184" i="5"/>
  <c r="H1184" i="5"/>
  <c r="L1183" i="5"/>
  <c r="K1183" i="5"/>
  <c r="J1183" i="5"/>
  <c r="I1183" i="5"/>
  <c r="H1183" i="5"/>
  <c r="L1182" i="5"/>
  <c r="K1182" i="5"/>
  <c r="J1182" i="5"/>
  <c r="I1182" i="5"/>
  <c r="H1182" i="5"/>
  <c r="L1181" i="5"/>
  <c r="K1181" i="5"/>
  <c r="J1181" i="5"/>
  <c r="I1181" i="5"/>
  <c r="H1181" i="5"/>
  <c r="L1180" i="5"/>
  <c r="K1180" i="5"/>
  <c r="J1180" i="5"/>
  <c r="I1180" i="5"/>
  <c r="H1180" i="5"/>
  <c r="L1179" i="5"/>
  <c r="K1179" i="5"/>
  <c r="J1179" i="5"/>
  <c r="I1179" i="5"/>
  <c r="H1179" i="5"/>
  <c r="L1178" i="5"/>
  <c r="K1178" i="5"/>
  <c r="J1178" i="5"/>
  <c r="I1178" i="5"/>
  <c r="H1178" i="5"/>
  <c r="L1177" i="5"/>
  <c r="K1177" i="5"/>
  <c r="J1177" i="5"/>
  <c r="I1177" i="5"/>
  <c r="H1177" i="5"/>
  <c r="L1176" i="5"/>
  <c r="K1176" i="5"/>
  <c r="J1176" i="5"/>
  <c r="I1176" i="5"/>
  <c r="H1176" i="5"/>
  <c r="L1175" i="5"/>
  <c r="K1175" i="5"/>
  <c r="J1175" i="5"/>
  <c r="I1175" i="5"/>
  <c r="H1175" i="5"/>
  <c r="L1174" i="5"/>
  <c r="K1174" i="5"/>
  <c r="J1174" i="5"/>
  <c r="I1174" i="5"/>
  <c r="H1174" i="5"/>
  <c r="L1173" i="5"/>
  <c r="K1173" i="5"/>
  <c r="J1173" i="5"/>
  <c r="I1173" i="5"/>
  <c r="H1173" i="5"/>
  <c r="L1172" i="5"/>
  <c r="K1172" i="5"/>
  <c r="J1172" i="5"/>
  <c r="I1172" i="5"/>
  <c r="H1172" i="5"/>
  <c r="L1171" i="5"/>
  <c r="K1171" i="5"/>
  <c r="J1171" i="5"/>
  <c r="I1171" i="5"/>
  <c r="H1171" i="5"/>
  <c r="L1170" i="5"/>
  <c r="K1170" i="5"/>
  <c r="J1170" i="5"/>
  <c r="I1170" i="5"/>
  <c r="H1170" i="5"/>
  <c r="L1169" i="5"/>
  <c r="K1169" i="5"/>
  <c r="J1169" i="5"/>
  <c r="I1169" i="5"/>
  <c r="H1169" i="5"/>
  <c r="L1168" i="5"/>
  <c r="K1168" i="5"/>
  <c r="J1168" i="5"/>
  <c r="I1168" i="5"/>
  <c r="H1168" i="5"/>
  <c r="L1167" i="5"/>
  <c r="K1167" i="5"/>
  <c r="J1167" i="5"/>
  <c r="I1167" i="5"/>
  <c r="H1167" i="5"/>
  <c r="L1166" i="5"/>
  <c r="K1166" i="5"/>
  <c r="J1166" i="5"/>
  <c r="I1166" i="5"/>
  <c r="H1166" i="5"/>
  <c r="L1165" i="5"/>
  <c r="K1165" i="5"/>
  <c r="J1165" i="5"/>
  <c r="I1165" i="5"/>
  <c r="H1165" i="5"/>
  <c r="L1164" i="5"/>
  <c r="K1164" i="5"/>
  <c r="J1164" i="5"/>
  <c r="I1164" i="5"/>
  <c r="H1164" i="5"/>
  <c r="L1163" i="5"/>
  <c r="K1163" i="5"/>
  <c r="J1163" i="5"/>
  <c r="I1163" i="5"/>
  <c r="H1163" i="5"/>
  <c r="L1162" i="5"/>
  <c r="K1162" i="5"/>
  <c r="J1162" i="5"/>
  <c r="I1162" i="5"/>
  <c r="H1162" i="5"/>
  <c r="L1161" i="5"/>
  <c r="K1161" i="5"/>
  <c r="J1161" i="5"/>
  <c r="I1161" i="5"/>
  <c r="H1161" i="5"/>
  <c r="L1160" i="5"/>
  <c r="K1160" i="5"/>
  <c r="J1160" i="5"/>
  <c r="I1160" i="5"/>
  <c r="H1160" i="5"/>
  <c r="L1159" i="5"/>
  <c r="K1159" i="5"/>
  <c r="J1159" i="5"/>
  <c r="I1159" i="5"/>
  <c r="H1159" i="5"/>
  <c r="L1158" i="5"/>
  <c r="K1158" i="5"/>
  <c r="J1158" i="5"/>
  <c r="I1158" i="5"/>
  <c r="H1158" i="5"/>
  <c r="L1157" i="5"/>
  <c r="K1157" i="5"/>
  <c r="J1157" i="5"/>
  <c r="I1157" i="5"/>
  <c r="H1157" i="5"/>
  <c r="L1156" i="5"/>
  <c r="K1156" i="5"/>
  <c r="J1156" i="5"/>
  <c r="I1156" i="5"/>
  <c r="H1156" i="5"/>
  <c r="L1155" i="5"/>
  <c r="K1155" i="5"/>
  <c r="J1155" i="5"/>
  <c r="I1155" i="5"/>
  <c r="H1155" i="5"/>
  <c r="L1154" i="5"/>
  <c r="K1154" i="5"/>
  <c r="J1154" i="5"/>
  <c r="I1154" i="5"/>
  <c r="H1154" i="5"/>
  <c r="L1153" i="5"/>
  <c r="K1153" i="5"/>
  <c r="J1153" i="5"/>
  <c r="I1153" i="5"/>
  <c r="H1153" i="5"/>
  <c r="L1152" i="5"/>
  <c r="K1152" i="5"/>
  <c r="J1152" i="5"/>
  <c r="I1152" i="5"/>
  <c r="H1152" i="5"/>
  <c r="L1151" i="5"/>
  <c r="K1151" i="5"/>
  <c r="J1151" i="5"/>
  <c r="I1151" i="5"/>
  <c r="H1151" i="5"/>
  <c r="L1150" i="5"/>
  <c r="K1150" i="5"/>
  <c r="J1150" i="5"/>
  <c r="I1150" i="5"/>
  <c r="H1150" i="5"/>
  <c r="L1149" i="5"/>
  <c r="K1149" i="5"/>
  <c r="J1149" i="5"/>
  <c r="I1149" i="5"/>
  <c r="H1149" i="5"/>
  <c r="L1148" i="5"/>
  <c r="K1148" i="5"/>
  <c r="J1148" i="5"/>
  <c r="I1148" i="5"/>
  <c r="H1148" i="5"/>
  <c r="L1147" i="5"/>
  <c r="K1147" i="5"/>
  <c r="J1147" i="5"/>
  <c r="I1147" i="5"/>
  <c r="H1147" i="5"/>
  <c r="L1146" i="5"/>
  <c r="K1146" i="5"/>
  <c r="J1146" i="5"/>
  <c r="I1146" i="5"/>
  <c r="H1146" i="5"/>
  <c r="L1145" i="5"/>
  <c r="K1145" i="5"/>
  <c r="J1145" i="5"/>
  <c r="I1145" i="5"/>
  <c r="H1145" i="5"/>
  <c r="L1144" i="5"/>
  <c r="K1144" i="5"/>
  <c r="J1144" i="5"/>
  <c r="I1144" i="5"/>
  <c r="H1144" i="5"/>
  <c r="L1143" i="5"/>
  <c r="K1143" i="5"/>
  <c r="J1143" i="5"/>
  <c r="I1143" i="5"/>
  <c r="H1143" i="5"/>
  <c r="L1142" i="5"/>
  <c r="K1142" i="5"/>
  <c r="J1142" i="5"/>
  <c r="I1142" i="5"/>
  <c r="H1142" i="5"/>
  <c r="L1141" i="5"/>
  <c r="K1141" i="5"/>
  <c r="J1141" i="5"/>
  <c r="I1141" i="5"/>
  <c r="H1141" i="5"/>
  <c r="L1140" i="5"/>
  <c r="K1140" i="5"/>
  <c r="J1140" i="5"/>
  <c r="I1140" i="5"/>
  <c r="H1140" i="5"/>
  <c r="L1139" i="5"/>
  <c r="K1139" i="5"/>
  <c r="J1139" i="5"/>
  <c r="I1139" i="5"/>
  <c r="H1139" i="5"/>
  <c r="L1138" i="5"/>
  <c r="K1138" i="5"/>
  <c r="J1138" i="5"/>
  <c r="I1138" i="5"/>
  <c r="H1138" i="5"/>
  <c r="L1137" i="5"/>
  <c r="K1137" i="5"/>
  <c r="J1137" i="5"/>
  <c r="I1137" i="5"/>
  <c r="H1137" i="5"/>
  <c r="L1136" i="5"/>
  <c r="K1136" i="5"/>
  <c r="J1136" i="5"/>
  <c r="I1136" i="5"/>
  <c r="H1136" i="5"/>
  <c r="L1135" i="5"/>
  <c r="K1135" i="5"/>
  <c r="J1135" i="5"/>
  <c r="I1135" i="5"/>
  <c r="H1135" i="5"/>
  <c r="L1134" i="5"/>
  <c r="K1134" i="5"/>
  <c r="J1134" i="5"/>
  <c r="I1134" i="5"/>
  <c r="H1134" i="5"/>
  <c r="L1133" i="5"/>
  <c r="K1133" i="5"/>
  <c r="J1133" i="5"/>
  <c r="I1133" i="5"/>
  <c r="H1133" i="5"/>
  <c r="L1132" i="5"/>
  <c r="K1132" i="5"/>
  <c r="J1132" i="5"/>
  <c r="I1132" i="5"/>
  <c r="H1132" i="5"/>
  <c r="L1131" i="5"/>
  <c r="K1131" i="5"/>
  <c r="J1131" i="5"/>
  <c r="I1131" i="5"/>
  <c r="H1131" i="5"/>
  <c r="L1130" i="5"/>
  <c r="K1130" i="5"/>
  <c r="J1130" i="5"/>
  <c r="I1130" i="5"/>
  <c r="H1130" i="5"/>
  <c r="L1129" i="5"/>
  <c r="K1129" i="5"/>
  <c r="J1129" i="5"/>
  <c r="I1129" i="5"/>
  <c r="H1129" i="5"/>
  <c r="L1128" i="5"/>
  <c r="K1128" i="5"/>
  <c r="J1128" i="5"/>
  <c r="I1128" i="5"/>
  <c r="H1128" i="5"/>
  <c r="L1127" i="5"/>
  <c r="K1127" i="5"/>
  <c r="J1127" i="5"/>
  <c r="I1127" i="5"/>
  <c r="H1127" i="5"/>
  <c r="L1126" i="5"/>
  <c r="K1126" i="5"/>
  <c r="J1126" i="5"/>
  <c r="I1126" i="5"/>
  <c r="H1126" i="5"/>
  <c r="L1125" i="5"/>
  <c r="K1125" i="5"/>
  <c r="J1125" i="5"/>
  <c r="I1125" i="5"/>
  <c r="H1125" i="5"/>
  <c r="L1124" i="5"/>
  <c r="K1124" i="5"/>
  <c r="J1124" i="5"/>
  <c r="I1124" i="5"/>
  <c r="H1124" i="5"/>
  <c r="L1123" i="5"/>
  <c r="K1123" i="5"/>
  <c r="J1123" i="5"/>
  <c r="I1123" i="5"/>
  <c r="H1123" i="5"/>
  <c r="L1122" i="5"/>
  <c r="K1122" i="5"/>
  <c r="J1122" i="5"/>
  <c r="I1122" i="5"/>
  <c r="H1122" i="5"/>
  <c r="L1121" i="5"/>
  <c r="K1121" i="5"/>
  <c r="J1121" i="5"/>
  <c r="I1121" i="5"/>
  <c r="H1121" i="5"/>
  <c r="L1120" i="5"/>
  <c r="K1120" i="5"/>
  <c r="J1120" i="5"/>
  <c r="I1120" i="5"/>
  <c r="H1120" i="5"/>
  <c r="L1119" i="5"/>
  <c r="K1119" i="5"/>
  <c r="J1119" i="5"/>
  <c r="I1119" i="5"/>
  <c r="H1119" i="5"/>
  <c r="L1118" i="5"/>
  <c r="K1118" i="5"/>
  <c r="J1118" i="5"/>
  <c r="I1118" i="5"/>
  <c r="H1118" i="5"/>
  <c r="L1117" i="5"/>
  <c r="K1117" i="5"/>
  <c r="J1117" i="5"/>
  <c r="I1117" i="5"/>
  <c r="H1117" i="5"/>
  <c r="L1116" i="5"/>
  <c r="K1116" i="5"/>
  <c r="J1116" i="5"/>
  <c r="I1116" i="5"/>
  <c r="H1116" i="5"/>
  <c r="L1115" i="5"/>
  <c r="K1115" i="5"/>
  <c r="J1115" i="5"/>
  <c r="I1115" i="5"/>
  <c r="H1115" i="5"/>
  <c r="L1114" i="5"/>
  <c r="K1114" i="5"/>
  <c r="J1114" i="5"/>
  <c r="I1114" i="5"/>
  <c r="H1114" i="5"/>
  <c r="L1113" i="5"/>
  <c r="K1113" i="5"/>
  <c r="J1113" i="5"/>
  <c r="I1113" i="5"/>
  <c r="H1113" i="5"/>
  <c r="L1112" i="5"/>
  <c r="K1112" i="5"/>
  <c r="J1112" i="5"/>
  <c r="I1112" i="5"/>
  <c r="H1112" i="5"/>
  <c r="L1111" i="5"/>
  <c r="K1111" i="5"/>
  <c r="J1111" i="5"/>
  <c r="I1111" i="5"/>
  <c r="H1111" i="5"/>
  <c r="L1110" i="5"/>
  <c r="K1110" i="5"/>
  <c r="J1110" i="5"/>
  <c r="I1110" i="5"/>
  <c r="H1110" i="5"/>
  <c r="L1109" i="5"/>
  <c r="K1109" i="5"/>
  <c r="J1109" i="5"/>
  <c r="I1109" i="5"/>
  <c r="H1109" i="5"/>
  <c r="L1108" i="5"/>
  <c r="K1108" i="5"/>
  <c r="J1108" i="5"/>
  <c r="I1108" i="5"/>
  <c r="H1108" i="5"/>
  <c r="L1107" i="5"/>
  <c r="K1107" i="5"/>
  <c r="J1107" i="5"/>
  <c r="I1107" i="5"/>
  <c r="H1107" i="5"/>
  <c r="L1106" i="5"/>
  <c r="K1106" i="5"/>
  <c r="J1106" i="5"/>
  <c r="I1106" i="5"/>
  <c r="H1106" i="5"/>
  <c r="L1105" i="5"/>
  <c r="K1105" i="5"/>
  <c r="J1105" i="5"/>
  <c r="I1105" i="5"/>
  <c r="H1105" i="5"/>
  <c r="L1104" i="5"/>
  <c r="K1104" i="5"/>
  <c r="J1104" i="5"/>
  <c r="I1104" i="5"/>
  <c r="H1104" i="5"/>
  <c r="L1103" i="5"/>
  <c r="K1103" i="5"/>
  <c r="J1103" i="5"/>
  <c r="I1103" i="5"/>
  <c r="H1103" i="5"/>
  <c r="L1102" i="5"/>
  <c r="K1102" i="5"/>
  <c r="J1102" i="5"/>
  <c r="I1102" i="5"/>
  <c r="H1102" i="5"/>
  <c r="L1101" i="5"/>
  <c r="K1101" i="5"/>
  <c r="J1101" i="5"/>
  <c r="I1101" i="5"/>
  <c r="H1101" i="5"/>
  <c r="L1100" i="5"/>
  <c r="K1100" i="5"/>
  <c r="J1100" i="5"/>
  <c r="I1100" i="5"/>
  <c r="H1100" i="5"/>
  <c r="L1099" i="5"/>
  <c r="K1099" i="5"/>
  <c r="J1099" i="5"/>
  <c r="I1099" i="5"/>
  <c r="H1099" i="5"/>
  <c r="L1098" i="5"/>
  <c r="K1098" i="5"/>
  <c r="J1098" i="5"/>
  <c r="I1098" i="5"/>
  <c r="H1098" i="5"/>
  <c r="L1097" i="5"/>
  <c r="K1097" i="5"/>
  <c r="J1097" i="5"/>
  <c r="I1097" i="5"/>
  <c r="H1097" i="5"/>
  <c r="L1096" i="5"/>
  <c r="K1096" i="5"/>
  <c r="J1096" i="5"/>
  <c r="I1096" i="5"/>
  <c r="H1096" i="5"/>
  <c r="L1095" i="5"/>
  <c r="K1095" i="5"/>
  <c r="J1095" i="5"/>
  <c r="I1095" i="5"/>
  <c r="H1095" i="5"/>
  <c r="L1094" i="5"/>
  <c r="K1094" i="5"/>
  <c r="J1094" i="5"/>
  <c r="I1094" i="5"/>
  <c r="H1094" i="5"/>
  <c r="L1093" i="5"/>
  <c r="K1093" i="5"/>
  <c r="J1093" i="5"/>
  <c r="I1093" i="5"/>
  <c r="H1093" i="5"/>
  <c r="L1092" i="5"/>
  <c r="K1092" i="5"/>
  <c r="J1092" i="5"/>
  <c r="I1092" i="5"/>
  <c r="H1092" i="5"/>
  <c r="L1091" i="5"/>
  <c r="K1091" i="5"/>
  <c r="J1091" i="5"/>
  <c r="I1091" i="5"/>
  <c r="H1091" i="5"/>
  <c r="L1090" i="5"/>
  <c r="K1090" i="5"/>
  <c r="J1090" i="5"/>
  <c r="I1090" i="5"/>
  <c r="H1090" i="5"/>
  <c r="L1089" i="5"/>
  <c r="K1089" i="5"/>
  <c r="J1089" i="5"/>
  <c r="I1089" i="5"/>
  <c r="H1089" i="5"/>
  <c r="L1088" i="5"/>
  <c r="K1088" i="5"/>
  <c r="J1088" i="5"/>
  <c r="I1088" i="5"/>
  <c r="H1088" i="5"/>
  <c r="L1087" i="5"/>
  <c r="K1087" i="5"/>
  <c r="J1087" i="5"/>
  <c r="I1087" i="5"/>
  <c r="H1087" i="5"/>
  <c r="L1086" i="5"/>
  <c r="K1086" i="5"/>
  <c r="J1086" i="5"/>
  <c r="I1086" i="5"/>
  <c r="H1086" i="5"/>
  <c r="L1085" i="5"/>
  <c r="K1085" i="5"/>
  <c r="J1085" i="5"/>
  <c r="I1085" i="5"/>
  <c r="H1085" i="5"/>
  <c r="L1084" i="5"/>
  <c r="K1084" i="5"/>
  <c r="J1084" i="5"/>
  <c r="I1084" i="5"/>
  <c r="H1084" i="5"/>
  <c r="L1083" i="5"/>
  <c r="K1083" i="5"/>
  <c r="J1083" i="5"/>
  <c r="I1083" i="5"/>
  <c r="H1083" i="5"/>
  <c r="L1082" i="5"/>
  <c r="K1082" i="5"/>
  <c r="J1082" i="5"/>
  <c r="I1082" i="5"/>
  <c r="H1082" i="5"/>
  <c r="L1081" i="5"/>
  <c r="K1081" i="5"/>
  <c r="J1081" i="5"/>
  <c r="I1081" i="5"/>
  <c r="H1081" i="5"/>
  <c r="L1080" i="5"/>
  <c r="K1080" i="5"/>
  <c r="J1080" i="5"/>
  <c r="I1080" i="5"/>
  <c r="H1080" i="5"/>
  <c r="L1079" i="5"/>
  <c r="K1079" i="5"/>
  <c r="J1079" i="5"/>
  <c r="I1079" i="5"/>
  <c r="H1079" i="5"/>
  <c r="L1078" i="5"/>
  <c r="K1078" i="5"/>
  <c r="J1078" i="5"/>
  <c r="I1078" i="5"/>
  <c r="H1078" i="5"/>
  <c r="L1077" i="5"/>
  <c r="K1077" i="5"/>
  <c r="J1077" i="5"/>
  <c r="I1077" i="5"/>
  <c r="H1077" i="5"/>
  <c r="L1076" i="5"/>
  <c r="K1076" i="5"/>
  <c r="J1076" i="5"/>
  <c r="I1076" i="5"/>
  <c r="H1076" i="5"/>
  <c r="L1075" i="5"/>
  <c r="K1075" i="5"/>
  <c r="J1075" i="5"/>
  <c r="I1075" i="5"/>
  <c r="H1075" i="5"/>
  <c r="L1074" i="5"/>
  <c r="K1074" i="5"/>
  <c r="J1074" i="5"/>
  <c r="I1074" i="5"/>
  <c r="H1074" i="5"/>
  <c r="L1073" i="5"/>
  <c r="K1073" i="5"/>
  <c r="J1073" i="5"/>
  <c r="I1073" i="5"/>
  <c r="H1073" i="5"/>
  <c r="L1072" i="5"/>
  <c r="K1072" i="5"/>
  <c r="J1072" i="5"/>
  <c r="I1072" i="5"/>
  <c r="H1072" i="5"/>
  <c r="L1071" i="5"/>
  <c r="K1071" i="5"/>
  <c r="J1071" i="5"/>
  <c r="I1071" i="5"/>
  <c r="H1071" i="5"/>
  <c r="L1070" i="5"/>
  <c r="K1070" i="5"/>
  <c r="J1070" i="5"/>
  <c r="I1070" i="5"/>
  <c r="H1070" i="5"/>
  <c r="L1069" i="5"/>
  <c r="K1069" i="5"/>
  <c r="J1069" i="5"/>
  <c r="I1069" i="5"/>
  <c r="H1069" i="5"/>
  <c r="L1068" i="5"/>
  <c r="K1068" i="5"/>
  <c r="J1068" i="5"/>
  <c r="I1068" i="5"/>
  <c r="H1068" i="5"/>
  <c r="L1067" i="5"/>
  <c r="K1067" i="5"/>
  <c r="J1067" i="5"/>
  <c r="I1067" i="5"/>
  <c r="H1067" i="5"/>
  <c r="L1066" i="5"/>
  <c r="K1066" i="5"/>
  <c r="J1066" i="5"/>
  <c r="I1066" i="5"/>
  <c r="H1066" i="5"/>
  <c r="L1065" i="5"/>
  <c r="K1065" i="5"/>
  <c r="J1065" i="5"/>
  <c r="I1065" i="5"/>
  <c r="H1065" i="5"/>
  <c r="L1064" i="5"/>
  <c r="K1064" i="5"/>
  <c r="J1064" i="5"/>
  <c r="I1064" i="5"/>
  <c r="H1064" i="5"/>
  <c r="L1063" i="5"/>
  <c r="K1063" i="5"/>
  <c r="J1063" i="5"/>
  <c r="I1063" i="5"/>
  <c r="H1063" i="5"/>
  <c r="L1062" i="5"/>
  <c r="K1062" i="5"/>
  <c r="J1062" i="5"/>
  <c r="I1062" i="5"/>
  <c r="H1062" i="5"/>
  <c r="L1061" i="5"/>
  <c r="K1061" i="5"/>
  <c r="J1061" i="5"/>
  <c r="I1061" i="5"/>
  <c r="H1061" i="5"/>
  <c r="L1060" i="5"/>
  <c r="K1060" i="5"/>
  <c r="J1060" i="5"/>
  <c r="I1060" i="5"/>
  <c r="H1060" i="5"/>
  <c r="L1059" i="5"/>
  <c r="K1059" i="5"/>
  <c r="J1059" i="5"/>
  <c r="I1059" i="5"/>
  <c r="H1059" i="5"/>
  <c r="L1058" i="5"/>
  <c r="K1058" i="5"/>
  <c r="J1058" i="5"/>
  <c r="I1058" i="5"/>
  <c r="H1058" i="5"/>
  <c r="L1057" i="5"/>
  <c r="K1057" i="5"/>
  <c r="J1057" i="5"/>
  <c r="I1057" i="5"/>
  <c r="H1057" i="5"/>
  <c r="L1056" i="5"/>
  <c r="K1056" i="5"/>
  <c r="J1056" i="5"/>
  <c r="I1056" i="5"/>
  <c r="H1056" i="5"/>
  <c r="L1055" i="5"/>
  <c r="K1055" i="5"/>
  <c r="J1055" i="5"/>
  <c r="I1055" i="5"/>
  <c r="H1055" i="5"/>
  <c r="L1054" i="5"/>
  <c r="K1054" i="5"/>
  <c r="J1054" i="5"/>
  <c r="I1054" i="5"/>
  <c r="H1054" i="5"/>
  <c r="L1053" i="5"/>
  <c r="K1053" i="5"/>
  <c r="J1053" i="5"/>
  <c r="I1053" i="5"/>
  <c r="H1053" i="5"/>
  <c r="L1052" i="5"/>
  <c r="K1052" i="5"/>
  <c r="J1052" i="5"/>
  <c r="I1052" i="5"/>
  <c r="H1052" i="5"/>
  <c r="L1051" i="5"/>
  <c r="K1051" i="5"/>
  <c r="J1051" i="5"/>
  <c r="I1051" i="5"/>
  <c r="H1051" i="5"/>
  <c r="L1050" i="5"/>
  <c r="K1050" i="5"/>
  <c r="J1050" i="5"/>
  <c r="I1050" i="5"/>
  <c r="H1050" i="5"/>
  <c r="L1049" i="5"/>
  <c r="K1049" i="5"/>
  <c r="J1049" i="5"/>
  <c r="I1049" i="5"/>
  <c r="H1049" i="5"/>
  <c r="L1048" i="5"/>
  <c r="K1048" i="5"/>
  <c r="J1048" i="5"/>
  <c r="I1048" i="5"/>
  <c r="H1048" i="5"/>
  <c r="L1047" i="5"/>
  <c r="K1047" i="5"/>
  <c r="J1047" i="5"/>
  <c r="I1047" i="5"/>
  <c r="H1047" i="5"/>
  <c r="L1046" i="5"/>
  <c r="K1046" i="5"/>
  <c r="J1046" i="5"/>
  <c r="I1046" i="5"/>
  <c r="H1046" i="5"/>
  <c r="L1045" i="5"/>
  <c r="K1045" i="5"/>
  <c r="J1045" i="5"/>
  <c r="I1045" i="5"/>
  <c r="H1045" i="5"/>
  <c r="L1044" i="5"/>
  <c r="K1044" i="5"/>
  <c r="J1044" i="5"/>
  <c r="I1044" i="5"/>
  <c r="H1044" i="5"/>
  <c r="L1043" i="5"/>
  <c r="K1043" i="5"/>
  <c r="J1043" i="5"/>
  <c r="I1043" i="5"/>
  <c r="H1043" i="5"/>
  <c r="L1042" i="5"/>
  <c r="K1042" i="5"/>
  <c r="J1042" i="5"/>
  <c r="I1042" i="5"/>
  <c r="H1042" i="5"/>
  <c r="L1041" i="5"/>
  <c r="K1041" i="5"/>
  <c r="J1041" i="5"/>
  <c r="I1041" i="5"/>
  <c r="H1041" i="5"/>
  <c r="L1040" i="5"/>
  <c r="K1040" i="5"/>
  <c r="J1040" i="5"/>
  <c r="I1040" i="5"/>
  <c r="H1040" i="5"/>
  <c r="L1039" i="5"/>
  <c r="K1039" i="5"/>
  <c r="J1039" i="5"/>
  <c r="I1039" i="5"/>
  <c r="H1039" i="5"/>
  <c r="L1038" i="5"/>
  <c r="K1038" i="5"/>
  <c r="J1038" i="5"/>
  <c r="I1038" i="5"/>
  <c r="H1038" i="5"/>
  <c r="L1037" i="5"/>
  <c r="K1037" i="5"/>
  <c r="J1037" i="5"/>
  <c r="I1037" i="5"/>
  <c r="H1037" i="5"/>
  <c r="L1036" i="5"/>
  <c r="K1036" i="5"/>
  <c r="J1036" i="5"/>
  <c r="I1036" i="5"/>
  <c r="H1036" i="5"/>
  <c r="L1035" i="5"/>
  <c r="K1035" i="5"/>
  <c r="J1035" i="5"/>
  <c r="I1035" i="5"/>
  <c r="H1035" i="5"/>
  <c r="L1034" i="5"/>
  <c r="K1034" i="5"/>
  <c r="J1034" i="5"/>
  <c r="I1034" i="5"/>
  <c r="H1034" i="5"/>
  <c r="L1033" i="5"/>
  <c r="K1033" i="5"/>
  <c r="J1033" i="5"/>
  <c r="I1033" i="5"/>
  <c r="H1033" i="5"/>
  <c r="L1032" i="5"/>
  <c r="K1032" i="5"/>
  <c r="J1032" i="5"/>
  <c r="I1032" i="5"/>
  <c r="H1032" i="5"/>
  <c r="L1031" i="5"/>
  <c r="K1031" i="5"/>
  <c r="J1031" i="5"/>
  <c r="I1031" i="5"/>
  <c r="H1031" i="5"/>
  <c r="L1030" i="5"/>
  <c r="K1030" i="5"/>
  <c r="J1030" i="5"/>
  <c r="I1030" i="5"/>
  <c r="H1030" i="5"/>
  <c r="L1029" i="5"/>
  <c r="K1029" i="5"/>
  <c r="J1029" i="5"/>
  <c r="I1029" i="5"/>
  <c r="H1029" i="5"/>
  <c r="L1028" i="5"/>
  <c r="K1028" i="5"/>
  <c r="J1028" i="5"/>
  <c r="I1028" i="5"/>
  <c r="H1028" i="5"/>
  <c r="L1027" i="5"/>
  <c r="K1027" i="5"/>
  <c r="J1027" i="5"/>
  <c r="I1027" i="5"/>
  <c r="H1027" i="5"/>
  <c r="L1026" i="5"/>
  <c r="K1026" i="5"/>
  <c r="J1026" i="5"/>
  <c r="I1026" i="5"/>
  <c r="H1026" i="5"/>
  <c r="L1025" i="5"/>
  <c r="K1025" i="5"/>
  <c r="J1025" i="5"/>
  <c r="I1025" i="5"/>
  <c r="H1025" i="5"/>
  <c r="L1024" i="5"/>
  <c r="K1024" i="5"/>
  <c r="J1024" i="5"/>
  <c r="I1024" i="5"/>
  <c r="H1024" i="5"/>
  <c r="L1023" i="5"/>
  <c r="K1023" i="5"/>
  <c r="J1023" i="5"/>
  <c r="I1023" i="5"/>
  <c r="H1023" i="5"/>
  <c r="L1022" i="5"/>
  <c r="K1022" i="5"/>
  <c r="J1022" i="5"/>
  <c r="I1022" i="5"/>
  <c r="H1022" i="5"/>
  <c r="L1021" i="5"/>
  <c r="K1021" i="5"/>
  <c r="J1021" i="5"/>
  <c r="I1021" i="5"/>
  <c r="H1021" i="5"/>
  <c r="L1020" i="5"/>
  <c r="K1020" i="5"/>
  <c r="J1020" i="5"/>
  <c r="I1020" i="5"/>
  <c r="H1020" i="5"/>
  <c r="L1019" i="5"/>
  <c r="K1019" i="5"/>
  <c r="J1019" i="5"/>
  <c r="I1019" i="5"/>
  <c r="H1019" i="5"/>
  <c r="L1018" i="5"/>
  <c r="K1018" i="5"/>
  <c r="J1018" i="5"/>
  <c r="I1018" i="5"/>
  <c r="H1018" i="5"/>
  <c r="L1017" i="5"/>
  <c r="K1017" i="5"/>
  <c r="J1017" i="5"/>
  <c r="I1017" i="5"/>
  <c r="H1017" i="5"/>
  <c r="L1016" i="5"/>
  <c r="K1016" i="5"/>
  <c r="J1016" i="5"/>
  <c r="I1016" i="5"/>
  <c r="H1016" i="5"/>
  <c r="L1015" i="5"/>
  <c r="K1015" i="5"/>
  <c r="J1015" i="5"/>
  <c r="I1015" i="5"/>
  <c r="H1015" i="5"/>
  <c r="L1014" i="5"/>
  <c r="K1014" i="5"/>
  <c r="J1014" i="5"/>
  <c r="I1014" i="5"/>
  <c r="H1014" i="5"/>
  <c r="L1013" i="5"/>
  <c r="K1013" i="5"/>
  <c r="J1013" i="5"/>
  <c r="I1013" i="5"/>
  <c r="H1013" i="5"/>
  <c r="L1012" i="5"/>
  <c r="K1012" i="5"/>
  <c r="J1012" i="5"/>
  <c r="I1012" i="5"/>
  <c r="H1012" i="5"/>
  <c r="L1011" i="5"/>
  <c r="K1011" i="5"/>
  <c r="J1011" i="5"/>
  <c r="I1011" i="5"/>
  <c r="H1011" i="5"/>
  <c r="L1010" i="5"/>
  <c r="K1010" i="5"/>
  <c r="J1010" i="5"/>
  <c r="I1010" i="5"/>
  <c r="H1010" i="5"/>
  <c r="L1009" i="5"/>
  <c r="K1009" i="5"/>
  <c r="J1009" i="5"/>
  <c r="I1009" i="5"/>
  <c r="H1009" i="5"/>
  <c r="L1008" i="5"/>
  <c r="K1008" i="5"/>
  <c r="J1008" i="5"/>
  <c r="I1008" i="5"/>
  <c r="H1008" i="5"/>
  <c r="L1007" i="5"/>
  <c r="K1007" i="5"/>
  <c r="J1007" i="5"/>
  <c r="I1007" i="5"/>
  <c r="H1007" i="5"/>
  <c r="L1006" i="5"/>
  <c r="K1006" i="5"/>
  <c r="J1006" i="5"/>
  <c r="I1006" i="5"/>
  <c r="H1006" i="5"/>
  <c r="L1005" i="5"/>
  <c r="K1005" i="5"/>
  <c r="J1005" i="5"/>
  <c r="I1005" i="5"/>
  <c r="H1005" i="5"/>
  <c r="L1004" i="5"/>
  <c r="K1004" i="5"/>
  <c r="J1004" i="5"/>
  <c r="I1004" i="5"/>
  <c r="H1004" i="5"/>
  <c r="L1003" i="5"/>
  <c r="K1003" i="5"/>
  <c r="J1003" i="5"/>
  <c r="I1003" i="5"/>
  <c r="H1003" i="5"/>
  <c r="L1002" i="5"/>
  <c r="K1002" i="5"/>
  <c r="J1002" i="5"/>
  <c r="I1002" i="5"/>
  <c r="H1002" i="5"/>
  <c r="L1001" i="5"/>
  <c r="K1001" i="5"/>
  <c r="J1001" i="5"/>
  <c r="I1001" i="5"/>
  <c r="H1001" i="5"/>
  <c r="L1000" i="5"/>
  <c r="K1000" i="5"/>
  <c r="J1000" i="5"/>
  <c r="I1000" i="5"/>
  <c r="H1000" i="5"/>
  <c r="L999" i="5"/>
  <c r="K999" i="5"/>
  <c r="J999" i="5"/>
  <c r="I999" i="5"/>
  <c r="H999" i="5"/>
  <c r="L998" i="5"/>
  <c r="K998" i="5"/>
  <c r="J998" i="5"/>
  <c r="I998" i="5"/>
  <c r="H998" i="5"/>
  <c r="L997" i="5"/>
  <c r="K997" i="5"/>
  <c r="J997" i="5"/>
  <c r="I997" i="5"/>
  <c r="H997" i="5"/>
  <c r="L996" i="5"/>
  <c r="K996" i="5"/>
  <c r="J996" i="5"/>
  <c r="I996" i="5"/>
  <c r="H996" i="5"/>
  <c r="L995" i="5"/>
  <c r="K995" i="5"/>
  <c r="J995" i="5"/>
  <c r="I995" i="5"/>
  <c r="H995" i="5"/>
  <c r="L994" i="5"/>
  <c r="K994" i="5"/>
  <c r="J994" i="5"/>
  <c r="I994" i="5"/>
  <c r="H994" i="5"/>
  <c r="L993" i="5"/>
  <c r="K993" i="5"/>
  <c r="J993" i="5"/>
  <c r="I993" i="5"/>
  <c r="H993" i="5"/>
  <c r="L992" i="5"/>
  <c r="K992" i="5"/>
  <c r="J992" i="5"/>
  <c r="I992" i="5"/>
  <c r="H992" i="5"/>
  <c r="L991" i="5"/>
  <c r="K991" i="5"/>
  <c r="J991" i="5"/>
  <c r="I991" i="5"/>
  <c r="H991" i="5"/>
  <c r="L990" i="5"/>
  <c r="K990" i="5"/>
  <c r="J990" i="5"/>
  <c r="I990" i="5"/>
  <c r="H990" i="5"/>
  <c r="L989" i="5"/>
  <c r="K989" i="5"/>
  <c r="J989" i="5"/>
  <c r="I989" i="5"/>
  <c r="H989" i="5"/>
  <c r="L988" i="5"/>
  <c r="K988" i="5"/>
  <c r="J988" i="5"/>
  <c r="I988" i="5"/>
  <c r="H988" i="5"/>
  <c r="L987" i="5"/>
  <c r="K987" i="5"/>
  <c r="J987" i="5"/>
  <c r="I987" i="5"/>
  <c r="H987" i="5"/>
  <c r="L986" i="5"/>
  <c r="K986" i="5"/>
  <c r="J986" i="5"/>
  <c r="I986" i="5"/>
  <c r="H986" i="5"/>
  <c r="L985" i="5"/>
  <c r="K985" i="5"/>
  <c r="J985" i="5"/>
  <c r="I985" i="5"/>
  <c r="H985" i="5"/>
  <c r="L984" i="5"/>
  <c r="K984" i="5"/>
  <c r="J984" i="5"/>
  <c r="I984" i="5"/>
  <c r="H984" i="5"/>
  <c r="L983" i="5"/>
  <c r="K983" i="5"/>
  <c r="J983" i="5"/>
  <c r="I983" i="5"/>
  <c r="H983" i="5"/>
  <c r="L982" i="5"/>
  <c r="K982" i="5"/>
  <c r="J982" i="5"/>
  <c r="I982" i="5"/>
  <c r="H982" i="5"/>
  <c r="L981" i="5"/>
  <c r="K981" i="5"/>
  <c r="J981" i="5"/>
  <c r="I981" i="5"/>
  <c r="H981" i="5"/>
  <c r="L980" i="5"/>
  <c r="K980" i="5"/>
  <c r="J980" i="5"/>
  <c r="I980" i="5"/>
  <c r="H980" i="5"/>
  <c r="L979" i="5"/>
  <c r="K979" i="5"/>
  <c r="J979" i="5"/>
  <c r="I979" i="5"/>
  <c r="H979" i="5"/>
  <c r="L978" i="5"/>
  <c r="K978" i="5"/>
  <c r="J978" i="5"/>
  <c r="I978" i="5"/>
  <c r="H978" i="5"/>
  <c r="L977" i="5"/>
  <c r="K977" i="5"/>
  <c r="J977" i="5"/>
  <c r="I977" i="5"/>
  <c r="H977" i="5"/>
  <c r="L976" i="5"/>
  <c r="K976" i="5"/>
  <c r="J976" i="5"/>
  <c r="I976" i="5"/>
  <c r="H976" i="5"/>
  <c r="L975" i="5"/>
  <c r="K975" i="5"/>
  <c r="J975" i="5"/>
  <c r="I975" i="5"/>
  <c r="H975" i="5"/>
  <c r="L974" i="5"/>
  <c r="K974" i="5"/>
  <c r="J974" i="5"/>
  <c r="I974" i="5"/>
  <c r="H974" i="5"/>
  <c r="L973" i="5"/>
  <c r="K973" i="5"/>
  <c r="J973" i="5"/>
  <c r="I973" i="5"/>
  <c r="H973" i="5"/>
  <c r="L972" i="5"/>
  <c r="K972" i="5"/>
  <c r="J972" i="5"/>
  <c r="I972" i="5"/>
  <c r="H972" i="5"/>
  <c r="L971" i="5"/>
  <c r="K971" i="5"/>
  <c r="J971" i="5"/>
  <c r="I971" i="5"/>
  <c r="H971" i="5"/>
  <c r="L970" i="5"/>
  <c r="K970" i="5"/>
  <c r="J970" i="5"/>
  <c r="I970" i="5"/>
  <c r="H970" i="5"/>
  <c r="L969" i="5"/>
  <c r="K969" i="5"/>
  <c r="J969" i="5"/>
  <c r="I969" i="5"/>
  <c r="H969" i="5"/>
  <c r="L968" i="5"/>
  <c r="K968" i="5"/>
  <c r="J968" i="5"/>
  <c r="I968" i="5"/>
  <c r="H968" i="5"/>
  <c r="L967" i="5"/>
  <c r="K967" i="5"/>
  <c r="J967" i="5"/>
  <c r="I967" i="5"/>
  <c r="H967" i="5"/>
  <c r="L966" i="5"/>
  <c r="K966" i="5"/>
  <c r="J966" i="5"/>
  <c r="I966" i="5"/>
  <c r="H966" i="5"/>
  <c r="L965" i="5"/>
  <c r="K965" i="5"/>
  <c r="J965" i="5"/>
  <c r="I965" i="5"/>
  <c r="H965" i="5"/>
  <c r="L964" i="5"/>
  <c r="K964" i="5"/>
  <c r="J964" i="5"/>
  <c r="I964" i="5"/>
  <c r="H964" i="5"/>
  <c r="L963" i="5"/>
  <c r="K963" i="5"/>
  <c r="J963" i="5"/>
  <c r="I963" i="5"/>
  <c r="H963" i="5"/>
  <c r="L962" i="5"/>
  <c r="K962" i="5"/>
  <c r="J962" i="5"/>
  <c r="I962" i="5"/>
  <c r="H962" i="5"/>
  <c r="L961" i="5"/>
  <c r="K961" i="5"/>
  <c r="J961" i="5"/>
  <c r="I961" i="5"/>
  <c r="H961" i="5"/>
  <c r="L960" i="5"/>
  <c r="K960" i="5"/>
  <c r="J960" i="5"/>
  <c r="I960" i="5"/>
  <c r="H960" i="5"/>
  <c r="L959" i="5"/>
  <c r="K959" i="5"/>
  <c r="J959" i="5"/>
  <c r="I959" i="5"/>
  <c r="H959" i="5"/>
  <c r="L958" i="5"/>
  <c r="K958" i="5"/>
  <c r="J958" i="5"/>
  <c r="I958" i="5"/>
  <c r="H958" i="5"/>
  <c r="L957" i="5"/>
  <c r="K957" i="5"/>
  <c r="J957" i="5"/>
  <c r="I957" i="5"/>
  <c r="H957" i="5"/>
  <c r="L956" i="5"/>
  <c r="K956" i="5"/>
  <c r="J956" i="5"/>
  <c r="I956" i="5"/>
  <c r="H956" i="5"/>
  <c r="L955" i="5"/>
  <c r="K955" i="5"/>
  <c r="J955" i="5"/>
  <c r="I955" i="5"/>
  <c r="H955" i="5"/>
  <c r="L954" i="5"/>
  <c r="K954" i="5"/>
  <c r="J954" i="5"/>
  <c r="I954" i="5"/>
  <c r="H954" i="5"/>
  <c r="L953" i="5"/>
  <c r="K953" i="5"/>
  <c r="J953" i="5"/>
  <c r="I953" i="5"/>
  <c r="H953" i="5"/>
  <c r="L952" i="5"/>
  <c r="K952" i="5"/>
  <c r="J952" i="5"/>
  <c r="I952" i="5"/>
  <c r="H952" i="5"/>
  <c r="L951" i="5"/>
  <c r="K951" i="5"/>
  <c r="J951" i="5"/>
  <c r="I951" i="5"/>
  <c r="H951" i="5"/>
  <c r="L950" i="5"/>
  <c r="K950" i="5"/>
  <c r="J950" i="5"/>
  <c r="I950" i="5"/>
  <c r="H950" i="5"/>
  <c r="L949" i="5"/>
  <c r="K949" i="5"/>
  <c r="J949" i="5"/>
  <c r="I949" i="5"/>
  <c r="H949" i="5"/>
  <c r="L948" i="5"/>
  <c r="K948" i="5"/>
  <c r="J948" i="5"/>
  <c r="I948" i="5"/>
  <c r="H948" i="5"/>
  <c r="L947" i="5"/>
  <c r="K947" i="5"/>
  <c r="J947" i="5"/>
  <c r="I947" i="5"/>
  <c r="H947" i="5"/>
  <c r="L946" i="5"/>
  <c r="K946" i="5"/>
  <c r="J946" i="5"/>
  <c r="I946" i="5"/>
  <c r="H946" i="5"/>
  <c r="L945" i="5"/>
  <c r="K945" i="5"/>
  <c r="J945" i="5"/>
  <c r="I945" i="5"/>
  <c r="H945" i="5"/>
  <c r="L944" i="5"/>
  <c r="K944" i="5"/>
  <c r="J944" i="5"/>
  <c r="I944" i="5"/>
  <c r="H944" i="5"/>
  <c r="L943" i="5"/>
  <c r="K943" i="5"/>
  <c r="J943" i="5"/>
  <c r="I943" i="5"/>
  <c r="H943" i="5"/>
  <c r="L942" i="5"/>
  <c r="K942" i="5"/>
  <c r="J942" i="5"/>
  <c r="I942" i="5"/>
  <c r="H942" i="5"/>
  <c r="L941" i="5"/>
  <c r="K941" i="5"/>
  <c r="J941" i="5"/>
  <c r="I941" i="5"/>
  <c r="H941" i="5"/>
  <c r="L940" i="5"/>
  <c r="K940" i="5"/>
  <c r="J940" i="5"/>
  <c r="I940" i="5"/>
  <c r="H940" i="5"/>
  <c r="L939" i="5"/>
  <c r="K939" i="5"/>
  <c r="J939" i="5"/>
  <c r="I939" i="5"/>
  <c r="H939" i="5"/>
  <c r="L938" i="5"/>
  <c r="K938" i="5"/>
  <c r="J938" i="5"/>
  <c r="I938" i="5"/>
  <c r="H938" i="5"/>
  <c r="L937" i="5"/>
  <c r="K937" i="5"/>
  <c r="J937" i="5"/>
  <c r="I937" i="5"/>
  <c r="H937" i="5"/>
  <c r="L936" i="5"/>
  <c r="K936" i="5"/>
  <c r="J936" i="5"/>
  <c r="I936" i="5"/>
  <c r="H936" i="5"/>
  <c r="L935" i="5"/>
  <c r="K935" i="5"/>
  <c r="J935" i="5"/>
  <c r="I935" i="5"/>
  <c r="H935" i="5"/>
  <c r="L934" i="5"/>
  <c r="K934" i="5"/>
  <c r="J934" i="5"/>
  <c r="I934" i="5"/>
  <c r="H934" i="5"/>
  <c r="L933" i="5"/>
  <c r="K933" i="5"/>
  <c r="J933" i="5"/>
  <c r="I933" i="5"/>
  <c r="H933" i="5"/>
  <c r="L932" i="5"/>
  <c r="K932" i="5"/>
  <c r="J932" i="5"/>
  <c r="I932" i="5"/>
  <c r="H932" i="5"/>
  <c r="L931" i="5"/>
  <c r="K931" i="5"/>
  <c r="J931" i="5"/>
  <c r="I931" i="5"/>
  <c r="H931" i="5"/>
  <c r="L930" i="5"/>
  <c r="K930" i="5"/>
  <c r="J930" i="5"/>
  <c r="I930" i="5"/>
  <c r="H930" i="5"/>
  <c r="L929" i="5"/>
  <c r="K929" i="5"/>
  <c r="J929" i="5"/>
  <c r="I929" i="5"/>
  <c r="H929" i="5"/>
  <c r="L928" i="5"/>
  <c r="K928" i="5"/>
  <c r="J928" i="5"/>
  <c r="I928" i="5"/>
  <c r="H928" i="5"/>
  <c r="L927" i="5"/>
  <c r="K927" i="5"/>
  <c r="J927" i="5"/>
  <c r="I927" i="5"/>
  <c r="H927" i="5"/>
  <c r="L926" i="5"/>
  <c r="K926" i="5"/>
  <c r="J926" i="5"/>
  <c r="I926" i="5"/>
  <c r="H926" i="5"/>
  <c r="L925" i="5"/>
  <c r="K925" i="5"/>
  <c r="J925" i="5"/>
  <c r="I925" i="5"/>
  <c r="H925" i="5"/>
  <c r="L924" i="5"/>
  <c r="K924" i="5"/>
  <c r="J924" i="5"/>
  <c r="I924" i="5"/>
  <c r="H924" i="5"/>
  <c r="L923" i="5"/>
  <c r="K923" i="5"/>
  <c r="J923" i="5"/>
  <c r="I923" i="5"/>
  <c r="H923" i="5"/>
  <c r="L922" i="5"/>
  <c r="K922" i="5"/>
  <c r="J922" i="5"/>
  <c r="I922" i="5"/>
  <c r="H922" i="5"/>
  <c r="L921" i="5"/>
  <c r="K921" i="5"/>
  <c r="J921" i="5"/>
  <c r="I921" i="5"/>
  <c r="H921" i="5"/>
  <c r="L920" i="5"/>
  <c r="K920" i="5"/>
  <c r="J920" i="5"/>
  <c r="I920" i="5"/>
  <c r="H920" i="5"/>
  <c r="L919" i="5"/>
  <c r="K919" i="5"/>
  <c r="J919" i="5"/>
  <c r="I919" i="5"/>
  <c r="H919" i="5"/>
  <c r="L918" i="5"/>
  <c r="K918" i="5"/>
  <c r="J918" i="5"/>
  <c r="I918" i="5"/>
  <c r="H918" i="5"/>
  <c r="L917" i="5"/>
  <c r="K917" i="5"/>
  <c r="J917" i="5"/>
  <c r="I917" i="5"/>
  <c r="H917" i="5"/>
  <c r="L916" i="5"/>
  <c r="K916" i="5"/>
  <c r="J916" i="5"/>
  <c r="I916" i="5"/>
  <c r="H916" i="5"/>
  <c r="L915" i="5"/>
  <c r="K915" i="5"/>
  <c r="J915" i="5"/>
  <c r="I915" i="5"/>
  <c r="H915" i="5"/>
  <c r="L914" i="5"/>
  <c r="K914" i="5"/>
  <c r="J914" i="5"/>
  <c r="I914" i="5"/>
  <c r="H914" i="5"/>
  <c r="L913" i="5"/>
  <c r="K913" i="5"/>
  <c r="J913" i="5"/>
  <c r="I913" i="5"/>
  <c r="H913" i="5"/>
  <c r="L912" i="5"/>
  <c r="K912" i="5"/>
  <c r="J912" i="5"/>
  <c r="I912" i="5"/>
  <c r="H912" i="5"/>
  <c r="L911" i="5"/>
  <c r="K911" i="5"/>
  <c r="J911" i="5"/>
  <c r="I911" i="5"/>
  <c r="H911" i="5"/>
  <c r="L910" i="5"/>
  <c r="K910" i="5"/>
  <c r="J910" i="5"/>
  <c r="I910" i="5"/>
  <c r="H910" i="5"/>
  <c r="L909" i="5"/>
  <c r="K909" i="5"/>
  <c r="J909" i="5"/>
  <c r="I909" i="5"/>
  <c r="H909" i="5"/>
  <c r="L908" i="5"/>
  <c r="K908" i="5"/>
  <c r="J908" i="5"/>
  <c r="I908" i="5"/>
  <c r="H908" i="5"/>
  <c r="L907" i="5"/>
  <c r="K907" i="5"/>
  <c r="J907" i="5"/>
  <c r="I907" i="5"/>
  <c r="H907" i="5"/>
  <c r="L906" i="5"/>
  <c r="K906" i="5"/>
  <c r="J906" i="5"/>
  <c r="I906" i="5"/>
  <c r="H906" i="5"/>
  <c r="L905" i="5"/>
  <c r="K905" i="5"/>
  <c r="J905" i="5"/>
  <c r="I905" i="5"/>
  <c r="H905" i="5"/>
  <c r="L904" i="5"/>
  <c r="K904" i="5"/>
  <c r="J904" i="5"/>
  <c r="I904" i="5"/>
  <c r="H904" i="5"/>
  <c r="L903" i="5"/>
  <c r="K903" i="5"/>
  <c r="J903" i="5"/>
  <c r="I903" i="5"/>
  <c r="H903" i="5"/>
  <c r="L902" i="5"/>
  <c r="K902" i="5"/>
  <c r="J902" i="5"/>
  <c r="I902" i="5"/>
  <c r="H902" i="5"/>
  <c r="L901" i="5"/>
  <c r="K901" i="5"/>
  <c r="J901" i="5"/>
  <c r="I901" i="5"/>
  <c r="H901" i="5"/>
  <c r="L900" i="5"/>
  <c r="K900" i="5"/>
  <c r="J900" i="5"/>
  <c r="I900" i="5"/>
  <c r="H900" i="5"/>
  <c r="L899" i="5"/>
  <c r="K899" i="5"/>
  <c r="J899" i="5"/>
  <c r="I899" i="5"/>
  <c r="H899" i="5"/>
  <c r="L898" i="5"/>
  <c r="K898" i="5"/>
  <c r="J898" i="5"/>
  <c r="I898" i="5"/>
  <c r="H898" i="5"/>
  <c r="L897" i="5"/>
  <c r="K897" i="5"/>
  <c r="J897" i="5"/>
  <c r="I897" i="5"/>
  <c r="H897" i="5"/>
  <c r="L896" i="5"/>
  <c r="K896" i="5"/>
  <c r="J896" i="5"/>
  <c r="I896" i="5"/>
  <c r="H896" i="5"/>
  <c r="L895" i="5"/>
  <c r="K895" i="5"/>
  <c r="J895" i="5"/>
  <c r="I895" i="5"/>
  <c r="H895" i="5"/>
  <c r="L894" i="5"/>
  <c r="K894" i="5"/>
  <c r="J894" i="5"/>
  <c r="I894" i="5"/>
  <c r="H894" i="5"/>
  <c r="L893" i="5"/>
  <c r="K893" i="5"/>
  <c r="J893" i="5"/>
  <c r="I893" i="5"/>
  <c r="H893" i="5"/>
  <c r="L892" i="5"/>
  <c r="K892" i="5"/>
  <c r="J892" i="5"/>
  <c r="I892" i="5"/>
  <c r="H892" i="5"/>
  <c r="L891" i="5"/>
  <c r="K891" i="5"/>
  <c r="J891" i="5"/>
  <c r="I891" i="5"/>
  <c r="H891" i="5"/>
  <c r="L890" i="5"/>
  <c r="K890" i="5"/>
  <c r="J890" i="5"/>
  <c r="I890" i="5"/>
  <c r="H890" i="5"/>
  <c r="L889" i="5"/>
  <c r="K889" i="5"/>
  <c r="J889" i="5"/>
  <c r="I889" i="5"/>
  <c r="H889" i="5"/>
  <c r="L888" i="5"/>
  <c r="K888" i="5"/>
  <c r="J888" i="5"/>
  <c r="I888" i="5"/>
  <c r="H888" i="5"/>
  <c r="L887" i="5"/>
  <c r="K887" i="5"/>
  <c r="J887" i="5"/>
  <c r="I887" i="5"/>
  <c r="H887" i="5"/>
  <c r="L886" i="5"/>
  <c r="K886" i="5"/>
  <c r="J886" i="5"/>
  <c r="I886" i="5"/>
  <c r="H886" i="5"/>
  <c r="L885" i="5"/>
  <c r="K885" i="5"/>
  <c r="J885" i="5"/>
  <c r="I885" i="5"/>
  <c r="H885" i="5"/>
  <c r="L884" i="5"/>
  <c r="K884" i="5"/>
  <c r="J884" i="5"/>
  <c r="I884" i="5"/>
  <c r="H884" i="5"/>
  <c r="L883" i="5"/>
  <c r="K883" i="5"/>
  <c r="J883" i="5"/>
  <c r="I883" i="5"/>
  <c r="H883" i="5"/>
  <c r="L882" i="5"/>
  <c r="K882" i="5"/>
  <c r="J882" i="5"/>
  <c r="I882" i="5"/>
  <c r="H882" i="5"/>
  <c r="L881" i="5"/>
  <c r="K881" i="5"/>
  <c r="J881" i="5"/>
  <c r="I881" i="5"/>
  <c r="H881" i="5"/>
  <c r="L880" i="5"/>
  <c r="K880" i="5"/>
  <c r="J880" i="5"/>
  <c r="I880" i="5"/>
  <c r="H880" i="5"/>
  <c r="L879" i="5"/>
  <c r="K879" i="5"/>
  <c r="J879" i="5"/>
  <c r="I879" i="5"/>
  <c r="H879" i="5"/>
  <c r="L878" i="5"/>
  <c r="K878" i="5"/>
  <c r="J878" i="5"/>
  <c r="I878" i="5"/>
  <c r="H878" i="5"/>
  <c r="L877" i="5"/>
  <c r="K877" i="5"/>
  <c r="J877" i="5"/>
  <c r="I877" i="5"/>
  <c r="H877" i="5"/>
  <c r="L876" i="5"/>
  <c r="K876" i="5"/>
  <c r="J876" i="5"/>
  <c r="I876" i="5"/>
  <c r="H876" i="5"/>
  <c r="L875" i="5"/>
  <c r="K875" i="5"/>
  <c r="J875" i="5"/>
  <c r="I875" i="5"/>
  <c r="H875" i="5"/>
  <c r="L874" i="5"/>
  <c r="K874" i="5"/>
  <c r="J874" i="5"/>
  <c r="I874" i="5"/>
  <c r="H874" i="5"/>
  <c r="L873" i="5"/>
  <c r="K873" i="5"/>
  <c r="J873" i="5"/>
  <c r="I873" i="5"/>
  <c r="H873" i="5"/>
  <c r="L872" i="5"/>
  <c r="K872" i="5"/>
  <c r="J872" i="5"/>
  <c r="I872" i="5"/>
  <c r="H872" i="5"/>
  <c r="L871" i="5"/>
  <c r="K871" i="5"/>
  <c r="J871" i="5"/>
  <c r="I871" i="5"/>
  <c r="H871" i="5"/>
  <c r="L870" i="5"/>
  <c r="K870" i="5"/>
  <c r="J870" i="5"/>
  <c r="I870" i="5"/>
  <c r="H870" i="5"/>
  <c r="L869" i="5"/>
  <c r="K869" i="5"/>
  <c r="J869" i="5"/>
  <c r="I869" i="5"/>
  <c r="H869" i="5"/>
  <c r="L868" i="5"/>
  <c r="K868" i="5"/>
  <c r="J868" i="5"/>
  <c r="I868" i="5"/>
  <c r="H868" i="5"/>
  <c r="L867" i="5"/>
  <c r="K867" i="5"/>
  <c r="J867" i="5"/>
  <c r="I867" i="5"/>
  <c r="H867" i="5"/>
  <c r="L866" i="5"/>
  <c r="K866" i="5"/>
  <c r="J866" i="5"/>
  <c r="I866" i="5"/>
  <c r="H866" i="5"/>
  <c r="L865" i="5"/>
  <c r="K865" i="5"/>
  <c r="J865" i="5"/>
  <c r="I865" i="5"/>
  <c r="H865" i="5"/>
  <c r="L864" i="5"/>
  <c r="K864" i="5"/>
  <c r="J864" i="5"/>
  <c r="I864" i="5"/>
  <c r="H864" i="5"/>
  <c r="L863" i="5"/>
  <c r="K863" i="5"/>
  <c r="J863" i="5"/>
  <c r="I863" i="5"/>
  <c r="H863" i="5"/>
  <c r="L862" i="5"/>
  <c r="K862" i="5"/>
  <c r="J862" i="5"/>
  <c r="I862" i="5"/>
  <c r="H862" i="5"/>
  <c r="L861" i="5"/>
  <c r="K861" i="5"/>
  <c r="J861" i="5"/>
  <c r="I861" i="5"/>
  <c r="H861" i="5"/>
  <c r="L860" i="5"/>
  <c r="K860" i="5"/>
  <c r="J860" i="5"/>
  <c r="I860" i="5"/>
  <c r="H860" i="5"/>
  <c r="L859" i="5"/>
  <c r="K859" i="5"/>
  <c r="J859" i="5"/>
  <c r="I859" i="5"/>
  <c r="H859" i="5"/>
  <c r="L858" i="5"/>
  <c r="K858" i="5"/>
  <c r="J858" i="5"/>
  <c r="I858" i="5"/>
  <c r="H858" i="5"/>
  <c r="L857" i="5"/>
  <c r="K857" i="5"/>
  <c r="J857" i="5"/>
  <c r="I857" i="5"/>
  <c r="H857" i="5"/>
  <c r="L856" i="5"/>
  <c r="K856" i="5"/>
  <c r="J856" i="5"/>
  <c r="I856" i="5"/>
  <c r="H856" i="5"/>
  <c r="L855" i="5"/>
  <c r="K855" i="5"/>
  <c r="J855" i="5"/>
  <c r="I855" i="5"/>
  <c r="H855" i="5"/>
  <c r="L854" i="5"/>
  <c r="K854" i="5"/>
  <c r="J854" i="5"/>
  <c r="I854" i="5"/>
  <c r="H854" i="5"/>
  <c r="L853" i="5"/>
  <c r="K853" i="5"/>
  <c r="J853" i="5"/>
  <c r="I853" i="5"/>
  <c r="H853" i="5"/>
  <c r="L852" i="5"/>
  <c r="K852" i="5"/>
  <c r="J852" i="5"/>
  <c r="I852" i="5"/>
  <c r="H852" i="5"/>
  <c r="L851" i="5"/>
  <c r="K851" i="5"/>
  <c r="J851" i="5"/>
  <c r="I851" i="5"/>
  <c r="H851" i="5"/>
  <c r="L850" i="5"/>
  <c r="K850" i="5"/>
  <c r="J850" i="5"/>
  <c r="I850" i="5"/>
  <c r="H850" i="5"/>
  <c r="L849" i="5"/>
  <c r="K849" i="5"/>
  <c r="J849" i="5"/>
  <c r="I849" i="5"/>
  <c r="H849" i="5"/>
  <c r="L848" i="5"/>
  <c r="K848" i="5"/>
  <c r="J848" i="5"/>
  <c r="I848" i="5"/>
  <c r="H848" i="5"/>
  <c r="L847" i="5"/>
  <c r="K847" i="5"/>
  <c r="J847" i="5"/>
  <c r="I847" i="5"/>
  <c r="H847" i="5"/>
  <c r="L846" i="5"/>
  <c r="K846" i="5"/>
  <c r="J846" i="5"/>
  <c r="I846" i="5"/>
  <c r="H846" i="5"/>
  <c r="L845" i="5"/>
  <c r="K845" i="5"/>
  <c r="J845" i="5"/>
  <c r="I845" i="5"/>
  <c r="H845" i="5"/>
  <c r="L844" i="5"/>
  <c r="K844" i="5"/>
  <c r="J844" i="5"/>
  <c r="I844" i="5"/>
  <c r="H844" i="5"/>
  <c r="L843" i="5"/>
  <c r="K843" i="5"/>
  <c r="J843" i="5"/>
  <c r="I843" i="5"/>
  <c r="H843" i="5"/>
  <c r="L842" i="5"/>
  <c r="K842" i="5"/>
  <c r="J842" i="5"/>
  <c r="I842" i="5"/>
  <c r="H842" i="5"/>
  <c r="L841" i="5"/>
  <c r="K841" i="5"/>
  <c r="J841" i="5"/>
  <c r="I841" i="5"/>
  <c r="H841" i="5"/>
  <c r="L840" i="5"/>
  <c r="K840" i="5"/>
  <c r="J840" i="5"/>
  <c r="I840" i="5"/>
  <c r="H840" i="5"/>
  <c r="L839" i="5"/>
  <c r="K839" i="5"/>
  <c r="J839" i="5"/>
  <c r="I839" i="5"/>
  <c r="H839" i="5"/>
  <c r="L838" i="5"/>
  <c r="K838" i="5"/>
  <c r="J838" i="5"/>
  <c r="I838" i="5"/>
  <c r="H838" i="5"/>
  <c r="L837" i="5"/>
  <c r="K837" i="5"/>
  <c r="J837" i="5"/>
  <c r="I837" i="5"/>
  <c r="H837" i="5"/>
  <c r="L836" i="5"/>
  <c r="K836" i="5"/>
  <c r="J836" i="5"/>
  <c r="I836" i="5"/>
  <c r="H836" i="5"/>
  <c r="L835" i="5"/>
  <c r="K835" i="5"/>
  <c r="J835" i="5"/>
  <c r="I835" i="5"/>
  <c r="H835" i="5"/>
  <c r="L834" i="5"/>
  <c r="K834" i="5"/>
  <c r="J834" i="5"/>
  <c r="I834" i="5"/>
  <c r="H834" i="5"/>
  <c r="L833" i="5"/>
  <c r="K833" i="5"/>
  <c r="J833" i="5"/>
  <c r="I833" i="5"/>
  <c r="H833" i="5"/>
  <c r="L832" i="5"/>
  <c r="K832" i="5"/>
  <c r="J832" i="5"/>
  <c r="I832" i="5"/>
  <c r="H832" i="5"/>
  <c r="L831" i="5"/>
  <c r="K831" i="5"/>
  <c r="J831" i="5"/>
  <c r="I831" i="5"/>
  <c r="H831" i="5"/>
  <c r="L830" i="5"/>
  <c r="K830" i="5"/>
  <c r="J830" i="5"/>
  <c r="I830" i="5"/>
  <c r="H830" i="5"/>
  <c r="L829" i="5"/>
  <c r="K829" i="5"/>
  <c r="J829" i="5"/>
  <c r="I829" i="5"/>
  <c r="H829" i="5"/>
  <c r="L828" i="5"/>
  <c r="K828" i="5"/>
  <c r="J828" i="5"/>
  <c r="I828" i="5"/>
  <c r="H828" i="5"/>
  <c r="L827" i="5"/>
  <c r="K827" i="5"/>
  <c r="J827" i="5"/>
  <c r="I827" i="5"/>
  <c r="H827" i="5"/>
  <c r="L826" i="5"/>
  <c r="K826" i="5"/>
  <c r="J826" i="5"/>
  <c r="I826" i="5"/>
  <c r="H826" i="5"/>
  <c r="L825" i="5"/>
  <c r="K825" i="5"/>
  <c r="J825" i="5"/>
  <c r="I825" i="5"/>
  <c r="H825" i="5"/>
  <c r="L824" i="5"/>
  <c r="K824" i="5"/>
  <c r="J824" i="5"/>
  <c r="I824" i="5"/>
  <c r="H824" i="5"/>
  <c r="L823" i="5"/>
  <c r="K823" i="5"/>
  <c r="J823" i="5"/>
  <c r="I823" i="5"/>
  <c r="H823" i="5"/>
  <c r="L822" i="5"/>
  <c r="K822" i="5"/>
  <c r="J822" i="5"/>
  <c r="I822" i="5"/>
  <c r="H822" i="5"/>
  <c r="L821" i="5"/>
  <c r="K821" i="5"/>
  <c r="J821" i="5"/>
  <c r="I821" i="5"/>
  <c r="H821" i="5"/>
  <c r="L820" i="5"/>
  <c r="K820" i="5"/>
  <c r="J820" i="5"/>
  <c r="I820" i="5"/>
  <c r="H820" i="5"/>
  <c r="L819" i="5"/>
  <c r="K819" i="5"/>
  <c r="J819" i="5"/>
  <c r="I819" i="5"/>
  <c r="H819" i="5"/>
  <c r="L818" i="5"/>
  <c r="K818" i="5"/>
  <c r="J818" i="5"/>
  <c r="I818" i="5"/>
  <c r="H818" i="5"/>
  <c r="L817" i="5"/>
  <c r="K817" i="5"/>
  <c r="J817" i="5"/>
  <c r="I817" i="5"/>
  <c r="H817" i="5"/>
  <c r="L816" i="5"/>
  <c r="K816" i="5"/>
  <c r="J816" i="5"/>
  <c r="I816" i="5"/>
  <c r="H816" i="5"/>
  <c r="L815" i="5"/>
  <c r="K815" i="5"/>
  <c r="J815" i="5"/>
  <c r="I815" i="5"/>
  <c r="H815" i="5"/>
  <c r="L814" i="5"/>
  <c r="K814" i="5"/>
  <c r="J814" i="5"/>
  <c r="I814" i="5"/>
  <c r="H814" i="5"/>
  <c r="L813" i="5"/>
  <c r="K813" i="5"/>
  <c r="J813" i="5"/>
  <c r="I813" i="5"/>
  <c r="H813" i="5"/>
  <c r="L812" i="5"/>
  <c r="K812" i="5"/>
  <c r="J812" i="5"/>
  <c r="I812" i="5"/>
  <c r="H812" i="5"/>
  <c r="L811" i="5"/>
  <c r="K811" i="5"/>
  <c r="J811" i="5"/>
  <c r="I811" i="5"/>
  <c r="H811" i="5"/>
  <c r="L810" i="5"/>
  <c r="K810" i="5"/>
  <c r="J810" i="5"/>
  <c r="I810" i="5"/>
  <c r="H810" i="5"/>
  <c r="L809" i="5"/>
  <c r="K809" i="5"/>
  <c r="J809" i="5"/>
  <c r="I809" i="5"/>
  <c r="H809" i="5"/>
  <c r="L808" i="5"/>
  <c r="K808" i="5"/>
  <c r="J808" i="5"/>
  <c r="I808" i="5"/>
  <c r="H808" i="5"/>
  <c r="L807" i="5"/>
  <c r="K807" i="5"/>
  <c r="J807" i="5"/>
  <c r="I807" i="5"/>
  <c r="H807" i="5"/>
  <c r="L806" i="5"/>
  <c r="K806" i="5"/>
  <c r="J806" i="5"/>
  <c r="I806" i="5"/>
  <c r="H806" i="5"/>
  <c r="L805" i="5"/>
  <c r="K805" i="5"/>
  <c r="J805" i="5"/>
  <c r="I805" i="5"/>
  <c r="H805" i="5"/>
  <c r="L804" i="5"/>
  <c r="K804" i="5"/>
  <c r="J804" i="5"/>
  <c r="I804" i="5"/>
  <c r="H804" i="5"/>
  <c r="L803" i="5"/>
  <c r="K803" i="5"/>
  <c r="J803" i="5"/>
  <c r="I803" i="5"/>
  <c r="H803" i="5"/>
  <c r="L802" i="5"/>
  <c r="K802" i="5"/>
  <c r="J802" i="5"/>
  <c r="I802" i="5"/>
  <c r="H802" i="5"/>
  <c r="L801" i="5"/>
  <c r="K801" i="5"/>
  <c r="J801" i="5"/>
  <c r="I801" i="5"/>
  <c r="H801" i="5"/>
  <c r="L800" i="5"/>
  <c r="K800" i="5"/>
  <c r="J800" i="5"/>
  <c r="I800" i="5"/>
  <c r="H800" i="5"/>
  <c r="L799" i="5"/>
  <c r="K799" i="5"/>
  <c r="J799" i="5"/>
  <c r="I799" i="5"/>
  <c r="H799" i="5"/>
  <c r="L798" i="5"/>
  <c r="K798" i="5"/>
  <c r="J798" i="5"/>
  <c r="I798" i="5"/>
  <c r="H798" i="5"/>
  <c r="L797" i="5"/>
  <c r="K797" i="5"/>
  <c r="J797" i="5"/>
  <c r="I797" i="5"/>
  <c r="H797" i="5"/>
  <c r="L796" i="5"/>
  <c r="K796" i="5"/>
  <c r="J796" i="5"/>
  <c r="I796" i="5"/>
  <c r="H796" i="5"/>
  <c r="L795" i="5"/>
  <c r="K795" i="5"/>
  <c r="J795" i="5"/>
  <c r="I795" i="5"/>
  <c r="H795" i="5"/>
  <c r="L794" i="5"/>
  <c r="K794" i="5"/>
  <c r="J794" i="5"/>
  <c r="I794" i="5"/>
  <c r="H794" i="5"/>
  <c r="L793" i="5"/>
  <c r="K793" i="5"/>
  <c r="J793" i="5"/>
  <c r="I793" i="5"/>
  <c r="H793" i="5"/>
  <c r="L792" i="5"/>
  <c r="K792" i="5"/>
  <c r="J792" i="5"/>
  <c r="I792" i="5"/>
  <c r="H792" i="5"/>
  <c r="L791" i="5"/>
  <c r="K791" i="5"/>
  <c r="J791" i="5"/>
  <c r="I791" i="5"/>
  <c r="H791" i="5"/>
  <c r="L790" i="5"/>
  <c r="K790" i="5"/>
  <c r="J790" i="5"/>
  <c r="I790" i="5"/>
  <c r="H790" i="5"/>
  <c r="L789" i="5"/>
  <c r="K789" i="5"/>
  <c r="J789" i="5"/>
  <c r="I789" i="5"/>
  <c r="H789" i="5"/>
  <c r="L788" i="5"/>
  <c r="K788" i="5"/>
  <c r="J788" i="5"/>
  <c r="I788" i="5"/>
  <c r="H788" i="5"/>
  <c r="L787" i="5"/>
  <c r="K787" i="5"/>
  <c r="J787" i="5"/>
  <c r="I787" i="5"/>
  <c r="H787" i="5"/>
  <c r="L786" i="5"/>
  <c r="K786" i="5"/>
  <c r="J786" i="5"/>
  <c r="I786" i="5"/>
  <c r="H786" i="5"/>
  <c r="L785" i="5"/>
  <c r="K785" i="5"/>
  <c r="J785" i="5"/>
  <c r="I785" i="5"/>
  <c r="H785" i="5"/>
  <c r="L784" i="5"/>
  <c r="K784" i="5"/>
  <c r="J784" i="5"/>
  <c r="I784" i="5"/>
  <c r="H784" i="5"/>
  <c r="L783" i="5"/>
  <c r="K783" i="5"/>
  <c r="J783" i="5"/>
  <c r="I783" i="5"/>
  <c r="H783" i="5"/>
  <c r="L782" i="5"/>
  <c r="K782" i="5"/>
  <c r="J782" i="5"/>
  <c r="I782" i="5"/>
  <c r="H782" i="5"/>
  <c r="L781" i="5"/>
  <c r="K781" i="5"/>
  <c r="J781" i="5"/>
  <c r="I781" i="5"/>
  <c r="H781" i="5"/>
  <c r="L780" i="5"/>
  <c r="K780" i="5"/>
  <c r="J780" i="5"/>
  <c r="I780" i="5"/>
  <c r="H780" i="5"/>
  <c r="L779" i="5"/>
  <c r="K779" i="5"/>
  <c r="J779" i="5"/>
  <c r="I779" i="5"/>
  <c r="H779" i="5"/>
  <c r="L778" i="5"/>
  <c r="K778" i="5"/>
  <c r="J778" i="5"/>
  <c r="I778" i="5"/>
  <c r="H778" i="5"/>
  <c r="L777" i="5"/>
  <c r="K777" i="5"/>
  <c r="J777" i="5"/>
  <c r="I777" i="5"/>
  <c r="H777" i="5"/>
  <c r="L776" i="5"/>
  <c r="K776" i="5"/>
  <c r="J776" i="5"/>
  <c r="I776" i="5"/>
  <c r="H776" i="5"/>
  <c r="L775" i="5"/>
  <c r="K775" i="5"/>
  <c r="J775" i="5"/>
  <c r="I775" i="5"/>
  <c r="H775" i="5"/>
  <c r="L774" i="5"/>
  <c r="K774" i="5"/>
  <c r="J774" i="5"/>
  <c r="I774" i="5"/>
  <c r="H774" i="5"/>
  <c r="L773" i="5"/>
  <c r="K773" i="5"/>
  <c r="J773" i="5"/>
  <c r="I773" i="5"/>
  <c r="H773" i="5"/>
  <c r="L772" i="5"/>
  <c r="K772" i="5"/>
  <c r="J772" i="5"/>
  <c r="I772" i="5"/>
  <c r="H772" i="5"/>
  <c r="L771" i="5"/>
  <c r="K771" i="5"/>
  <c r="J771" i="5"/>
  <c r="I771" i="5"/>
  <c r="H771" i="5"/>
  <c r="L770" i="5"/>
  <c r="K770" i="5"/>
  <c r="J770" i="5"/>
  <c r="I770" i="5"/>
  <c r="H770" i="5"/>
  <c r="L769" i="5"/>
  <c r="K769" i="5"/>
  <c r="J769" i="5"/>
  <c r="I769" i="5"/>
  <c r="H769" i="5"/>
  <c r="L768" i="5"/>
  <c r="K768" i="5"/>
  <c r="J768" i="5"/>
  <c r="I768" i="5"/>
  <c r="H768" i="5"/>
  <c r="L767" i="5"/>
  <c r="K767" i="5"/>
  <c r="J767" i="5"/>
  <c r="I767" i="5"/>
  <c r="H767" i="5"/>
  <c r="L766" i="5"/>
  <c r="K766" i="5"/>
  <c r="J766" i="5"/>
  <c r="I766" i="5"/>
  <c r="H766" i="5"/>
  <c r="L765" i="5"/>
  <c r="K765" i="5"/>
  <c r="J765" i="5"/>
  <c r="I765" i="5"/>
  <c r="H765" i="5"/>
  <c r="L764" i="5"/>
  <c r="K764" i="5"/>
  <c r="J764" i="5"/>
  <c r="I764" i="5"/>
  <c r="H764" i="5"/>
  <c r="L763" i="5"/>
  <c r="K763" i="5"/>
  <c r="J763" i="5"/>
  <c r="I763" i="5"/>
  <c r="H763" i="5"/>
  <c r="L762" i="5"/>
  <c r="K762" i="5"/>
  <c r="J762" i="5"/>
  <c r="I762" i="5"/>
  <c r="H762" i="5"/>
  <c r="L761" i="5"/>
  <c r="K761" i="5"/>
  <c r="J761" i="5"/>
  <c r="I761" i="5"/>
  <c r="H761" i="5"/>
  <c r="L760" i="5"/>
  <c r="K760" i="5"/>
  <c r="J760" i="5"/>
  <c r="I760" i="5"/>
  <c r="H760" i="5"/>
  <c r="L759" i="5"/>
  <c r="K759" i="5"/>
  <c r="J759" i="5"/>
  <c r="I759" i="5"/>
  <c r="H759" i="5"/>
  <c r="L758" i="5"/>
  <c r="K758" i="5"/>
  <c r="J758" i="5"/>
  <c r="I758" i="5"/>
  <c r="H758" i="5"/>
  <c r="L757" i="5"/>
  <c r="K757" i="5"/>
  <c r="J757" i="5"/>
  <c r="I757" i="5"/>
  <c r="H757" i="5"/>
  <c r="L756" i="5"/>
  <c r="K756" i="5"/>
  <c r="J756" i="5"/>
  <c r="I756" i="5"/>
  <c r="H756" i="5"/>
  <c r="L755" i="5"/>
  <c r="K755" i="5"/>
  <c r="J755" i="5"/>
  <c r="I755" i="5"/>
  <c r="H755" i="5"/>
  <c r="L754" i="5"/>
  <c r="K754" i="5"/>
  <c r="J754" i="5"/>
  <c r="I754" i="5"/>
  <c r="H754" i="5"/>
  <c r="L753" i="5"/>
  <c r="K753" i="5"/>
  <c r="J753" i="5"/>
  <c r="I753" i="5"/>
  <c r="H753" i="5"/>
  <c r="L752" i="5"/>
  <c r="K752" i="5"/>
  <c r="J752" i="5"/>
  <c r="I752" i="5"/>
  <c r="H752" i="5"/>
  <c r="L751" i="5"/>
  <c r="K751" i="5"/>
  <c r="J751" i="5"/>
  <c r="I751" i="5"/>
  <c r="H751" i="5"/>
  <c r="L750" i="5"/>
  <c r="K750" i="5"/>
  <c r="J750" i="5"/>
  <c r="I750" i="5"/>
  <c r="H750" i="5"/>
  <c r="L749" i="5"/>
  <c r="K749" i="5"/>
  <c r="J749" i="5"/>
  <c r="I749" i="5"/>
  <c r="H749" i="5"/>
  <c r="L748" i="5"/>
  <c r="K748" i="5"/>
  <c r="J748" i="5"/>
  <c r="I748" i="5"/>
  <c r="H748" i="5"/>
  <c r="L747" i="5"/>
  <c r="K747" i="5"/>
  <c r="J747" i="5"/>
  <c r="I747" i="5"/>
  <c r="H747" i="5"/>
  <c r="L746" i="5"/>
  <c r="K746" i="5"/>
  <c r="J746" i="5"/>
  <c r="I746" i="5"/>
  <c r="H746" i="5"/>
  <c r="L745" i="5"/>
  <c r="K745" i="5"/>
  <c r="J745" i="5"/>
  <c r="I745" i="5"/>
  <c r="H745" i="5"/>
  <c r="L744" i="5"/>
  <c r="K744" i="5"/>
  <c r="J744" i="5"/>
  <c r="I744" i="5"/>
  <c r="H744" i="5"/>
  <c r="L743" i="5"/>
  <c r="K743" i="5"/>
  <c r="J743" i="5"/>
  <c r="I743" i="5"/>
  <c r="H743" i="5"/>
  <c r="L742" i="5"/>
  <c r="K742" i="5"/>
  <c r="J742" i="5"/>
  <c r="I742" i="5"/>
  <c r="H742" i="5"/>
  <c r="L741" i="5"/>
  <c r="K741" i="5"/>
  <c r="J741" i="5"/>
  <c r="I741" i="5"/>
  <c r="H741" i="5"/>
  <c r="L740" i="5"/>
  <c r="K740" i="5"/>
  <c r="J740" i="5"/>
  <c r="I740" i="5"/>
  <c r="H740" i="5"/>
  <c r="L739" i="5"/>
  <c r="K739" i="5"/>
  <c r="J739" i="5"/>
  <c r="I739" i="5"/>
  <c r="H739" i="5"/>
  <c r="L738" i="5"/>
  <c r="K738" i="5"/>
  <c r="J738" i="5"/>
  <c r="I738" i="5"/>
  <c r="H738" i="5"/>
  <c r="L737" i="5"/>
  <c r="K737" i="5"/>
  <c r="J737" i="5"/>
  <c r="I737" i="5"/>
  <c r="H737" i="5"/>
  <c r="L736" i="5"/>
  <c r="K736" i="5"/>
  <c r="J736" i="5"/>
  <c r="I736" i="5"/>
  <c r="H736" i="5"/>
  <c r="L735" i="5"/>
  <c r="K735" i="5"/>
  <c r="J735" i="5"/>
  <c r="I735" i="5"/>
  <c r="H735" i="5"/>
  <c r="L734" i="5"/>
  <c r="K734" i="5"/>
  <c r="J734" i="5"/>
  <c r="I734" i="5"/>
  <c r="H734" i="5"/>
  <c r="L733" i="5"/>
  <c r="K733" i="5"/>
  <c r="J733" i="5"/>
  <c r="I733" i="5"/>
  <c r="H733" i="5"/>
  <c r="L732" i="5"/>
  <c r="K732" i="5"/>
  <c r="J732" i="5"/>
  <c r="I732" i="5"/>
  <c r="H732" i="5"/>
  <c r="L731" i="5"/>
  <c r="K731" i="5"/>
  <c r="J731" i="5"/>
  <c r="I731" i="5"/>
  <c r="H731" i="5"/>
  <c r="L730" i="5"/>
  <c r="K730" i="5"/>
  <c r="J730" i="5"/>
  <c r="I730" i="5"/>
  <c r="H730" i="5"/>
  <c r="L729" i="5"/>
  <c r="K729" i="5"/>
  <c r="J729" i="5"/>
  <c r="I729" i="5"/>
  <c r="H729" i="5"/>
  <c r="L728" i="5"/>
  <c r="K728" i="5"/>
  <c r="J728" i="5"/>
  <c r="I728" i="5"/>
  <c r="H728" i="5"/>
  <c r="L727" i="5"/>
  <c r="K727" i="5"/>
  <c r="J727" i="5"/>
  <c r="I727" i="5"/>
  <c r="H727" i="5"/>
  <c r="L726" i="5"/>
  <c r="K726" i="5"/>
  <c r="J726" i="5"/>
  <c r="I726" i="5"/>
  <c r="H726" i="5"/>
  <c r="L725" i="5"/>
  <c r="K725" i="5"/>
  <c r="J725" i="5"/>
  <c r="I725" i="5"/>
  <c r="H725" i="5"/>
  <c r="L724" i="5"/>
  <c r="K724" i="5"/>
  <c r="J724" i="5"/>
  <c r="I724" i="5"/>
  <c r="H724" i="5"/>
  <c r="L723" i="5"/>
  <c r="K723" i="5"/>
  <c r="J723" i="5"/>
  <c r="I723" i="5"/>
  <c r="H723" i="5"/>
  <c r="L722" i="5"/>
  <c r="K722" i="5"/>
  <c r="J722" i="5"/>
  <c r="I722" i="5"/>
  <c r="H722" i="5"/>
  <c r="L721" i="5"/>
  <c r="K721" i="5"/>
  <c r="J721" i="5"/>
  <c r="I721" i="5"/>
  <c r="H721" i="5"/>
  <c r="L720" i="5"/>
  <c r="K720" i="5"/>
  <c r="J720" i="5"/>
  <c r="I720" i="5"/>
  <c r="H720" i="5"/>
  <c r="L719" i="5"/>
  <c r="K719" i="5"/>
  <c r="J719" i="5"/>
  <c r="I719" i="5"/>
  <c r="H719" i="5"/>
  <c r="L718" i="5"/>
  <c r="K718" i="5"/>
  <c r="J718" i="5"/>
  <c r="I718" i="5"/>
  <c r="H718" i="5"/>
  <c r="L717" i="5"/>
  <c r="K717" i="5"/>
  <c r="J717" i="5"/>
  <c r="I717" i="5"/>
  <c r="H717" i="5"/>
  <c r="L716" i="5"/>
  <c r="K716" i="5"/>
  <c r="J716" i="5"/>
  <c r="I716" i="5"/>
  <c r="H716" i="5"/>
  <c r="L715" i="5"/>
  <c r="K715" i="5"/>
  <c r="J715" i="5"/>
  <c r="I715" i="5"/>
  <c r="H715" i="5"/>
  <c r="L714" i="5"/>
  <c r="K714" i="5"/>
  <c r="J714" i="5"/>
  <c r="I714" i="5"/>
  <c r="H714" i="5"/>
  <c r="L713" i="5"/>
  <c r="K713" i="5"/>
  <c r="J713" i="5"/>
  <c r="I713" i="5"/>
  <c r="H713" i="5"/>
  <c r="L712" i="5"/>
  <c r="K712" i="5"/>
  <c r="J712" i="5"/>
  <c r="I712" i="5"/>
  <c r="H712" i="5"/>
  <c r="L711" i="5"/>
  <c r="K711" i="5"/>
  <c r="J711" i="5"/>
  <c r="I711" i="5"/>
  <c r="H711" i="5"/>
  <c r="L710" i="5"/>
  <c r="K710" i="5"/>
  <c r="J710" i="5"/>
  <c r="I710" i="5"/>
  <c r="H710" i="5"/>
  <c r="L709" i="5"/>
  <c r="K709" i="5"/>
  <c r="J709" i="5"/>
  <c r="I709" i="5"/>
  <c r="H709" i="5"/>
  <c r="L708" i="5"/>
  <c r="K708" i="5"/>
  <c r="J708" i="5"/>
  <c r="I708" i="5"/>
  <c r="H708" i="5"/>
  <c r="L707" i="5"/>
  <c r="K707" i="5"/>
  <c r="J707" i="5"/>
  <c r="I707" i="5"/>
  <c r="H707" i="5"/>
  <c r="L706" i="5"/>
  <c r="K706" i="5"/>
  <c r="J706" i="5"/>
  <c r="I706" i="5"/>
  <c r="H706" i="5"/>
  <c r="L705" i="5"/>
  <c r="K705" i="5"/>
  <c r="J705" i="5"/>
  <c r="I705" i="5"/>
  <c r="H705" i="5"/>
  <c r="L704" i="5"/>
  <c r="K704" i="5"/>
  <c r="J704" i="5"/>
  <c r="I704" i="5"/>
  <c r="H704" i="5"/>
  <c r="L703" i="5"/>
  <c r="K703" i="5"/>
  <c r="J703" i="5"/>
  <c r="I703" i="5"/>
  <c r="H703" i="5"/>
  <c r="L702" i="5"/>
  <c r="K702" i="5"/>
  <c r="J702" i="5"/>
  <c r="I702" i="5"/>
  <c r="H702" i="5"/>
  <c r="L701" i="5"/>
  <c r="K701" i="5"/>
  <c r="J701" i="5"/>
  <c r="I701" i="5"/>
  <c r="H701" i="5"/>
  <c r="L700" i="5"/>
  <c r="K700" i="5"/>
  <c r="J700" i="5"/>
  <c r="I700" i="5"/>
  <c r="H700" i="5"/>
  <c r="L699" i="5"/>
  <c r="K699" i="5"/>
  <c r="J699" i="5"/>
  <c r="I699" i="5"/>
  <c r="H699" i="5"/>
  <c r="L698" i="5"/>
  <c r="K698" i="5"/>
  <c r="J698" i="5"/>
  <c r="I698" i="5"/>
  <c r="H698" i="5"/>
  <c r="L697" i="5"/>
  <c r="K697" i="5"/>
  <c r="J697" i="5"/>
  <c r="I697" i="5"/>
  <c r="H697" i="5"/>
  <c r="L696" i="5"/>
  <c r="K696" i="5"/>
  <c r="J696" i="5"/>
  <c r="I696" i="5"/>
  <c r="H696" i="5"/>
  <c r="L695" i="5"/>
  <c r="K695" i="5"/>
  <c r="J695" i="5"/>
  <c r="I695" i="5"/>
  <c r="H695" i="5"/>
  <c r="L694" i="5"/>
  <c r="K694" i="5"/>
  <c r="J694" i="5"/>
  <c r="I694" i="5"/>
  <c r="H694" i="5"/>
  <c r="L693" i="5"/>
  <c r="K693" i="5"/>
  <c r="J693" i="5"/>
  <c r="I693" i="5"/>
  <c r="H693" i="5"/>
  <c r="L692" i="5"/>
  <c r="K692" i="5"/>
  <c r="J692" i="5"/>
  <c r="I692" i="5"/>
  <c r="H692" i="5"/>
  <c r="L691" i="5"/>
  <c r="K691" i="5"/>
  <c r="J691" i="5"/>
  <c r="I691" i="5"/>
  <c r="H691" i="5"/>
  <c r="L690" i="5"/>
  <c r="K690" i="5"/>
  <c r="J690" i="5"/>
  <c r="I690" i="5"/>
  <c r="H690" i="5"/>
  <c r="L689" i="5"/>
  <c r="K689" i="5"/>
  <c r="J689" i="5"/>
  <c r="I689" i="5"/>
  <c r="H689" i="5"/>
  <c r="L688" i="5"/>
  <c r="K688" i="5"/>
  <c r="J688" i="5"/>
  <c r="I688" i="5"/>
  <c r="H688" i="5"/>
  <c r="L687" i="5"/>
  <c r="K687" i="5"/>
  <c r="J687" i="5"/>
  <c r="I687" i="5"/>
  <c r="H687" i="5"/>
  <c r="L686" i="5"/>
  <c r="K686" i="5"/>
  <c r="J686" i="5"/>
  <c r="I686" i="5"/>
  <c r="H686" i="5"/>
  <c r="L685" i="5"/>
  <c r="K685" i="5"/>
  <c r="J685" i="5"/>
  <c r="I685" i="5"/>
  <c r="H685" i="5"/>
  <c r="L684" i="5"/>
  <c r="K684" i="5"/>
  <c r="J684" i="5"/>
  <c r="I684" i="5"/>
  <c r="H684" i="5"/>
  <c r="L683" i="5"/>
  <c r="K683" i="5"/>
  <c r="J683" i="5"/>
  <c r="I683" i="5"/>
  <c r="H683" i="5"/>
  <c r="L682" i="5"/>
  <c r="K682" i="5"/>
  <c r="J682" i="5"/>
  <c r="I682" i="5"/>
  <c r="H682" i="5"/>
  <c r="L681" i="5"/>
  <c r="K681" i="5"/>
  <c r="J681" i="5"/>
  <c r="I681" i="5"/>
  <c r="H681" i="5"/>
  <c r="L680" i="5"/>
  <c r="K680" i="5"/>
  <c r="J680" i="5"/>
  <c r="I680" i="5"/>
  <c r="H680" i="5"/>
  <c r="L679" i="5"/>
  <c r="K679" i="5"/>
  <c r="J679" i="5"/>
  <c r="I679" i="5"/>
  <c r="H679" i="5"/>
  <c r="L678" i="5"/>
  <c r="K678" i="5"/>
  <c r="J678" i="5"/>
  <c r="I678" i="5"/>
  <c r="H678" i="5"/>
  <c r="L677" i="5"/>
  <c r="K677" i="5"/>
  <c r="J677" i="5"/>
  <c r="I677" i="5"/>
  <c r="H677" i="5"/>
  <c r="L676" i="5"/>
  <c r="K676" i="5"/>
  <c r="J676" i="5"/>
  <c r="I676" i="5"/>
  <c r="H676" i="5"/>
  <c r="L675" i="5"/>
  <c r="K675" i="5"/>
  <c r="J675" i="5"/>
  <c r="I675" i="5"/>
  <c r="H675" i="5"/>
  <c r="L674" i="5"/>
  <c r="K674" i="5"/>
  <c r="J674" i="5"/>
  <c r="I674" i="5"/>
  <c r="H674" i="5"/>
  <c r="L673" i="5"/>
  <c r="K673" i="5"/>
  <c r="J673" i="5"/>
  <c r="I673" i="5"/>
  <c r="H673" i="5"/>
  <c r="L672" i="5"/>
  <c r="K672" i="5"/>
  <c r="J672" i="5"/>
  <c r="I672" i="5"/>
  <c r="H672" i="5"/>
  <c r="L671" i="5"/>
  <c r="K671" i="5"/>
  <c r="J671" i="5"/>
  <c r="I671" i="5"/>
  <c r="H671" i="5"/>
  <c r="L670" i="5"/>
  <c r="K670" i="5"/>
  <c r="J670" i="5"/>
  <c r="I670" i="5"/>
  <c r="H670" i="5"/>
  <c r="L669" i="5"/>
  <c r="K669" i="5"/>
  <c r="J669" i="5"/>
  <c r="I669" i="5"/>
  <c r="H669" i="5"/>
  <c r="L668" i="5"/>
  <c r="K668" i="5"/>
  <c r="J668" i="5"/>
  <c r="I668" i="5"/>
  <c r="H668" i="5"/>
  <c r="L667" i="5"/>
  <c r="K667" i="5"/>
  <c r="J667" i="5"/>
  <c r="I667" i="5"/>
  <c r="H667" i="5"/>
  <c r="L666" i="5"/>
  <c r="K666" i="5"/>
  <c r="J666" i="5"/>
  <c r="I666" i="5"/>
  <c r="H666" i="5"/>
  <c r="L665" i="5"/>
  <c r="K665" i="5"/>
  <c r="J665" i="5"/>
  <c r="I665" i="5"/>
  <c r="H665" i="5"/>
  <c r="L664" i="5"/>
  <c r="K664" i="5"/>
  <c r="J664" i="5"/>
  <c r="I664" i="5"/>
  <c r="H664" i="5"/>
  <c r="L663" i="5"/>
  <c r="K663" i="5"/>
  <c r="J663" i="5"/>
  <c r="I663" i="5"/>
  <c r="H663" i="5"/>
  <c r="L662" i="5"/>
  <c r="K662" i="5"/>
  <c r="J662" i="5"/>
  <c r="I662" i="5"/>
  <c r="H662" i="5"/>
  <c r="L661" i="5"/>
  <c r="K661" i="5"/>
  <c r="J661" i="5"/>
  <c r="I661" i="5"/>
  <c r="H661" i="5"/>
  <c r="L660" i="5"/>
  <c r="K660" i="5"/>
  <c r="J660" i="5"/>
  <c r="I660" i="5"/>
  <c r="H660" i="5"/>
  <c r="L659" i="5"/>
  <c r="K659" i="5"/>
  <c r="J659" i="5"/>
  <c r="I659" i="5"/>
  <c r="H659" i="5"/>
  <c r="L658" i="5"/>
  <c r="K658" i="5"/>
  <c r="J658" i="5"/>
  <c r="I658" i="5"/>
  <c r="H658" i="5"/>
  <c r="L657" i="5"/>
  <c r="K657" i="5"/>
  <c r="J657" i="5"/>
  <c r="I657" i="5"/>
  <c r="H657" i="5"/>
  <c r="L656" i="5"/>
  <c r="K656" i="5"/>
  <c r="J656" i="5"/>
  <c r="I656" i="5"/>
  <c r="H656" i="5"/>
  <c r="L655" i="5"/>
  <c r="K655" i="5"/>
  <c r="J655" i="5"/>
  <c r="I655" i="5"/>
  <c r="H655" i="5"/>
  <c r="L654" i="5"/>
  <c r="K654" i="5"/>
  <c r="J654" i="5"/>
  <c r="I654" i="5"/>
  <c r="H654" i="5"/>
  <c r="L653" i="5"/>
  <c r="K653" i="5"/>
  <c r="J653" i="5"/>
  <c r="I653" i="5"/>
  <c r="H653" i="5"/>
  <c r="L652" i="5"/>
  <c r="K652" i="5"/>
  <c r="J652" i="5"/>
  <c r="I652" i="5"/>
  <c r="H652" i="5"/>
  <c r="L651" i="5"/>
  <c r="K651" i="5"/>
  <c r="J651" i="5"/>
  <c r="I651" i="5"/>
  <c r="H651" i="5"/>
  <c r="L650" i="5"/>
  <c r="K650" i="5"/>
  <c r="J650" i="5"/>
  <c r="I650" i="5"/>
  <c r="H650" i="5"/>
  <c r="L649" i="5"/>
  <c r="K649" i="5"/>
  <c r="J649" i="5"/>
  <c r="I649" i="5"/>
  <c r="H649" i="5"/>
  <c r="L648" i="5"/>
  <c r="K648" i="5"/>
  <c r="J648" i="5"/>
  <c r="I648" i="5"/>
  <c r="H648" i="5"/>
  <c r="L647" i="5"/>
  <c r="K647" i="5"/>
  <c r="J647" i="5"/>
  <c r="I647" i="5"/>
  <c r="H647" i="5"/>
  <c r="L646" i="5"/>
  <c r="K646" i="5"/>
  <c r="J646" i="5"/>
  <c r="I646" i="5"/>
  <c r="H646" i="5"/>
  <c r="L645" i="5"/>
  <c r="K645" i="5"/>
  <c r="J645" i="5"/>
  <c r="I645" i="5"/>
  <c r="H645" i="5"/>
  <c r="L644" i="5"/>
  <c r="K644" i="5"/>
  <c r="J644" i="5"/>
  <c r="I644" i="5"/>
  <c r="H644" i="5"/>
  <c r="L643" i="5"/>
  <c r="K643" i="5"/>
  <c r="J643" i="5"/>
  <c r="I643" i="5"/>
  <c r="H643" i="5"/>
  <c r="L642" i="5"/>
  <c r="K642" i="5"/>
  <c r="J642" i="5"/>
  <c r="I642" i="5"/>
  <c r="H642" i="5"/>
  <c r="L641" i="5"/>
  <c r="K641" i="5"/>
  <c r="J641" i="5"/>
  <c r="I641" i="5"/>
  <c r="H641" i="5"/>
  <c r="L640" i="5"/>
  <c r="K640" i="5"/>
  <c r="J640" i="5"/>
  <c r="I640" i="5"/>
  <c r="H640" i="5"/>
  <c r="L639" i="5"/>
  <c r="K639" i="5"/>
  <c r="J639" i="5"/>
  <c r="I639" i="5"/>
  <c r="H639" i="5"/>
  <c r="L638" i="5"/>
  <c r="K638" i="5"/>
  <c r="J638" i="5"/>
  <c r="I638" i="5"/>
  <c r="H638" i="5"/>
  <c r="L637" i="5"/>
  <c r="K637" i="5"/>
  <c r="J637" i="5"/>
  <c r="I637" i="5"/>
  <c r="H637" i="5"/>
  <c r="L636" i="5"/>
  <c r="K636" i="5"/>
  <c r="J636" i="5"/>
  <c r="I636" i="5"/>
  <c r="H636" i="5"/>
  <c r="L635" i="5"/>
  <c r="K635" i="5"/>
  <c r="J635" i="5"/>
  <c r="I635" i="5"/>
  <c r="H635" i="5"/>
  <c r="L634" i="5"/>
  <c r="K634" i="5"/>
  <c r="J634" i="5"/>
  <c r="I634" i="5"/>
  <c r="H634" i="5"/>
  <c r="L633" i="5"/>
  <c r="K633" i="5"/>
  <c r="J633" i="5"/>
  <c r="I633" i="5"/>
  <c r="H633" i="5"/>
  <c r="L632" i="5"/>
  <c r="K632" i="5"/>
  <c r="J632" i="5"/>
  <c r="I632" i="5"/>
  <c r="H632" i="5"/>
  <c r="L631" i="5"/>
  <c r="K631" i="5"/>
  <c r="J631" i="5"/>
  <c r="I631" i="5"/>
  <c r="H631" i="5"/>
  <c r="L630" i="5"/>
  <c r="K630" i="5"/>
  <c r="J630" i="5"/>
  <c r="I630" i="5"/>
  <c r="H630" i="5"/>
  <c r="L629" i="5"/>
  <c r="K629" i="5"/>
  <c r="J629" i="5"/>
  <c r="I629" i="5"/>
  <c r="H629" i="5"/>
  <c r="L628" i="5"/>
  <c r="K628" i="5"/>
  <c r="J628" i="5"/>
  <c r="I628" i="5"/>
  <c r="H628" i="5"/>
  <c r="L627" i="5"/>
  <c r="K627" i="5"/>
  <c r="J627" i="5"/>
  <c r="I627" i="5"/>
  <c r="H627" i="5"/>
  <c r="L626" i="5"/>
  <c r="K626" i="5"/>
  <c r="J626" i="5"/>
  <c r="I626" i="5"/>
  <c r="H626" i="5"/>
  <c r="L625" i="5"/>
  <c r="K625" i="5"/>
  <c r="J625" i="5"/>
  <c r="I625" i="5"/>
  <c r="H625" i="5"/>
  <c r="L624" i="5"/>
  <c r="K624" i="5"/>
  <c r="J624" i="5"/>
  <c r="I624" i="5"/>
  <c r="H624" i="5"/>
  <c r="L623" i="5"/>
  <c r="K623" i="5"/>
  <c r="J623" i="5"/>
  <c r="I623" i="5"/>
  <c r="H623" i="5"/>
  <c r="L622" i="5"/>
  <c r="K622" i="5"/>
  <c r="J622" i="5"/>
  <c r="I622" i="5"/>
  <c r="H622" i="5"/>
  <c r="L621" i="5"/>
  <c r="K621" i="5"/>
  <c r="J621" i="5"/>
  <c r="I621" i="5"/>
  <c r="H621" i="5"/>
  <c r="L620" i="5"/>
  <c r="K620" i="5"/>
  <c r="J620" i="5"/>
  <c r="I620" i="5"/>
  <c r="H620" i="5"/>
  <c r="L619" i="5"/>
  <c r="K619" i="5"/>
  <c r="J619" i="5"/>
  <c r="I619" i="5"/>
  <c r="H619" i="5"/>
  <c r="L618" i="5"/>
  <c r="K618" i="5"/>
  <c r="J618" i="5"/>
  <c r="I618" i="5"/>
  <c r="H618" i="5"/>
  <c r="L617" i="5"/>
  <c r="K617" i="5"/>
  <c r="J617" i="5"/>
  <c r="I617" i="5"/>
  <c r="H617" i="5"/>
  <c r="L616" i="5"/>
  <c r="K616" i="5"/>
  <c r="J616" i="5"/>
  <c r="I616" i="5"/>
  <c r="H616" i="5"/>
  <c r="L615" i="5"/>
  <c r="K615" i="5"/>
  <c r="J615" i="5"/>
  <c r="I615" i="5"/>
  <c r="H615" i="5"/>
  <c r="L614" i="5"/>
  <c r="K614" i="5"/>
  <c r="J614" i="5"/>
  <c r="I614" i="5"/>
  <c r="H614" i="5"/>
  <c r="L613" i="5"/>
  <c r="K613" i="5"/>
  <c r="J613" i="5"/>
  <c r="I613" i="5"/>
  <c r="H613" i="5"/>
  <c r="L612" i="5"/>
  <c r="K612" i="5"/>
  <c r="J612" i="5"/>
  <c r="I612" i="5"/>
  <c r="H612" i="5"/>
  <c r="L611" i="5"/>
  <c r="K611" i="5"/>
  <c r="J611" i="5"/>
  <c r="I611" i="5"/>
  <c r="H611" i="5"/>
  <c r="L610" i="5"/>
  <c r="K610" i="5"/>
  <c r="J610" i="5"/>
  <c r="I610" i="5"/>
  <c r="H610" i="5"/>
  <c r="L609" i="5"/>
  <c r="K609" i="5"/>
  <c r="J609" i="5"/>
  <c r="I609" i="5"/>
  <c r="H609" i="5"/>
  <c r="L608" i="5"/>
  <c r="K608" i="5"/>
  <c r="J608" i="5"/>
  <c r="I608" i="5"/>
  <c r="H608" i="5"/>
  <c r="L607" i="5"/>
  <c r="K607" i="5"/>
  <c r="J607" i="5"/>
  <c r="I607" i="5"/>
  <c r="H607" i="5"/>
  <c r="L606" i="5"/>
  <c r="K606" i="5"/>
  <c r="J606" i="5"/>
  <c r="I606" i="5"/>
  <c r="H606" i="5"/>
  <c r="L605" i="5"/>
  <c r="K605" i="5"/>
  <c r="J605" i="5"/>
  <c r="I605" i="5"/>
  <c r="H605" i="5"/>
  <c r="L604" i="5"/>
  <c r="K604" i="5"/>
  <c r="J604" i="5"/>
  <c r="I604" i="5"/>
  <c r="H604" i="5"/>
  <c r="L603" i="5"/>
  <c r="K603" i="5"/>
  <c r="J603" i="5"/>
  <c r="I603" i="5"/>
  <c r="H603" i="5"/>
  <c r="L602" i="5"/>
  <c r="K602" i="5"/>
  <c r="J602" i="5"/>
  <c r="I602" i="5"/>
  <c r="H602" i="5"/>
  <c r="L601" i="5"/>
  <c r="K601" i="5"/>
  <c r="J601" i="5"/>
  <c r="I601" i="5"/>
  <c r="H601" i="5"/>
  <c r="L600" i="5"/>
  <c r="K600" i="5"/>
  <c r="J600" i="5"/>
  <c r="I600" i="5"/>
  <c r="H600" i="5"/>
  <c r="L599" i="5"/>
  <c r="K599" i="5"/>
  <c r="J599" i="5"/>
  <c r="I599" i="5"/>
  <c r="H599" i="5"/>
  <c r="L598" i="5"/>
  <c r="K598" i="5"/>
  <c r="J598" i="5"/>
  <c r="I598" i="5"/>
  <c r="H598" i="5"/>
  <c r="L597" i="5"/>
  <c r="K597" i="5"/>
  <c r="J597" i="5"/>
  <c r="I597" i="5"/>
  <c r="H597" i="5"/>
  <c r="L596" i="5"/>
  <c r="K596" i="5"/>
  <c r="J596" i="5"/>
  <c r="I596" i="5"/>
  <c r="H596" i="5"/>
  <c r="L595" i="5"/>
  <c r="K595" i="5"/>
  <c r="J595" i="5"/>
  <c r="I595" i="5"/>
  <c r="H595" i="5"/>
  <c r="L594" i="5"/>
  <c r="K594" i="5"/>
  <c r="J594" i="5"/>
  <c r="I594" i="5"/>
  <c r="H594" i="5"/>
  <c r="L593" i="5"/>
  <c r="K593" i="5"/>
  <c r="J593" i="5"/>
  <c r="I593" i="5"/>
  <c r="H593" i="5"/>
  <c r="L592" i="5"/>
  <c r="K592" i="5"/>
  <c r="J592" i="5"/>
  <c r="I592" i="5"/>
  <c r="H592" i="5"/>
  <c r="L591" i="5"/>
  <c r="K591" i="5"/>
  <c r="J591" i="5"/>
  <c r="I591" i="5"/>
  <c r="H591" i="5"/>
  <c r="L590" i="5"/>
  <c r="K590" i="5"/>
  <c r="J590" i="5"/>
  <c r="I590" i="5"/>
  <c r="H590" i="5"/>
  <c r="L589" i="5"/>
  <c r="K589" i="5"/>
  <c r="J589" i="5"/>
  <c r="I589" i="5"/>
  <c r="H589" i="5"/>
  <c r="L588" i="5"/>
  <c r="K588" i="5"/>
  <c r="J588" i="5"/>
  <c r="I588" i="5"/>
  <c r="H588" i="5"/>
  <c r="L587" i="5"/>
  <c r="K587" i="5"/>
  <c r="J587" i="5"/>
  <c r="I587" i="5"/>
  <c r="H587" i="5"/>
  <c r="L586" i="5"/>
  <c r="K586" i="5"/>
  <c r="J586" i="5"/>
  <c r="I586" i="5"/>
  <c r="H586" i="5"/>
  <c r="L585" i="5"/>
  <c r="K585" i="5"/>
  <c r="J585" i="5"/>
  <c r="I585" i="5"/>
  <c r="H585" i="5"/>
  <c r="L584" i="5"/>
  <c r="K584" i="5"/>
  <c r="J584" i="5"/>
  <c r="I584" i="5"/>
  <c r="H584" i="5"/>
  <c r="L583" i="5"/>
  <c r="K583" i="5"/>
  <c r="J583" i="5"/>
  <c r="I583" i="5"/>
  <c r="H583" i="5"/>
  <c r="L582" i="5"/>
  <c r="K582" i="5"/>
  <c r="J582" i="5"/>
  <c r="I582" i="5"/>
  <c r="H582" i="5"/>
  <c r="L581" i="5"/>
  <c r="K581" i="5"/>
  <c r="J581" i="5"/>
  <c r="I581" i="5"/>
  <c r="H581" i="5"/>
  <c r="L580" i="5"/>
  <c r="K580" i="5"/>
  <c r="J580" i="5"/>
  <c r="I580" i="5"/>
  <c r="H580" i="5"/>
  <c r="L579" i="5"/>
  <c r="K579" i="5"/>
  <c r="J579" i="5"/>
  <c r="I579" i="5"/>
  <c r="H579" i="5"/>
  <c r="L578" i="5"/>
  <c r="K578" i="5"/>
  <c r="J578" i="5"/>
  <c r="I578" i="5"/>
  <c r="H578" i="5"/>
  <c r="L577" i="5"/>
  <c r="K577" i="5"/>
  <c r="J577" i="5"/>
  <c r="I577" i="5"/>
  <c r="H577" i="5"/>
  <c r="L576" i="5"/>
  <c r="K576" i="5"/>
  <c r="J576" i="5"/>
  <c r="I576" i="5"/>
  <c r="H576" i="5"/>
  <c r="L575" i="5"/>
  <c r="K575" i="5"/>
  <c r="J575" i="5"/>
  <c r="I575" i="5"/>
  <c r="H575" i="5"/>
  <c r="L574" i="5"/>
  <c r="K574" i="5"/>
  <c r="J574" i="5"/>
  <c r="I574" i="5"/>
  <c r="H574" i="5"/>
  <c r="L573" i="5"/>
  <c r="K573" i="5"/>
  <c r="J573" i="5"/>
  <c r="I573" i="5"/>
  <c r="H573" i="5"/>
  <c r="L572" i="5"/>
  <c r="K572" i="5"/>
  <c r="J572" i="5"/>
  <c r="I572" i="5"/>
  <c r="H572" i="5"/>
  <c r="L571" i="5"/>
  <c r="K571" i="5"/>
  <c r="J571" i="5"/>
  <c r="I571" i="5"/>
  <c r="H571" i="5"/>
  <c r="L570" i="5"/>
  <c r="K570" i="5"/>
  <c r="J570" i="5"/>
  <c r="I570" i="5"/>
  <c r="H570" i="5"/>
  <c r="L569" i="5"/>
  <c r="K569" i="5"/>
  <c r="J569" i="5"/>
  <c r="I569" i="5"/>
  <c r="H569" i="5"/>
  <c r="L568" i="5"/>
  <c r="K568" i="5"/>
  <c r="J568" i="5"/>
  <c r="I568" i="5"/>
  <c r="H568" i="5"/>
  <c r="L567" i="5"/>
  <c r="K567" i="5"/>
  <c r="J567" i="5"/>
  <c r="I567" i="5"/>
  <c r="H567" i="5"/>
  <c r="L566" i="5"/>
  <c r="K566" i="5"/>
  <c r="J566" i="5"/>
  <c r="I566" i="5"/>
  <c r="H566" i="5"/>
  <c r="L565" i="5"/>
  <c r="K565" i="5"/>
  <c r="J565" i="5"/>
  <c r="I565" i="5"/>
  <c r="H565" i="5"/>
  <c r="L564" i="5"/>
  <c r="K564" i="5"/>
  <c r="J564" i="5"/>
  <c r="I564" i="5"/>
  <c r="H564" i="5"/>
  <c r="L563" i="5"/>
  <c r="K563" i="5"/>
  <c r="J563" i="5"/>
  <c r="I563" i="5"/>
  <c r="H563" i="5"/>
  <c r="L562" i="5"/>
  <c r="K562" i="5"/>
  <c r="J562" i="5"/>
  <c r="I562" i="5"/>
  <c r="H562" i="5"/>
  <c r="L561" i="5"/>
  <c r="K561" i="5"/>
  <c r="J561" i="5"/>
  <c r="I561" i="5"/>
  <c r="H561" i="5"/>
  <c r="L560" i="5"/>
  <c r="K560" i="5"/>
  <c r="J560" i="5"/>
  <c r="I560" i="5"/>
  <c r="H560" i="5"/>
  <c r="L559" i="5"/>
  <c r="K559" i="5"/>
  <c r="J559" i="5"/>
  <c r="I559" i="5"/>
  <c r="H559" i="5"/>
  <c r="L558" i="5"/>
  <c r="K558" i="5"/>
  <c r="J558" i="5"/>
  <c r="I558" i="5"/>
  <c r="H558" i="5"/>
  <c r="L557" i="5"/>
  <c r="K557" i="5"/>
  <c r="J557" i="5"/>
  <c r="I557" i="5"/>
  <c r="H557" i="5"/>
  <c r="L556" i="5"/>
  <c r="K556" i="5"/>
  <c r="J556" i="5"/>
  <c r="I556" i="5"/>
  <c r="H556" i="5"/>
  <c r="L555" i="5"/>
  <c r="K555" i="5"/>
  <c r="J555" i="5"/>
  <c r="I555" i="5"/>
  <c r="H555" i="5"/>
  <c r="L554" i="5"/>
  <c r="K554" i="5"/>
  <c r="J554" i="5"/>
  <c r="I554" i="5"/>
  <c r="H554" i="5"/>
  <c r="L553" i="5"/>
  <c r="K553" i="5"/>
  <c r="J553" i="5"/>
  <c r="I553" i="5"/>
  <c r="H553" i="5"/>
  <c r="L552" i="5"/>
  <c r="K552" i="5"/>
  <c r="J552" i="5"/>
  <c r="I552" i="5"/>
  <c r="H552" i="5"/>
  <c r="L551" i="5"/>
  <c r="K551" i="5"/>
  <c r="J551" i="5"/>
  <c r="I551" i="5"/>
  <c r="H551" i="5"/>
  <c r="L550" i="5"/>
  <c r="K550" i="5"/>
  <c r="J550" i="5"/>
  <c r="I550" i="5"/>
  <c r="H550" i="5"/>
  <c r="L549" i="5"/>
  <c r="K549" i="5"/>
  <c r="J549" i="5"/>
  <c r="I549" i="5"/>
  <c r="H549" i="5"/>
  <c r="L548" i="5"/>
  <c r="K548" i="5"/>
  <c r="J548" i="5"/>
  <c r="I548" i="5"/>
  <c r="H548" i="5"/>
  <c r="L547" i="5"/>
  <c r="K547" i="5"/>
  <c r="J547" i="5"/>
  <c r="I547" i="5"/>
  <c r="H547" i="5"/>
  <c r="L546" i="5"/>
  <c r="K546" i="5"/>
  <c r="J546" i="5"/>
  <c r="I546" i="5"/>
  <c r="H546" i="5"/>
  <c r="L545" i="5"/>
  <c r="K545" i="5"/>
  <c r="J545" i="5"/>
  <c r="I545" i="5"/>
  <c r="H545" i="5"/>
  <c r="L544" i="5"/>
  <c r="K544" i="5"/>
  <c r="J544" i="5"/>
  <c r="I544" i="5"/>
  <c r="H544" i="5"/>
  <c r="L543" i="5"/>
  <c r="K543" i="5"/>
  <c r="J543" i="5"/>
  <c r="I543" i="5"/>
  <c r="H543" i="5"/>
  <c r="L542" i="5"/>
  <c r="K542" i="5"/>
  <c r="J542" i="5"/>
  <c r="I542" i="5"/>
  <c r="H542" i="5"/>
  <c r="L541" i="5"/>
  <c r="K541" i="5"/>
  <c r="J541" i="5"/>
  <c r="I541" i="5"/>
  <c r="H541" i="5"/>
  <c r="L540" i="5"/>
  <c r="K540" i="5"/>
  <c r="J540" i="5"/>
  <c r="I540" i="5"/>
  <c r="H540" i="5"/>
  <c r="L539" i="5"/>
  <c r="K539" i="5"/>
  <c r="J539" i="5"/>
  <c r="I539" i="5"/>
  <c r="H539" i="5"/>
  <c r="L538" i="5"/>
  <c r="K538" i="5"/>
  <c r="J538" i="5"/>
  <c r="I538" i="5"/>
  <c r="H538" i="5"/>
  <c r="L537" i="5"/>
  <c r="K537" i="5"/>
  <c r="J537" i="5"/>
  <c r="I537" i="5"/>
  <c r="H537" i="5"/>
  <c r="L536" i="5"/>
  <c r="K536" i="5"/>
  <c r="J536" i="5"/>
  <c r="I536" i="5"/>
  <c r="H536" i="5"/>
  <c r="L535" i="5"/>
  <c r="K535" i="5"/>
  <c r="J535" i="5"/>
  <c r="I535" i="5"/>
  <c r="H535" i="5"/>
  <c r="L534" i="5"/>
  <c r="K534" i="5"/>
  <c r="J534" i="5"/>
  <c r="I534" i="5"/>
  <c r="H534" i="5"/>
  <c r="L533" i="5"/>
  <c r="K533" i="5"/>
  <c r="J533" i="5"/>
  <c r="I533" i="5"/>
  <c r="H533" i="5"/>
  <c r="L532" i="5"/>
  <c r="K532" i="5"/>
  <c r="J532" i="5"/>
  <c r="I532" i="5"/>
  <c r="H532" i="5"/>
  <c r="L531" i="5"/>
  <c r="K531" i="5"/>
  <c r="J531" i="5"/>
  <c r="I531" i="5"/>
  <c r="H531" i="5"/>
  <c r="L530" i="5"/>
  <c r="K530" i="5"/>
  <c r="J530" i="5"/>
  <c r="I530" i="5"/>
  <c r="H530" i="5"/>
  <c r="L529" i="5"/>
  <c r="K529" i="5"/>
  <c r="J529" i="5"/>
  <c r="I529" i="5"/>
  <c r="H529" i="5"/>
  <c r="L528" i="5"/>
  <c r="K528" i="5"/>
  <c r="J528" i="5"/>
  <c r="I528" i="5"/>
  <c r="H528" i="5"/>
  <c r="L527" i="5"/>
  <c r="K527" i="5"/>
  <c r="J527" i="5"/>
  <c r="I527" i="5"/>
  <c r="H527" i="5"/>
  <c r="L526" i="5"/>
  <c r="K526" i="5"/>
  <c r="J526" i="5"/>
  <c r="I526" i="5"/>
  <c r="H526" i="5"/>
  <c r="L525" i="5"/>
  <c r="K525" i="5"/>
  <c r="J525" i="5"/>
  <c r="I525" i="5"/>
  <c r="H525" i="5"/>
  <c r="L524" i="5"/>
  <c r="K524" i="5"/>
  <c r="J524" i="5"/>
  <c r="I524" i="5"/>
  <c r="H524" i="5"/>
  <c r="L523" i="5"/>
  <c r="K523" i="5"/>
  <c r="J523" i="5"/>
  <c r="I523" i="5"/>
  <c r="H523" i="5"/>
  <c r="L522" i="5"/>
  <c r="K522" i="5"/>
  <c r="J522" i="5"/>
  <c r="I522" i="5"/>
  <c r="H522" i="5"/>
  <c r="L521" i="5"/>
  <c r="K521" i="5"/>
  <c r="J521" i="5"/>
  <c r="I521" i="5"/>
  <c r="H521" i="5"/>
  <c r="L520" i="5"/>
  <c r="K520" i="5"/>
  <c r="J520" i="5"/>
  <c r="I520" i="5"/>
  <c r="H520" i="5"/>
  <c r="L519" i="5"/>
  <c r="K519" i="5"/>
  <c r="J519" i="5"/>
  <c r="I519" i="5"/>
  <c r="H519" i="5"/>
  <c r="L518" i="5"/>
  <c r="K518" i="5"/>
  <c r="J518" i="5"/>
  <c r="I518" i="5"/>
  <c r="H518" i="5"/>
  <c r="L517" i="5"/>
  <c r="K517" i="5"/>
  <c r="J517" i="5"/>
  <c r="I517" i="5"/>
  <c r="H517" i="5"/>
  <c r="L516" i="5"/>
  <c r="K516" i="5"/>
  <c r="J516" i="5"/>
  <c r="I516" i="5"/>
  <c r="H516" i="5"/>
  <c r="L515" i="5"/>
  <c r="K515" i="5"/>
  <c r="J515" i="5"/>
  <c r="I515" i="5"/>
  <c r="H515" i="5"/>
  <c r="L514" i="5"/>
  <c r="K514" i="5"/>
  <c r="J514" i="5"/>
  <c r="I514" i="5"/>
  <c r="H514" i="5"/>
  <c r="L513" i="5"/>
  <c r="K513" i="5"/>
  <c r="J513" i="5"/>
  <c r="I513" i="5"/>
  <c r="H513" i="5"/>
  <c r="L512" i="5"/>
  <c r="K512" i="5"/>
  <c r="J512" i="5"/>
  <c r="I512" i="5"/>
  <c r="H512" i="5"/>
  <c r="L511" i="5"/>
  <c r="K511" i="5"/>
  <c r="J511" i="5"/>
  <c r="I511" i="5"/>
  <c r="H511" i="5"/>
  <c r="L510" i="5"/>
  <c r="K510" i="5"/>
  <c r="J510" i="5"/>
  <c r="I510" i="5"/>
  <c r="H510" i="5"/>
  <c r="L509" i="5"/>
  <c r="K509" i="5"/>
  <c r="J509" i="5"/>
  <c r="I509" i="5"/>
  <c r="H509" i="5"/>
  <c r="L508" i="5"/>
  <c r="K508" i="5"/>
  <c r="J508" i="5"/>
  <c r="I508" i="5"/>
  <c r="H508" i="5"/>
  <c r="L507" i="5"/>
  <c r="K507" i="5"/>
  <c r="J507" i="5"/>
  <c r="I507" i="5"/>
  <c r="H507" i="5"/>
  <c r="L506" i="5"/>
  <c r="K506" i="5"/>
  <c r="J506" i="5"/>
  <c r="I506" i="5"/>
  <c r="H506" i="5"/>
  <c r="L505" i="5"/>
  <c r="K505" i="5"/>
  <c r="J505" i="5"/>
  <c r="I505" i="5"/>
  <c r="H505" i="5"/>
  <c r="L504" i="5"/>
  <c r="K504" i="5"/>
  <c r="J504" i="5"/>
  <c r="I504" i="5"/>
  <c r="H504" i="5"/>
  <c r="L503" i="5"/>
  <c r="K503" i="5"/>
  <c r="J503" i="5"/>
  <c r="I503" i="5"/>
  <c r="H503" i="5"/>
  <c r="L502" i="5"/>
  <c r="K502" i="5"/>
  <c r="J502" i="5"/>
  <c r="I502" i="5"/>
  <c r="H502" i="5"/>
  <c r="L501" i="5"/>
  <c r="K501" i="5"/>
  <c r="J501" i="5"/>
  <c r="I501" i="5"/>
  <c r="H501" i="5"/>
  <c r="L500" i="5"/>
  <c r="K500" i="5"/>
  <c r="J500" i="5"/>
  <c r="I500" i="5"/>
  <c r="H500" i="5"/>
  <c r="L499" i="5"/>
  <c r="K499" i="5"/>
  <c r="J499" i="5"/>
  <c r="I499" i="5"/>
  <c r="H499" i="5"/>
  <c r="L498" i="5"/>
  <c r="K498" i="5"/>
  <c r="J498" i="5"/>
  <c r="I498" i="5"/>
  <c r="H498" i="5"/>
  <c r="L497" i="5"/>
  <c r="K497" i="5"/>
  <c r="J497" i="5"/>
  <c r="I497" i="5"/>
  <c r="H497" i="5"/>
  <c r="L496" i="5"/>
  <c r="K496" i="5"/>
  <c r="J496" i="5"/>
  <c r="I496" i="5"/>
  <c r="H496" i="5"/>
  <c r="L495" i="5"/>
  <c r="K495" i="5"/>
  <c r="J495" i="5"/>
  <c r="I495" i="5"/>
  <c r="H495" i="5"/>
  <c r="L494" i="5"/>
  <c r="K494" i="5"/>
  <c r="J494" i="5"/>
  <c r="I494" i="5"/>
  <c r="H494" i="5"/>
  <c r="L493" i="5"/>
  <c r="K493" i="5"/>
  <c r="J493" i="5"/>
  <c r="I493" i="5"/>
  <c r="H493" i="5"/>
  <c r="L492" i="5"/>
  <c r="K492" i="5"/>
  <c r="J492" i="5"/>
  <c r="I492" i="5"/>
  <c r="H492" i="5"/>
  <c r="L491" i="5"/>
  <c r="K491" i="5"/>
  <c r="J491" i="5"/>
  <c r="I491" i="5"/>
  <c r="H491" i="5"/>
  <c r="L490" i="5"/>
  <c r="K490" i="5"/>
  <c r="J490" i="5"/>
  <c r="I490" i="5"/>
  <c r="H490" i="5"/>
  <c r="L489" i="5"/>
  <c r="K489" i="5"/>
  <c r="J489" i="5"/>
  <c r="I489" i="5"/>
  <c r="H489" i="5"/>
  <c r="L488" i="5"/>
  <c r="K488" i="5"/>
  <c r="J488" i="5"/>
  <c r="I488" i="5"/>
  <c r="H488" i="5"/>
  <c r="L487" i="5"/>
  <c r="K487" i="5"/>
  <c r="J487" i="5"/>
  <c r="I487" i="5"/>
  <c r="H487" i="5"/>
  <c r="L486" i="5"/>
  <c r="K486" i="5"/>
  <c r="J486" i="5"/>
  <c r="I486" i="5"/>
  <c r="H486" i="5"/>
  <c r="L485" i="5"/>
  <c r="K485" i="5"/>
  <c r="J485" i="5"/>
  <c r="I485" i="5"/>
  <c r="H485" i="5"/>
  <c r="L484" i="5"/>
  <c r="K484" i="5"/>
  <c r="J484" i="5"/>
  <c r="I484" i="5"/>
  <c r="H484" i="5"/>
  <c r="L483" i="5"/>
  <c r="K483" i="5"/>
  <c r="J483" i="5"/>
  <c r="I483" i="5"/>
  <c r="H483" i="5"/>
  <c r="L482" i="5"/>
  <c r="K482" i="5"/>
  <c r="J482" i="5"/>
  <c r="I482" i="5"/>
  <c r="H482" i="5"/>
  <c r="L481" i="5"/>
  <c r="K481" i="5"/>
  <c r="J481" i="5"/>
  <c r="I481" i="5"/>
  <c r="H481" i="5"/>
  <c r="L480" i="5"/>
  <c r="K480" i="5"/>
  <c r="J480" i="5"/>
  <c r="I480" i="5"/>
  <c r="H480" i="5"/>
  <c r="L479" i="5"/>
  <c r="K479" i="5"/>
  <c r="J479" i="5"/>
  <c r="I479" i="5"/>
  <c r="H479" i="5"/>
  <c r="L478" i="5"/>
  <c r="K478" i="5"/>
  <c r="J478" i="5"/>
  <c r="I478" i="5"/>
  <c r="H478" i="5"/>
  <c r="L477" i="5"/>
  <c r="K477" i="5"/>
  <c r="J477" i="5"/>
  <c r="I477" i="5"/>
  <c r="H477" i="5"/>
  <c r="L476" i="5"/>
  <c r="K476" i="5"/>
  <c r="J476" i="5"/>
  <c r="I476" i="5"/>
  <c r="H476" i="5"/>
  <c r="L475" i="5"/>
  <c r="K475" i="5"/>
  <c r="J475" i="5"/>
  <c r="I475" i="5"/>
  <c r="H475" i="5"/>
  <c r="L474" i="5"/>
  <c r="K474" i="5"/>
  <c r="J474" i="5"/>
  <c r="I474" i="5"/>
  <c r="H474" i="5"/>
  <c r="L473" i="5"/>
  <c r="K473" i="5"/>
  <c r="J473" i="5"/>
  <c r="I473" i="5"/>
  <c r="H473" i="5"/>
  <c r="L472" i="5"/>
  <c r="K472" i="5"/>
  <c r="J472" i="5"/>
  <c r="I472" i="5"/>
  <c r="H472" i="5"/>
  <c r="L471" i="5"/>
  <c r="K471" i="5"/>
  <c r="J471" i="5"/>
  <c r="I471" i="5"/>
  <c r="H471" i="5"/>
  <c r="L470" i="5"/>
  <c r="K470" i="5"/>
  <c r="J470" i="5"/>
  <c r="I470" i="5"/>
  <c r="H470" i="5"/>
  <c r="L469" i="5"/>
  <c r="K469" i="5"/>
  <c r="J469" i="5"/>
  <c r="I469" i="5"/>
  <c r="H469" i="5"/>
  <c r="L468" i="5"/>
  <c r="K468" i="5"/>
  <c r="J468" i="5"/>
  <c r="I468" i="5"/>
  <c r="H468" i="5"/>
  <c r="L467" i="5"/>
  <c r="K467" i="5"/>
  <c r="J467" i="5"/>
  <c r="I467" i="5"/>
  <c r="H467" i="5"/>
  <c r="L466" i="5"/>
  <c r="K466" i="5"/>
  <c r="J466" i="5"/>
  <c r="I466" i="5"/>
  <c r="H466" i="5"/>
  <c r="L465" i="5"/>
  <c r="K465" i="5"/>
  <c r="J465" i="5"/>
  <c r="I465" i="5"/>
  <c r="H465" i="5"/>
  <c r="L464" i="5"/>
  <c r="K464" i="5"/>
  <c r="J464" i="5"/>
  <c r="I464" i="5"/>
  <c r="H464" i="5"/>
  <c r="L463" i="5"/>
  <c r="K463" i="5"/>
  <c r="J463" i="5"/>
  <c r="I463" i="5"/>
  <c r="H463" i="5"/>
  <c r="L462" i="5"/>
  <c r="K462" i="5"/>
  <c r="J462" i="5"/>
  <c r="I462" i="5"/>
  <c r="H462" i="5"/>
  <c r="L461" i="5"/>
  <c r="K461" i="5"/>
  <c r="J461" i="5"/>
  <c r="I461" i="5"/>
  <c r="H461" i="5"/>
  <c r="L460" i="5"/>
  <c r="K460" i="5"/>
  <c r="J460" i="5"/>
  <c r="I460" i="5"/>
  <c r="H460" i="5"/>
  <c r="L459" i="5"/>
  <c r="K459" i="5"/>
  <c r="J459" i="5"/>
  <c r="I459" i="5"/>
  <c r="H459" i="5"/>
  <c r="L458" i="5"/>
  <c r="K458" i="5"/>
  <c r="J458" i="5"/>
  <c r="I458" i="5"/>
  <c r="H458" i="5"/>
  <c r="L457" i="5"/>
  <c r="K457" i="5"/>
  <c r="J457" i="5"/>
  <c r="I457" i="5"/>
  <c r="H457" i="5"/>
  <c r="L456" i="5"/>
  <c r="K456" i="5"/>
  <c r="J456" i="5"/>
  <c r="I456" i="5"/>
  <c r="H456" i="5"/>
  <c r="L455" i="5"/>
  <c r="K455" i="5"/>
  <c r="J455" i="5"/>
  <c r="I455" i="5"/>
  <c r="H455" i="5"/>
  <c r="L454" i="5"/>
  <c r="K454" i="5"/>
  <c r="J454" i="5"/>
  <c r="I454" i="5"/>
  <c r="H454" i="5"/>
  <c r="L453" i="5"/>
  <c r="K453" i="5"/>
  <c r="J453" i="5"/>
  <c r="I453" i="5"/>
  <c r="H453" i="5"/>
  <c r="L452" i="5"/>
  <c r="K452" i="5"/>
  <c r="J452" i="5"/>
  <c r="I452" i="5"/>
  <c r="H452" i="5"/>
  <c r="L451" i="5"/>
  <c r="K451" i="5"/>
  <c r="J451" i="5"/>
  <c r="I451" i="5"/>
  <c r="H451" i="5"/>
  <c r="L450" i="5"/>
  <c r="K450" i="5"/>
  <c r="J450" i="5"/>
  <c r="I450" i="5"/>
  <c r="H450" i="5"/>
  <c r="L449" i="5"/>
  <c r="K449" i="5"/>
  <c r="J449" i="5"/>
  <c r="I449" i="5"/>
  <c r="H449" i="5"/>
  <c r="L448" i="5"/>
  <c r="K448" i="5"/>
  <c r="J448" i="5"/>
  <c r="I448" i="5"/>
  <c r="H448" i="5"/>
  <c r="L447" i="5"/>
  <c r="K447" i="5"/>
  <c r="J447" i="5"/>
  <c r="I447" i="5"/>
  <c r="H447" i="5"/>
  <c r="L446" i="5"/>
  <c r="K446" i="5"/>
  <c r="J446" i="5"/>
  <c r="I446" i="5"/>
  <c r="H446" i="5"/>
  <c r="L445" i="5"/>
  <c r="K445" i="5"/>
  <c r="J445" i="5"/>
  <c r="I445" i="5"/>
  <c r="H445" i="5"/>
  <c r="L444" i="5"/>
  <c r="K444" i="5"/>
  <c r="J444" i="5"/>
  <c r="I444" i="5"/>
  <c r="H444" i="5"/>
  <c r="L443" i="5"/>
  <c r="K443" i="5"/>
  <c r="J443" i="5"/>
  <c r="I443" i="5"/>
  <c r="H443" i="5"/>
  <c r="L442" i="5"/>
  <c r="K442" i="5"/>
  <c r="J442" i="5"/>
  <c r="I442" i="5"/>
  <c r="H442" i="5"/>
  <c r="L441" i="5"/>
  <c r="K441" i="5"/>
  <c r="J441" i="5"/>
  <c r="I441" i="5"/>
  <c r="H441" i="5"/>
  <c r="L440" i="5"/>
  <c r="K440" i="5"/>
  <c r="J440" i="5"/>
  <c r="I440" i="5"/>
  <c r="H440" i="5"/>
  <c r="L439" i="5"/>
  <c r="K439" i="5"/>
  <c r="J439" i="5"/>
  <c r="I439" i="5"/>
  <c r="H439" i="5"/>
  <c r="L438" i="5"/>
  <c r="K438" i="5"/>
  <c r="J438" i="5"/>
  <c r="I438" i="5"/>
  <c r="H438" i="5"/>
  <c r="L437" i="5"/>
  <c r="K437" i="5"/>
  <c r="J437" i="5"/>
  <c r="I437" i="5"/>
  <c r="H437" i="5"/>
  <c r="L436" i="5"/>
  <c r="K436" i="5"/>
  <c r="J436" i="5"/>
  <c r="I436" i="5"/>
  <c r="H436" i="5"/>
  <c r="L435" i="5"/>
  <c r="K435" i="5"/>
  <c r="J435" i="5"/>
  <c r="I435" i="5"/>
  <c r="H435" i="5"/>
  <c r="L434" i="5"/>
  <c r="K434" i="5"/>
  <c r="J434" i="5"/>
  <c r="I434" i="5"/>
  <c r="H434" i="5"/>
  <c r="L433" i="5"/>
  <c r="K433" i="5"/>
  <c r="J433" i="5"/>
  <c r="I433" i="5"/>
  <c r="H433" i="5"/>
  <c r="L432" i="5"/>
  <c r="K432" i="5"/>
  <c r="J432" i="5"/>
  <c r="I432" i="5"/>
  <c r="H432" i="5"/>
  <c r="L431" i="5"/>
  <c r="K431" i="5"/>
  <c r="J431" i="5"/>
  <c r="I431" i="5"/>
  <c r="H431" i="5"/>
  <c r="L430" i="5"/>
  <c r="K430" i="5"/>
  <c r="J430" i="5"/>
  <c r="I430" i="5"/>
  <c r="H430" i="5"/>
  <c r="L429" i="5"/>
  <c r="K429" i="5"/>
  <c r="J429" i="5"/>
  <c r="I429" i="5"/>
  <c r="H429" i="5"/>
  <c r="L428" i="5"/>
  <c r="K428" i="5"/>
  <c r="J428" i="5"/>
  <c r="I428" i="5"/>
  <c r="H428" i="5"/>
  <c r="L427" i="5"/>
  <c r="K427" i="5"/>
  <c r="J427" i="5"/>
  <c r="I427" i="5"/>
  <c r="H427" i="5"/>
  <c r="L426" i="5"/>
  <c r="K426" i="5"/>
  <c r="J426" i="5"/>
  <c r="I426" i="5"/>
  <c r="H426" i="5"/>
  <c r="L425" i="5"/>
  <c r="K425" i="5"/>
  <c r="J425" i="5"/>
  <c r="I425" i="5"/>
  <c r="H425" i="5"/>
  <c r="L424" i="5"/>
  <c r="K424" i="5"/>
  <c r="J424" i="5"/>
  <c r="I424" i="5"/>
  <c r="H424" i="5"/>
  <c r="L423" i="5"/>
  <c r="K423" i="5"/>
  <c r="J423" i="5"/>
  <c r="I423" i="5"/>
  <c r="H423" i="5"/>
  <c r="L422" i="5"/>
  <c r="K422" i="5"/>
  <c r="J422" i="5"/>
  <c r="I422" i="5"/>
  <c r="H422" i="5"/>
  <c r="L421" i="5"/>
  <c r="K421" i="5"/>
  <c r="J421" i="5"/>
  <c r="I421" i="5"/>
  <c r="H421" i="5"/>
  <c r="L420" i="5"/>
  <c r="K420" i="5"/>
  <c r="J420" i="5"/>
  <c r="I420" i="5"/>
  <c r="H420" i="5"/>
  <c r="L419" i="5"/>
  <c r="K419" i="5"/>
  <c r="J419" i="5"/>
  <c r="I419" i="5"/>
  <c r="H419" i="5"/>
  <c r="L418" i="5"/>
  <c r="K418" i="5"/>
  <c r="J418" i="5"/>
  <c r="I418" i="5"/>
  <c r="H418" i="5"/>
  <c r="L417" i="5"/>
  <c r="K417" i="5"/>
  <c r="J417" i="5"/>
  <c r="I417" i="5"/>
  <c r="H417" i="5"/>
  <c r="L416" i="5"/>
  <c r="K416" i="5"/>
  <c r="J416" i="5"/>
  <c r="I416" i="5"/>
  <c r="H416" i="5"/>
  <c r="L415" i="5"/>
  <c r="K415" i="5"/>
  <c r="J415" i="5"/>
  <c r="I415" i="5"/>
  <c r="H415" i="5"/>
  <c r="L414" i="5"/>
  <c r="K414" i="5"/>
  <c r="J414" i="5"/>
  <c r="I414" i="5"/>
  <c r="H414" i="5"/>
  <c r="L413" i="5"/>
  <c r="K413" i="5"/>
  <c r="J413" i="5"/>
  <c r="I413" i="5"/>
  <c r="H413" i="5"/>
  <c r="L412" i="5"/>
  <c r="K412" i="5"/>
  <c r="J412" i="5"/>
  <c r="I412" i="5"/>
  <c r="H412" i="5"/>
  <c r="L411" i="5"/>
  <c r="K411" i="5"/>
  <c r="J411" i="5"/>
  <c r="I411" i="5"/>
  <c r="H411" i="5"/>
  <c r="L410" i="5"/>
  <c r="K410" i="5"/>
  <c r="J410" i="5"/>
  <c r="I410" i="5"/>
  <c r="H410" i="5"/>
  <c r="L409" i="5"/>
  <c r="K409" i="5"/>
  <c r="J409" i="5"/>
  <c r="I409" i="5"/>
  <c r="H409" i="5"/>
  <c r="L408" i="5"/>
  <c r="K408" i="5"/>
  <c r="J408" i="5"/>
  <c r="I408" i="5"/>
  <c r="H408" i="5"/>
  <c r="L407" i="5"/>
  <c r="K407" i="5"/>
  <c r="J407" i="5"/>
  <c r="I407" i="5"/>
  <c r="H407" i="5"/>
  <c r="L406" i="5"/>
  <c r="K406" i="5"/>
  <c r="J406" i="5"/>
  <c r="I406" i="5"/>
  <c r="H406" i="5"/>
  <c r="L405" i="5"/>
  <c r="K405" i="5"/>
  <c r="J405" i="5"/>
  <c r="I405" i="5"/>
  <c r="H405" i="5"/>
  <c r="L404" i="5"/>
  <c r="K404" i="5"/>
  <c r="J404" i="5"/>
  <c r="I404" i="5"/>
  <c r="H404" i="5"/>
  <c r="L403" i="5"/>
  <c r="K403" i="5"/>
  <c r="J403" i="5"/>
  <c r="I403" i="5"/>
  <c r="H403" i="5"/>
  <c r="L402" i="5"/>
  <c r="K402" i="5"/>
  <c r="J402" i="5"/>
  <c r="I402" i="5"/>
  <c r="H402" i="5"/>
  <c r="L401" i="5"/>
  <c r="K401" i="5"/>
  <c r="J401" i="5"/>
  <c r="I401" i="5"/>
  <c r="H401" i="5"/>
  <c r="L400" i="5"/>
  <c r="K400" i="5"/>
  <c r="J400" i="5"/>
  <c r="I400" i="5"/>
  <c r="H400" i="5"/>
  <c r="L399" i="5"/>
  <c r="K399" i="5"/>
  <c r="J399" i="5"/>
  <c r="I399" i="5"/>
  <c r="H399" i="5"/>
  <c r="L398" i="5"/>
  <c r="K398" i="5"/>
  <c r="J398" i="5"/>
  <c r="I398" i="5"/>
  <c r="H398" i="5"/>
  <c r="L397" i="5"/>
  <c r="K397" i="5"/>
  <c r="J397" i="5"/>
  <c r="I397" i="5"/>
  <c r="H397" i="5"/>
  <c r="L396" i="5"/>
  <c r="K396" i="5"/>
  <c r="J396" i="5"/>
  <c r="I396" i="5"/>
  <c r="H396" i="5"/>
  <c r="L395" i="5"/>
  <c r="K395" i="5"/>
  <c r="J395" i="5"/>
  <c r="I395" i="5"/>
  <c r="H395" i="5"/>
  <c r="L394" i="5"/>
  <c r="K394" i="5"/>
  <c r="J394" i="5"/>
  <c r="I394" i="5"/>
  <c r="H394" i="5"/>
  <c r="L393" i="5"/>
  <c r="K393" i="5"/>
  <c r="J393" i="5"/>
  <c r="I393" i="5"/>
  <c r="H393" i="5"/>
  <c r="L392" i="5"/>
  <c r="K392" i="5"/>
  <c r="J392" i="5"/>
  <c r="I392" i="5"/>
  <c r="H392" i="5"/>
  <c r="L391" i="5"/>
  <c r="K391" i="5"/>
  <c r="J391" i="5"/>
  <c r="I391" i="5"/>
  <c r="H391" i="5"/>
  <c r="L390" i="5"/>
  <c r="K390" i="5"/>
  <c r="J390" i="5"/>
  <c r="I390" i="5"/>
  <c r="H390" i="5"/>
  <c r="L389" i="5"/>
  <c r="K389" i="5"/>
  <c r="J389" i="5"/>
  <c r="I389" i="5"/>
  <c r="H389" i="5"/>
  <c r="L388" i="5"/>
  <c r="K388" i="5"/>
  <c r="J388" i="5"/>
  <c r="I388" i="5"/>
  <c r="H388" i="5"/>
  <c r="L387" i="5"/>
  <c r="K387" i="5"/>
  <c r="J387" i="5"/>
  <c r="I387" i="5"/>
  <c r="H387" i="5"/>
  <c r="L386" i="5"/>
  <c r="K386" i="5"/>
  <c r="J386" i="5"/>
  <c r="I386" i="5"/>
  <c r="H386" i="5"/>
  <c r="L385" i="5"/>
  <c r="K385" i="5"/>
  <c r="J385" i="5"/>
  <c r="I385" i="5"/>
  <c r="H385" i="5"/>
  <c r="L384" i="5"/>
  <c r="K384" i="5"/>
  <c r="J384" i="5"/>
  <c r="I384" i="5"/>
  <c r="H384" i="5"/>
  <c r="L383" i="5"/>
  <c r="K383" i="5"/>
  <c r="J383" i="5"/>
  <c r="I383" i="5"/>
  <c r="H383" i="5"/>
  <c r="L382" i="5"/>
  <c r="K382" i="5"/>
  <c r="J382" i="5"/>
  <c r="I382" i="5"/>
  <c r="H382" i="5"/>
  <c r="L381" i="5"/>
  <c r="K381" i="5"/>
  <c r="J381" i="5"/>
  <c r="I381" i="5"/>
  <c r="H381" i="5"/>
  <c r="L380" i="5"/>
  <c r="K380" i="5"/>
  <c r="J380" i="5"/>
  <c r="I380" i="5"/>
  <c r="H380" i="5"/>
  <c r="L379" i="5"/>
  <c r="K379" i="5"/>
  <c r="J379" i="5"/>
  <c r="I379" i="5"/>
  <c r="H379" i="5"/>
  <c r="L378" i="5"/>
  <c r="K378" i="5"/>
  <c r="J378" i="5"/>
  <c r="I378" i="5"/>
  <c r="H378" i="5"/>
  <c r="L377" i="5"/>
  <c r="K377" i="5"/>
  <c r="J377" i="5"/>
  <c r="I377" i="5"/>
  <c r="H377" i="5"/>
  <c r="L376" i="5"/>
  <c r="K376" i="5"/>
  <c r="J376" i="5"/>
  <c r="I376" i="5"/>
  <c r="H376" i="5"/>
  <c r="L375" i="5"/>
  <c r="K375" i="5"/>
  <c r="J375" i="5"/>
  <c r="I375" i="5"/>
  <c r="H375" i="5"/>
  <c r="L374" i="5"/>
  <c r="K374" i="5"/>
  <c r="J374" i="5"/>
  <c r="I374" i="5"/>
  <c r="H374" i="5"/>
  <c r="L373" i="5"/>
  <c r="K373" i="5"/>
  <c r="J373" i="5"/>
  <c r="I373" i="5"/>
  <c r="H373" i="5"/>
  <c r="L372" i="5"/>
  <c r="K372" i="5"/>
  <c r="J372" i="5"/>
  <c r="I372" i="5"/>
  <c r="H372" i="5"/>
  <c r="L371" i="5"/>
  <c r="K371" i="5"/>
  <c r="J371" i="5"/>
  <c r="I371" i="5"/>
  <c r="H371" i="5"/>
  <c r="L370" i="5"/>
  <c r="K370" i="5"/>
  <c r="J370" i="5"/>
  <c r="I370" i="5"/>
  <c r="H370" i="5"/>
  <c r="L369" i="5"/>
  <c r="K369" i="5"/>
  <c r="J369" i="5"/>
  <c r="I369" i="5"/>
  <c r="H369" i="5"/>
  <c r="L368" i="5"/>
  <c r="K368" i="5"/>
  <c r="J368" i="5"/>
  <c r="I368" i="5"/>
  <c r="H368" i="5"/>
  <c r="L367" i="5"/>
  <c r="K367" i="5"/>
  <c r="J367" i="5"/>
  <c r="I367" i="5"/>
  <c r="H367" i="5"/>
  <c r="L366" i="5"/>
  <c r="K366" i="5"/>
  <c r="J366" i="5"/>
  <c r="I366" i="5"/>
  <c r="H366" i="5"/>
  <c r="L365" i="5"/>
  <c r="K365" i="5"/>
  <c r="J365" i="5"/>
  <c r="I365" i="5"/>
  <c r="H365" i="5"/>
  <c r="L364" i="5"/>
  <c r="K364" i="5"/>
  <c r="J364" i="5"/>
  <c r="I364" i="5"/>
  <c r="H364" i="5"/>
  <c r="L363" i="5"/>
  <c r="K363" i="5"/>
  <c r="J363" i="5"/>
  <c r="I363" i="5"/>
  <c r="H363" i="5"/>
  <c r="L362" i="5"/>
  <c r="K362" i="5"/>
  <c r="J362" i="5"/>
  <c r="I362" i="5"/>
  <c r="H362" i="5"/>
  <c r="L361" i="5"/>
  <c r="K361" i="5"/>
  <c r="J361" i="5"/>
  <c r="I361" i="5"/>
  <c r="H361" i="5"/>
  <c r="L360" i="5"/>
  <c r="K360" i="5"/>
  <c r="J360" i="5"/>
  <c r="I360" i="5"/>
  <c r="H360" i="5"/>
  <c r="L359" i="5"/>
  <c r="K359" i="5"/>
  <c r="J359" i="5"/>
  <c r="I359" i="5"/>
  <c r="H359" i="5"/>
  <c r="L358" i="5"/>
  <c r="K358" i="5"/>
  <c r="J358" i="5"/>
  <c r="I358" i="5"/>
  <c r="H358" i="5"/>
  <c r="L357" i="5"/>
  <c r="K357" i="5"/>
  <c r="J357" i="5"/>
  <c r="I357" i="5"/>
  <c r="H357" i="5"/>
  <c r="L356" i="5"/>
  <c r="K356" i="5"/>
  <c r="J356" i="5"/>
  <c r="I356" i="5"/>
  <c r="H356" i="5"/>
  <c r="L355" i="5"/>
  <c r="K355" i="5"/>
  <c r="J355" i="5"/>
  <c r="I355" i="5"/>
  <c r="H355" i="5"/>
  <c r="L354" i="5"/>
  <c r="K354" i="5"/>
  <c r="J354" i="5"/>
  <c r="I354" i="5"/>
  <c r="H354" i="5"/>
  <c r="L353" i="5"/>
  <c r="K353" i="5"/>
  <c r="J353" i="5"/>
  <c r="I353" i="5"/>
  <c r="H353" i="5"/>
  <c r="L352" i="5"/>
  <c r="K352" i="5"/>
  <c r="J352" i="5"/>
  <c r="I352" i="5"/>
  <c r="H352" i="5"/>
  <c r="L351" i="5"/>
  <c r="K351" i="5"/>
  <c r="J351" i="5"/>
  <c r="I351" i="5"/>
  <c r="H351" i="5"/>
  <c r="L350" i="5"/>
  <c r="K350" i="5"/>
  <c r="J350" i="5"/>
  <c r="I350" i="5"/>
  <c r="H350" i="5"/>
  <c r="L349" i="5"/>
  <c r="K349" i="5"/>
  <c r="J349" i="5"/>
  <c r="I349" i="5"/>
  <c r="H349" i="5"/>
  <c r="L348" i="5"/>
  <c r="K348" i="5"/>
  <c r="J348" i="5"/>
  <c r="I348" i="5"/>
  <c r="H348" i="5"/>
  <c r="L347" i="5"/>
  <c r="K347" i="5"/>
  <c r="J347" i="5"/>
  <c r="I347" i="5"/>
  <c r="H347" i="5"/>
  <c r="L346" i="5"/>
  <c r="K346" i="5"/>
  <c r="J346" i="5"/>
  <c r="I346" i="5"/>
  <c r="H346" i="5"/>
  <c r="L345" i="5"/>
  <c r="K345" i="5"/>
  <c r="J345" i="5"/>
  <c r="I345" i="5"/>
  <c r="H345" i="5"/>
  <c r="L344" i="5"/>
  <c r="K344" i="5"/>
  <c r="J344" i="5"/>
  <c r="I344" i="5"/>
  <c r="H344" i="5"/>
  <c r="L343" i="5"/>
  <c r="K343" i="5"/>
  <c r="J343" i="5"/>
  <c r="I343" i="5"/>
  <c r="H343" i="5"/>
  <c r="L342" i="5"/>
  <c r="K342" i="5"/>
  <c r="J342" i="5"/>
  <c r="I342" i="5"/>
  <c r="H342" i="5"/>
  <c r="L341" i="5"/>
  <c r="K341" i="5"/>
  <c r="J341" i="5"/>
  <c r="I341" i="5"/>
  <c r="H341" i="5"/>
  <c r="L340" i="5"/>
  <c r="K340" i="5"/>
  <c r="J340" i="5"/>
  <c r="I340" i="5"/>
  <c r="H340" i="5"/>
  <c r="L339" i="5"/>
  <c r="K339" i="5"/>
  <c r="J339" i="5"/>
  <c r="I339" i="5"/>
  <c r="H339" i="5"/>
  <c r="L338" i="5"/>
  <c r="K338" i="5"/>
  <c r="J338" i="5"/>
  <c r="I338" i="5"/>
  <c r="H338" i="5"/>
  <c r="L337" i="5"/>
  <c r="K337" i="5"/>
  <c r="J337" i="5"/>
  <c r="I337" i="5"/>
  <c r="H337" i="5"/>
  <c r="L336" i="5"/>
  <c r="K336" i="5"/>
  <c r="J336" i="5"/>
  <c r="I336" i="5"/>
  <c r="H336" i="5"/>
  <c r="L335" i="5"/>
  <c r="K335" i="5"/>
  <c r="J335" i="5"/>
  <c r="I335" i="5"/>
  <c r="H335" i="5"/>
  <c r="L334" i="5"/>
  <c r="K334" i="5"/>
  <c r="J334" i="5"/>
  <c r="I334" i="5"/>
  <c r="H334" i="5"/>
  <c r="L333" i="5"/>
  <c r="K333" i="5"/>
  <c r="J333" i="5"/>
  <c r="I333" i="5"/>
  <c r="H333" i="5"/>
  <c r="L332" i="5"/>
  <c r="K332" i="5"/>
  <c r="J332" i="5"/>
  <c r="I332" i="5"/>
  <c r="H332" i="5"/>
  <c r="L331" i="5"/>
  <c r="K331" i="5"/>
  <c r="J331" i="5"/>
  <c r="I331" i="5"/>
  <c r="H331" i="5"/>
  <c r="L330" i="5"/>
  <c r="K330" i="5"/>
  <c r="J330" i="5"/>
  <c r="I330" i="5"/>
  <c r="H330" i="5"/>
  <c r="L329" i="5"/>
  <c r="K329" i="5"/>
  <c r="J329" i="5"/>
  <c r="I329" i="5"/>
  <c r="H329" i="5"/>
  <c r="L328" i="5"/>
  <c r="K328" i="5"/>
  <c r="J328" i="5"/>
  <c r="I328" i="5"/>
  <c r="H328" i="5"/>
  <c r="L327" i="5"/>
  <c r="K327" i="5"/>
  <c r="J327" i="5"/>
  <c r="I327" i="5"/>
  <c r="H327" i="5"/>
  <c r="L326" i="5"/>
  <c r="K326" i="5"/>
  <c r="J326" i="5"/>
  <c r="I326" i="5"/>
  <c r="H326" i="5"/>
  <c r="L325" i="5"/>
  <c r="K325" i="5"/>
  <c r="J325" i="5"/>
  <c r="I325" i="5"/>
  <c r="H325" i="5"/>
  <c r="L324" i="5"/>
  <c r="K324" i="5"/>
  <c r="J324" i="5"/>
  <c r="I324" i="5"/>
  <c r="H324" i="5"/>
  <c r="L323" i="5"/>
  <c r="K323" i="5"/>
  <c r="J323" i="5"/>
  <c r="I323" i="5"/>
  <c r="H323" i="5"/>
  <c r="L322" i="5"/>
  <c r="K322" i="5"/>
  <c r="J322" i="5"/>
  <c r="I322" i="5"/>
  <c r="H322" i="5"/>
  <c r="L321" i="5"/>
  <c r="K321" i="5"/>
  <c r="J321" i="5"/>
  <c r="I321" i="5"/>
  <c r="H321" i="5"/>
  <c r="L320" i="5"/>
  <c r="K320" i="5"/>
  <c r="J320" i="5"/>
  <c r="I320" i="5"/>
  <c r="H320" i="5"/>
  <c r="L319" i="5"/>
  <c r="K319" i="5"/>
  <c r="J319" i="5"/>
  <c r="I319" i="5"/>
  <c r="H319" i="5"/>
  <c r="L318" i="5"/>
  <c r="K318" i="5"/>
  <c r="J318" i="5"/>
  <c r="I318" i="5"/>
  <c r="H318" i="5"/>
  <c r="L317" i="5"/>
  <c r="K317" i="5"/>
  <c r="J317" i="5"/>
  <c r="I317" i="5"/>
  <c r="H317" i="5"/>
  <c r="L316" i="5"/>
  <c r="K316" i="5"/>
  <c r="J316" i="5"/>
  <c r="I316" i="5"/>
  <c r="H316" i="5"/>
  <c r="L315" i="5"/>
  <c r="K315" i="5"/>
  <c r="J315" i="5"/>
  <c r="I315" i="5"/>
  <c r="H315" i="5"/>
  <c r="L314" i="5"/>
  <c r="K314" i="5"/>
  <c r="J314" i="5"/>
  <c r="I314" i="5"/>
  <c r="H314" i="5"/>
  <c r="L313" i="5"/>
  <c r="K313" i="5"/>
  <c r="J313" i="5"/>
  <c r="I313" i="5"/>
  <c r="H313" i="5"/>
  <c r="L312" i="5"/>
  <c r="K312" i="5"/>
  <c r="J312" i="5"/>
  <c r="I312" i="5"/>
  <c r="H312" i="5"/>
  <c r="L311" i="5"/>
  <c r="K311" i="5"/>
  <c r="J311" i="5"/>
  <c r="I311" i="5"/>
  <c r="H311" i="5"/>
  <c r="L310" i="5"/>
  <c r="K310" i="5"/>
  <c r="J310" i="5"/>
  <c r="I310" i="5"/>
  <c r="H310" i="5"/>
  <c r="L309" i="5"/>
  <c r="K309" i="5"/>
  <c r="J309" i="5"/>
  <c r="I309" i="5"/>
  <c r="H309" i="5"/>
  <c r="L308" i="5"/>
  <c r="K308" i="5"/>
  <c r="J308" i="5"/>
  <c r="I308" i="5"/>
  <c r="H308" i="5"/>
  <c r="L307" i="5"/>
  <c r="K307" i="5"/>
  <c r="J307" i="5"/>
  <c r="I307" i="5"/>
  <c r="H307" i="5"/>
  <c r="L306" i="5"/>
  <c r="K306" i="5"/>
  <c r="J306" i="5"/>
  <c r="I306" i="5"/>
  <c r="H306" i="5"/>
  <c r="L305" i="5"/>
  <c r="K305" i="5"/>
  <c r="J305" i="5"/>
  <c r="I305" i="5"/>
  <c r="H305" i="5"/>
  <c r="L304" i="5"/>
  <c r="K304" i="5"/>
  <c r="J304" i="5"/>
  <c r="I304" i="5"/>
  <c r="H304" i="5"/>
  <c r="L303" i="5"/>
  <c r="K303" i="5"/>
  <c r="J303" i="5"/>
  <c r="I303" i="5"/>
  <c r="H303" i="5"/>
  <c r="L302" i="5"/>
  <c r="K302" i="5"/>
  <c r="J302" i="5"/>
  <c r="I302" i="5"/>
  <c r="H302" i="5"/>
  <c r="L301" i="5"/>
  <c r="K301" i="5"/>
  <c r="J301" i="5"/>
  <c r="I301" i="5"/>
  <c r="H301" i="5"/>
  <c r="L300" i="5"/>
  <c r="K300" i="5"/>
  <c r="J300" i="5"/>
  <c r="I300" i="5"/>
  <c r="H300" i="5"/>
  <c r="L299" i="5"/>
  <c r="K299" i="5"/>
  <c r="J299" i="5"/>
  <c r="I299" i="5"/>
  <c r="H299" i="5"/>
  <c r="L298" i="5"/>
  <c r="K298" i="5"/>
  <c r="J298" i="5"/>
  <c r="I298" i="5"/>
  <c r="H298" i="5"/>
  <c r="L297" i="5"/>
  <c r="K297" i="5"/>
  <c r="J297" i="5"/>
  <c r="I297" i="5"/>
  <c r="H297" i="5"/>
  <c r="L296" i="5"/>
  <c r="K296" i="5"/>
  <c r="J296" i="5"/>
  <c r="I296" i="5"/>
  <c r="H296" i="5"/>
  <c r="L295" i="5"/>
  <c r="K295" i="5"/>
  <c r="J295" i="5"/>
  <c r="I295" i="5"/>
  <c r="H295" i="5"/>
  <c r="L294" i="5"/>
  <c r="K294" i="5"/>
  <c r="J294" i="5"/>
  <c r="I294" i="5"/>
  <c r="H294" i="5"/>
  <c r="L293" i="5"/>
  <c r="K293" i="5"/>
  <c r="J293" i="5"/>
  <c r="I293" i="5"/>
  <c r="H293" i="5"/>
  <c r="L292" i="5"/>
  <c r="K292" i="5"/>
  <c r="J292" i="5"/>
  <c r="I292" i="5"/>
  <c r="H292" i="5"/>
  <c r="L291" i="5"/>
  <c r="K291" i="5"/>
  <c r="J291" i="5"/>
  <c r="I291" i="5"/>
  <c r="H291" i="5"/>
  <c r="L290" i="5"/>
  <c r="K290" i="5"/>
  <c r="J290" i="5"/>
  <c r="I290" i="5"/>
  <c r="H290" i="5"/>
  <c r="L289" i="5"/>
  <c r="K289" i="5"/>
  <c r="J289" i="5"/>
  <c r="I289" i="5"/>
  <c r="H289" i="5"/>
  <c r="L288" i="5"/>
  <c r="K288" i="5"/>
  <c r="J288" i="5"/>
  <c r="I288" i="5"/>
  <c r="H288" i="5"/>
  <c r="L287" i="5"/>
  <c r="K287" i="5"/>
  <c r="J287" i="5"/>
  <c r="I287" i="5"/>
  <c r="H287" i="5"/>
  <c r="L286" i="5"/>
  <c r="K286" i="5"/>
  <c r="J286" i="5"/>
  <c r="I286" i="5"/>
  <c r="H286" i="5"/>
  <c r="L285" i="5"/>
  <c r="K285" i="5"/>
  <c r="J285" i="5"/>
  <c r="I285" i="5"/>
  <c r="H285" i="5"/>
  <c r="L284" i="5"/>
  <c r="K284" i="5"/>
  <c r="J284" i="5"/>
  <c r="I284" i="5"/>
  <c r="H284" i="5"/>
  <c r="L283" i="5"/>
  <c r="K283" i="5"/>
  <c r="J283" i="5"/>
  <c r="I283" i="5"/>
  <c r="H283" i="5"/>
  <c r="L282" i="5"/>
  <c r="K282" i="5"/>
  <c r="J282" i="5"/>
  <c r="I282" i="5"/>
  <c r="H282" i="5"/>
  <c r="L281" i="5"/>
  <c r="K281" i="5"/>
  <c r="J281" i="5"/>
  <c r="I281" i="5"/>
  <c r="H281" i="5"/>
  <c r="L280" i="5"/>
  <c r="K280" i="5"/>
  <c r="J280" i="5"/>
  <c r="I280" i="5"/>
  <c r="H280" i="5"/>
  <c r="L279" i="5"/>
  <c r="K279" i="5"/>
  <c r="J279" i="5"/>
  <c r="I279" i="5"/>
  <c r="H279" i="5"/>
  <c r="L278" i="5"/>
  <c r="K278" i="5"/>
  <c r="J278" i="5"/>
  <c r="I278" i="5"/>
  <c r="H278" i="5"/>
  <c r="L277" i="5"/>
  <c r="K277" i="5"/>
  <c r="J277" i="5"/>
  <c r="I277" i="5"/>
  <c r="H277" i="5"/>
  <c r="L276" i="5"/>
  <c r="K276" i="5"/>
  <c r="J276" i="5"/>
  <c r="I276" i="5"/>
  <c r="H276" i="5"/>
  <c r="L275" i="5"/>
  <c r="K275" i="5"/>
  <c r="J275" i="5"/>
  <c r="I275" i="5"/>
  <c r="H275" i="5"/>
  <c r="L274" i="5"/>
  <c r="K274" i="5"/>
  <c r="J274" i="5"/>
  <c r="I274" i="5"/>
  <c r="H274" i="5"/>
  <c r="L273" i="5"/>
  <c r="K273" i="5"/>
  <c r="J273" i="5"/>
  <c r="I273" i="5"/>
  <c r="H273" i="5"/>
  <c r="L272" i="5"/>
  <c r="K272" i="5"/>
  <c r="J272" i="5"/>
  <c r="I272" i="5"/>
  <c r="H272" i="5"/>
  <c r="L271" i="5"/>
  <c r="K271" i="5"/>
  <c r="J271" i="5"/>
  <c r="I271" i="5"/>
  <c r="H271" i="5"/>
  <c r="L270" i="5"/>
  <c r="K270" i="5"/>
  <c r="J270" i="5"/>
  <c r="I270" i="5"/>
  <c r="H270" i="5"/>
  <c r="L269" i="5"/>
  <c r="K269" i="5"/>
  <c r="J269" i="5"/>
  <c r="I269" i="5"/>
  <c r="H269" i="5"/>
  <c r="L268" i="5"/>
  <c r="K268" i="5"/>
  <c r="J268" i="5"/>
  <c r="I268" i="5"/>
  <c r="H268" i="5"/>
  <c r="L267" i="5"/>
  <c r="K267" i="5"/>
  <c r="J267" i="5"/>
  <c r="I267" i="5"/>
  <c r="H267" i="5"/>
  <c r="L266" i="5"/>
  <c r="K266" i="5"/>
  <c r="J266" i="5"/>
  <c r="I266" i="5"/>
  <c r="H266" i="5"/>
  <c r="L265" i="5"/>
  <c r="K265" i="5"/>
  <c r="J265" i="5"/>
  <c r="I265" i="5"/>
  <c r="H265" i="5"/>
  <c r="L264" i="5"/>
  <c r="K264" i="5"/>
  <c r="J264" i="5"/>
  <c r="I264" i="5"/>
  <c r="H264" i="5"/>
  <c r="L263" i="5"/>
  <c r="K263" i="5"/>
  <c r="J263" i="5"/>
  <c r="I263" i="5"/>
  <c r="H263" i="5"/>
  <c r="L262" i="5"/>
  <c r="K262" i="5"/>
  <c r="J262" i="5"/>
  <c r="I262" i="5"/>
  <c r="H262" i="5"/>
  <c r="L261" i="5"/>
  <c r="K261" i="5"/>
  <c r="J261" i="5"/>
  <c r="I261" i="5"/>
  <c r="H261" i="5"/>
  <c r="L260" i="5"/>
  <c r="K260" i="5"/>
  <c r="J260" i="5"/>
  <c r="I260" i="5"/>
  <c r="H260" i="5"/>
  <c r="L259" i="5"/>
  <c r="K259" i="5"/>
  <c r="J259" i="5"/>
  <c r="I259" i="5"/>
  <c r="H259" i="5"/>
  <c r="L258" i="5"/>
  <c r="K258" i="5"/>
  <c r="J258" i="5"/>
  <c r="I258" i="5"/>
  <c r="H258" i="5"/>
  <c r="L257" i="5"/>
  <c r="K257" i="5"/>
  <c r="J257" i="5"/>
  <c r="I257" i="5"/>
  <c r="H257" i="5"/>
  <c r="L256" i="5"/>
  <c r="K256" i="5"/>
  <c r="J256" i="5"/>
  <c r="I256" i="5"/>
  <c r="H256" i="5"/>
  <c r="L255" i="5"/>
  <c r="K255" i="5"/>
  <c r="J255" i="5"/>
  <c r="I255" i="5"/>
  <c r="H255" i="5"/>
  <c r="L254" i="5"/>
  <c r="K254" i="5"/>
  <c r="J254" i="5"/>
  <c r="I254" i="5"/>
  <c r="H254" i="5"/>
  <c r="L253" i="5"/>
  <c r="K253" i="5"/>
  <c r="J253" i="5"/>
  <c r="I253" i="5"/>
  <c r="H253" i="5"/>
  <c r="L252" i="5"/>
  <c r="K252" i="5"/>
  <c r="J252" i="5"/>
  <c r="I252" i="5"/>
  <c r="H252" i="5"/>
  <c r="L251" i="5"/>
  <c r="K251" i="5"/>
  <c r="J251" i="5"/>
  <c r="I251" i="5"/>
  <c r="H251" i="5"/>
  <c r="L250" i="5"/>
  <c r="K250" i="5"/>
  <c r="J250" i="5"/>
  <c r="I250" i="5"/>
  <c r="H250" i="5"/>
  <c r="L249" i="5"/>
  <c r="K249" i="5"/>
  <c r="J249" i="5"/>
  <c r="I249" i="5"/>
  <c r="H249" i="5"/>
  <c r="L248" i="5"/>
  <c r="K248" i="5"/>
  <c r="J248" i="5"/>
  <c r="I248" i="5"/>
  <c r="H248" i="5"/>
  <c r="L247" i="5"/>
  <c r="K247" i="5"/>
  <c r="J247" i="5"/>
  <c r="I247" i="5"/>
  <c r="H247" i="5"/>
  <c r="L246" i="5"/>
  <c r="K246" i="5"/>
  <c r="J246" i="5"/>
  <c r="I246" i="5"/>
  <c r="H246" i="5"/>
  <c r="L245" i="5"/>
  <c r="K245" i="5"/>
  <c r="J245" i="5"/>
  <c r="I245" i="5"/>
  <c r="H245" i="5"/>
  <c r="L244" i="5"/>
  <c r="K244" i="5"/>
  <c r="J244" i="5"/>
  <c r="I244" i="5"/>
  <c r="H244" i="5"/>
  <c r="L243" i="5"/>
  <c r="K243" i="5"/>
  <c r="J243" i="5"/>
  <c r="I243" i="5"/>
  <c r="H243" i="5"/>
  <c r="L242" i="5"/>
  <c r="K242" i="5"/>
  <c r="J242" i="5"/>
  <c r="I242" i="5"/>
  <c r="H242" i="5"/>
  <c r="L241" i="5"/>
  <c r="K241" i="5"/>
  <c r="J241" i="5"/>
  <c r="I241" i="5"/>
  <c r="H241" i="5"/>
  <c r="L240" i="5"/>
  <c r="K240" i="5"/>
  <c r="J240" i="5"/>
  <c r="I240" i="5"/>
  <c r="H240" i="5"/>
  <c r="L239" i="5"/>
  <c r="K239" i="5"/>
  <c r="J239" i="5"/>
  <c r="I239" i="5"/>
  <c r="H239" i="5"/>
  <c r="L238" i="5"/>
  <c r="K238" i="5"/>
  <c r="J238" i="5"/>
  <c r="I238" i="5"/>
  <c r="H238" i="5"/>
  <c r="L237" i="5"/>
  <c r="K237" i="5"/>
  <c r="J237" i="5"/>
  <c r="I237" i="5"/>
  <c r="H237" i="5"/>
  <c r="L236" i="5"/>
  <c r="K236" i="5"/>
  <c r="J236" i="5"/>
  <c r="I236" i="5"/>
  <c r="H236" i="5"/>
  <c r="L235" i="5"/>
  <c r="K235" i="5"/>
  <c r="J235" i="5"/>
  <c r="I235" i="5"/>
  <c r="H235" i="5"/>
  <c r="L234" i="5"/>
  <c r="K234" i="5"/>
  <c r="J234" i="5"/>
  <c r="I234" i="5"/>
  <c r="H234" i="5"/>
  <c r="L233" i="5"/>
  <c r="K233" i="5"/>
  <c r="J233" i="5"/>
  <c r="I233" i="5"/>
  <c r="H233" i="5"/>
  <c r="L232" i="5"/>
  <c r="K232" i="5"/>
  <c r="J232" i="5"/>
  <c r="I232" i="5"/>
  <c r="H232" i="5"/>
  <c r="L231" i="5"/>
  <c r="K231" i="5"/>
  <c r="J231" i="5"/>
  <c r="I231" i="5"/>
  <c r="H231" i="5"/>
  <c r="L230" i="5"/>
  <c r="K230" i="5"/>
  <c r="J230" i="5"/>
  <c r="I230" i="5"/>
  <c r="H230" i="5"/>
  <c r="L229" i="5"/>
  <c r="K229" i="5"/>
  <c r="J229" i="5"/>
  <c r="I229" i="5"/>
  <c r="H229" i="5"/>
  <c r="L228" i="5"/>
  <c r="K228" i="5"/>
  <c r="J228" i="5"/>
  <c r="I228" i="5"/>
  <c r="H228" i="5"/>
  <c r="L227" i="5"/>
  <c r="K227" i="5"/>
  <c r="J227" i="5"/>
  <c r="I227" i="5"/>
  <c r="H227" i="5"/>
  <c r="L226" i="5"/>
  <c r="K226" i="5"/>
  <c r="J226" i="5"/>
  <c r="I226" i="5"/>
  <c r="H226" i="5"/>
  <c r="L225" i="5"/>
  <c r="K225" i="5"/>
  <c r="J225" i="5"/>
  <c r="I225" i="5"/>
  <c r="H225" i="5"/>
  <c r="L224" i="5"/>
  <c r="K224" i="5"/>
  <c r="J224" i="5"/>
  <c r="I224" i="5"/>
  <c r="H224" i="5"/>
  <c r="L223" i="5"/>
  <c r="K223" i="5"/>
  <c r="J223" i="5"/>
  <c r="I223" i="5"/>
  <c r="H223" i="5"/>
  <c r="L222" i="5"/>
  <c r="K222" i="5"/>
  <c r="J222" i="5"/>
  <c r="I222" i="5"/>
  <c r="H222" i="5"/>
  <c r="L221" i="5"/>
  <c r="K221" i="5"/>
  <c r="J221" i="5"/>
  <c r="I221" i="5"/>
  <c r="H221" i="5"/>
  <c r="L220" i="5"/>
  <c r="K220" i="5"/>
  <c r="J220" i="5"/>
  <c r="I220" i="5"/>
  <c r="H220" i="5"/>
  <c r="L219" i="5"/>
  <c r="K219" i="5"/>
  <c r="J219" i="5"/>
  <c r="I219" i="5"/>
  <c r="H219" i="5"/>
  <c r="L218" i="5"/>
  <c r="K218" i="5"/>
  <c r="J218" i="5"/>
  <c r="I218" i="5"/>
  <c r="H218" i="5"/>
  <c r="L217" i="5"/>
  <c r="K217" i="5"/>
  <c r="J217" i="5"/>
  <c r="I217" i="5"/>
  <c r="H217" i="5"/>
  <c r="L216" i="5"/>
  <c r="K216" i="5"/>
  <c r="J216" i="5"/>
  <c r="I216" i="5"/>
  <c r="H216" i="5"/>
  <c r="L215" i="5"/>
  <c r="K215" i="5"/>
  <c r="J215" i="5"/>
  <c r="I215" i="5"/>
  <c r="H215" i="5"/>
  <c r="L214" i="5"/>
  <c r="K214" i="5"/>
  <c r="J214" i="5"/>
  <c r="I214" i="5"/>
  <c r="H214" i="5"/>
  <c r="L213" i="5"/>
  <c r="K213" i="5"/>
  <c r="J213" i="5"/>
  <c r="I213" i="5"/>
  <c r="H213" i="5"/>
  <c r="L212" i="5"/>
  <c r="K212" i="5"/>
  <c r="J212" i="5"/>
  <c r="I212" i="5"/>
  <c r="H212" i="5"/>
  <c r="L211" i="5"/>
  <c r="K211" i="5"/>
  <c r="J211" i="5"/>
  <c r="I211" i="5"/>
  <c r="H211" i="5"/>
  <c r="L210" i="5"/>
  <c r="K210" i="5"/>
  <c r="J210" i="5"/>
  <c r="I210" i="5"/>
  <c r="H210" i="5"/>
  <c r="L209" i="5"/>
  <c r="K209" i="5"/>
  <c r="J209" i="5"/>
  <c r="I209" i="5"/>
  <c r="H209" i="5"/>
  <c r="L208" i="5"/>
  <c r="K208" i="5"/>
  <c r="J208" i="5"/>
  <c r="I208" i="5"/>
  <c r="H208" i="5"/>
  <c r="L207" i="5"/>
  <c r="K207" i="5"/>
  <c r="J207" i="5"/>
  <c r="I207" i="5"/>
  <c r="H207" i="5"/>
  <c r="L206" i="5"/>
  <c r="K206" i="5"/>
  <c r="J206" i="5"/>
  <c r="I206" i="5"/>
  <c r="H206" i="5"/>
  <c r="L205" i="5"/>
  <c r="K205" i="5"/>
  <c r="J205" i="5"/>
  <c r="I205" i="5"/>
  <c r="H205" i="5"/>
  <c r="L204" i="5"/>
  <c r="K204" i="5"/>
  <c r="J204" i="5"/>
  <c r="I204" i="5"/>
  <c r="H204" i="5"/>
  <c r="L203" i="5"/>
  <c r="K203" i="5"/>
  <c r="J203" i="5"/>
  <c r="I203" i="5"/>
  <c r="H203" i="5"/>
  <c r="L202" i="5"/>
  <c r="K202" i="5"/>
  <c r="J202" i="5"/>
  <c r="I202" i="5"/>
  <c r="H202" i="5"/>
  <c r="L201" i="5"/>
  <c r="K201" i="5"/>
  <c r="J201" i="5"/>
  <c r="I201" i="5"/>
  <c r="H201" i="5"/>
  <c r="L200" i="5"/>
  <c r="K200" i="5"/>
  <c r="J200" i="5"/>
  <c r="I200" i="5"/>
  <c r="H200" i="5"/>
  <c r="L199" i="5"/>
  <c r="K199" i="5"/>
  <c r="J199" i="5"/>
  <c r="I199" i="5"/>
  <c r="H199" i="5"/>
  <c r="L198" i="5"/>
  <c r="K198" i="5"/>
  <c r="J198" i="5"/>
  <c r="I198" i="5"/>
  <c r="H198" i="5"/>
  <c r="L197" i="5"/>
  <c r="K197" i="5"/>
  <c r="J197" i="5"/>
  <c r="I197" i="5"/>
  <c r="H197" i="5"/>
  <c r="L196" i="5"/>
  <c r="K196" i="5"/>
  <c r="J196" i="5"/>
  <c r="I196" i="5"/>
  <c r="H196" i="5"/>
  <c r="L195" i="5"/>
  <c r="K195" i="5"/>
  <c r="J195" i="5"/>
  <c r="I195" i="5"/>
  <c r="H195" i="5"/>
  <c r="L194" i="5"/>
  <c r="K194" i="5"/>
  <c r="J194" i="5"/>
  <c r="I194" i="5"/>
  <c r="H194" i="5"/>
  <c r="L193" i="5"/>
  <c r="K193" i="5"/>
  <c r="J193" i="5"/>
  <c r="I193" i="5"/>
  <c r="H193" i="5"/>
  <c r="L192" i="5"/>
  <c r="K192" i="5"/>
  <c r="J192" i="5"/>
  <c r="I192" i="5"/>
  <c r="H192" i="5"/>
  <c r="L191" i="5"/>
  <c r="K191" i="5"/>
  <c r="J191" i="5"/>
  <c r="I191" i="5"/>
  <c r="H191" i="5"/>
  <c r="L190" i="5"/>
  <c r="K190" i="5"/>
  <c r="J190" i="5"/>
  <c r="I190" i="5"/>
  <c r="H190" i="5"/>
  <c r="L189" i="5"/>
  <c r="K189" i="5"/>
  <c r="J189" i="5"/>
  <c r="I189" i="5"/>
  <c r="H189" i="5"/>
  <c r="L188" i="5"/>
  <c r="K188" i="5"/>
  <c r="J188" i="5"/>
  <c r="I188" i="5"/>
  <c r="H188" i="5"/>
  <c r="L187" i="5"/>
  <c r="K187" i="5"/>
  <c r="J187" i="5"/>
  <c r="I187" i="5"/>
  <c r="H187" i="5"/>
  <c r="L186" i="5"/>
  <c r="K186" i="5"/>
  <c r="J186" i="5"/>
  <c r="I186" i="5"/>
  <c r="H186" i="5"/>
  <c r="L185" i="5"/>
  <c r="K185" i="5"/>
  <c r="J185" i="5"/>
  <c r="I185" i="5"/>
  <c r="H185" i="5"/>
  <c r="L184" i="5"/>
  <c r="K184" i="5"/>
  <c r="J184" i="5"/>
  <c r="I184" i="5"/>
  <c r="H184" i="5"/>
  <c r="L183" i="5"/>
  <c r="K183" i="5"/>
  <c r="J183" i="5"/>
  <c r="I183" i="5"/>
  <c r="H183" i="5"/>
  <c r="L182" i="5"/>
  <c r="K182" i="5"/>
  <c r="J182" i="5"/>
  <c r="I182" i="5"/>
  <c r="H182" i="5"/>
  <c r="L181" i="5"/>
  <c r="K181" i="5"/>
  <c r="J181" i="5"/>
  <c r="I181" i="5"/>
  <c r="H181" i="5"/>
  <c r="L180" i="5"/>
  <c r="K180" i="5"/>
  <c r="J180" i="5"/>
  <c r="I180" i="5"/>
  <c r="H180" i="5"/>
  <c r="L179" i="5"/>
  <c r="K179" i="5"/>
  <c r="J179" i="5"/>
  <c r="I179" i="5"/>
  <c r="H179" i="5"/>
  <c r="L178" i="5"/>
  <c r="K178" i="5"/>
  <c r="J178" i="5"/>
  <c r="I178" i="5"/>
  <c r="H178" i="5"/>
  <c r="L177" i="5"/>
  <c r="K177" i="5"/>
  <c r="J177" i="5"/>
  <c r="I177" i="5"/>
  <c r="H177" i="5"/>
  <c r="L176" i="5"/>
  <c r="K176" i="5"/>
  <c r="J176" i="5"/>
  <c r="I176" i="5"/>
  <c r="H176" i="5"/>
  <c r="L175" i="5"/>
  <c r="K175" i="5"/>
  <c r="J175" i="5"/>
  <c r="I175" i="5"/>
  <c r="H175" i="5"/>
  <c r="L174" i="5"/>
  <c r="K174" i="5"/>
  <c r="J174" i="5"/>
  <c r="I174" i="5"/>
  <c r="H174" i="5"/>
  <c r="L173" i="5"/>
  <c r="K173" i="5"/>
  <c r="J173" i="5"/>
  <c r="I173" i="5"/>
  <c r="H173" i="5"/>
  <c r="L172" i="5"/>
  <c r="K172" i="5"/>
  <c r="J172" i="5"/>
  <c r="I172" i="5"/>
  <c r="H172" i="5"/>
  <c r="L171" i="5"/>
  <c r="K171" i="5"/>
  <c r="J171" i="5"/>
  <c r="I171" i="5"/>
  <c r="H171" i="5"/>
  <c r="L170" i="5"/>
  <c r="K170" i="5"/>
  <c r="J170" i="5"/>
  <c r="I170" i="5"/>
  <c r="H170" i="5"/>
  <c r="L169" i="5"/>
  <c r="K169" i="5"/>
  <c r="J169" i="5"/>
  <c r="I169" i="5"/>
  <c r="H169" i="5"/>
  <c r="L168" i="5"/>
  <c r="K168" i="5"/>
  <c r="J168" i="5"/>
  <c r="I168" i="5"/>
  <c r="H168" i="5"/>
  <c r="L167" i="5"/>
  <c r="K167" i="5"/>
  <c r="J167" i="5"/>
  <c r="I167" i="5"/>
  <c r="H167" i="5"/>
  <c r="L166" i="5"/>
  <c r="K166" i="5"/>
  <c r="J166" i="5"/>
  <c r="I166" i="5"/>
  <c r="H166" i="5"/>
  <c r="L165" i="5"/>
  <c r="K165" i="5"/>
  <c r="J165" i="5"/>
  <c r="I165" i="5"/>
  <c r="H165" i="5"/>
  <c r="L164" i="5"/>
  <c r="K164" i="5"/>
  <c r="J164" i="5"/>
  <c r="I164" i="5"/>
  <c r="H164" i="5"/>
  <c r="L163" i="5"/>
  <c r="K163" i="5"/>
  <c r="J163" i="5"/>
  <c r="I163" i="5"/>
  <c r="H163" i="5"/>
  <c r="L162" i="5"/>
  <c r="K162" i="5"/>
  <c r="J162" i="5"/>
  <c r="I162" i="5"/>
  <c r="H162" i="5"/>
  <c r="L161" i="5"/>
  <c r="K161" i="5"/>
  <c r="J161" i="5"/>
  <c r="I161" i="5"/>
  <c r="H161" i="5"/>
  <c r="L160" i="5"/>
  <c r="K160" i="5"/>
  <c r="J160" i="5"/>
  <c r="I160" i="5"/>
  <c r="H160" i="5"/>
  <c r="L159" i="5"/>
  <c r="K159" i="5"/>
  <c r="J159" i="5"/>
  <c r="I159" i="5"/>
  <c r="H159" i="5"/>
  <c r="L158" i="5"/>
  <c r="K158" i="5"/>
  <c r="J158" i="5"/>
  <c r="I158" i="5"/>
  <c r="H158" i="5"/>
  <c r="L157" i="5"/>
  <c r="K157" i="5"/>
  <c r="J157" i="5"/>
  <c r="I157" i="5"/>
  <c r="H157" i="5"/>
  <c r="L156" i="5"/>
  <c r="K156" i="5"/>
  <c r="J156" i="5"/>
  <c r="I156" i="5"/>
  <c r="H156" i="5"/>
  <c r="L155" i="5"/>
  <c r="K155" i="5"/>
  <c r="J155" i="5"/>
  <c r="I155" i="5"/>
  <c r="H155" i="5"/>
  <c r="L154" i="5"/>
  <c r="K154" i="5"/>
  <c r="J154" i="5"/>
  <c r="I154" i="5"/>
  <c r="H154" i="5"/>
  <c r="L153" i="5"/>
  <c r="K153" i="5"/>
  <c r="J153" i="5"/>
  <c r="I153" i="5"/>
  <c r="H153" i="5"/>
  <c r="L152" i="5"/>
  <c r="K152" i="5"/>
  <c r="J152" i="5"/>
  <c r="I152" i="5"/>
  <c r="H152" i="5"/>
  <c r="L151" i="5"/>
  <c r="K151" i="5"/>
  <c r="J151" i="5"/>
  <c r="I151" i="5"/>
  <c r="H151" i="5"/>
  <c r="L150" i="5"/>
  <c r="K150" i="5"/>
  <c r="J150" i="5"/>
  <c r="I150" i="5"/>
  <c r="H150" i="5"/>
  <c r="L149" i="5"/>
  <c r="K149" i="5"/>
  <c r="J149" i="5"/>
  <c r="I149" i="5"/>
  <c r="H149" i="5"/>
  <c r="L148" i="5"/>
  <c r="K148" i="5"/>
  <c r="J148" i="5"/>
  <c r="I148" i="5"/>
  <c r="H148" i="5"/>
  <c r="L147" i="5"/>
  <c r="K147" i="5"/>
  <c r="J147" i="5"/>
  <c r="I147" i="5"/>
  <c r="H147" i="5"/>
  <c r="L146" i="5"/>
  <c r="K146" i="5"/>
  <c r="J146" i="5"/>
  <c r="I146" i="5"/>
  <c r="H146" i="5"/>
  <c r="L145" i="5"/>
  <c r="K145" i="5"/>
  <c r="J145" i="5"/>
  <c r="I145" i="5"/>
  <c r="H145" i="5"/>
  <c r="L144" i="5"/>
  <c r="K144" i="5"/>
  <c r="J144" i="5"/>
  <c r="I144" i="5"/>
  <c r="H144" i="5"/>
  <c r="L143" i="5"/>
  <c r="K143" i="5"/>
  <c r="J143" i="5"/>
  <c r="I143" i="5"/>
  <c r="H143" i="5"/>
  <c r="L142" i="5"/>
  <c r="K142" i="5"/>
  <c r="J142" i="5"/>
  <c r="I142" i="5"/>
  <c r="H142" i="5"/>
  <c r="L141" i="5"/>
  <c r="K141" i="5"/>
  <c r="J141" i="5"/>
  <c r="I141" i="5"/>
  <c r="H141" i="5"/>
  <c r="L140" i="5"/>
  <c r="K140" i="5"/>
  <c r="J140" i="5"/>
  <c r="I140" i="5"/>
  <c r="H140" i="5"/>
  <c r="L139" i="5"/>
  <c r="K139" i="5"/>
  <c r="J139" i="5"/>
  <c r="I139" i="5"/>
  <c r="H139" i="5"/>
  <c r="L138" i="5"/>
  <c r="K138" i="5"/>
  <c r="J138" i="5"/>
  <c r="I138" i="5"/>
  <c r="H138" i="5"/>
  <c r="L137" i="5"/>
  <c r="K137" i="5"/>
  <c r="J137" i="5"/>
  <c r="I137" i="5"/>
  <c r="H137" i="5"/>
  <c r="L136" i="5"/>
  <c r="K136" i="5"/>
  <c r="J136" i="5"/>
  <c r="I136" i="5"/>
  <c r="H136" i="5"/>
  <c r="L135" i="5"/>
  <c r="K135" i="5"/>
  <c r="J135" i="5"/>
  <c r="I135" i="5"/>
  <c r="H135" i="5"/>
  <c r="L134" i="5"/>
  <c r="K134" i="5"/>
  <c r="J134" i="5"/>
  <c r="I134" i="5"/>
  <c r="H134" i="5"/>
  <c r="L133" i="5"/>
  <c r="K133" i="5"/>
  <c r="J133" i="5"/>
  <c r="I133" i="5"/>
  <c r="H133" i="5"/>
  <c r="L132" i="5"/>
  <c r="K132" i="5"/>
  <c r="J132" i="5"/>
  <c r="I132" i="5"/>
  <c r="H132" i="5"/>
  <c r="L131" i="5"/>
  <c r="K131" i="5"/>
  <c r="J131" i="5"/>
  <c r="I131" i="5"/>
  <c r="H131" i="5"/>
  <c r="L130" i="5"/>
  <c r="K130" i="5"/>
  <c r="J130" i="5"/>
  <c r="I130" i="5"/>
  <c r="H130" i="5"/>
  <c r="L129" i="5"/>
  <c r="K129" i="5"/>
  <c r="J129" i="5"/>
  <c r="I129" i="5"/>
  <c r="H129" i="5"/>
  <c r="L128" i="5"/>
  <c r="K128" i="5"/>
  <c r="J128" i="5"/>
  <c r="I128" i="5"/>
  <c r="H128" i="5"/>
  <c r="L127" i="5"/>
  <c r="K127" i="5"/>
  <c r="J127" i="5"/>
  <c r="I127" i="5"/>
  <c r="H127" i="5"/>
  <c r="L126" i="5"/>
  <c r="K126" i="5"/>
  <c r="J126" i="5"/>
  <c r="I126" i="5"/>
  <c r="H126" i="5"/>
  <c r="L125" i="5"/>
  <c r="K125" i="5"/>
  <c r="J125" i="5"/>
  <c r="I125" i="5"/>
  <c r="H125" i="5"/>
  <c r="L124" i="5"/>
  <c r="K124" i="5"/>
  <c r="J124" i="5"/>
  <c r="I124" i="5"/>
  <c r="H124" i="5"/>
  <c r="L123" i="5"/>
  <c r="K123" i="5"/>
  <c r="J123" i="5"/>
  <c r="I123" i="5"/>
  <c r="H123" i="5"/>
  <c r="L122" i="5"/>
  <c r="K122" i="5"/>
  <c r="J122" i="5"/>
  <c r="I122" i="5"/>
  <c r="H122" i="5"/>
  <c r="L121" i="5"/>
  <c r="K121" i="5"/>
  <c r="J121" i="5"/>
  <c r="I121" i="5"/>
  <c r="H121" i="5"/>
  <c r="L120" i="5"/>
  <c r="K120" i="5"/>
  <c r="J120" i="5"/>
  <c r="I120" i="5"/>
  <c r="H120" i="5"/>
  <c r="L119" i="5"/>
  <c r="K119" i="5"/>
  <c r="J119" i="5"/>
  <c r="I119" i="5"/>
  <c r="H119" i="5"/>
  <c r="L118" i="5"/>
  <c r="K118" i="5"/>
  <c r="J118" i="5"/>
  <c r="I118" i="5"/>
  <c r="H118" i="5"/>
  <c r="L117" i="5"/>
  <c r="K117" i="5"/>
  <c r="J117" i="5"/>
  <c r="I117" i="5"/>
  <c r="H117" i="5"/>
  <c r="L116" i="5"/>
  <c r="K116" i="5"/>
  <c r="J116" i="5"/>
  <c r="I116" i="5"/>
  <c r="H116" i="5"/>
  <c r="L115" i="5"/>
  <c r="K115" i="5"/>
  <c r="J115" i="5"/>
  <c r="I115" i="5"/>
  <c r="H115" i="5"/>
  <c r="L114" i="5"/>
  <c r="K114" i="5"/>
  <c r="J114" i="5"/>
  <c r="I114" i="5"/>
  <c r="H114" i="5"/>
  <c r="L113" i="5"/>
  <c r="K113" i="5"/>
  <c r="J113" i="5"/>
  <c r="I113" i="5"/>
  <c r="H113" i="5"/>
  <c r="L112" i="5"/>
  <c r="K112" i="5"/>
  <c r="J112" i="5"/>
  <c r="I112" i="5"/>
  <c r="H112" i="5"/>
  <c r="L111" i="5"/>
  <c r="K111" i="5"/>
  <c r="J111" i="5"/>
  <c r="I111" i="5"/>
  <c r="H111" i="5"/>
  <c r="L110" i="5"/>
  <c r="K110" i="5"/>
  <c r="J110" i="5"/>
  <c r="I110" i="5"/>
  <c r="H110" i="5"/>
  <c r="L109" i="5"/>
  <c r="K109" i="5"/>
  <c r="J109" i="5"/>
  <c r="I109" i="5"/>
  <c r="H109" i="5"/>
  <c r="L108" i="5"/>
  <c r="K108" i="5"/>
  <c r="J108" i="5"/>
  <c r="I108" i="5"/>
  <c r="H108" i="5"/>
  <c r="L107" i="5"/>
  <c r="K107" i="5"/>
  <c r="J107" i="5"/>
  <c r="I107" i="5"/>
  <c r="H107" i="5"/>
  <c r="L106" i="5"/>
  <c r="K106" i="5"/>
  <c r="J106" i="5"/>
  <c r="I106" i="5"/>
  <c r="H106" i="5"/>
  <c r="L105" i="5"/>
  <c r="K105" i="5"/>
  <c r="J105" i="5"/>
  <c r="I105" i="5"/>
  <c r="H105" i="5"/>
  <c r="L104" i="5"/>
  <c r="K104" i="5"/>
  <c r="J104" i="5"/>
  <c r="I104" i="5"/>
  <c r="H104" i="5"/>
  <c r="L103" i="5"/>
  <c r="K103" i="5"/>
  <c r="J103" i="5"/>
  <c r="I103" i="5"/>
  <c r="H103" i="5"/>
  <c r="L102" i="5"/>
  <c r="K102" i="5"/>
  <c r="J102" i="5"/>
  <c r="I102" i="5"/>
  <c r="H102" i="5"/>
  <c r="L101" i="5"/>
  <c r="K101" i="5"/>
  <c r="J101" i="5"/>
  <c r="I101" i="5"/>
  <c r="H101" i="5"/>
  <c r="L100" i="5"/>
  <c r="K100" i="5"/>
  <c r="J100" i="5"/>
  <c r="I100" i="5"/>
  <c r="H100" i="5"/>
  <c r="L99" i="5"/>
  <c r="K99" i="5"/>
  <c r="J99" i="5"/>
  <c r="I99" i="5"/>
  <c r="H99" i="5"/>
  <c r="L98" i="5"/>
  <c r="K98" i="5"/>
  <c r="J98" i="5"/>
  <c r="I98" i="5"/>
  <c r="H98" i="5"/>
  <c r="L97" i="5"/>
  <c r="K97" i="5"/>
  <c r="J97" i="5"/>
  <c r="I97" i="5"/>
  <c r="H97" i="5"/>
  <c r="L96" i="5"/>
  <c r="K96" i="5"/>
  <c r="J96" i="5"/>
  <c r="I96" i="5"/>
  <c r="H96" i="5"/>
  <c r="L95" i="5"/>
  <c r="K95" i="5"/>
  <c r="J95" i="5"/>
  <c r="I95" i="5"/>
  <c r="H95" i="5"/>
  <c r="L94" i="5"/>
  <c r="K94" i="5"/>
  <c r="J94" i="5"/>
  <c r="I94" i="5"/>
  <c r="H94" i="5"/>
  <c r="L93" i="5"/>
  <c r="K93" i="5"/>
  <c r="J93" i="5"/>
  <c r="I93" i="5"/>
  <c r="H93" i="5"/>
  <c r="L92" i="5"/>
  <c r="K92" i="5"/>
  <c r="J92" i="5"/>
  <c r="I92" i="5"/>
  <c r="H92" i="5"/>
  <c r="L91" i="5"/>
  <c r="K91" i="5"/>
  <c r="J91" i="5"/>
  <c r="I91" i="5"/>
  <c r="H91" i="5"/>
  <c r="L90" i="5"/>
  <c r="K90" i="5"/>
  <c r="J90" i="5"/>
  <c r="I90" i="5"/>
  <c r="H90" i="5"/>
  <c r="L89" i="5"/>
  <c r="K89" i="5"/>
  <c r="J89" i="5"/>
  <c r="I89" i="5"/>
  <c r="H89" i="5"/>
  <c r="L88" i="5"/>
  <c r="K88" i="5"/>
  <c r="J88" i="5"/>
  <c r="I88" i="5"/>
  <c r="H88" i="5"/>
  <c r="L87" i="5"/>
  <c r="K87" i="5"/>
  <c r="J87" i="5"/>
  <c r="I87" i="5"/>
  <c r="H87" i="5"/>
  <c r="L86" i="5"/>
  <c r="K86" i="5"/>
  <c r="J86" i="5"/>
  <c r="I86" i="5"/>
  <c r="H86" i="5"/>
  <c r="L85" i="5"/>
  <c r="K85" i="5"/>
  <c r="J85" i="5"/>
  <c r="I85" i="5"/>
  <c r="H85" i="5"/>
  <c r="L84" i="5"/>
  <c r="K84" i="5"/>
  <c r="J84" i="5"/>
  <c r="I84" i="5"/>
  <c r="H84" i="5"/>
  <c r="L83" i="5"/>
  <c r="K83" i="5"/>
  <c r="J83" i="5"/>
  <c r="I83" i="5"/>
  <c r="H83" i="5"/>
  <c r="L82" i="5"/>
  <c r="K82" i="5"/>
  <c r="J82" i="5"/>
  <c r="I82" i="5"/>
  <c r="H82" i="5"/>
  <c r="L81" i="5"/>
  <c r="K81" i="5"/>
  <c r="J81" i="5"/>
  <c r="I81" i="5"/>
  <c r="H81" i="5"/>
  <c r="L80" i="5"/>
  <c r="K80" i="5"/>
  <c r="J80" i="5"/>
  <c r="I80" i="5"/>
  <c r="H80" i="5"/>
  <c r="L79" i="5"/>
  <c r="K79" i="5"/>
  <c r="J79" i="5"/>
  <c r="I79" i="5"/>
  <c r="H79" i="5"/>
  <c r="L78" i="5"/>
  <c r="K78" i="5"/>
  <c r="J78" i="5"/>
  <c r="I78" i="5"/>
  <c r="H78" i="5"/>
  <c r="L77" i="5"/>
  <c r="K77" i="5"/>
  <c r="J77" i="5"/>
  <c r="I77" i="5"/>
  <c r="H77" i="5"/>
  <c r="L76" i="5"/>
  <c r="K76" i="5"/>
  <c r="J76" i="5"/>
  <c r="I76" i="5"/>
  <c r="H76" i="5"/>
  <c r="L75" i="5"/>
  <c r="K75" i="5"/>
  <c r="J75" i="5"/>
  <c r="I75" i="5"/>
  <c r="H75" i="5"/>
  <c r="L74" i="5"/>
  <c r="K74" i="5"/>
  <c r="J74" i="5"/>
  <c r="I74" i="5"/>
  <c r="H74" i="5"/>
  <c r="L73" i="5"/>
  <c r="K73" i="5"/>
  <c r="J73" i="5"/>
  <c r="I73" i="5"/>
  <c r="H73" i="5"/>
  <c r="L72" i="5"/>
  <c r="K72" i="5"/>
  <c r="J72" i="5"/>
  <c r="I72" i="5"/>
  <c r="H72" i="5"/>
  <c r="L71" i="5"/>
  <c r="K71" i="5"/>
  <c r="J71" i="5"/>
  <c r="I71" i="5"/>
  <c r="H71" i="5"/>
  <c r="L70" i="5"/>
  <c r="K70" i="5"/>
  <c r="J70" i="5"/>
  <c r="I70" i="5"/>
  <c r="H70" i="5"/>
  <c r="L69" i="5"/>
  <c r="K69" i="5"/>
  <c r="J69" i="5"/>
  <c r="I69" i="5"/>
  <c r="H69" i="5"/>
  <c r="L68" i="5"/>
  <c r="K68" i="5"/>
  <c r="J68" i="5"/>
  <c r="I68" i="5"/>
  <c r="H68" i="5"/>
  <c r="L67" i="5"/>
  <c r="K67" i="5"/>
  <c r="J67" i="5"/>
  <c r="I67" i="5"/>
  <c r="H67" i="5"/>
  <c r="L66" i="5"/>
  <c r="K66" i="5"/>
  <c r="J66" i="5"/>
  <c r="I66" i="5"/>
  <c r="H66" i="5"/>
  <c r="L65" i="5"/>
  <c r="K65" i="5"/>
  <c r="J65" i="5"/>
  <c r="I65" i="5"/>
  <c r="H65" i="5"/>
  <c r="L64" i="5"/>
  <c r="K64" i="5"/>
  <c r="J64" i="5"/>
  <c r="I64" i="5"/>
  <c r="H64" i="5"/>
  <c r="L63" i="5"/>
  <c r="K63" i="5"/>
  <c r="J63" i="5"/>
  <c r="I63" i="5"/>
  <c r="H63" i="5"/>
  <c r="L62" i="5"/>
  <c r="K62" i="5"/>
  <c r="J62" i="5"/>
  <c r="I62" i="5"/>
  <c r="H62" i="5"/>
  <c r="L61" i="5"/>
  <c r="K61" i="5"/>
  <c r="J61" i="5"/>
  <c r="I61" i="5"/>
  <c r="H61" i="5"/>
  <c r="L60" i="5"/>
  <c r="K60" i="5"/>
  <c r="J60" i="5"/>
  <c r="I60" i="5"/>
  <c r="H60" i="5"/>
  <c r="L59" i="5"/>
  <c r="K59" i="5"/>
  <c r="J59" i="5"/>
  <c r="I59" i="5"/>
  <c r="H59" i="5"/>
  <c r="L58" i="5"/>
  <c r="K58" i="5"/>
  <c r="J58" i="5"/>
  <c r="I58" i="5"/>
  <c r="H58" i="5"/>
  <c r="L57" i="5"/>
  <c r="K57" i="5"/>
  <c r="J57" i="5"/>
  <c r="I57" i="5"/>
  <c r="H57" i="5"/>
  <c r="L56" i="5"/>
  <c r="K56" i="5"/>
  <c r="J56" i="5"/>
  <c r="I56" i="5"/>
  <c r="H56" i="5"/>
  <c r="L55" i="5"/>
  <c r="K55" i="5"/>
  <c r="J55" i="5"/>
  <c r="I55" i="5"/>
  <c r="H55" i="5"/>
  <c r="L54" i="5"/>
  <c r="K54" i="5"/>
  <c r="J54" i="5"/>
  <c r="I54" i="5"/>
  <c r="H54" i="5"/>
  <c r="L53" i="5"/>
  <c r="K53" i="5"/>
  <c r="J53" i="5"/>
  <c r="I53" i="5"/>
  <c r="H53" i="5"/>
  <c r="L52" i="5"/>
  <c r="K52" i="5"/>
  <c r="J52" i="5"/>
  <c r="I52" i="5"/>
  <c r="H52" i="5"/>
  <c r="L51" i="5"/>
  <c r="K51" i="5"/>
  <c r="J51" i="5"/>
  <c r="I51" i="5"/>
  <c r="H51" i="5"/>
  <c r="L50" i="5"/>
  <c r="K50" i="5"/>
  <c r="J50" i="5"/>
  <c r="I50" i="5"/>
  <c r="H50" i="5"/>
  <c r="L49" i="5"/>
  <c r="K49" i="5"/>
  <c r="J49" i="5"/>
  <c r="I49" i="5"/>
  <c r="H49" i="5"/>
  <c r="L48" i="5"/>
  <c r="K48" i="5"/>
  <c r="J48" i="5"/>
  <c r="I48" i="5"/>
  <c r="H48" i="5"/>
  <c r="L47" i="5"/>
  <c r="K47" i="5"/>
  <c r="J47" i="5"/>
  <c r="I47" i="5"/>
  <c r="H47" i="5"/>
  <c r="L46" i="5"/>
  <c r="K46" i="5"/>
  <c r="J46" i="5"/>
  <c r="I46" i="5"/>
  <c r="H46" i="5"/>
  <c r="L45" i="5"/>
  <c r="K45" i="5"/>
  <c r="J45" i="5"/>
  <c r="I45" i="5"/>
  <c r="H45" i="5"/>
  <c r="L44" i="5"/>
  <c r="K44" i="5"/>
  <c r="J44" i="5"/>
  <c r="I44" i="5"/>
  <c r="H44" i="5"/>
  <c r="L43" i="5"/>
  <c r="K43" i="5"/>
  <c r="J43" i="5"/>
  <c r="I43" i="5"/>
  <c r="H43" i="5"/>
  <c r="L42" i="5"/>
  <c r="K42" i="5"/>
  <c r="J42" i="5"/>
  <c r="I42" i="5"/>
  <c r="H42" i="5"/>
  <c r="L41" i="5"/>
  <c r="K41" i="5"/>
  <c r="J41" i="5"/>
  <c r="I41" i="5"/>
  <c r="H41" i="5"/>
  <c r="L40" i="5"/>
  <c r="K40" i="5"/>
  <c r="J40" i="5"/>
  <c r="I40" i="5"/>
  <c r="H40" i="5"/>
  <c r="L39" i="5"/>
  <c r="K39" i="5"/>
  <c r="J39" i="5"/>
  <c r="I39" i="5"/>
  <c r="H39" i="5"/>
  <c r="L38" i="5"/>
  <c r="K38" i="5"/>
  <c r="J38" i="5"/>
  <c r="I38" i="5"/>
  <c r="H38" i="5"/>
  <c r="L37" i="5"/>
  <c r="K37" i="5"/>
  <c r="J37" i="5"/>
  <c r="I37" i="5"/>
  <c r="H37" i="5"/>
  <c r="L36" i="5"/>
  <c r="K36" i="5"/>
  <c r="J36" i="5"/>
  <c r="I36" i="5"/>
  <c r="H36" i="5"/>
  <c r="L35" i="5"/>
  <c r="K35" i="5"/>
  <c r="J35" i="5"/>
  <c r="I35" i="5"/>
  <c r="H35" i="5"/>
  <c r="L34" i="5"/>
  <c r="K34" i="5"/>
  <c r="J34" i="5"/>
  <c r="I34" i="5"/>
  <c r="H34" i="5"/>
  <c r="L33" i="5"/>
  <c r="K33" i="5"/>
  <c r="J33" i="5"/>
  <c r="I33" i="5"/>
  <c r="H33" i="5"/>
  <c r="L32" i="5"/>
  <c r="K32" i="5"/>
  <c r="J32" i="5"/>
  <c r="I32" i="5"/>
  <c r="H32" i="5"/>
  <c r="L31" i="5"/>
  <c r="K31" i="5"/>
  <c r="J31" i="5"/>
  <c r="I31" i="5"/>
  <c r="H31" i="5"/>
  <c r="L30" i="5"/>
  <c r="K30" i="5"/>
  <c r="J30" i="5"/>
  <c r="I30" i="5"/>
  <c r="H30" i="5"/>
  <c r="L29" i="5"/>
  <c r="K29" i="5"/>
  <c r="J29" i="5"/>
  <c r="I29" i="5"/>
  <c r="H29" i="5"/>
  <c r="L28" i="5"/>
  <c r="K28" i="5"/>
  <c r="J28" i="5"/>
  <c r="I28" i="5"/>
  <c r="H28" i="5"/>
  <c r="L27" i="5"/>
  <c r="K27" i="5"/>
  <c r="J27" i="5"/>
  <c r="I27" i="5"/>
  <c r="H27" i="5"/>
  <c r="L26" i="5"/>
  <c r="K26" i="5"/>
  <c r="J26" i="5"/>
  <c r="I26" i="5"/>
  <c r="H26" i="5"/>
  <c r="L25" i="5"/>
  <c r="K25" i="5"/>
  <c r="J25" i="5"/>
  <c r="I25" i="5"/>
  <c r="H25" i="5"/>
  <c r="L24" i="5"/>
  <c r="K24" i="5"/>
  <c r="J24" i="5"/>
  <c r="I24" i="5"/>
  <c r="H24" i="5"/>
  <c r="L23" i="5"/>
  <c r="K23" i="5"/>
  <c r="J23" i="5"/>
  <c r="I23" i="5"/>
  <c r="H23" i="5"/>
  <c r="L22" i="5"/>
  <c r="K22" i="5"/>
  <c r="J22" i="5"/>
  <c r="I22" i="5"/>
  <c r="H22" i="5"/>
  <c r="L21" i="5"/>
  <c r="K21" i="5"/>
  <c r="J21" i="5"/>
  <c r="I21" i="5"/>
  <c r="H21" i="5"/>
  <c r="L20" i="5"/>
  <c r="K20" i="5"/>
  <c r="J20" i="5"/>
  <c r="I20" i="5"/>
  <c r="H20" i="5"/>
  <c r="L19" i="5"/>
  <c r="K19" i="5"/>
  <c r="J19" i="5"/>
  <c r="I19" i="5"/>
  <c r="H19" i="5"/>
  <c r="L18" i="5"/>
  <c r="K18" i="5"/>
  <c r="J18" i="5"/>
  <c r="I18" i="5"/>
  <c r="H18" i="5"/>
  <c r="L17" i="5"/>
  <c r="K17" i="5"/>
  <c r="J17" i="5"/>
  <c r="I17" i="5"/>
  <c r="H17" i="5"/>
  <c r="L16" i="5"/>
  <c r="K16" i="5"/>
  <c r="J16" i="5"/>
  <c r="I16" i="5"/>
  <c r="H16" i="5"/>
  <c r="L15" i="5"/>
  <c r="K15" i="5"/>
  <c r="J15" i="5"/>
  <c r="I15" i="5"/>
  <c r="H15" i="5"/>
  <c r="L14" i="5"/>
  <c r="K14" i="5"/>
  <c r="J14" i="5"/>
  <c r="I14" i="5"/>
  <c r="H14" i="5"/>
  <c r="N13" i="5"/>
  <c r="N14" i="5" s="1"/>
  <c r="N15" i="5" s="1"/>
  <c r="N16" i="5" s="1"/>
  <c r="N17" i="5" s="1"/>
  <c r="N18" i="5" s="1"/>
  <c r="N19" i="5" s="1"/>
  <c r="N20" i="5" s="1"/>
  <c r="N21" i="5" s="1"/>
  <c r="N22" i="5" s="1"/>
  <c r="N23" i="5" s="1"/>
  <c r="N24" i="5" s="1"/>
  <c r="N25" i="5" s="1"/>
  <c r="N26" i="5" s="1"/>
  <c r="N27" i="5" s="1"/>
  <c r="N28" i="5" s="1"/>
  <c r="N29" i="5" s="1"/>
  <c r="N30" i="5" s="1"/>
  <c r="N31" i="5" s="1"/>
  <c r="L13" i="5"/>
  <c r="K13" i="5"/>
  <c r="J13" i="5"/>
  <c r="I13" i="5"/>
  <c r="H13" i="5"/>
  <c r="L12" i="5"/>
  <c r="K12" i="5"/>
  <c r="J12" i="5"/>
  <c r="I12" i="5"/>
  <c r="H12" i="5"/>
  <c r="L11" i="5"/>
  <c r="K11" i="5"/>
  <c r="J11" i="5"/>
  <c r="I11" i="5"/>
  <c r="H11" i="5"/>
  <c r="L10" i="5"/>
  <c r="K10" i="5"/>
  <c r="J10" i="5"/>
  <c r="I10" i="5"/>
  <c r="H10" i="5"/>
  <c r="L9" i="5"/>
  <c r="K9" i="5"/>
  <c r="J9" i="5"/>
  <c r="I9" i="5"/>
  <c r="H9" i="5"/>
  <c r="L8" i="5"/>
  <c r="K8" i="5"/>
  <c r="J8" i="5"/>
  <c r="I8" i="5"/>
  <c r="H8" i="5"/>
  <c r="L7" i="5"/>
  <c r="K7" i="5"/>
  <c r="J7" i="5"/>
  <c r="I7" i="5"/>
  <c r="H7" i="5"/>
  <c r="L6" i="5"/>
  <c r="K6" i="5"/>
  <c r="J6" i="5"/>
  <c r="I6" i="5"/>
  <c r="H6" i="5"/>
  <c r="L5" i="5"/>
  <c r="K5" i="5"/>
  <c r="J5" i="5"/>
  <c r="I5" i="5"/>
  <c r="H5" i="5"/>
  <c r="O4" i="5"/>
  <c r="O5" i="5" s="1"/>
  <c r="O6" i="5" s="1"/>
  <c r="O7" i="5" s="1"/>
  <c r="O8" i="5" s="1"/>
  <c r="O9" i="5" s="1"/>
  <c r="O10" i="5" s="1"/>
  <c r="O11" i="5" s="1"/>
  <c r="O12" i="5" s="1"/>
  <c r="O13" i="5" s="1"/>
  <c r="O14" i="5" s="1"/>
  <c r="O15" i="5" s="1"/>
  <c r="O16" i="5" s="1"/>
  <c r="O17" i="5" s="1"/>
  <c r="O18" i="5" s="1"/>
  <c r="O19" i="5" s="1"/>
  <c r="O20" i="5" s="1"/>
  <c r="O21" i="5" s="1"/>
  <c r="O22" i="5" s="1"/>
  <c r="O23" i="5" s="1"/>
  <c r="O24" i="5" s="1"/>
  <c r="O25" i="5" s="1"/>
  <c r="O26" i="5" s="1"/>
  <c r="O27" i="5" s="1"/>
  <c r="O28" i="5" s="1"/>
  <c r="O29" i="5" s="1"/>
  <c r="O30" i="5" s="1"/>
  <c r="O31" i="5" s="1"/>
  <c r="O32" i="5" s="1"/>
  <c r="O33" i="5" s="1"/>
  <c r="O34" i="5" s="1"/>
  <c r="O35" i="5" s="1"/>
  <c r="O36" i="5" s="1"/>
  <c r="O37" i="5" s="1"/>
  <c r="O38" i="5" s="1"/>
  <c r="O39" i="5" s="1"/>
  <c r="O40" i="5" s="1"/>
  <c r="O41" i="5" s="1"/>
  <c r="O42" i="5" s="1"/>
  <c r="O43" i="5" s="1"/>
  <c r="O44" i="5" s="1"/>
  <c r="O45" i="5" s="1"/>
  <c r="O46" i="5" s="1"/>
  <c r="O47" i="5" s="1"/>
  <c r="O48" i="5" s="1"/>
  <c r="O49" i="5" s="1"/>
  <c r="O50" i="5" s="1"/>
  <c r="O51" i="5" s="1"/>
  <c r="O52" i="5" s="1"/>
  <c r="O53" i="5" s="1"/>
  <c r="O54" i="5" s="1"/>
  <c r="O55" i="5" s="1"/>
  <c r="O56" i="5" s="1"/>
  <c r="O57" i="5" s="1"/>
  <c r="O58" i="5" s="1"/>
  <c r="O59" i="5" s="1"/>
  <c r="O60" i="5" s="1"/>
  <c r="O61" i="5" s="1"/>
  <c r="O62" i="5" s="1"/>
  <c r="O63" i="5" s="1"/>
  <c r="O64" i="5" s="1"/>
  <c r="O65" i="5" s="1"/>
  <c r="O66" i="5" s="1"/>
  <c r="O67" i="5" s="1"/>
  <c r="O68" i="5" s="1"/>
  <c r="O69" i="5" s="1"/>
  <c r="O70" i="5" s="1"/>
  <c r="O71" i="5" s="1"/>
  <c r="O72" i="5" s="1"/>
  <c r="O73" i="5" s="1"/>
  <c r="O74" i="5" s="1"/>
  <c r="O75" i="5" s="1"/>
  <c r="O76" i="5" s="1"/>
  <c r="O77" i="5" s="1"/>
  <c r="O78" i="5" s="1"/>
  <c r="O79" i="5" s="1"/>
  <c r="O80" i="5" s="1"/>
  <c r="O81" i="5" s="1"/>
  <c r="O82" i="5" s="1"/>
  <c r="O83" i="5" s="1"/>
  <c r="O84" i="5" s="1"/>
  <c r="O85" i="5" s="1"/>
  <c r="O86" i="5" s="1"/>
  <c r="O87" i="5" s="1"/>
  <c r="O88" i="5" s="1"/>
  <c r="O89" i="5" s="1"/>
  <c r="O90" i="5" s="1"/>
  <c r="O91" i="5" s="1"/>
  <c r="O92" i="5" s="1"/>
  <c r="O93" i="5" s="1"/>
  <c r="O94" i="5" s="1"/>
  <c r="O95" i="5" s="1"/>
  <c r="O96" i="5" s="1"/>
  <c r="O97" i="5" s="1"/>
  <c r="O98" i="5" s="1"/>
  <c r="O99" i="5" s="1"/>
  <c r="O100" i="5" s="1"/>
  <c r="O101" i="5" s="1"/>
  <c r="O102" i="5" s="1"/>
  <c r="O103" i="5" s="1"/>
  <c r="O104" i="5" s="1"/>
  <c r="O105" i="5" s="1"/>
  <c r="O106" i="5" s="1"/>
  <c r="O107" i="5" s="1"/>
  <c r="O108" i="5" s="1"/>
  <c r="O109" i="5" s="1"/>
  <c r="O110" i="5" s="1"/>
  <c r="O111" i="5" s="1"/>
  <c r="O112" i="5" s="1"/>
  <c r="O113" i="5" s="1"/>
  <c r="O114" i="5" s="1"/>
  <c r="O115" i="5" s="1"/>
  <c r="O116" i="5" s="1"/>
  <c r="O117" i="5" s="1"/>
  <c r="O118" i="5" s="1"/>
  <c r="O119" i="5" s="1"/>
  <c r="O120" i="5" s="1"/>
  <c r="O121" i="5" s="1"/>
  <c r="O122" i="5" s="1"/>
  <c r="O123" i="5" s="1"/>
  <c r="O124" i="5" s="1"/>
  <c r="O125" i="5" s="1"/>
  <c r="O126" i="5" s="1"/>
  <c r="O127" i="5" s="1"/>
  <c r="O128" i="5" s="1"/>
  <c r="O129" i="5" s="1"/>
  <c r="O130" i="5" s="1"/>
  <c r="O131" i="5" s="1"/>
  <c r="O132" i="5" s="1"/>
  <c r="O133" i="5" s="1"/>
  <c r="O134" i="5" s="1"/>
  <c r="O135" i="5" s="1"/>
  <c r="O136" i="5" s="1"/>
  <c r="O137" i="5" s="1"/>
  <c r="O138" i="5" s="1"/>
  <c r="O139" i="5" s="1"/>
  <c r="O140" i="5" s="1"/>
  <c r="O141" i="5" s="1"/>
  <c r="O142" i="5" s="1"/>
  <c r="O143" i="5" s="1"/>
  <c r="O144" i="5" s="1"/>
  <c r="O145" i="5" s="1"/>
  <c r="O146" i="5" s="1"/>
  <c r="O147" i="5" s="1"/>
  <c r="O148" i="5" s="1"/>
  <c r="O149" i="5" s="1"/>
  <c r="O150" i="5" s="1"/>
  <c r="O151" i="5" s="1"/>
  <c r="O152" i="5" s="1"/>
  <c r="O153" i="5" s="1"/>
  <c r="O154" i="5" s="1"/>
  <c r="O155" i="5" s="1"/>
  <c r="O156" i="5" s="1"/>
  <c r="O157" i="5" s="1"/>
  <c r="O158" i="5" s="1"/>
  <c r="O159" i="5" s="1"/>
  <c r="O160" i="5" s="1"/>
  <c r="O161" i="5" s="1"/>
  <c r="O162" i="5" s="1"/>
  <c r="O163" i="5" s="1"/>
  <c r="O164" i="5" s="1"/>
  <c r="O165" i="5" s="1"/>
  <c r="O166" i="5" s="1"/>
  <c r="O167" i="5" s="1"/>
  <c r="O168" i="5" s="1"/>
  <c r="O169" i="5" s="1"/>
  <c r="O170" i="5" s="1"/>
  <c r="O171" i="5" s="1"/>
  <c r="O172" i="5" s="1"/>
  <c r="O173" i="5" s="1"/>
  <c r="O174" i="5" s="1"/>
  <c r="O175" i="5" s="1"/>
  <c r="O176" i="5" s="1"/>
  <c r="O177" i="5" s="1"/>
  <c r="O178" i="5" s="1"/>
  <c r="O179" i="5" s="1"/>
  <c r="O180" i="5" s="1"/>
  <c r="O181" i="5" s="1"/>
  <c r="O182" i="5" s="1"/>
  <c r="O183" i="5" s="1"/>
  <c r="O184" i="5" s="1"/>
  <c r="O185" i="5" s="1"/>
  <c r="O186" i="5" s="1"/>
  <c r="O187" i="5" s="1"/>
  <c r="O188" i="5" s="1"/>
  <c r="O189" i="5" s="1"/>
  <c r="O190" i="5" s="1"/>
  <c r="O191" i="5" s="1"/>
  <c r="O192" i="5" s="1"/>
  <c r="O193" i="5" s="1"/>
  <c r="O194" i="5" s="1"/>
  <c r="O195" i="5" s="1"/>
  <c r="O196" i="5" s="1"/>
  <c r="O197" i="5" s="1"/>
  <c r="O198" i="5" s="1"/>
  <c r="O199" i="5" s="1"/>
  <c r="O200" i="5" s="1"/>
  <c r="O201" i="5" s="1"/>
  <c r="O202" i="5" s="1"/>
  <c r="O203" i="5" s="1"/>
  <c r="O204" i="5" s="1"/>
  <c r="O205" i="5" s="1"/>
  <c r="O206" i="5" s="1"/>
  <c r="O207" i="5" s="1"/>
  <c r="O208" i="5" s="1"/>
  <c r="O209" i="5" s="1"/>
  <c r="O210" i="5" s="1"/>
  <c r="O211" i="5" s="1"/>
  <c r="O212" i="5" s="1"/>
  <c r="O213" i="5" s="1"/>
  <c r="O214" i="5" s="1"/>
  <c r="O215" i="5" s="1"/>
  <c r="O216" i="5" s="1"/>
  <c r="O217" i="5" s="1"/>
  <c r="O218" i="5" s="1"/>
  <c r="O219" i="5" s="1"/>
  <c r="O220" i="5" s="1"/>
  <c r="O221" i="5" s="1"/>
  <c r="O222" i="5" s="1"/>
  <c r="O223" i="5" s="1"/>
  <c r="O224" i="5" s="1"/>
  <c r="O225" i="5" s="1"/>
  <c r="O226" i="5" s="1"/>
  <c r="O227" i="5" s="1"/>
  <c r="O228" i="5" s="1"/>
  <c r="O229" i="5" s="1"/>
  <c r="O230" i="5" s="1"/>
  <c r="O231" i="5" s="1"/>
  <c r="O232" i="5" s="1"/>
  <c r="O233" i="5" s="1"/>
  <c r="O234" i="5" s="1"/>
  <c r="O235" i="5" s="1"/>
  <c r="O236" i="5" s="1"/>
  <c r="O237" i="5" s="1"/>
  <c r="O238" i="5" s="1"/>
  <c r="O239" i="5" s="1"/>
  <c r="O240" i="5" s="1"/>
  <c r="O241" i="5" s="1"/>
  <c r="O242" i="5" s="1"/>
  <c r="O243" i="5" s="1"/>
  <c r="O244" i="5" s="1"/>
  <c r="O245" i="5" s="1"/>
  <c r="O246" i="5" s="1"/>
  <c r="O247" i="5" s="1"/>
  <c r="O248" i="5" s="1"/>
  <c r="O249" i="5" s="1"/>
  <c r="O250" i="5" s="1"/>
  <c r="O251" i="5" s="1"/>
  <c r="O252" i="5" s="1"/>
  <c r="O253" i="5" s="1"/>
  <c r="O254" i="5" s="1"/>
  <c r="O255" i="5" s="1"/>
  <c r="O256" i="5" s="1"/>
  <c r="O257" i="5" s="1"/>
  <c r="O258" i="5" s="1"/>
  <c r="O259" i="5" s="1"/>
  <c r="O260" i="5" s="1"/>
  <c r="O261" i="5" s="1"/>
  <c r="O262" i="5" s="1"/>
  <c r="O263" i="5" s="1"/>
  <c r="O264" i="5" s="1"/>
  <c r="O265" i="5" s="1"/>
  <c r="O266" i="5" s="1"/>
  <c r="O267" i="5" s="1"/>
  <c r="O268" i="5" s="1"/>
  <c r="O269" i="5" s="1"/>
  <c r="O270" i="5" s="1"/>
  <c r="O271" i="5" s="1"/>
  <c r="O272" i="5" s="1"/>
  <c r="O273" i="5" s="1"/>
  <c r="O274" i="5" s="1"/>
  <c r="O275" i="5" s="1"/>
  <c r="O276" i="5" s="1"/>
  <c r="O277" i="5" s="1"/>
  <c r="O278" i="5" s="1"/>
  <c r="O279" i="5" s="1"/>
  <c r="O280" i="5" s="1"/>
  <c r="O281" i="5" s="1"/>
  <c r="O282" i="5" s="1"/>
  <c r="O283" i="5" s="1"/>
  <c r="O284" i="5" s="1"/>
  <c r="O285" i="5" s="1"/>
  <c r="O286" i="5" s="1"/>
  <c r="O287" i="5" s="1"/>
  <c r="O288" i="5" s="1"/>
  <c r="O289" i="5" s="1"/>
  <c r="O290" i="5" s="1"/>
  <c r="O291" i="5" s="1"/>
  <c r="O292" i="5" s="1"/>
  <c r="O293" i="5" s="1"/>
  <c r="O294" i="5" s="1"/>
  <c r="O295" i="5" s="1"/>
  <c r="O296" i="5" s="1"/>
  <c r="O297" i="5" s="1"/>
  <c r="O298" i="5" s="1"/>
  <c r="O299" i="5" s="1"/>
  <c r="O300" i="5" s="1"/>
  <c r="O301" i="5" s="1"/>
  <c r="O302" i="5" s="1"/>
  <c r="O303" i="5" s="1"/>
  <c r="O304" i="5" s="1"/>
  <c r="O305" i="5" s="1"/>
  <c r="O306" i="5" s="1"/>
  <c r="O307" i="5" s="1"/>
  <c r="O308" i="5" s="1"/>
  <c r="O309" i="5" s="1"/>
  <c r="O310" i="5" s="1"/>
  <c r="O311" i="5" s="1"/>
  <c r="O312" i="5" s="1"/>
  <c r="O313" i="5" s="1"/>
  <c r="O314" i="5" s="1"/>
  <c r="O315" i="5" s="1"/>
  <c r="O316" i="5" s="1"/>
  <c r="O317" i="5" s="1"/>
  <c r="O318" i="5" s="1"/>
  <c r="O319" i="5" s="1"/>
  <c r="O320" i="5" s="1"/>
  <c r="O321" i="5" s="1"/>
  <c r="O322" i="5" s="1"/>
  <c r="O323" i="5" s="1"/>
  <c r="O324" i="5" s="1"/>
  <c r="O325" i="5" s="1"/>
  <c r="O326" i="5" s="1"/>
  <c r="O327" i="5" s="1"/>
  <c r="O328" i="5" s="1"/>
  <c r="O329" i="5" s="1"/>
  <c r="O330" i="5" s="1"/>
  <c r="O331" i="5" s="1"/>
  <c r="O332" i="5" s="1"/>
  <c r="O333" i="5" s="1"/>
  <c r="O334" i="5" s="1"/>
  <c r="O335" i="5" s="1"/>
  <c r="O336" i="5" s="1"/>
  <c r="O337" i="5" s="1"/>
  <c r="O338" i="5" s="1"/>
  <c r="O339" i="5" s="1"/>
  <c r="O340" i="5" s="1"/>
  <c r="O341" i="5" s="1"/>
  <c r="O342" i="5" s="1"/>
  <c r="O343" i="5" s="1"/>
  <c r="O344" i="5" s="1"/>
  <c r="O345" i="5" s="1"/>
  <c r="O346" i="5" s="1"/>
  <c r="O347" i="5" s="1"/>
  <c r="O348" i="5" s="1"/>
  <c r="O349" i="5" s="1"/>
  <c r="O350" i="5" s="1"/>
  <c r="O351" i="5" s="1"/>
  <c r="O352" i="5" s="1"/>
  <c r="O353" i="5" s="1"/>
  <c r="O354" i="5" s="1"/>
  <c r="O355" i="5" s="1"/>
  <c r="O356" i="5" s="1"/>
  <c r="O357" i="5" s="1"/>
  <c r="O358" i="5" s="1"/>
  <c r="O359" i="5" s="1"/>
  <c r="O360" i="5" s="1"/>
  <c r="O361" i="5" s="1"/>
  <c r="O362" i="5" s="1"/>
  <c r="O363" i="5" s="1"/>
  <c r="O364" i="5" s="1"/>
  <c r="O365" i="5" s="1"/>
  <c r="O366" i="5" s="1"/>
  <c r="O367" i="5" s="1"/>
  <c r="O368" i="5" s="1"/>
  <c r="O369" i="5" s="1"/>
  <c r="O370" i="5" s="1"/>
  <c r="O371" i="5" s="1"/>
  <c r="O372" i="5" s="1"/>
  <c r="O373" i="5" s="1"/>
  <c r="O374" i="5" s="1"/>
  <c r="O375" i="5" s="1"/>
  <c r="O376" i="5" s="1"/>
  <c r="O377" i="5" s="1"/>
  <c r="O378" i="5" s="1"/>
  <c r="O379" i="5" s="1"/>
  <c r="O380" i="5" s="1"/>
  <c r="O381" i="5" s="1"/>
  <c r="O382" i="5" s="1"/>
  <c r="O383" i="5" s="1"/>
  <c r="O384" i="5" s="1"/>
  <c r="O385" i="5" s="1"/>
  <c r="O386" i="5" s="1"/>
  <c r="O387" i="5" s="1"/>
  <c r="O388" i="5" s="1"/>
  <c r="O389" i="5" s="1"/>
  <c r="O390" i="5" s="1"/>
  <c r="O391" i="5" s="1"/>
  <c r="O392" i="5" s="1"/>
  <c r="O393" i="5" s="1"/>
  <c r="O394" i="5" s="1"/>
  <c r="O395" i="5" s="1"/>
  <c r="O396" i="5" s="1"/>
  <c r="O397" i="5" s="1"/>
  <c r="O398" i="5" s="1"/>
  <c r="O399" i="5" s="1"/>
  <c r="O400" i="5" s="1"/>
  <c r="O401" i="5" s="1"/>
  <c r="O402" i="5" s="1"/>
  <c r="O403" i="5" s="1"/>
  <c r="O404" i="5" s="1"/>
  <c r="O405" i="5" s="1"/>
  <c r="O406" i="5" s="1"/>
  <c r="O407" i="5" s="1"/>
  <c r="O408" i="5" s="1"/>
  <c r="O409" i="5" s="1"/>
  <c r="O410" i="5" s="1"/>
  <c r="O411" i="5" s="1"/>
  <c r="O412" i="5" s="1"/>
  <c r="O413" i="5" s="1"/>
  <c r="O414" i="5" s="1"/>
  <c r="O415" i="5" s="1"/>
  <c r="O416" i="5" s="1"/>
  <c r="O417" i="5" s="1"/>
  <c r="O418" i="5" s="1"/>
  <c r="O419" i="5" s="1"/>
  <c r="O420" i="5" s="1"/>
  <c r="O421" i="5" s="1"/>
  <c r="O422" i="5" s="1"/>
  <c r="O423" i="5" s="1"/>
  <c r="O424" i="5" s="1"/>
  <c r="O425" i="5" s="1"/>
  <c r="O426" i="5" s="1"/>
  <c r="O427" i="5" s="1"/>
  <c r="O428" i="5" s="1"/>
  <c r="O429" i="5" s="1"/>
  <c r="O430" i="5" s="1"/>
  <c r="O431" i="5" s="1"/>
  <c r="O432" i="5" s="1"/>
  <c r="O433" i="5" s="1"/>
  <c r="O434" i="5" s="1"/>
  <c r="O435" i="5" s="1"/>
  <c r="O436" i="5" s="1"/>
  <c r="O437" i="5" s="1"/>
  <c r="O438" i="5" s="1"/>
  <c r="O439" i="5" s="1"/>
  <c r="O440" i="5" s="1"/>
  <c r="O441" i="5" s="1"/>
  <c r="O442" i="5" s="1"/>
  <c r="O443" i="5" s="1"/>
  <c r="O444" i="5" s="1"/>
  <c r="O445" i="5" s="1"/>
  <c r="O446" i="5" s="1"/>
  <c r="O447" i="5" s="1"/>
  <c r="O448" i="5" s="1"/>
  <c r="O449" i="5" s="1"/>
  <c r="O450" i="5" s="1"/>
  <c r="O451" i="5" s="1"/>
  <c r="O452" i="5" s="1"/>
  <c r="O453" i="5" s="1"/>
  <c r="O454" i="5" s="1"/>
  <c r="O455" i="5" s="1"/>
  <c r="O456" i="5" s="1"/>
  <c r="O457" i="5" s="1"/>
  <c r="O458" i="5" s="1"/>
  <c r="O459" i="5" s="1"/>
  <c r="O460" i="5" s="1"/>
  <c r="O461" i="5" s="1"/>
  <c r="O462" i="5" s="1"/>
  <c r="O463" i="5" s="1"/>
  <c r="O464" i="5" s="1"/>
  <c r="O465" i="5" s="1"/>
  <c r="O466" i="5" s="1"/>
  <c r="O467" i="5" s="1"/>
  <c r="O468" i="5" s="1"/>
  <c r="O469" i="5" s="1"/>
  <c r="O470" i="5" s="1"/>
  <c r="O471" i="5" s="1"/>
  <c r="O472" i="5" s="1"/>
  <c r="O473" i="5" s="1"/>
  <c r="O474" i="5" s="1"/>
  <c r="O475" i="5" s="1"/>
  <c r="O476" i="5" s="1"/>
  <c r="O477" i="5" s="1"/>
  <c r="O478" i="5" s="1"/>
  <c r="O479" i="5" s="1"/>
  <c r="O480" i="5" s="1"/>
  <c r="O481" i="5" s="1"/>
  <c r="O482" i="5" s="1"/>
  <c r="O483" i="5" s="1"/>
  <c r="O484" i="5" s="1"/>
  <c r="O485" i="5" s="1"/>
  <c r="O486" i="5" s="1"/>
  <c r="O487" i="5" s="1"/>
  <c r="O488" i="5" s="1"/>
  <c r="O489" i="5" s="1"/>
  <c r="O490" i="5" s="1"/>
  <c r="O491" i="5" s="1"/>
  <c r="O492" i="5" s="1"/>
  <c r="O493" i="5" s="1"/>
  <c r="O494" i="5" s="1"/>
  <c r="O495" i="5" s="1"/>
  <c r="O496" i="5" s="1"/>
  <c r="O497" i="5" s="1"/>
  <c r="O498" i="5" s="1"/>
  <c r="O499" i="5" s="1"/>
  <c r="O500" i="5" s="1"/>
  <c r="O501" i="5" s="1"/>
  <c r="O502" i="5" s="1"/>
  <c r="O503" i="5" s="1"/>
  <c r="O504" i="5" s="1"/>
  <c r="O505" i="5" s="1"/>
  <c r="O506" i="5" s="1"/>
  <c r="O507" i="5" s="1"/>
  <c r="O508" i="5" s="1"/>
  <c r="O509" i="5" s="1"/>
  <c r="O510" i="5" s="1"/>
  <c r="O511" i="5" s="1"/>
  <c r="O512" i="5" s="1"/>
  <c r="O513" i="5" s="1"/>
  <c r="O514" i="5" s="1"/>
  <c r="O515" i="5" s="1"/>
  <c r="O516" i="5" s="1"/>
  <c r="O517" i="5" s="1"/>
  <c r="O518" i="5" s="1"/>
  <c r="O519" i="5" s="1"/>
  <c r="O520" i="5" s="1"/>
  <c r="O521" i="5" s="1"/>
  <c r="O522" i="5" s="1"/>
  <c r="O523" i="5" s="1"/>
  <c r="O524" i="5" s="1"/>
  <c r="O525" i="5" s="1"/>
  <c r="O526" i="5" s="1"/>
  <c r="O527" i="5" s="1"/>
  <c r="O528" i="5" s="1"/>
  <c r="O529" i="5" s="1"/>
  <c r="O530" i="5" s="1"/>
  <c r="O531" i="5" s="1"/>
  <c r="O532" i="5" s="1"/>
  <c r="O533" i="5" s="1"/>
  <c r="O534" i="5" s="1"/>
  <c r="O535" i="5" s="1"/>
  <c r="O536" i="5" s="1"/>
  <c r="O537" i="5" s="1"/>
  <c r="O538" i="5" s="1"/>
  <c r="O539" i="5" s="1"/>
  <c r="O540" i="5" s="1"/>
  <c r="O541" i="5" s="1"/>
  <c r="O542" i="5" s="1"/>
  <c r="O543" i="5" s="1"/>
  <c r="O544" i="5" s="1"/>
  <c r="O545" i="5" s="1"/>
  <c r="O546" i="5" s="1"/>
  <c r="O547" i="5" s="1"/>
  <c r="O548" i="5" s="1"/>
  <c r="O549" i="5" s="1"/>
  <c r="O550" i="5" s="1"/>
  <c r="O551" i="5" s="1"/>
  <c r="O552" i="5" s="1"/>
  <c r="O553" i="5" s="1"/>
  <c r="O554" i="5" s="1"/>
  <c r="O555" i="5" s="1"/>
  <c r="O556" i="5" s="1"/>
  <c r="O557" i="5" s="1"/>
  <c r="O558" i="5" s="1"/>
  <c r="O559" i="5" s="1"/>
  <c r="O560" i="5" s="1"/>
  <c r="O561" i="5" s="1"/>
  <c r="O562" i="5" s="1"/>
  <c r="O563" i="5" s="1"/>
  <c r="O564" i="5" s="1"/>
  <c r="O565" i="5" s="1"/>
  <c r="O566" i="5" s="1"/>
  <c r="O567" i="5" s="1"/>
  <c r="O568" i="5" s="1"/>
  <c r="O569" i="5" s="1"/>
  <c r="O570" i="5" s="1"/>
  <c r="O571" i="5" s="1"/>
  <c r="O572" i="5" s="1"/>
  <c r="O573" i="5" s="1"/>
  <c r="O574" i="5" s="1"/>
  <c r="O575" i="5" s="1"/>
  <c r="O576" i="5" s="1"/>
  <c r="O577" i="5" s="1"/>
  <c r="O578" i="5" s="1"/>
  <c r="O579" i="5" s="1"/>
  <c r="O580" i="5" s="1"/>
  <c r="O581" i="5" s="1"/>
  <c r="O582" i="5" s="1"/>
  <c r="O583" i="5" s="1"/>
  <c r="O584" i="5" s="1"/>
  <c r="O585" i="5" s="1"/>
  <c r="O586" i="5" s="1"/>
  <c r="O587" i="5" s="1"/>
  <c r="O588" i="5" s="1"/>
  <c r="O589" i="5" s="1"/>
  <c r="O590" i="5" s="1"/>
  <c r="O591" i="5" s="1"/>
  <c r="O592" i="5" s="1"/>
  <c r="O593" i="5" s="1"/>
  <c r="O594" i="5" s="1"/>
  <c r="O595" i="5" s="1"/>
  <c r="O596" i="5" s="1"/>
  <c r="O597" i="5" s="1"/>
  <c r="O598" i="5" s="1"/>
  <c r="O599" i="5" s="1"/>
  <c r="O600" i="5" s="1"/>
  <c r="O601" i="5" s="1"/>
  <c r="O602" i="5" s="1"/>
  <c r="O603" i="5" s="1"/>
  <c r="O604" i="5" s="1"/>
  <c r="O605" i="5" s="1"/>
  <c r="O606" i="5" s="1"/>
  <c r="O607" i="5" s="1"/>
  <c r="O608" i="5" s="1"/>
  <c r="O609" i="5" s="1"/>
  <c r="O610" i="5" s="1"/>
  <c r="O611" i="5" s="1"/>
  <c r="O612" i="5" s="1"/>
  <c r="O613" i="5" s="1"/>
  <c r="O614" i="5" s="1"/>
  <c r="O615" i="5" s="1"/>
  <c r="O616" i="5" s="1"/>
  <c r="O617" i="5" s="1"/>
  <c r="O618" i="5" s="1"/>
  <c r="O619" i="5" s="1"/>
  <c r="O620" i="5" s="1"/>
  <c r="O621" i="5" s="1"/>
  <c r="O622" i="5" s="1"/>
  <c r="O623" i="5" s="1"/>
  <c r="O624" i="5" s="1"/>
  <c r="O625" i="5" s="1"/>
  <c r="O626" i="5" s="1"/>
  <c r="O627" i="5" s="1"/>
  <c r="O628" i="5" s="1"/>
  <c r="O629" i="5" s="1"/>
  <c r="O630" i="5" s="1"/>
  <c r="O631" i="5" s="1"/>
  <c r="O632" i="5" s="1"/>
  <c r="O633" i="5" s="1"/>
  <c r="O634" i="5" s="1"/>
  <c r="O635" i="5" s="1"/>
  <c r="O636" i="5" s="1"/>
  <c r="O637" i="5" s="1"/>
  <c r="O638" i="5" s="1"/>
  <c r="O639" i="5" s="1"/>
  <c r="O640" i="5" s="1"/>
  <c r="O641" i="5" s="1"/>
  <c r="O642" i="5" s="1"/>
  <c r="O643" i="5" s="1"/>
  <c r="O644" i="5" s="1"/>
  <c r="O645" i="5" s="1"/>
  <c r="O646" i="5" s="1"/>
  <c r="O647" i="5" s="1"/>
  <c r="O648" i="5" s="1"/>
  <c r="O649" i="5" s="1"/>
  <c r="O650" i="5" s="1"/>
  <c r="O651" i="5" s="1"/>
  <c r="O652" i="5" s="1"/>
  <c r="O653" i="5" s="1"/>
  <c r="O654" i="5" s="1"/>
  <c r="O655" i="5" s="1"/>
  <c r="O656" i="5" s="1"/>
  <c r="O657" i="5" s="1"/>
  <c r="O658" i="5" s="1"/>
  <c r="O659" i="5" s="1"/>
  <c r="O660" i="5" s="1"/>
  <c r="O661" i="5" s="1"/>
  <c r="O662" i="5" s="1"/>
  <c r="O663" i="5" s="1"/>
  <c r="O664" i="5" s="1"/>
  <c r="O665" i="5" s="1"/>
  <c r="O666" i="5" s="1"/>
  <c r="O667" i="5" s="1"/>
  <c r="O668" i="5" s="1"/>
  <c r="O669" i="5" s="1"/>
  <c r="O670" i="5" s="1"/>
  <c r="O671" i="5" s="1"/>
  <c r="O672" i="5" s="1"/>
  <c r="O673" i="5" s="1"/>
  <c r="O674" i="5" s="1"/>
  <c r="O675" i="5" s="1"/>
  <c r="O676" i="5" s="1"/>
  <c r="O677" i="5" s="1"/>
  <c r="O678" i="5" s="1"/>
  <c r="O679" i="5" s="1"/>
  <c r="O680" i="5" s="1"/>
  <c r="O681" i="5" s="1"/>
  <c r="O682" i="5" s="1"/>
  <c r="O683" i="5" s="1"/>
  <c r="O684" i="5" s="1"/>
  <c r="O685" i="5" s="1"/>
  <c r="O686" i="5" s="1"/>
  <c r="O687" i="5" s="1"/>
  <c r="O688" i="5" s="1"/>
  <c r="O689" i="5" s="1"/>
  <c r="O690" i="5" s="1"/>
  <c r="O691" i="5" s="1"/>
  <c r="O692" i="5" s="1"/>
  <c r="O693" i="5" s="1"/>
  <c r="O694" i="5" s="1"/>
  <c r="O695" i="5" s="1"/>
  <c r="O696" i="5" s="1"/>
  <c r="O697" i="5" s="1"/>
  <c r="O698" i="5" s="1"/>
  <c r="O699" i="5" s="1"/>
  <c r="O700" i="5" s="1"/>
  <c r="O701" i="5" s="1"/>
  <c r="O702" i="5" s="1"/>
  <c r="O703" i="5" s="1"/>
  <c r="O704" i="5" s="1"/>
  <c r="O705" i="5" s="1"/>
  <c r="O706" i="5" s="1"/>
  <c r="O707" i="5" s="1"/>
  <c r="O708" i="5" s="1"/>
  <c r="O709" i="5" s="1"/>
  <c r="O710" i="5" s="1"/>
  <c r="O711" i="5" s="1"/>
  <c r="O712" i="5" s="1"/>
  <c r="O713" i="5" s="1"/>
  <c r="O714" i="5" s="1"/>
  <c r="O715" i="5" s="1"/>
  <c r="O716" i="5" s="1"/>
  <c r="O717" i="5" s="1"/>
  <c r="O718" i="5" s="1"/>
  <c r="O719" i="5" s="1"/>
  <c r="O720" i="5" s="1"/>
  <c r="O721" i="5" s="1"/>
  <c r="O722" i="5" s="1"/>
  <c r="O723" i="5" s="1"/>
  <c r="O724" i="5" s="1"/>
  <c r="O725" i="5" s="1"/>
  <c r="O726" i="5" s="1"/>
  <c r="O727" i="5" s="1"/>
  <c r="O728" i="5" s="1"/>
  <c r="O729" i="5" s="1"/>
  <c r="O730" i="5" s="1"/>
  <c r="O731" i="5" s="1"/>
  <c r="O732" i="5" s="1"/>
  <c r="O733" i="5" s="1"/>
  <c r="O734" i="5" s="1"/>
  <c r="O735" i="5" s="1"/>
  <c r="O736" i="5" s="1"/>
  <c r="O737" i="5" s="1"/>
  <c r="O738" i="5" s="1"/>
  <c r="O739" i="5" s="1"/>
  <c r="O740" i="5" s="1"/>
  <c r="O741" i="5" s="1"/>
  <c r="O742" i="5" s="1"/>
  <c r="O743" i="5" s="1"/>
  <c r="O744" i="5" s="1"/>
  <c r="O745" i="5" s="1"/>
  <c r="O746" i="5" s="1"/>
  <c r="O747" i="5" s="1"/>
  <c r="O748" i="5" s="1"/>
  <c r="O749" i="5" s="1"/>
  <c r="O750" i="5" s="1"/>
  <c r="O751" i="5" s="1"/>
  <c r="O752" i="5" s="1"/>
  <c r="O753" i="5" s="1"/>
  <c r="O754" i="5" s="1"/>
  <c r="O755" i="5" s="1"/>
  <c r="O756" i="5" s="1"/>
  <c r="O757" i="5" s="1"/>
  <c r="O758" i="5" s="1"/>
  <c r="O759" i="5" s="1"/>
  <c r="O760" i="5" s="1"/>
  <c r="O761" i="5" s="1"/>
  <c r="O762" i="5" s="1"/>
  <c r="O763" i="5" s="1"/>
  <c r="O764" i="5" s="1"/>
  <c r="O765" i="5" s="1"/>
  <c r="O766" i="5" s="1"/>
  <c r="O767" i="5" s="1"/>
  <c r="O768" i="5" s="1"/>
  <c r="O769" i="5" s="1"/>
  <c r="O770" i="5" s="1"/>
  <c r="O771" i="5" s="1"/>
  <c r="O772" i="5" s="1"/>
  <c r="O773" i="5" s="1"/>
  <c r="O774" i="5" s="1"/>
  <c r="O775" i="5" s="1"/>
  <c r="O776" i="5" s="1"/>
  <c r="O777" i="5" s="1"/>
  <c r="O778" i="5" s="1"/>
  <c r="O779" i="5" s="1"/>
  <c r="O780" i="5" s="1"/>
  <c r="O781" i="5" s="1"/>
  <c r="O782" i="5" s="1"/>
  <c r="O783" i="5" s="1"/>
  <c r="O784" i="5" s="1"/>
  <c r="O785" i="5" s="1"/>
  <c r="O786" i="5" s="1"/>
  <c r="O787" i="5" s="1"/>
  <c r="O788" i="5" s="1"/>
  <c r="O789" i="5" s="1"/>
  <c r="O790" i="5" s="1"/>
  <c r="O791" i="5" s="1"/>
  <c r="O792" i="5" s="1"/>
  <c r="O793" i="5" s="1"/>
  <c r="O794" i="5" s="1"/>
  <c r="O795" i="5" s="1"/>
  <c r="O796" i="5" s="1"/>
  <c r="O797" i="5" s="1"/>
  <c r="O798" i="5" s="1"/>
  <c r="O799" i="5" s="1"/>
  <c r="O800" i="5" s="1"/>
  <c r="O801" i="5" s="1"/>
  <c r="O802" i="5" s="1"/>
  <c r="O803" i="5" s="1"/>
  <c r="O804" i="5" s="1"/>
  <c r="O805" i="5" s="1"/>
  <c r="O806" i="5" s="1"/>
  <c r="O807" i="5" s="1"/>
  <c r="O808" i="5" s="1"/>
  <c r="O809" i="5" s="1"/>
  <c r="O810" i="5" s="1"/>
  <c r="O811" i="5" s="1"/>
  <c r="O812" i="5" s="1"/>
  <c r="O813" i="5" s="1"/>
  <c r="O814" i="5" s="1"/>
  <c r="O815" i="5" s="1"/>
  <c r="O816" i="5" s="1"/>
  <c r="O817" i="5" s="1"/>
  <c r="O818" i="5" s="1"/>
  <c r="O819" i="5" s="1"/>
  <c r="O820" i="5" s="1"/>
  <c r="O821" i="5" s="1"/>
  <c r="O822" i="5" s="1"/>
  <c r="O823" i="5" s="1"/>
  <c r="O824" i="5" s="1"/>
  <c r="O825" i="5" s="1"/>
  <c r="O826" i="5" s="1"/>
  <c r="O827" i="5" s="1"/>
  <c r="O828" i="5" s="1"/>
  <c r="O829" i="5" s="1"/>
  <c r="O830" i="5" s="1"/>
  <c r="O831" i="5" s="1"/>
  <c r="O832" i="5" s="1"/>
  <c r="O833" i="5" s="1"/>
  <c r="O834" i="5" s="1"/>
  <c r="O835" i="5" s="1"/>
  <c r="O836" i="5" s="1"/>
  <c r="O837" i="5" s="1"/>
  <c r="O838" i="5" s="1"/>
  <c r="O839" i="5" s="1"/>
  <c r="O840" i="5" s="1"/>
  <c r="O841" i="5" s="1"/>
  <c r="O842" i="5" s="1"/>
  <c r="O843" i="5" s="1"/>
  <c r="O844" i="5" s="1"/>
  <c r="O845" i="5" s="1"/>
  <c r="O846" i="5" s="1"/>
  <c r="O847" i="5" s="1"/>
  <c r="O848" i="5" s="1"/>
  <c r="O849" i="5" s="1"/>
  <c r="O850" i="5" s="1"/>
  <c r="O851" i="5" s="1"/>
  <c r="O852" i="5" s="1"/>
  <c r="O853" i="5" s="1"/>
  <c r="O854" i="5" s="1"/>
  <c r="O855" i="5" s="1"/>
  <c r="O856" i="5" s="1"/>
  <c r="O857" i="5" s="1"/>
  <c r="O858" i="5" s="1"/>
  <c r="O859" i="5" s="1"/>
  <c r="O860" i="5" s="1"/>
  <c r="O861" i="5" s="1"/>
  <c r="O862" i="5" s="1"/>
  <c r="O863" i="5" s="1"/>
  <c r="O864" i="5" s="1"/>
  <c r="O865" i="5" s="1"/>
  <c r="O866" i="5" s="1"/>
  <c r="O867" i="5" s="1"/>
  <c r="O868" i="5" s="1"/>
  <c r="O869" i="5" s="1"/>
  <c r="O870" i="5" s="1"/>
  <c r="O871" i="5" s="1"/>
  <c r="O872" i="5" s="1"/>
  <c r="O873" i="5" s="1"/>
  <c r="O874" i="5" s="1"/>
  <c r="O875" i="5" s="1"/>
  <c r="O876" i="5" s="1"/>
  <c r="O877" i="5" s="1"/>
  <c r="O878" i="5" s="1"/>
  <c r="O879" i="5" s="1"/>
  <c r="O880" i="5" s="1"/>
  <c r="O881" i="5" s="1"/>
  <c r="O882" i="5" s="1"/>
  <c r="O883" i="5" s="1"/>
  <c r="O884" i="5" s="1"/>
  <c r="O885" i="5" s="1"/>
  <c r="O886" i="5" s="1"/>
  <c r="O887" i="5" s="1"/>
  <c r="O888" i="5" s="1"/>
  <c r="O889" i="5" s="1"/>
  <c r="O890" i="5" s="1"/>
  <c r="O891" i="5" s="1"/>
  <c r="O892" i="5" s="1"/>
  <c r="O893" i="5" s="1"/>
  <c r="O894" i="5" s="1"/>
  <c r="O895" i="5" s="1"/>
  <c r="O896" i="5" s="1"/>
  <c r="O897" i="5" s="1"/>
  <c r="O898" i="5" s="1"/>
  <c r="O899" i="5" s="1"/>
  <c r="O900" i="5" s="1"/>
  <c r="O901" i="5" s="1"/>
  <c r="O902" i="5" s="1"/>
  <c r="O903" i="5" s="1"/>
  <c r="O904" i="5" s="1"/>
  <c r="O905" i="5" s="1"/>
  <c r="O906" i="5" s="1"/>
  <c r="O907" i="5" s="1"/>
  <c r="O908" i="5" s="1"/>
  <c r="O909" i="5" s="1"/>
  <c r="O910" i="5" s="1"/>
  <c r="O911" i="5" s="1"/>
  <c r="O912" i="5" s="1"/>
  <c r="O913" i="5" s="1"/>
  <c r="O914" i="5" s="1"/>
  <c r="O915" i="5" s="1"/>
  <c r="O916" i="5" s="1"/>
  <c r="O917" i="5" s="1"/>
  <c r="O918" i="5" s="1"/>
  <c r="O919" i="5" s="1"/>
  <c r="O920" i="5" s="1"/>
  <c r="O921" i="5" s="1"/>
  <c r="O922" i="5" s="1"/>
  <c r="O923" i="5" s="1"/>
  <c r="O924" i="5" s="1"/>
  <c r="O925" i="5" s="1"/>
  <c r="O926" i="5" s="1"/>
  <c r="O927" i="5" s="1"/>
  <c r="O928" i="5" s="1"/>
  <c r="O929" i="5" s="1"/>
  <c r="O930" i="5" s="1"/>
  <c r="O931" i="5" s="1"/>
  <c r="O932" i="5" s="1"/>
  <c r="O933" i="5" s="1"/>
  <c r="O934" i="5" s="1"/>
  <c r="O935" i="5" s="1"/>
  <c r="O936" i="5" s="1"/>
  <c r="O937" i="5" s="1"/>
  <c r="O938" i="5" s="1"/>
  <c r="O939" i="5" s="1"/>
  <c r="O940" i="5" s="1"/>
  <c r="O941" i="5" s="1"/>
  <c r="O942" i="5" s="1"/>
  <c r="O943" i="5" s="1"/>
  <c r="O944" i="5" s="1"/>
  <c r="O945" i="5" s="1"/>
  <c r="O946" i="5" s="1"/>
  <c r="O947" i="5" s="1"/>
  <c r="O948" i="5" s="1"/>
  <c r="O949" i="5" s="1"/>
  <c r="O950" i="5" s="1"/>
  <c r="O951" i="5" s="1"/>
  <c r="O952" i="5" s="1"/>
  <c r="O953" i="5" s="1"/>
  <c r="O954" i="5" s="1"/>
  <c r="O955" i="5" s="1"/>
  <c r="O956" i="5" s="1"/>
  <c r="O957" i="5" s="1"/>
  <c r="O958" i="5" s="1"/>
  <c r="O959" i="5" s="1"/>
  <c r="O960" i="5" s="1"/>
  <c r="O961" i="5" s="1"/>
  <c r="O962" i="5" s="1"/>
  <c r="O963" i="5" s="1"/>
  <c r="O964" i="5" s="1"/>
  <c r="O965" i="5" s="1"/>
  <c r="O966" i="5" s="1"/>
  <c r="O967" i="5" s="1"/>
  <c r="O968" i="5" s="1"/>
  <c r="O969" i="5" s="1"/>
  <c r="O970" i="5" s="1"/>
  <c r="O971" i="5" s="1"/>
  <c r="O972" i="5" s="1"/>
  <c r="O973" i="5" s="1"/>
  <c r="O974" i="5" s="1"/>
  <c r="O975" i="5" s="1"/>
  <c r="O976" i="5" s="1"/>
  <c r="O977" i="5" s="1"/>
  <c r="O978" i="5" s="1"/>
  <c r="O979" i="5" s="1"/>
  <c r="O980" i="5" s="1"/>
  <c r="O981" i="5" s="1"/>
  <c r="O982" i="5" s="1"/>
  <c r="O983" i="5" s="1"/>
  <c r="O984" i="5" s="1"/>
  <c r="O985" i="5" s="1"/>
  <c r="O986" i="5" s="1"/>
  <c r="O987" i="5" s="1"/>
  <c r="O988" i="5" s="1"/>
  <c r="O989" i="5" s="1"/>
  <c r="O990" i="5" s="1"/>
  <c r="O991" i="5" s="1"/>
  <c r="O992" i="5" s="1"/>
  <c r="O993" i="5" s="1"/>
  <c r="O994" i="5" s="1"/>
  <c r="O995" i="5" s="1"/>
  <c r="O996" i="5" s="1"/>
  <c r="O997" i="5" s="1"/>
  <c r="O998" i="5" s="1"/>
  <c r="O999" i="5" s="1"/>
  <c r="O1000" i="5" s="1"/>
  <c r="O1001" i="5" s="1"/>
  <c r="O1002" i="5" s="1"/>
  <c r="O1003" i="5" s="1"/>
  <c r="O1004" i="5" s="1"/>
  <c r="O1005" i="5" s="1"/>
  <c r="O1006" i="5" s="1"/>
  <c r="O1007" i="5" s="1"/>
  <c r="O1008" i="5" s="1"/>
  <c r="O1009" i="5" s="1"/>
  <c r="O1010" i="5" s="1"/>
  <c r="O1011" i="5" s="1"/>
  <c r="O1012" i="5" s="1"/>
  <c r="O1013" i="5" s="1"/>
  <c r="O1014" i="5" s="1"/>
  <c r="O1015" i="5" s="1"/>
  <c r="O1016" i="5" s="1"/>
  <c r="O1017" i="5" s="1"/>
  <c r="O1018" i="5" s="1"/>
  <c r="O1019" i="5" s="1"/>
  <c r="O1020" i="5" s="1"/>
  <c r="O1021" i="5" s="1"/>
  <c r="O1022" i="5" s="1"/>
  <c r="O1023" i="5" s="1"/>
  <c r="O1024" i="5" s="1"/>
  <c r="O1025" i="5" s="1"/>
  <c r="O1026" i="5" s="1"/>
  <c r="O1027" i="5" s="1"/>
  <c r="O1028" i="5" s="1"/>
  <c r="O1029" i="5" s="1"/>
  <c r="O1030" i="5" s="1"/>
  <c r="O1031" i="5" s="1"/>
  <c r="O1032" i="5" s="1"/>
  <c r="O1033" i="5" s="1"/>
  <c r="O1034" i="5" s="1"/>
  <c r="O1035" i="5" s="1"/>
  <c r="O1036" i="5" s="1"/>
  <c r="O1037" i="5" s="1"/>
  <c r="O1038" i="5" s="1"/>
  <c r="O1039" i="5" s="1"/>
  <c r="O1040" i="5" s="1"/>
  <c r="O1041" i="5" s="1"/>
  <c r="O1042" i="5" s="1"/>
  <c r="O1043" i="5" s="1"/>
  <c r="O1044" i="5" s="1"/>
  <c r="O1045" i="5" s="1"/>
  <c r="O1046" i="5" s="1"/>
  <c r="O1047" i="5" s="1"/>
  <c r="O1048" i="5" s="1"/>
  <c r="O1049" i="5" s="1"/>
  <c r="O1050" i="5" s="1"/>
  <c r="O1051" i="5" s="1"/>
  <c r="O1052" i="5" s="1"/>
  <c r="O1053" i="5" s="1"/>
  <c r="O1054" i="5" s="1"/>
  <c r="O1055" i="5" s="1"/>
  <c r="O1056" i="5" s="1"/>
  <c r="O1057" i="5" s="1"/>
  <c r="O1058" i="5" s="1"/>
  <c r="O1059" i="5" s="1"/>
  <c r="O1060" i="5" s="1"/>
  <c r="O1061" i="5" s="1"/>
  <c r="O1062" i="5" s="1"/>
  <c r="O1063" i="5" s="1"/>
  <c r="O1064" i="5" s="1"/>
  <c r="O1065" i="5" s="1"/>
  <c r="O1066" i="5" s="1"/>
  <c r="O1067" i="5" s="1"/>
  <c r="O1068" i="5" s="1"/>
  <c r="O1069" i="5" s="1"/>
  <c r="O1070" i="5" s="1"/>
  <c r="O1071" i="5" s="1"/>
  <c r="O1072" i="5" s="1"/>
  <c r="O1073" i="5" s="1"/>
  <c r="O1074" i="5" s="1"/>
  <c r="O1075" i="5" s="1"/>
  <c r="O1076" i="5" s="1"/>
  <c r="O1077" i="5" s="1"/>
  <c r="O1078" i="5" s="1"/>
  <c r="O1079" i="5" s="1"/>
  <c r="O1080" i="5" s="1"/>
  <c r="O1081" i="5" s="1"/>
  <c r="O1082" i="5" s="1"/>
  <c r="O1083" i="5" s="1"/>
  <c r="O1084" i="5" s="1"/>
  <c r="O1085" i="5" s="1"/>
  <c r="O1086" i="5" s="1"/>
  <c r="O1087" i="5" s="1"/>
  <c r="O1088" i="5" s="1"/>
  <c r="O1089" i="5" s="1"/>
  <c r="O1090" i="5" s="1"/>
  <c r="O1091" i="5" s="1"/>
  <c r="O1092" i="5" s="1"/>
  <c r="O1093" i="5" s="1"/>
  <c r="O1094" i="5" s="1"/>
  <c r="O1095" i="5" s="1"/>
  <c r="O1096" i="5" s="1"/>
  <c r="O1097" i="5" s="1"/>
  <c r="O1098" i="5" s="1"/>
  <c r="O1099" i="5" s="1"/>
  <c r="O1100" i="5" s="1"/>
  <c r="O1101" i="5" s="1"/>
  <c r="O1102" i="5" s="1"/>
  <c r="O1103" i="5" s="1"/>
  <c r="O1104" i="5" s="1"/>
  <c r="O1105" i="5" s="1"/>
  <c r="O1106" i="5" s="1"/>
  <c r="O1107" i="5" s="1"/>
  <c r="O1108" i="5" s="1"/>
  <c r="O1109" i="5" s="1"/>
  <c r="O1110" i="5" s="1"/>
  <c r="O1111" i="5" s="1"/>
  <c r="O1112" i="5" s="1"/>
  <c r="O1113" i="5" s="1"/>
  <c r="O1114" i="5" s="1"/>
  <c r="O1115" i="5" s="1"/>
  <c r="O1116" i="5" s="1"/>
  <c r="O1117" i="5" s="1"/>
  <c r="O1118" i="5" s="1"/>
  <c r="O1119" i="5" s="1"/>
  <c r="O1120" i="5" s="1"/>
  <c r="O1121" i="5" s="1"/>
  <c r="O1122" i="5" s="1"/>
  <c r="O1123" i="5" s="1"/>
  <c r="O1124" i="5" s="1"/>
  <c r="O1125" i="5" s="1"/>
  <c r="O1126" i="5" s="1"/>
  <c r="O1127" i="5" s="1"/>
  <c r="O1128" i="5" s="1"/>
  <c r="O1129" i="5" s="1"/>
  <c r="O1130" i="5" s="1"/>
  <c r="O1131" i="5" s="1"/>
  <c r="O1132" i="5" s="1"/>
  <c r="O1133" i="5" s="1"/>
  <c r="O1134" i="5" s="1"/>
  <c r="O1135" i="5" s="1"/>
  <c r="O1136" i="5" s="1"/>
  <c r="O1137" i="5" s="1"/>
  <c r="O1138" i="5" s="1"/>
  <c r="O1139" i="5" s="1"/>
  <c r="O1140" i="5" s="1"/>
  <c r="O1141" i="5" s="1"/>
  <c r="O1142" i="5" s="1"/>
  <c r="O1143" i="5" s="1"/>
  <c r="O1144" i="5" s="1"/>
  <c r="O1145" i="5" s="1"/>
  <c r="O1146" i="5" s="1"/>
  <c r="O1147" i="5" s="1"/>
  <c r="O1148" i="5" s="1"/>
  <c r="O1149" i="5" s="1"/>
  <c r="O1150" i="5" s="1"/>
  <c r="O1151" i="5" s="1"/>
  <c r="O1152" i="5" s="1"/>
  <c r="O1153" i="5" s="1"/>
  <c r="O1154" i="5" s="1"/>
  <c r="O1155" i="5" s="1"/>
  <c r="O1156" i="5" s="1"/>
  <c r="O1157" i="5" s="1"/>
  <c r="O1158" i="5" s="1"/>
  <c r="O1159" i="5" s="1"/>
  <c r="O1160" i="5" s="1"/>
  <c r="O1161" i="5" s="1"/>
  <c r="O1162" i="5" s="1"/>
  <c r="O1163" i="5" s="1"/>
  <c r="O1164" i="5" s="1"/>
  <c r="O1165" i="5" s="1"/>
  <c r="O1166" i="5" s="1"/>
  <c r="O1167" i="5" s="1"/>
  <c r="O1168" i="5" s="1"/>
  <c r="O1169" i="5" s="1"/>
  <c r="O1170" i="5" s="1"/>
  <c r="O1171" i="5" s="1"/>
  <c r="O1172" i="5" s="1"/>
  <c r="O1173" i="5" s="1"/>
  <c r="O1174" i="5" s="1"/>
  <c r="O1175" i="5" s="1"/>
  <c r="O1176" i="5" s="1"/>
  <c r="O1177" i="5" s="1"/>
  <c r="O1178" i="5" s="1"/>
  <c r="O1179" i="5" s="1"/>
  <c r="O1180" i="5" s="1"/>
  <c r="O1181" i="5" s="1"/>
  <c r="O1182" i="5" s="1"/>
  <c r="O1183" i="5" s="1"/>
  <c r="O1184" i="5" s="1"/>
  <c r="O1185" i="5" s="1"/>
  <c r="O1186" i="5" s="1"/>
  <c r="O1187" i="5" s="1"/>
  <c r="O1188" i="5" s="1"/>
  <c r="O1189" i="5" s="1"/>
  <c r="O1190" i="5" s="1"/>
  <c r="O1191" i="5" s="1"/>
  <c r="O1192" i="5" s="1"/>
  <c r="O1193" i="5" s="1"/>
  <c r="O1194" i="5" s="1"/>
  <c r="O1195" i="5" s="1"/>
  <c r="O1196" i="5" s="1"/>
  <c r="O1197" i="5" s="1"/>
  <c r="O1198" i="5" s="1"/>
  <c r="O1199" i="5" s="1"/>
  <c r="O1200" i="5" s="1"/>
  <c r="O1201" i="5" s="1"/>
  <c r="O1202" i="5" s="1"/>
  <c r="O1203" i="5" s="1"/>
  <c r="O1204" i="5" s="1"/>
  <c r="O1205" i="5" s="1"/>
  <c r="O1206" i="5" s="1"/>
  <c r="O1207" i="5" s="1"/>
  <c r="O1208" i="5" s="1"/>
  <c r="O1209" i="5" s="1"/>
  <c r="O1210" i="5" s="1"/>
  <c r="O1211" i="5" s="1"/>
  <c r="O1212" i="5" s="1"/>
  <c r="O1213" i="5" s="1"/>
  <c r="O1214" i="5" s="1"/>
  <c r="O1215" i="5" s="1"/>
  <c r="O1216" i="5" s="1"/>
  <c r="O1217" i="5" s="1"/>
  <c r="O1218" i="5" s="1"/>
  <c r="O1219" i="5" s="1"/>
  <c r="O1220" i="5" s="1"/>
  <c r="O1221" i="5" s="1"/>
  <c r="O1222" i="5" s="1"/>
  <c r="O1223" i="5" s="1"/>
  <c r="O1224" i="5" s="1"/>
  <c r="O1225" i="5" s="1"/>
  <c r="O1226" i="5" s="1"/>
  <c r="O1227" i="5" s="1"/>
  <c r="O1228" i="5" s="1"/>
  <c r="O1229" i="5" s="1"/>
  <c r="O1230" i="5" s="1"/>
  <c r="O1231" i="5" s="1"/>
  <c r="O1232" i="5" s="1"/>
  <c r="O1233" i="5" s="1"/>
  <c r="O1234" i="5" s="1"/>
  <c r="O1235" i="5" s="1"/>
  <c r="O1236" i="5" s="1"/>
  <c r="O1237" i="5" s="1"/>
  <c r="O1238" i="5" s="1"/>
  <c r="O1239" i="5" s="1"/>
  <c r="O1240" i="5" s="1"/>
  <c r="O1241" i="5" s="1"/>
  <c r="O1242" i="5" s="1"/>
  <c r="O1243" i="5" s="1"/>
  <c r="O1244" i="5" s="1"/>
  <c r="O1245" i="5" s="1"/>
  <c r="O1246" i="5" s="1"/>
  <c r="O1247" i="5" s="1"/>
  <c r="O1248" i="5" s="1"/>
  <c r="O1249" i="5" s="1"/>
  <c r="O1250" i="5" s="1"/>
  <c r="O1251" i="5" s="1"/>
  <c r="O1252" i="5" s="1"/>
  <c r="O1253" i="5" s="1"/>
  <c r="O1254" i="5" s="1"/>
  <c r="O1255" i="5" s="1"/>
  <c r="O1256" i="5" s="1"/>
  <c r="O1257" i="5" s="1"/>
  <c r="O1258" i="5" s="1"/>
  <c r="O1259" i="5" s="1"/>
  <c r="O1260" i="5" s="1"/>
  <c r="O1261" i="5" s="1"/>
  <c r="O1262" i="5" s="1"/>
  <c r="O1263" i="5" s="1"/>
  <c r="O1264" i="5" s="1"/>
  <c r="O1265" i="5" s="1"/>
  <c r="O1266" i="5" s="1"/>
  <c r="O1267" i="5" s="1"/>
  <c r="O1268" i="5" s="1"/>
  <c r="O1269" i="5" s="1"/>
  <c r="O1270" i="5" s="1"/>
  <c r="O1271" i="5" s="1"/>
  <c r="O1272" i="5" s="1"/>
  <c r="O1273" i="5" s="1"/>
  <c r="O1274" i="5" s="1"/>
  <c r="O1275" i="5" s="1"/>
  <c r="O1276" i="5" s="1"/>
  <c r="O1277" i="5" s="1"/>
  <c r="O1278" i="5" s="1"/>
  <c r="O1279" i="5" s="1"/>
  <c r="O1280" i="5" s="1"/>
  <c r="O1281" i="5" s="1"/>
  <c r="O1282" i="5" s="1"/>
  <c r="O1283" i="5" s="1"/>
  <c r="O1284" i="5" s="1"/>
  <c r="O1285" i="5" s="1"/>
  <c r="O1286" i="5" s="1"/>
  <c r="O1287" i="5" s="1"/>
  <c r="O1288" i="5" s="1"/>
  <c r="O1289" i="5" s="1"/>
  <c r="O1290" i="5" s="1"/>
  <c r="O1291" i="5" s="1"/>
  <c r="O1292" i="5" s="1"/>
  <c r="O1293" i="5" s="1"/>
  <c r="O1294" i="5" s="1"/>
  <c r="O1295" i="5" s="1"/>
  <c r="O1296" i="5" s="1"/>
  <c r="O1297" i="5" s="1"/>
  <c r="O1298" i="5" s="1"/>
  <c r="O1299" i="5" s="1"/>
  <c r="O1300" i="5" s="1"/>
  <c r="O1301" i="5" s="1"/>
  <c r="O1302" i="5" s="1"/>
  <c r="O1303" i="5" s="1"/>
  <c r="O1304" i="5" s="1"/>
  <c r="O1305" i="5" s="1"/>
  <c r="O1306" i="5" s="1"/>
  <c r="O1307" i="5" s="1"/>
  <c r="O1308" i="5" s="1"/>
  <c r="O1309" i="5" s="1"/>
  <c r="O1310" i="5" s="1"/>
  <c r="O1311" i="5" s="1"/>
  <c r="O1312" i="5" s="1"/>
  <c r="O1313" i="5" s="1"/>
  <c r="O1314" i="5" s="1"/>
  <c r="O1315" i="5" s="1"/>
  <c r="O1316" i="5" s="1"/>
  <c r="O1317" i="5" s="1"/>
  <c r="O1318" i="5" s="1"/>
  <c r="O1319" i="5" s="1"/>
  <c r="O1320" i="5" s="1"/>
  <c r="O1321" i="5" s="1"/>
  <c r="O1322" i="5" s="1"/>
  <c r="O1323" i="5" s="1"/>
  <c r="O1324" i="5" s="1"/>
  <c r="O1325" i="5" s="1"/>
  <c r="O1326" i="5" s="1"/>
  <c r="O1327" i="5" s="1"/>
  <c r="O1328" i="5" s="1"/>
  <c r="O1329" i="5" s="1"/>
  <c r="O1330" i="5" s="1"/>
  <c r="O1331" i="5" s="1"/>
  <c r="O1332" i="5" s="1"/>
  <c r="O1333" i="5" s="1"/>
  <c r="O1334" i="5" s="1"/>
  <c r="O1335" i="5" s="1"/>
  <c r="O1336" i="5" s="1"/>
  <c r="O1337" i="5" s="1"/>
  <c r="O1338" i="5" s="1"/>
  <c r="O1339" i="5" s="1"/>
  <c r="O1340" i="5" s="1"/>
  <c r="O1341" i="5" s="1"/>
  <c r="O1342" i="5" s="1"/>
  <c r="O1343" i="5" s="1"/>
  <c r="O1344" i="5" s="1"/>
  <c r="O1345" i="5" s="1"/>
  <c r="O1346" i="5" s="1"/>
  <c r="O1347" i="5" s="1"/>
  <c r="O1348" i="5" s="1"/>
  <c r="O1349" i="5" s="1"/>
  <c r="O1350" i="5" s="1"/>
  <c r="O1351" i="5" s="1"/>
  <c r="O1352" i="5" s="1"/>
  <c r="O1353" i="5" s="1"/>
  <c r="O1354" i="5" s="1"/>
  <c r="O1355" i="5" s="1"/>
  <c r="O1356" i="5" s="1"/>
  <c r="O1357" i="5" s="1"/>
  <c r="O1358" i="5" s="1"/>
  <c r="O1359" i="5" s="1"/>
  <c r="O1360" i="5" s="1"/>
  <c r="O1361" i="5" s="1"/>
  <c r="O1362" i="5" s="1"/>
  <c r="O1363" i="5" s="1"/>
  <c r="O1364" i="5" s="1"/>
  <c r="O1365" i="5" s="1"/>
  <c r="O1366" i="5" s="1"/>
  <c r="O1367" i="5" s="1"/>
  <c r="O1368" i="5" s="1"/>
  <c r="O1369" i="5" s="1"/>
  <c r="O1370" i="5" s="1"/>
  <c r="O1371" i="5" s="1"/>
  <c r="O1372" i="5" s="1"/>
  <c r="O1373" i="5" s="1"/>
  <c r="O1374" i="5" s="1"/>
  <c r="O1375" i="5" s="1"/>
  <c r="O1376" i="5" s="1"/>
  <c r="O1377" i="5" s="1"/>
  <c r="O1378" i="5" s="1"/>
  <c r="O1379" i="5" s="1"/>
  <c r="O1380" i="5" s="1"/>
  <c r="O1381" i="5" s="1"/>
  <c r="O1382" i="5" s="1"/>
  <c r="O1383" i="5" s="1"/>
  <c r="O1384" i="5" s="1"/>
  <c r="O1385" i="5" s="1"/>
  <c r="O1386" i="5" s="1"/>
  <c r="O1387" i="5" s="1"/>
  <c r="O1388" i="5" s="1"/>
  <c r="O1389" i="5" s="1"/>
  <c r="O1390" i="5" s="1"/>
  <c r="O1391" i="5" s="1"/>
  <c r="O1392" i="5" s="1"/>
  <c r="O1393" i="5" s="1"/>
  <c r="O1394" i="5" s="1"/>
  <c r="O1395" i="5" s="1"/>
  <c r="O1396" i="5" s="1"/>
  <c r="O1397" i="5" s="1"/>
  <c r="O1398" i="5" s="1"/>
  <c r="O1399" i="5" s="1"/>
  <c r="O1400" i="5" s="1"/>
  <c r="O1401" i="5" s="1"/>
  <c r="O1402" i="5" s="1"/>
  <c r="O1403" i="5" s="1"/>
  <c r="O1404" i="5" s="1"/>
  <c r="O1405" i="5" s="1"/>
  <c r="O1406" i="5" s="1"/>
  <c r="O1407" i="5" s="1"/>
  <c r="O1408" i="5" s="1"/>
  <c r="O1409" i="5" s="1"/>
  <c r="O1410" i="5" s="1"/>
  <c r="O1411" i="5" s="1"/>
  <c r="O1412" i="5" s="1"/>
  <c r="O1413" i="5" s="1"/>
  <c r="O1414" i="5" s="1"/>
  <c r="O1415" i="5" s="1"/>
  <c r="O1416" i="5" s="1"/>
  <c r="O1417" i="5" s="1"/>
  <c r="O1418" i="5" s="1"/>
  <c r="O1419" i="5" s="1"/>
  <c r="O1420" i="5" s="1"/>
  <c r="O1421" i="5" s="1"/>
  <c r="O1422" i="5" s="1"/>
  <c r="O1423" i="5" s="1"/>
  <c r="O1424" i="5" s="1"/>
  <c r="O1425" i="5" s="1"/>
  <c r="O1426" i="5" s="1"/>
  <c r="O1427" i="5" s="1"/>
  <c r="O1428" i="5" s="1"/>
  <c r="O1429" i="5" s="1"/>
  <c r="O1430" i="5" s="1"/>
  <c r="O1431" i="5" s="1"/>
  <c r="O1432" i="5" s="1"/>
  <c r="O1433" i="5" s="1"/>
  <c r="O1434" i="5" s="1"/>
  <c r="O1435" i="5" s="1"/>
  <c r="O1436" i="5" s="1"/>
  <c r="O1437" i="5" s="1"/>
  <c r="O1438" i="5" s="1"/>
  <c r="O1439" i="5" s="1"/>
  <c r="O1440" i="5" s="1"/>
  <c r="O1441" i="5" s="1"/>
  <c r="O1442" i="5" s="1"/>
  <c r="O1443" i="5" s="1"/>
  <c r="O1444" i="5" s="1"/>
  <c r="O1445" i="5" s="1"/>
  <c r="O1446" i="5" s="1"/>
  <c r="O1447" i="5" s="1"/>
  <c r="O1448" i="5" s="1"/>
  <c r="O1449" i="5" s="1"/>
  <c r="O1450" i="5" s="1"/>
  <c r="O1451" i="5" s="1"/>
  <c r="O1452" i="5" s="1"/>
  <c r="O1453" i="5" s="1"/>
  <c r="O1454" i="5" s="1"/>
  <c r="O1455" i="5" s="1"/>
  <c r="O1456" i="5" s="1"/>
  <c r="O1457" i="5" s="1"/>
  <c r="O1458" i="5" s="1"/>
  <c r="O1459" i="5" s="1"/>
  <c r="O1460" i="5" s="1"/>
  <c r="O1461" i="5" s="1"/>
  <c r="O1462" i="5" s="1"/>
  <c r="O1463" i="5" s="1"/>
  <c r="O1464" i="5" s="1"/>
  <c r="O1465" i="5" s="1"/>
  <c r="O1466" i="5" s="1"/>
  <c r="O1467" i="5" s="1"/>
  <c r="O1468" i="5" s="1"/>
  <c r="O1469" i="5" s="1"/>
  <c r="O1470" i="5" s="1"/>
  <c r="O1471" i="5" s="1"/>
  <c r="O1472" i="5" s="1"/>
  <c r="O1473" i="5" s="1"/>
  <c r="O1474" i="5" s="1"/>
  <c r="O1475" i="5" s="1"/>
  <c r="O1476" i="5" s="1"/>
  <c r="O1477" i="5" s="1"/>
  <c r="O1478" i="5" s="1"/>
  <c r="O1479" i="5" s="1"/>
  <c r="O1480" i="5" s="1"/>
  <c r="O1481" i="5" s="1"/>
  <c r="O1482" i="5" s="1"/>
  <c r="O1483" i="5" s="1"/>
  <c r="O1484" i="5" s="1"/>
  <c r="O1485" i="5" s="1"/>
  <c r="O1486" i="5" s="1"/>
  <c r="O1487" i="5" s="1"/>
  <c r="O1488" i="5" s="1"/>
  <c r="O1489" i="5" s="1"/>
  <c r="O1490" i="5" s="1"/>
  <c r="O1491" i="5" s="1"/>
  <c r="O1492" i="5" s="1"/>
  <c r="O1493" i="5" s="1"/>
  <c r="O1494" i="5" s="1"/>
  <c r="O1495" i="5" s="1"/>
  <c r="O1496" i="5" s="1"/>
  <c r="O1497" i="5" s="1"/>
  <c r="O1498" i="5" s="1"/>
  <c r="O1499" i="5" s="1"/>
  <c r="O1500" i="5" s="1"/>
  <c r="O1501" i="5" s="1"/>
  <c r="O1502" i="5" s="1"/>
  <c r="O1503" i="5" s="1"/>
  <c r="O1504" i="5" s="1"/>
  <c r="O1505" i="5" s="1"/>
  <c r="O1506" i="5" s="1"/>
  <c r="O1507" i="5" s="1"/>
  <c r="O1508" i="5" s="1"/>
  <c r="O1509" i="5" s="1"/>
  <c r="O1510" i="5" s="1"/>
  <c r="O1511" i="5" s="1"/>
  <c r="O1512" i="5" s="1"/>
  <c r="O1513" i="5" s="1"/>
  <c r="O1514" i="5" s="1"/>
  <c r="O1515" i="5" s="1"/>
  <c r="O1516" i="5" s="1"/>
  <c r="O1517" i="5" s="1"/>
  <c r="O1518" i="5" s="1"/>
  <c r="O1519" i="5" s="1"/>
  <c r="O1520" i="5" s="1"/>
  <c r="O1521" i="5" s="1"/>
  <c r="O1522" i="5" s="1"/>
  <c r="O1523" i="5" s="1"/>
  <c r="O1524" i="5" s="1"/>
  <c r="O1525" i="5" s="1"/>
  <c r="O1526" i="5" s="1"/>
  <c r="O1527" i="5" s="1"/>
  <c r="O1528" i="5" s="1"/>
  <c r="O1529" i="5" s="1"/>
  <c r="O1530" i="5" s="1"/>
  <c r="O1531" i="5" s="1"/>
  <c r="O1532" i="5" s="1"/>
  <c r="O1533" i="5" s="1"/>
  <c r="O1534" i="5" s="1"/>
  <c r="O1535" i="5" s="1"/>
  <c r="O1536" i="5" s="1"/>
  <c r="O1537" i="5" s="1"/>
  <c r="O1538" i="5" s="1"/>
  <c r="O1539" i="5" s="1"/>
  <c r="O1540" i="5" s="1"/>
  <c r="O1541" i="5" s="1"/>
  <c r="O1542" i="5" s="1"/>
  <c r="O1543" i="5" s="1"/>
  <c r="O1544" i="5" s="1"/>
  <c r="O1545" i="5" s="1"/>
  <c r="O1546" i="5" s="1"/>
  <c r="O1547" i="5" s="1"/>
  <c r="O1548" i="5" s="1"/>
  <c r="O1549" i="5" s="1"/>
  <c r="O1550" i="5" s="1"/>
  <c r="O1551" i="5" s="1"/>
  <c r="O1552" i="5" s="1"/>
  <c r="O1553" i="5" s="1"/>
  <c r="O1554" i="5" s="1"/>
  <c r="O1555" i="5" s="1"/>
  <c r="O1556" i="5" s="1"/>
  <c r="O1557" i="5" s="1"/>
  <c r="O1558" i="5" s="1"/>
  <c r="O1559" i="5" s="1"/>
  <c r="O1560" i="5" s="1"/>
  <c r="O1561" i="5" s="1"/>
  <c r="O1562" i="5" s="1"/>
  <c r="O1563" i="5" s="1"/>
  <c r="O1564" i="5" s="1"/>
  <c r="O1565" i="5" s="1"/>
  <c r="O1566" i="5" s="1"/>
  <c r="O1567" i="5" s="1"/>
  <c r="O1568" i="5" s="1"/>
  <c r="O1569" i="5" s="1"/>
  <c r="O1570" i="5" s="1"/>
  <c r="O1571" i="5" s="1"/>
  <c r="O1572" i="5" s="1"/>
  <c r="O1573" i="5" s="1"/>
  <c r="O1574" i="5" s="1"/>
  <c r="O1575" i="5" s="1"/>
  <c r="O1576" i="5" s="1"/>
  <c r="O1577" i="5" s="1"/>
  <c r="O1578" i="5" s="1"/>
  <c r="O1579" i="5" s="1"/>
  <c r="O1580" i="5" s="1"/>
  <c r="O1581" i="5" s="1"/>
  <c r="O1582" i="5" s="1"/>
  <c r="O1583" i="5" s="1"/>
  <c r="O1584" i="5" s="1"/>
  <c r="O1585" i="5" s="1"/>
  <c r="O1586" i="5" s="1"/>
  <c r="O1587" i="5" s="1"/>
  <c r="O1588" i="5" s="1"/>
  <c r="O1589" i="5" s="1"/>
  <c r="O1590" i="5" s="1"/>
  <c r="O1591" i="5" s="1"/>
  <c r="O1592" i="5" s="1"/>
  <c r="O1593" i="5" s="1"/>
  <c r="O1594" i="5" s="1"/>
  <c r="O1595" i="5" s="1"/>
  <c r="O1596" i="5" s="1"/>
  <c r="O1597" i="5" s="1"/>
  <c r="O1598" i="5" s="1"/>
  <c r="O1599" i="5" s="1"/>
  <c r="O1600" i="5" s="1"/>
  <c r="O1601" i="5" s="1"/>
  <c r="O1602" i="5" s="1"/>
  <c r="O1603" i="5" s="1"/>
  <c r="O1604" i="5" s="1"/>
  <c r="O1605" i="5" s="1"/>
  <c r="O1606" i="5" s="1"/>
  <c r="O1607" i="5" s="1"/>
  <c r="O1608" i="5" s="1"/>
  <c r="O1609" i="5" s="1"/>
  <c r="O1610" i="5" s="1"/>
  <c r="O1611" i="5" s="1"/>
  <c r="O1612" i="5" s="1"/>
  <c r="O1613" i="5" s="1"/>
  <c r="O1614" i="5" s="1"/>
  <c r="O1615" i="5" s="1"/>
  <c r="O1616" i="5" s="1"/>
  <c r="O1617" i="5" s="1"/>
  <c r="O1618" i="5" s="1"/>
  <c r="O1619" i="5" s="1"/>
  <c r="O1620" i="5" s="1"/>
  <c r="O1621" i="5" s="1"/>
  <c r="O1622" i="5" s="1"/>
  <c r="O1623" i="5" s="1"/>
  <c r="O1624" i="5" s="1"/>
  <c r="O1625" i="5" s="1"/>
  <c r="O1626" i="5" s="1"/>
  <c r="O1627" i="5" s="1"/>
  <c r="O1628" i="5" s="1"/>
  <c r="O1629" i="5" s="1"/>
  <c r="O1630" i="5" s="1"/>
  <c r="O1631" i="5" s="1"/>
  <c r="O1632" i="5" s="1"/>
  <c r="O1633" i="5" s="1"/>
  <c r="O1634" i="5" s="1"/>
  <c r="O1635" i="5" s="1"/>
  <c r="O1636" i="5" s="1"/>
  <c r="O1637" i="5" s="1"/>
  <c r="O1638" i="5" s="1"/>
  <c r="O1639" i="5" s="1"/>
  <c r="O1640" i="5" s="1"/>
  <c r="O1641" i="5" s="1"/>
  <c r="O1642" i="5" s="1"/>
  <c r="O1643" i="5" s="1"/>
  <c r="O1644" i="5" s="1"/>
  <c r="O1645" i="5" s="1"/>
  <c r="O1646" i="5" s="1"/>
  <c r="O1647" i="5" s="1"/>
  <c r="O1648" i="5" s="1"/>
  <c r="O1649" i="5" s="1"/>
  <c r="O1650" i="5" s="1"/>
  <c r="O1651" i="5" s="1"/>
  <c r="O1652" i="5" s="1"/>
  <c r="O1653" i="5" s="1"/>
  <c r="O1654" i="5" s="1"/>
  <c r="O1655" i="5" s="1"/>
  <c r="O1656" i="5" s="1"/>
  <c r="O1657" i="5" s="1"/>
  <c r="O1658" i="5" s="1"/>
  <c r="O1659" i="5" s="1"/>
  <c r="O1660" i="5" s="1"/>
  <c r="O1661" i="5" s="1"/>
  <c r="O1662" i="5" s="1"/>
  <c r="O1663" i="5" s="1"/>
  <c r="O1664" i="5" s="1"/>
  <c r="O1665" i="5" s="1"/>
  <c r="O1666" i="5" s="1"/>
  <c r="O1667" i="5" s="1"/>
  <c r="O1668" i="5" s="1"/>
  <c r="O1669" i="5" s="1"/>
  <c r="O1670" i="5" s="1"/>
  <c r="O1671" i="5" s="1"/>
  <c r="O1672" i="5" s="1"/>
  <c r="O1673" i="5" s="1"/>
  <c r="O1674" i="5" s="1"/>
  <c r="O1675" i="5" s="1"/>
  <c r="O1676" i="5" s="1"/>
  <c r="O1677" i="5" s="1"/>
  <c r="O1678" i="5" s="1"/>
  <c r="O1679" i="5" s="1"/>
  <c r="O1680" i="5" s="1"/>
  <c r="O1681" i="5" s="1"/>
  <c r="O1682" i="5" s="1"/>
  <c r="O1683" i="5" s="1"/>
  <c r="O1684" i="5" s="1"/>
  <c r="O1685" i="5" s="1"/>
  <c r="O1686" i="5" s="1"/>
  <c r="O1687" i="5" s="1"/>
  <c r="O1688" i="5" s="1"/>
  <c r="O1689" i="5" s="1"/>
  <c r="O1690" i="5" s="1"/>
  <c r="O1691" i="5" s="1"/>
  <c r="O1692" i="5" s="1"/>
  <c r="O1693" i="5" s="1"/>
  <c r="O1694" i="5" s="1"/>
  <c r="O1695" i="5" s="1"/>
  <c r="O1696" i="5" s="1"/>
  <c r="O1697" i="5" s="1"/>
  <c r="O1698" i="5" s="1"/>
  <c r="O1699" i="5" s="1"/>
  <c r="O1700" i="5" s="1"/>
  <c r="O1701" i="5" s="1"/>
  <c r="O1702" i="5" s="1"/>
  <c r="O1703" i="5" s="1"/>
  <c r="O1704" i="5" s="1"/>
  <c r="O1705" i="5" s="1"/>
  <c r="O1706" i="5" s="1"/>
  <c r="O1707" i="5" s="1"/>
  <c r="O1708" i="5" s="1"/>
  <c r="O1709" i="5" s="1"/>
  <c r="O1710" i="5" s="1"/>
  <c r="O1711" i="5" s="1"/>
  <c r="O1712" i="5" s="1"/>
  <c r="O1713" i="5" s="1"/>
  <c r="O1714" i="5" s="1"/>
  <c r="O1715" i="5" s="1"/>
  <c r="O1716" i="5" s="1"/>
  <c r="O1717" i="5" s="1"/>
  <c r="O1718" i="5" s="1"/>
  <c r="O1719" i="5" s="1"/>
  <c r="O1720" i="5" s="1"/>
  <c r="O1721" i="5" s="1"/>
  <c r="O1722" i="5" s="1"/>
  <c r="O1723" i="5" s="1"/>
  <c r="O1724" i="5" s="1"/>
  <c r="O1725" i="5" s="1"/>
  <c r="O1726" i="5" s="1"/>
  <c r="O1727" i="5" s="1"/>
  <c r="O1728" i="5" s="1"/>
  <c r="O1729" i="5" s="1"/>
  <c r="O1730" i="5" s="1"/>
  <c r="O1731" i="5" s="1"/>
  <c r="O1732" i="5" s="1"/>
  <c r="O1733" i="5" s="1"/>
  <c r="O1734" i="5" s="1"/>
  <c r="O1735" i="5" s="1"/>
  <c r="O1736" i="5" s="1"/>
  <c r="O1737" i="5" s="1"/>
  <c r="O1738" i="5" s="1"/>
  <c r="O1739" i="5" s="1"/>
  <c r="O1740" i="5" s="1"/>
  <c r="O1741" i="5" s="1"/>
  <c r="O1742" i="5" s="1"/>
  <c r="O1743" i="5" s="1"/>
  <c r="O1744" i="5" s="1"/>
  <c r="O1745" i="5" s="1"/>
  <c r="O1746" i="5" s="1"/>
  <c r="O1747" i="5" s="1"/>
  <c r="O1748" i="5" s="1"/>
  <c r="O1749" i="5" s="1"/>
  <c r="O1750" i="5" s="1"/>
  <c r="O1751" i="5" s="1"/>
  <c r="O1752" i="5" s="1"/>
  <c r="O1753" i="5" s="1"/>
  <c r="O1754" i="5" s="1"/>
  <c r="O1755" i="5" s="1"/>
  <c r="O1756" i="5" s="1"/>
  <c r="O1757" i="5" s="1"/>
  <c r="O1758" i="5" s="1"/>
  <c r="O1759" i="5" s="1"/>
  <c r="O1760" i="5" s="1"/>
  <c r="O1761" i="5" s="1"/>
  <c r="O1762" i="5" s="1"/>
  <c r="O1763" i="5" s="1"/>
  <c r="O1764" i="5" s="1"/>
  <c r="O1765" i="5" s="1"/>
  <c r="O1766" i="5" s="1"/>
  <c r="O1767" i="5" s="1"/>
  <c r="O1768" i="5" s="1"/>
  <c r="O1769" i="5" s="1"/>
  <c r="O1770" i="5" s="1"/>
  <c r="O1771" i="5" s="1"/>
  <c r="O1772" i="5" s="1"/>
  <c r="O1773" i="5" s="1"/>
  <c r="O1774" i="5" s="1"/>
  <c r="O1775" i="5" s="1"/>
  <c r="O1776" i="5" s="1"/>
  <c r="O1777" i="5" s="1"/>
  <c r="O1778" i="5" s="1"/>
  <c r="O1779" i="5" s="1"/>
  <c r="O1780" i="5" s="1"/>
  <c r="O1781" i="5" s="1"/>
  <c r="O1782" i="5" s="1"/>
  <c r="O1783" i="5" s="1"/>
  <c r="O1784" i="5" s="1"/>
  <c r="O1785" i="5" s="1"/>
  <c r="O1786" i="5" s="1"/>
  <c r="O1787" i="5" s="1"/>
  <c r="O1788" i="5" s="1"/>
  <c r="O1789" i="5" s="1"/>
  <c r="O1790" i="5" s="1"/>
  <c r="O1791" i="5" s="1"/>
  <c r="O1792" i="5" s="1"/>
  <c r="O1793" i="5" s="1"/>
  <c r="O1794" i="5" s="1"/>
  <c r="O1795" i="5" s="1"/>
  <c r="O1796" i="5" s="1"/>
  <c r="O1797" i="5" s="1"/>
  <c r="O1798" i="5" s="1"/>
  <c r="O1799" i="5" s="1"/>
  <c r="O1800" i="5" s="1"/>
  <c r="O1801" i="5" s="1"/>
  <c r="O1802" i="5" s="1"/>
  <c r="O1803" i="5" s="1"/>
  <c r="O1804" i="5" s="1"/>
  <c r="O1805" i="5" s="1"/>
  <c r="O1806" i="5" s="1"/>
  <c r="O1807" i="5" s="1"/>
  <c r="O1808" i="5" s="1"/>
  <c r="O1809" i="5" s="1"/>
  <c r="O1810" i="5" s="1"/>
  <c r="O1811" i="5" s="1"/>
  <c r="O1812" i="5" s="1"/>
  <c r="O1813" i="5" s="1"/>
  <c r="O1814" i="5" s="1"/>
  <c r="O1815" i="5" s="1"/>
  <c r="O1816" i="5" s="1"/>
  <c r="O1817" i="5" s="1"/>
  <c r="O1818" i="5" s="1"/>
  <c r="O1819" i="5" s="1"/>
  <c r="O1820" i="5" s="1"/>
  <c r="O1821" i="5" s="1"/>
  <c r="O1822" i="5" s="1"/>
  <c r="O1823" i="5" s="1"/>
  <c r="O1824" i="5" s="1"/>
  <c r="O1825" i="5" s="1"/>
  <c r="O1826" i="5" s="1"/>
  <c r="O1827" i="5" s="1"/>
  <c r="O1828" i="5" s="1"/>
  <c r="O1829" i="5" s="1"/>
  <c r="O1830" i="5" s="1"/>
  <c r="O1831" i="5" s="1"/>
  <c r="O1832" i="5" s="1"/>
  <c r="O1833" i="5" s="1"/>
  <c r="O1834" i="5" s="1"/>
  <c r="O1835" i="5" s="1"/>
  <c r="O1836" i="5" s="1"/>
  <c r="O1837" i="5" s="1"/>
  <c r="O1838" i="5" s="1"/>
  <c r="O1839" i="5" s="1"/>
  <c r="O1840" i="5" s="1"/>
  <c r="O1841" i="5" s="1"/>
  <c r="O1842" i="5" s="1"/>
  <c r="O1843" i="5" s="1"/>
  <c r="O1844" i="5" s="1"/>
  <c r="O1845" i="5" s="1"/>
  <c r="O1846" i="5" s="1"/>
  <c r="O1847" i="5" s="1"/>
  <c r="O1848" i="5" s="1"/>
  <c r="O1849" i="5" s="1"/>
  <c r="O1850" i="5" s="1"/>
  <c r="O1851" i="5" s="1"/>
  <c r="O1852" i="5" s="1"/>
  <c r="O1853" i="5" s="1"/>
  <c r="O1854" i="5" s="1"/>
  <c r="O1855" i="5" s="1"/>
  <c r="O1856" i="5" s="1"/>
  <c r="O1857" i="5" s="1"/>
  <c r="O1858" i="5" s="1"/>
  <c r="O1859" i="5" s="1"/>
  <c r="O1860" i="5" s="1"/>
  <c r="O1861" i="5" s="1"/>
  <c r="O1862" i="5" s="1"/>
  <c r="O1863" i="5" s="1"/>
  <c r="O1864" i="5" s="1"/>
  <c r="O1865" i="5" s="1"/>
  <c r="O1866" i="5" s="1"/>
  <c r="O1867" i="5" s="1"/>
  <c r="O1868" i="5" s="1"/>
  <c r="O1869" i="5" s="1"/>
  <c r="O1870" i="5" s="1"/>
  <c r="O1871" i="5" s="1"/>
  <c r="O1872" i="5" s="1"/>
  <c r="O1873" i="5" s="1"/>
  <c r="O1874" i="5" s="1"/>
  <c r="O1875" i="5" s="1"/>
  <c r="O1876" i="5" s="1"/>
  <c r="O1877" i="5" s="1"/>
  <c r="O1878" i="5" s="1"/>
  <c r="O1879" i="5" s="1"/>
  <c r="O1880" i="5" s="1"/>
  <c r="O1881" i="5" s="1"/>
  <c r="O1882" i="5" s="1"/>
  <c r="O1883" i="5" s="1"/>
  <c r="O1884" i="5" s="1"/>
  <c r="O1885" i="5" s="1"/>
  <c r="O1886" i="5" s="1"/>
  <c r="O1887" i="5" s="1"/>
  <c r="O1888" i="5" s="1"/>
  <c r="O1889" i="5" s="1"/>
  <c r="O1890" i="5" s="1"/>
  <c r="O1891" i="5" s="1"/>
  <c r="O1892" i="5" s="1"/>
  <c r="O1893" i="5" s="1"/>
  <c r="O1894" i="5" s="1"/>
  <c r="O1895" i="5" s="1"/>
  <c r="O1896" i="5" s="1"/>
  <c r="O1897" i="5" s="1"/>
  <c r="O1898" i="5" s="1"/>
  <c r="O1899" i="5" s="1"/>
  <c r="O1900" i="5" s="1"/>
  <c r="O1901" i="5" s="1"/>
  <c r="O1902" i="5" s="1"/>
  <c r="O1903" i="5" s="1"/>
  <c r="O1904" i="5" s="1"/>
  <c r="O1905" i="5" s="1"/>
  <c r="O1906" i="5" s="1"/>
  <c r="O1907" i="5" s="1"/>
  <c r="O1908" i="5" s="1"/>
  <c r="O1909" i="5" s="1"/>
  <c r="O1910" i="5" s="1"/>
  <c r="O1911" i="5" s="1"/>
  <c r="O1912" i="5" s="1"/>
  <c r="O1913" i="5" s="1"/>
  <c r="O1914" i="5" s="1"/>
  <c r="O1915" i="5" s="1"/>
  <c r="O1916" i="5" s="1"/>
  <c r="O1917" i="5" s="1"/>
  <c r="O1918" i="5" s="1"/>
  <c r="O1919" i="5" s="1"/>
  <c r="O1920" i="5" s="1"/>
  <c r="O1921" i="5" s="1"/>
  <c r="O1922" i="5" s="1"/>
  <c r="O1923" i="5" s="1"/>
  <c r="O1924" i="5" s="1"/>
  <c r="O1925" i="5" s="1"/>
  <c r="O1926" i="5" s="1"/>
  <c r="O1927" i="5" s="1"/>
  <c r="O1928" i="5" s="1"/>
  <c r="O1929" i="5" s="1"/>
  <c r="O1930" i="5" s="1"/>
  <c r="O1931" i="5" s="1"/>
  <c r="O1932" i="5" s="1"/>
  <c r="O1933" i="5" s="1"/>
  <c r="O1934" i="5" s="1"/>
  <c r="O1935" i="5" s="1"/>
  <c r="O1936" i="5" s="1"/>
  <c r="O1937" i="5" s="1"/>
  <c r="O1938" i="5" s="1"/>
  <c r="O1939" i="5" s="1"/>
  <c r="O1940" i="5" s="1"/>
  <c r="O1941" i="5" s="1"/>
  <c r="O1942" i="5" s="1"/>
  <c r="O1943" i="5" s="1"/>
  <c r="O1944" i="5" s="1"/>
  <c r="O1945" i="5" s="1"/>
  <c r="O1946" i="5" s="1"/>
  <c r="O1947" i="5" s="1"/>
  <c r="O1948" i="5" s="1"/>
  <c r="O1949" i="5" s="1"/>
  <c r="O1950" i="5" s="1"/>
  <c r="O1951" i="5" s="1"/>
  <c r="O1952" i="5" s="1"/>
  <c r="O1953" i="5" s="1"/>
  <c r="O1954" i="5" s="1"/>
  <c r="O1955" i="5" s="1"/>
  <c r="O1956" i="5" s="1"/>
  <c r="O1957" i="5" s="1"/>
  <c r="O1958" i="5" s="1"/>
  <c r="O1959" i="5" s="1"/>
  <c r="O1960" i="5" s="1"/>
  <c r="O1961" i="5" s="1"/>
  <c r="O1962" i="5" s="1"/>
  <c r="O1963" i="5" s="1"/>
  <c r="O1964" i="5" s="1"/>
  <c r="O1965" i="5" s="1"/>
  <c r="O1966" i="5" s="1"/>
  <c r="O1967" i="5" s="1"/>
  <c r="O1968" i="5" s="1"/>
  <c r="O1969" i="5" s="1"/>
  <c r="O1970" i="5" s="1"/>
  <c r="O1971" i="5" s="1"/>
  <c r="O1972" i="5" s="1"/>
  <c r="O1973" i="5" s="1"/>
  <c r="O1974" i="5" s="1"/>
  <c r="O1975" i="5" s="1"/>
  <c r="O1976" i="5" s="1"/>
  <c r="O1977" i="5" s="1"/>
  <c r="O1978" i="5" s="1"/>
  <c r="O1979" i="5" s="1"/>
  <c r="O1980" i="5" s="1"/>
  <c r="O1981" i="5" s="1"/>
  <c r="O1982" i="5" s="1"/>
  <c r="O1983" i="5" s="1"/>
  <c r="O1984" i="5" s="1"/>
  <c r="O1985" i="5" s="1"/>
  <c r="O1986" i="5" s="1"/>
  <c r="O1987" i="5" s="1"/>
  <c r="O1988" i="5" s="1"/>
  <c r="O1989" i="5" s="1"/>
  <c r="O1990" i="5" s="1"/>
  <c r="O1991" i="5" s="1"/>
  <c r="O1992" i="5" s="1"/>
  <c r="O1993" i="5" s="1"/>
  <c r="O1994" i="5" s="1"/>
  <c r="O1995" i="5" s="1"/>
  <c r="O1996" i="5" s="1"/>
  <c r="O1997" i="5" s="1"/>
  <c r="O1998" i="5" s="1"/>
  <c r="O1999" i="5" s="1"/>
  <c r="O2000" i="5" s="1"/>
  <c r="O2001" i="5" s="1"/>
  <c r="O2002" i="5" s="1"/>
  <c r="O2003" i="5" s="1"/>
  <c r="O2004" i="5" s="1"/>
  <c r="O2005" i="5" s="1"/>
  <c r="O2006" i="5" s="1"/>
  <c r="O2007" i="5" s="1"/>
  <c r="O2008" i="5" s="1"/>
  <c r="O2009" i="5" s="1"/>
  <c r="O2010" i="5" s="1"/>
  <c r="O2011" i="5" s="1"/>
  <c r="O2012" i="5" s="1"/>
  <c r="O2013" i="5" s="1"/>
  <c r="O2014" i="5" s="1"/>
  <c r="O2015" i="5" s="1"/>
  <c r="O2016" i="5" s="1"/>
  <c r="O2017" i="5" s="1"/>
  <c r="O2018" i="5" s="1"/>
  <c r="O2019" i="5" s="1"/>
  <c r="O2020" i="5" s="1"/>
  <c r="O2021" i="5" s="1"/>
  <c r="O2022" i="5" s="1"/>
  <c r="O2023" i="5" s="1"/>
  <c r="O2024" i="5" s="1"/>
  <c r="O2025" i="5" s="1"/>
  <c r="O2026" i="5" s="1"/>
  <c r="O2027" i="5" s="1"/>
  <c r="O2028" i="5" s="1"/>
  <c r="O2029" i="5" s="1"/>
  <c r="O2030" i="5" s="1"/>
  <c r="O2031" i="5" s="1"/>
  <c r="O2032" i="5" s="1"/>
  <c r="O2033" i="5" s="1"/>
  <c r="O2034" i="5" s="1"/>
  <c r="O2035" i="5" s="1"/>
  <c r="O2036" i="5" s="1"/>
  <c r="O2037" i="5" s="1"/>
  <c r="O2038" i="5" s="1"/>
  <c r="O2039" i="5" s="1"/>
  <c r="O2040" i="5" s="1"/>
  <c r="O2041" i="5" s="1"/>
  <c r="O2042" i="5" s="1"/>
  <c r="O2043" i="5" s="1"/>
  <c r="O2044" i="5" s="1"/>
  <c r="O2045" i="5" s="1"/>
  <c r="O2046" i="5" s="1"/>
  <c r="O2047" i="5" s="1"/>
  <c r="O2048" i="5" s="1"/>
  <c r="O2049" i="5" s="1"/>
  <c r="O2050" i="5" s="1"/>
  <c r="O2051" i="5" s="1"/>
  <c r="O2052" i="5" s="1"/>
  <c r="O2053" i="5" s="1"/>
  <c r="O2054" i="5" s="1"/>
  <c r="O2055" i="5" s="1"/>
  <c r="O2056" i="5" s="1"/>
  <c r="O2057" i="5" s="1"/>
  <c r="O2058" i="5" s="1"/>
  <c r="O2059" i="5" s="1"/>
  <c r="O2060" i="5" s="1"/>
  <c r="O2061" i="5" s="1"/>
  <c r="O2062" i="5" s="1"/>
  <c r="O2063" i="5" s="1"/>
  <c r="O2064" i="5" s="1"/>
  <c r="O2065" i="5" s="1"/>
  <c r="O2066" i="5" s="1"/>
  <c r="O2067" i="5" s="1"/>
  <c r="O2068" i="5" s="1"/>
  <c r="O2069" i="5" s="1"/>
  <c r="O2070" i="5" s="1"/>
  <c r="O2071" i="5" s="1"/>
  <c r="O2072" i="5" s="1"/>
  <c r="O2073" i="5" s="1"/>
  <c r="O2074" i="5" s="1"/>
  <c r="O2075" i="5" s="1"/>
  <c r="O2076" i="5" s="1"/>
  <c r="O2077" i="5" s="1"/>
  <c r="O2078" i="5" s="1"/>
  <c r="O2079" i="5" s="1"/>
  <c r="O2080" i="5" s="1"/>
  <c r="O2081" i="5" s="1"/>
  <c r="O2082" i="5" s="1"/>
  <c r="O2083" i="5" s="1"/>
  <c r="O2084" i="5" s="1"/>
  <c r="O2085" i="5" s="1"/>
  <c r="O2086" i="5" s="1"/>
  <c r="O2087" i="5" s="1"/>
  <c r="O2088" i="5" s="1"/>
  <c r="O2089" i="5" s="1"/>
  <c r="O2090" i="5" s="1"/>
  <c r="O2091" i="5" s="1"/>
  <c r="O2092" i="5" s="1"/>
  <c r="O2093" i="5" s="1"/>
  <c r="O2094" i="5" s="1"/>
  <c r="O2095" i="5" s="1"/>
  <c r="O2096" i="5" s="1"/>
  <c r="O2097" i="5" s="1"/>
  <c r="O2098" i="5" s="1"/>
  <c r="O2099" i="5" s="1"/>
  <c r="O2100" i="5" s="1"/>
  <c r="O2101" i="5" s="1"/>
  <c r="O2102" i="5" s="1"/>
  <c r="O2103" i="5" s="1"/>
  <c r="O2104" i="5" s="1"/>
  <c r="O2105" i="5" s="1"/>
  <c r="O2106" i="5" s="1"/>
  <c r="O2107" i="5" s="1"/>
  <c r="O2108" i="5" s="1"/>
  <c r="O2109" i="5" s="1"/>
  <c r="O2110" i="5" s="1"/>
  <c r="O2111" i="5" s="1"/>
  <c r="O2112" i="5" s="1"/>
  <c r="O2113" i="5" s="1"/>
  <c r="O2114" i="5" s="1"/>
  <c r="O2115" i="5" s="1"/>
  <c r="O2116" i="5" s="1"/>
  <c r="O2117" i="5" s="1"/>
  <c r="O2118" i="5" s="1"/>
  <c r="O2119" i="5" s="1"/>
  <c r="O2120" i="5" s="1"/>
  <c r="O2121" i="5" s="1"/>
  <c r="O2122" i="5" s="1"/>
  <c r="O2123" i="5" s="1"/>
  <c r="O2124" i="5" s="1"/>
  <c r="O2125" i="5" s="1"/>
  <c r="O2126" i="5" s="1"/>
  <c r="O2127" i="5" s="1"/>
  <c r="O2128" i="5" s="1"/>
  <c r="O2129" i="5" s="1"/>
  <c r="O2130" i="5" s="1"/>
  <c r="O2131" i="5" s="1"/>
  <c r="O2132" i="5" s="1"/>
  <c r="O2133" i="5" s="1"/>
  <c r="O2134" i="5" s="1"/>
  <c r="O2135" i="5" s="1"/>
  <c r="O2136" i="5" s="1"/>
  <c r="O2137" i="5" s="1"/>
  <c r="O2138" i="5" s="1"/>
  <c r="O2139" i="5" s="1"/>
  <c r="O2140" i="5" s="1"/>
  <c r="O2141" i="5" s="1"/>
  <c r="O2142" i="5" s="1"/>
  <c r="O2143" i="5" s="1"/>
  <c r="O2144" i="5" s="1"/>
  <c r="O2145" i="5" s="1"/>
  <c r="O2146" i="5" s="1"/>
  <c r="O2147" i="5" s="1"/>
  <c r="O2148" i="5" s="1"/>
  <c r="O2149" i="5" s="1"/>
  <c r="O2150" i="5" s="1"/>
  <c r="O2151" i="5" s="1"/>
  <c r="O2152" i="5" s="1"/>
  <c r="O2153" i="5" s="1"/>
  <c r="O2154" i="5" s="1"/>
  <c r="O2155" i="5" s="1"/>
  <c r="O2156" i="5" s="1"/>
  <c r="O2157" i="5" s="1"/>
  <c r="O2158" i="5" s="1"/>
  <c r="O2159" i="5" s="1"/>
  <c r="O2160" i="5" s="1"/>
  <c r="O2161" i="5" s="1"/>
  <c r="O2162" i="5" s="1"/>
  <c r="O2163" i="5" s="1"/>
  <c r="O2164" i="5" s="1"/>
  <c r="O2165" i="5" s="1"/>
  <c r="O2166" i="5" s="1"/>
  <c r="O2167" i="5" s="1"/>
  <c r="O2168" i="5" s="1"/>
  <c r="O2169" i="5" s="1"/>
  <c r="O2170" i="5" s="1"/>
  <c r="O2171" i="5" s="1"/>
  <c r="O2172" i="5" s="1"/>
  <c r="O2173" i="5" s="1"/>
  <c r="O2174" i="5" s="1"/>
  <c r="O2175" i="5" s="1"/>
  <c r="O2176" i="5" s="1"/>
  <c r="O2177" i="5" s="1"/>
  <c r="O2178" i="5" s="1"/>
  <c r="O2179" i="5" s="1"/>
  <c r="O2180" i="5" s="1"/>
  <c r="O2181" i="5" s="1"/>
  <c r="O2182" i="5" s="1"/>
  <c r="O2183" i="5" s="1"/>
  <c r="O2184" i="5" s="1"/>
  <c r="O2185" i="5" s="1"/>
  <c r="O2186" i="5" s="1"/>
  <c r="O2187" i="5" s="1"/>
  <c r="O2188" i="5" s="1"/>
  <c r="O2189" i="5" s="1"/>
  <c r="O2190" i="5" s="1"/>
  <c r="O2191" i="5" s="1"/>
  <c r="O2192" i="5" s="1"/>
  <c r="O2193" i="5" s="1"/>
  <c r="O2194" i="5" s="1"/>
  <c r="O2195" i="5" s="1"/>
  <c r="O2196" i="5" s="1"/>
  <c r="O2197" i="5" s="1"/>
  <c r="O2198" i="5" s="1"/>
  <c r="O2199" i="5" s="1"/>
  <c r="O2200" i="5" s="1"/>
  <c r="O2201" i="5" s="1"/>
  <c r="O2202" i="5" s="1"/>
  <c r="O2203" i="5" s="1"/>
  <c r="O2204" i="5" s="1"/>
  <c r="O2205" i="5" s="1"/>
  <c r="O2206" i="5" s="1"/>
  <c r="O2207" i="5" s="1"/>
  <c r="O2208" i="5" s="1"/>
  <c r="O2209" i="5" s="1"/>
  <c r="O2210" i="5" s="1"/>
  <c r="O2211" i="5" s="1"/>
  <c r="O2212" i="5" s="1"/>
  <c r="O2213" i="5" s="1"/>
  <c r="O2214" i="5" s="1"/>
  <c r="O2215" i="5" s="1"/>
  <c r="O2216" i="5" s="1"/>
  <c r="O2217" i="5" s="1"/>
  <c r="O2218" i="5" s="1"/>
  <c r="O2219" i="5" s="1"/>
  <c r="O2220" i="5" s="1"/>
  <c r="O2221" i="5" s="1"/>
  <c r="O2222" i="5" s="1"/>
  <c r="O2223" i="5" s="1"/>
  <c r="O2224" i="5" s="1"/>
  <c r="O2225" i="5" s="1"/>
  <c r="O2226" i="5" s="1"/>
  <c r="O2227" i="5" s="1"/>
  <c r="O2228" i="5" s="1"/>
  <c r="O2229" i="5" s="1"/>
  <c r="O2230" i="5" s="1"/>
  <c r="O2231" i="5" s="1"/>
  <c r="O2232" i="5" s="1"/>
  <c r="O2233" i="5" s="1"/>
  <c r="O2234" i="5" s="1"/>
  <c r="O2235" i="5" s="1"/>
  <c r="O2236" i="5" s="1"/>
  <c r="O2237" i="5" s="1"/>
  <c r="O2238" i="5" s="1"/>
  <c r="O2239" i="5" s="1"/>
  <c r="O2240" i="5" s="1"/>
  <c r="O2241" i="5" s="1"/>
  <c r="O2242" i="5" s="1"/>
  <c r="O2243" i="5" s="1"/>
  <c r="O2244" i="5" s="1"/>
  <c r="O2245" i="5" s="1"/>
  <c r="O2246" i="5" s="1"/>
  <c r="O2247" i="5" s="1"/>
  <c r="O2248" i="5" s="1"/>
  <c r="O2249" i="5" s="1"/>
  <c r="O2250" i="5" s="1"/>
  <c r="O2251" i="5" s="1"/>
  <c r="O2252" i="5" s="1"/>
  <c r="O2253" i="5" s="1"/>
  <c r="O2254" i="5" s="1"/>
  <c r="O2255" i="5" s="1"/>
  <c r="O2256" i="5" s="1"/>
  <c r="O2257" i="5" s="1"/>
  <c r="O2258" i="5" s="1"/>
  <c r="O2259" i="5" s="1"/>
  <c r="O2260" i="5" s="1"/>
  <c r="O2261" i="5" s="1"/>
  <c r="O2262" i="5" s="1"/>
  <c r="O2263" i="5" s="1"/>
  <c r="O2264" i="5" s="1"/>
  <c r="O2265" i="5" s="1"/>
  <c r="O2266" i="5" s="1"/>
  <c r="O2267" i="5" s="1"/>
  <c r="O2268" i="5" s="1"/>
  <c r="O2269" i="5" s="1"/>
  <c r="O2270" i="5" s="1"/>
  <c r="O2271" i="5" s="1"/>
  <c r="O2272" i="5" s="1"/>
  <c r="O2273" i="5" s="1"/>
  <c r="O2274" i="5" s="1"/>
  <c r="O2275" i="5" s="1"/>
  <c r="O2276" i="5" s="1"/>
  <c r="O2277" i="5" s="1"/>
  <c r="O2278" i="5" s="1"/>
  <c r="O2279" i="5" s="1"/>
  <c r="O2280" i="5" s="1"/>
  <c r="O2281" i="5" s="1"/>
  <c r="O2282" i="5" s="1"/>
  <c r="O2283" i="5" s="1"/>
  <c r="O2284" i="5" s="1"/>
  <c r="O2285" i="5" s="1"/>
  <c r="O2286" i="5" s="1"/>
  <c r="O2287" i="5" s="1"/>
  <c r="O2288" i="5" s="1"/>
  <c r="O2289" i="5" s="1"/>
  <c r="O2290" i="5" s="1"/>
  <c r="O2291" i="5" s="1"/>
  <c r="O2292" i="5" s="1"/>
  <c r="O2293" i="5" s="1"/>
  <c r="O2294" i="5" s="1"/>
  <c r="O2295" i="5" s="1"/>
  <c r="O2296" i="5" s="1"/>
  <c r="O2297" i="5" s="1"/>
  <c r="O2298" i="5" s="1"/>
  <c r="O2299" i="5" s="1"/>
  <c r="O2300" i="5" s="1"/>
  <c r="O2301" i="5" s="1"/>
  <c r="O2302" i="5" s="1"/>
  <c r="O2303" i="5" s="1"/>
  <c r="O2304" i="5" s="1"/>
  <c r="O2305" i="5" s="1"/>
  <c r="O2306" i="5" s="1"/>
  <c r="O2307" i="5" s="1"/>
  <c r="O2308" i="5" s="1"/>
  <c r="O2309" i="5" s="1"/>
  <c r="O2310" i="5" s="1"/>
  <c r="O2311" i="5" s="1"/>
  <c r="O2312" i="5" s="1"/>
  <c r="O2313" i="5" s="1"/>
  <c r="O2314" i="5" s="1"/>
  <c r="O2315" i="5" s="1"/>
  <c r="O2316" i="5" s="1"/>
  <c r="O2317" i="5" s="1"/>
  <c r="O2318" i="5" s="1"/>
  <c r="O2319" i="5" s="1"/>
  <c r="O2320" i="5" s="1"/>
  <c r="O2321" i="5" s="1"/>
  <c r="O2322" i="5" s="1"/>
  <c r="O2323" i="5" s="1"/>
  <c r="O2324" i="5" s="1"/>
  <c r="O2325" i="5" s="1"/>
  <c r="O2326" i="5" s="1"/>
  <c r="O2327" i="5" s="1"/>
  <c r="O2328" i="5" s="1"/>
  <c r="O2329" i="5" s="1"/>
  <c r="O2330" i="5" s="1"/>
  <c r="O2331" i="5" s="1"/>
  <c r="O2332" i="5" s="1"/>
  <c r="O2333" i="5" s="1"/>
  <c r="O2334" i="5" s="1"/>
  <c r="O2335" i="5" s="1"/>
  <c r="O2336" i="5" s="1"/>
  <c r="O2337" i="5" s="1"/>
  <c r="O2338" i="5" s="1"/>
  <c r="O2339" i="5" s="1"/>
  <c r="O2340" i="5" s="1"/>
  <c r="O2341" i="5" s="1"/>
  <c r="O2342" i="5" s="1"/>
  <c r="O2343" i="5" s="1"/>
  <c r="O2344" i="5" s="1"/>
  <c r="O2345" i="5" s="1"/>
  <c r="O2346" i="5" s="1"/>
  <c r="O2347" i="5" s="1"/>
  <c r="O2348" i="5" s="1"/>
  <c r="O2349" i="5" s="1"/>
  <c r="O2350" i="5" s="1"/>
  <c r="O2351" i="5" s="1"/>
  <c r="O2352" i="5" s="1"/>
  <c r="O2353" i="5" s="1"/>
  <c r="O2354" i="5" s="1"/>
  <c r="O2355" i="5" s="1"/>
  <c r="O2356" i="5" s="1"/>
  <c r="O2357" i="5" s="1"/>
  <c r="O2358" i="5" s="1"/>
  <c r="O2359" i="5" s="1"/>
  <c r="O2360" i="5" s="1"/>
  <c r="O2361" i="5" s="1"/>
  <c r="O2362" i="5" s="1"/>
  <c r="O2363" i="5" s="1"/>
  <c r="O2364" i="5" s="1"/>
  <c r="O2365" i="5" s="1"/>
  <c r="O2366" i="5" s="1"/>
  <c r="O2367" i="5" s="1"/>
  <c r="O2368" i="5" s="1"/>
  <c r="O2369" i="5" s="1"/>
  <c r="O2370" i="5" s="1"/>
  <c r="O2371" i="5" s="1"/>
  <c r="O2372" i="5" s="1"/>
  <c r="O2373" i="5" s="1"/>
  <c r="O2374" i="5" s="1"/>
  <c r="O2375" i="5" s="1"/>
  <c r="O2376" i="5" s="1"/>
  <c r="O2377" i="5" s="1"/>
  <c r="O2378" i="5" s="1"/>
  <c r="O2379" i="5" s="1"/>
  <c r="O2380" i="5" s="1"/>
  <c r="O2381" i="5" s="1"/>
  <c r="O2382" i="5" s="1"/>
  <c r="O2383" i="5" s="1"/>
  <c r="O2384" i="5" s="1"/>
  <c r="O2385" i="5" s="1"/>
  <c r="O2386" i="5" s="1"/>
  <c r="O2387" i="5" s="1"/>
  <c r="O2388" i="5" s="1"/>
  <c r="O2389" i="5" s="1"/>
  <c r="O2390" i="5" s="1"/>
  <c r="O2391" i="5" s="1"/>
  <c r="O2392" i="5" s="1"/>
  <c r="O2393" i="5" s="1"/>
  <c r="O2394" i="5" s="1"/>
  <c r="O2395" i="5" s="1"/>
  <c r="O2396" i="5" s="1"/>
  <c r="O2397" i="5" s="1"/>
  <c r="O2398" i="5" s="1"/>
  <c r="O2399" i="5" s="1"/>
  <c r="O2400" i="5" s="1"/>
  <c r="O2401" i="5" s="1"/>
  <c r="O2402" i="5" s="1"/>
  <c r="O2403" i="5" s="1"/>
  <c r="O2404" i="5" s="1"/>
  <c r="O2405" i="5" s="1"/>
  <c r="O2406" i="5" s="1"/>
  <c r="O2407" i="5" s="1"/>
  <c r="O2408" i="5" s="1"/>
  <c r="O2409" i="5" s="1"/>
  <c r="O2410" i="5" s="1"/>
  <c r="O2411" i="5" s="1"/>
  <c r="O2412" i="5" s="1"/>
  <c r="O2413" i="5" s="1"/>
  <c r="O2414" i="5" s="1"/>
  <c r="O2415" i="5" s="1"/>
  <c r="O2416" i="5" s="1"/>
  <c r="O2417" i="5" s="1"/>
  <c r="O2418" i="5" s="1"/>
  <c r="O2419" i="5" s="1"/>
  <c r="O2420" i="5" s="1"/>
  <c r="O2421" i="5" s="1"/>
  <c r="O2422" i="5" s="1"/>
  <c r="O2423" i="5" s="1"/>
  <c r="O2424" i="5" s="1"/>
  <c r="O2425" i="5" s="1"/>
  <c r="O2426" i="5" s="1"/>
  <c r="O2427" i="5" s="1"/>
  <c r="O2428" i="5" s="1"/>
  <c r="O2429" i="5" s="1"/>
  <c r="O2430" i="5" s="1"/>
  <c r="O2431" i="5" s="1"/>
  <c r="O2432" i="5" s="1"/>
  <c r="O2433" i="5" s="1"/>
  <c r="O2434" i="5" s="1"/>
  <c r="O2435" i="5" s="1"/>
  <c r="O2436" i="5" s="1"/>
  <c r="O2437" i="5" s="1"/>
  <c r="O2438" i="5" s="1"/>
  <c r="O2439" i="5" s="1"/>
  <c r="O2440" i="5" s="1"/>
  <c r="O2441" i="5" s="1"/>
  <c r="O2442" i="5" s="1"/>
  <c r="O2443" i="5" s="1"/>
  <c r="O2444" i="5" s="1"/>
  <c r="O2445" i="5" s="1"/>
  <c r="O2446" i="5" s="1"/>
  <c r="O2447" i="5" s="1"/>
  <c r="O2448" i="5" s="1"/>
  <c r="O2449" i="5" s="1"/>
  <c r="O2450" i="5" s="1"/>
  <c r="O2451" i="5" s="1"/>
  <c r="O2452" i="5" s="1"/>
  <c r="O2453" i="5" s="1"/>
  <c r="O2454" i="5" s="1"/>
  <c r="O2455" i="5" s="1"/>
  <c r="O2456" i="5" s="1"/>
  <c r="O2457" i="5" s="1"/>
  <c r="O2458" i="5" s="1"/>
  <c r="O2459" i="5" s="1"/>
  <c r="O2460" i="5" s="1"/>
  <c r="O2461" i="5" s="1"/>
  <c r="O2462" i="5" s="1"/>
  <c r="O2463" i="5" s="1"/>
  <c r="O2464" i="5" s="1"/>
  <c r="O2465" i="5" s="1"/>
  <c r="O2466" i="5" s="1"/>
  <c r="O2467" i="5" s="1"/>
  <c r="O2468" i="5" s="1"/>
  <c r="O2469" i="5" s="1"/>
  <c r="O2470" i="5" s="1"/>
  <c r="O2471" i="5" s="1"/>
  <c r="O2472" i="5" s="1"/>
  <c r="O2473" i="5" s="1"/>
  <c r="O2474" i="5" s="1"/>
  <c r="O2475" i="5" s="1"/>
  <c r="O2476" i="5" s="1"/>
  <c r="O2477" i="5" s="1"/>
  <c r="O2478" i="5" s="1"/>
  <c r="O2479" i="5" s="1"/>
  <c r="O2480" i="5" s="1"/>
  <c r="O2481" i="5" s="1"/>
  <c r="O2482" i="5" s="1"/>
  <c r="O2483" i="5" s="1"/>
  <c r="O2484" i="5" s="1"/>
  <c r="O2485" i="5" s="1"/>
  <c r="O2486" i="5" s="1"/>
  <c r="O2487" i="5" s="1"/>
  <c r="O2488" i="5" s="1"/>
  <c r="O2489" i="5" s="1"/>
  <c r="O2490" i="5" s="1"/>
  <c r="O2491" i="5" s="1"/>
  <c r="O2492" i="5" s="1"/>
  <c r="O2493" i="5" s="1"/>
  <c r="O2494" i="5" s="1"/>
  <c r="O2495" i="5" s="1"/>
  <c r="O2496" i="5" s="1"/>
  <c r="O2497" i="5" s="1"/>
  <c r="O2498" i="5" s="1"/>
  <c r="O2499" i="5" s="1"/>
  <c r="O2500" i="5" s="1"/>
  <c r="O2501" i="5" s="1"/>
  <c r="O2502" i="5" s="1"/>
  <c r="O2503" i="5" s="1"/>
  <c r="O2504" i="5" s="1"/>
  <c r="O2505" i="5" s="1"/>
  <c r="O2506" i="5" s="1"/>
  <c r="O2507" i="5" s="1"/>
  <c r="O2508" i="5" s="1"/>
  <c r="O2509" i="5" s="1"/>
  <c r="O2510" i="5" s="1"/>
  <c r="O2511" i="5" s="1"/>
  <c r="O2512" i="5" s="1"/>
  <c r="O2513" i="5" s="1"/>
  <c r="O2514" i="5" s="1"/>
  <c r="O2515" i="5" s="1"/>
  <c r="O2516" i="5" s="1"/>
  <c r="O2517" i="5" s="1"/>
  <c r="O2518" i="5" s="1"/>
  <c r="O2519" i="5" s="1"/>
  <c r="O2520" i="5" s="1"/>
  <c r="O2521" i="5" s="1"/>
  <c r="O2522" i="5" s="1"/>
  <c r="O2523" i="5" s="1"/>
  <c r="O2524" i="5" s="1"/>
  <c r="O2525" i="5" s="1"/>
  <c r="O2526" i="5" s="1"/>
  <c r="O2527" i="5" s="1"/>
  <c r="O2528" i="5" s="1"/>
  <c r="O2529" i="5" s="1"/>
  <c r="O2530" i="5" s="1"/>
  <c r="O2531" i="5" s="1"/>
  <c r="O2532" i="5" s="1"/>
  <c r="O2533" i="5" s="1"/>
  <c r="O2534" i="5" s="1"/>
  <c r="O2535" i="5" s="1"/>
  <c r="O2536" i="5" s="1"/>
  <c r="O2537" i="5" s="1"/>
  <c r="O2538" i="5" s="1"/>
  <c r="O2539" i="5" s="1"/>
  <c r="O2540" i="5" s="1"/>
  <c r="O2541" i="5" s="1"/>
  <c r="O2542" i="5" s="1"/>
  <c r="O2543" i="5" s="1"/>
  <c r="O2544" i="5" s="1"/>
  <c r="O2545" i="5" s="1"/>
  <c r="O2546" i="5" s="1"/>
  <c r="O2547" i="5" s="1"/>
  <c r="O2548" i="5" s="1"/>
  <c r="O2549" i="5" s="1"/>
  <c r="O2550" i="5" s="1"/>
  <c r="O2551" i="5" s="1"/>
  <c r="O2552" i="5" s="1"/>
  <c r="O2553" i="5" s="1"/>
  <c r="O2554" i="5" s="1"/>
  <c r="O2555" i="5" s="1"/>
  <c r="O2556" i="5" s="1"/>
  <c r="O2557" i="5" s="1"/>
  <c r="O2558" i="5" s="1"/>
  <c r="O2559" i="5" s="1"/>
  <c r="O2560" i="5" s="1"/>
  <c r="O2561" i="5" s="1"/>
  <c r="O2562" i="5" s="1"/>
  <c r="O2563" i="5" s="1"/>
  <c r="O2564" i="5" s="1"/>
  <c r="O2565" i="5" s="1"/>
  <c r="O2566" i="5" s="1"/>
  <c r="O2567" i="5" s="1"/>
  <c r="O2568" i="5" s="1"/>
  <c r="O2569" i="5" s="1"/>
  <c r="O2570" i="5" s="1"/>
  <c r="O2571" i="5" s="1"/>
  <c r="O2572" i="5" s="1"/>
  <c r="O2573" i="5" s="1"/>
  <c r="O2574" i="5" s="1"/>
  <c r="O2575" i="5" s="1"/>
  <c r="O2576" i="5" s="1"/>
  <c r="O2577" i="5" s="1"/>
  <c r="O2578" i="5" s="1"/>
  <c r="O2579" i="5" s="1"/>
  <c r="O2580" i="5" s="1"/>
  <c r="O2581" i="5" s="1"/>
  <c r="O2582" i="5" s="1"/>
  <c r="O2583" i="5" s="1"/>
  <c r="O2584" i="5" s="1"/>
  <c r="O2585" i="5" s="1"/>
  <c r="O2586" i="5" s="1"/>
  <c r="O2587" i="5" s="1"/>
  <c r="O2588" i="5" s="1"/>
  <c r="O2589" i="5" s="1"/>
  <c r="O2590" i="5" s="1"/>
  <c r="O2591" i="5" s="1"/>
  <c r="O2592" i="5" s="1"/>
  <c r="O2593" i="5" s="1"/>
  <c r="O2594" i="5" s="1"/>
  <c r="O2595" i="5" s="1"/>
  <c r="O2596" i="5" s="1"/>
  <c r="O2597" i="5" s="1"/>
  <c r="O2598" i="5" s="1"/>
  <c r="O2599" i="5" s="1"/>
  <c r="O2600" i="5" s="1"/>
  <c r="O2601" i="5" s="1"/>
  <c r="O2602" i="5" s="1"/>
  <c r="O2603" i="5" s="1"/>
  <c r="O2604" i="5" s="1"/>
  <c r="O2605" i="5" s="1"/>
  <c r="O2606" i="5" s="1"/>
  <c r="O2607" i="5" s="1"/>
  <c r="O2608" i="5" s="1"/>
  <c r="O2609" i="5" s="1"/>
  <c r="O2610" i="5" s="1"/>
  <c r="O2611" i="5" s="1"/>
  <c r="O2612" i="5" s="1"/>
  <c r="O2613" i="5" s="1"/>
  <c r="O2614" i="5" s="1"/>
  <c r="O2615" i="5" s="1"/>
  <c r="O2616" i="5" s="1"/>
  <c r="O2617" i="5" s="1"/>
  <c r="O2618" i="5" s="1"/>
  <c r="O2619" i="5" s="1"/>
  <c r="O2620" i="5" s="1"/>
  <c r="O2621" i="5" s="1"/>
  <c r="O2622" i="5" s="1"/>
  <c r="O2623" i="5" s="1"/>
  <c r="O2624" i="5" s="1"/>
  <c r="O2625" i="5" s="1"/>
  <c r="O2626" i="5" s="1"/>
  <c r="O2627" i="5" s="1"/>
  <c r="O2628" i="5" s="1"/>
  <c r="O2629" i="5" s="1"/>
  <c r="O2630" i="5" s="1"/>
  <c r="O2631" i="5" s="1"/>
  <c r="O2632" i="5" s="1"/>
  <c r="O2633" i="5" s="1"/>
  <c r="O2634" i="5" s="1"/>
  <c r="O2635" i="5" s="1"/>
  <c r="O2636" i="5" s="1"/>
  <c r="O2637" i="5" s="1"/>
  <c r="O2638" i="5" s="1"/>
  <c r="O2639" i="5" s="1"/>
  <c r="O2640" i="5" s="1"/>
  <c r="O2641" i="5" s="1"/>
  <c r="O2642" i="5" s="1"/>
  <c r="O2643" i="5" s="1"/>
  <c r="O2644" i="5" s="1"/>
  <c r="O2645" i="5" s="1"/>
  <c r="O2646" i="5" s="1"/>
  <c r="O2647" i="5" s="1"/>
  <c r="O2648" i="5" s="1"/>
  <c r="O2649" i="5" s="1"/>
  <c r="O2650" i="5" s="1"/>
  <c r="O2651" i="5" s="1"/>
  <c r="O2652" i="5" s="1"/>
  <c r="O2653" i="5" s="1"/>
  <c r="O2654" i="5" s="1"/>
  <c r="O2655" i="5" s="1"/>
  <c r="O2656" i="5" s="1"/>
  <c r="O2657" i="5" s="1"/>
  <c r="O2658" i="5" s="1"/>
  <c r="O2659" i="5" s="1"/>
  <c r="O2660" i="5" s="1"/>
  <c r="O2661" i="5" s="1"/>
  <c r="O2662" i="5" s="1"/>
  <c r="O2663" i="5" s="1"/>
  <c r="O2664" i="5" s="1"/>
  <c r="O2665" i="5" s="1"/>
  <c r="O2666" i="5" s="1"/>
  <c r="O2667" i="5" s="1"/>
  <c r="O2668" i="5" s="1"/>
  <c r="O2669" i="5" s="1"/>
  <c r="O2670" i="5" s="1"/>
  <c r="O2671" i="5" s="1"/>
  <c r="O2672" i="5" s="1"/>
  <c r="O2673" i="5" s="1"/>
  <c r="O2674" i="5" s="1"/>
  <c r="O2675" i="5" s="1"/>
  <c r="O2676" i="5" s="1"/>
  <c r="O2677" i="5" s="1"/>
  <c r="O2678" i="5" s="1"/>
  <c r="O2679" i="5" s="1"/>
  <c r="O2680" i="5" s="1"/>
  <c r="O2681" i="5" s="1"/>
  <c r="O2682" i="5" s="1"/>
  <c r="O2683" i="5" s="1"/>
  <c r="O2684" i="5" s="1"/>
  <c r="O2685" i="5" s="1"/>
  <c r="O2686" i="5" s="1"/>
  <c r="O2687" i="5" s="1"/>
  <c r="O2688" i="5" s="1"/>
  <c r="O2689" i="5" s="1"/>
  <c r="O2690" i="5" s="1"/>
  <c r="O2691" i="5" s="1"/>
  <c r="O2692" i="5" s="1"/>
  <c r="O2693" i="5" s="1"/>
  <c r="O2694" i="5" s="1"/>
  <c r="O2695" i="5" s="1"/>
  <c r="O2696" i="5" s="1"/>
  <c r="O2697" i="5" s="1"/>
  <c r="O2698" i="5" s="1"/>
  <c r="O2699" i="5" s="1"/>
  <c r="O2700" i="5" s="1"/>
  <c r="O2701" i="5" s="1"/>
  <c r="O2702" i="5" s="1"/>
  <c r="O2703" i="5" s="1"/>
  <c r="O2704" i="5" s="1"/>
  <c r="O2705" i="5" s="1"/>
  <c r="O2706" i="5" s="1"/>
  <c r="O2707" i="5" s="1"/>
  <c r="O2708" i="5" s="1"/>
  <c r="O2709" i="5" s="1"/>
  <c r="O2710" i="5" s="1"/>
  <c r="O2711" i="5" s="1"/>
  <c r="O2712" i="5" s="1"/>
  <c r="O2713" i="5" s="1"/>
  <c r="O2714" i="5" s="1"/>
  <c r="O2715" i="5" s="1"/>
  <c r="O2716" i="5" s="1"/>
  <c r="O2717" i="5" s="1"/>
  <c r="O2718" i="5" s="1"/>
  <c r="O2719" i="5" s="1"/>
  <c r="O2720" i="5" s="1"/>
  <c r="O2721" i="5" s="1"/>
  <c r="O2722" i="5" s="1"/>
  <c r="O2723" i="5" s="1"/>
  <c r="O2724" i="5" s="1"/>
  <c r="O2725" i="5" s="1"/>
  <c r="O2726" i="5" s="1"/>
  <c r="O2727" i="5" s="1"/>
  <c r="O2728" i="5" s="1"/>
  <c r="O2729" i="5" s="1"/>
  <c r="O2730" i="5" s="1"/>
  <c r="O2731" i="5" s="1"/>
  <c r="O2732" i="5" s="1"/>
  <c r="O2733" i="5" s="1"/>
  <c r="O2734" i="5" s="1"/>
  <c r="O2735" i="5" s="1"/>
  <c r="O2736" i="5" s="1"/>
  <c r="O2737" i="5" s="1"/>
  <c r="O2738" i="5" s="1"/>
  <c r="O2739" i="5" s="1"/>
  <c r="O2740" i="5" s="1"/>
  <c r="O2741" i="5" s="1"/>
  <c r="O2742" i="5" s="1"/>
  <c r="O2743" i="5" s="1"/>
  <c r="O2744" i="5" s="1"/>
  <c r="O2745" i="5" s="1"/>
  <c r="O2746" i="5" s="1"/>
  <c r="O2747" i="5" s="1"/>
  <c r="O2748" i="5" s="1"/>
  <c r="O2749" i="5" s="1"/>
  <c r="O2750" i="5" s="1"/>
  <c r="O2751" i="5" s="1"/>
  <c r="O2752" i="5" s="1"/>
  <c r="O2753" i="5" s="1"/>
  <c r="O2754" i="5" s="1"/>
  <c r="O2755" i="5" s="1"/>
  <c r="O2756" i="5" s="1"/>
  <c r="O2757" i="5" s="1"/>
  <c r="O2758" i="5" s="1"/>
  <c r="O2759" i="5" s="1"/>
  <c r="O2760" i="5" s="1"/>
  <c r="O2761" i="5" s="1"/>
  <c r="O2762" i="5" s="1"/>
  <c r="O2763" i="5" s="1"/>
  <c r="O2764" i="5" s="1"/>
  <c r="O2765" i="5" s="1"/>
  <c r="O2766" i="5" s="1"/>
  <c r="O2767" i="5" s="1"/>
  <c r="O2768" i="5" s="1"/>
  <c r="O2769" i="5" s="1"/>
  <c r="O2770" i="5" s="1"/>
  <c r="O2771" i="5" s="1"/>
  <c r="O2772" i="5" s="1"/>
  <c r="O2773" i="5" s="1"/>
  <c r="O2774" i="5" s="1"/>
  <c r="O2775" i="5" s="1"/>
  <c r="O2776" i="5" s="1"/>
  <c r="O2777" i="5" s="1"/>
  <c r="O2778" i="5" s="1"/>
  <c r="O2779" i="5" s="1"/>
  <c r="O2780" i="5" s="1"/>
  <c r="O2781" i="5" s="1"/>
  <c r="O2782" i="5" s="1"/>
  <c r="O2783" i="5" s="1"/>
  <c r="O2784" i="5" s="1"/>
  <c r="O2785" i="5" s="1"/>
  <c r="O2786" i="5" s="1"/>
  <c r="O2787" i="5" s="1"/>
  <c r="O2788" i="5" s="1"/>
  <c r="O2789" i="5" s="1"/>
  <c r="O2790" i="5" s="1"/>
  <c r="O2791" i="5" s="1"/>
  <c r="O2792" i="5" s="1"/>
  <c r="O2793" i="5" s="1"/>
  <c r="O2794" i="5" s="1"/>
  <c r="O2795" i="5" s="1"/>
  <c r="O2796" i="5" s="1"/>
  <c r="O2797" i="5" s="1"/>
  <c r="O2798" i="5" s="1"/>
  <c r="O2799" i="5" s="1"/>
  <c r="O2800" i="5" s="1"/>
  <c r="O2801" i="5" s="1"/>
  <c r="O2802" i="5" s="1"/>
  <c r="O2803" i="5" s="1"/>
  <c r="O2804" i="5" s="1"/>
  <c r="O2805" i="5" s="1"/>
  <c r="O2806" i="5" s="1"/>
  <c r="O2807" i="5" s="1"/>
  <c r="O2808" i="5" s="1"/>
  <c r="O2809" i="5" s="1"/>
  <c r="O2810" i="5" s="1"/>
  <c r="O2811" i="5" s="1"/>
  <c r="O2812" i="5" s="1"/>
  <c r="O2813" i="5" s="1"/>
  <c r="O2814" i="5" s="1"/>
  <c r="O2815" i="5" s="1"/>
  <c r="O2816" i="5" s="1"/>
  <c r="O2817" i="5" s="1"/>
  <c r="O2818" i="5" s="1"/>
  <c r="O2819" i="5" s="1"/>
  <c r="O2820" i="5" s="1"/>
  <c r="O2821" i="5" s="1"/>
  <c r="O2822" i="5" s="1"/>
  <c r="O2823" i="5" s="1"/>
  <c r="O2824" i="5" s="1"/>
  <c r="O2825" i="5" s="1"/>
  <c r="O2826" i="5" s="1"/>
  <c r="O2827" i="5" s="1"/>
  <c r="O2828" i="5" s="1"/>
  <c r="O2829" i="5" s="1"/>
  <c r="O2830" i="5" s="1"/>
  <c r="O2831" i="5" s="1"/>
  <c r="O2832" i="5" s="1"/>
  <c r="O2833" i="5" s="1"/>
  <c r="O2834" i="5" s="1"/>
  <c r="O2835" i="5" s="1"/>
  <c r="O2836" i="5" s="1"/>
  <c r="O2837" i="5" s="1"/>
  <c r="O2838" i="5" s="1"/>
  <c r="O2839" i="5" s="1"/>
  <c r="O2840" i="5" s="1"/>
  <c r="O2841" i="5" s="1"/>
  <c r="O2842" i="5" s="1"/>
  <c r="O2843" i="5" s="1"/>
  <c r="O2844" i="5" s="1"/>
  <c r="O2845" i="5" s="1"/>
  <c r="O2846" i="5" s="1"/>
  <c r="O2847" i="5" s="1"/>
  <c r="O2848" i="5" s="1"/>
  <c r="O2849" i="5" s="1"/>
  <c r="O2850" i="5" s="1"/>
  <c r="O2851" i="5" s="1"/>
  <c r="O2852" i="5" s="1"/>
  <c r="O2853" i="5" s="1"/>
  <c r="O2854" i="5" s="1"/>
  <c r="O2855" i="5" s="1"/>
  <c r="O2856" i="5" s="1"/>
  <c r="O2857" i="5" s="1"/>
  <c r="O2858" i="5" s="1"/>
  <c r="O2859" i="5" s="1"/>
  <c r="O2860" i="5" s="1"/>
  <c r="O2861" i="5" s="1"/>
  <c r="O2862" i="5" s="1"/>
  <c r="O2863" i="5" s="1"/>
  <c r="O2864" i="5" s="1"/>
  <c r="O2865" i="5" s="1"/>
  <c r="O2866" i="5" s="1"/>
  <c r="O2867" i="5" s="1"/>
  <c r="O2868" i="5" s="1"/>
  <c r="O2869" i="5" s="1"/>
  <c r="O2870" i="5" s="1"/>
  <c r="O2871" i="5" s="1"/>
  <c r="O2872" i="5" s="1"/>
  <c r="O2873" i="5" s="1"/>
  <c r="O2874" i="5" s="1"/>
  <c r="O2875" i="5" s="1"/>
  <c r="O2876" i="5" s="1"/>
  <c r="O2877" i="5" s="1"/>
  <c r="O2878" i="5" s="1"/>
  <c r="O2879" i="5" s="1"/>
  <c r="O2880" i="5" s="1"/>
  <c r="O2881" i="5" s="1"/>
  <c r="O2882" i="5" s="1"/>
  <c r="O2883" i="5" s="1"/>
  <c r="O2884" i="5" s="1"/>
  <c r="O2885" i="5" s="1"/>
  <c r="O2886" i="5" s="1"/>
  <c r="O2887" i="5" s="1"/>
  <c r="O2888" i="5" s="1"/>
  <c r="O2889" i="5" s="1"/>
  <c r="O2890" i="5" s="1"/>
  <c r="O2891" i="5" s="1"/>
  <c r="O2892" i="5" s="1"/>
  <c r="O2893" i="5" s="1"/>
  <c r="O2894" i="5" s="1"/>
  <c r="O2895" i="5" s="1"/>
  <c r="O2896" i="5" s="1"/>
  <c r="O2897" i="5" s="1"/>
  <c r="O2898" i="5" s="1"/>
  <c r="O2899" i="5" s="1"/>
  <c r="O2900" i="5" s="1"/>
  <c r="O2901" i="5" s="1"/>
  <c r="O2902" i="5" s="1"/>
  <c r="O2903" i="5" s="1"/>
  <c r="O2904" i="5" s="1"/>
  <c r="O2905" i="5" s="1"/>
  <c r="O2906" i="5" s="1"/>
  <c r="O2907" i="5" s="1"/>
  <c r="O2908" i="5" s="1"/>
  <c r="O2909" i="5" s="1"/>
  <c r="O2910" i="5" s="1"/>
  <c r="O2911" i="5" s="1"/>
  <c r="O2912" i="5" s="1"/>
  <c r="O2913" i="5" s="1"/>
  <c r="O2914" i="5" s="1"/>
  <c r="O2915" i="5" s="1"/>
  <c r="O2916" i="5" s="1"/>
  <c r="O2917" i="5" s="1"/>
  <c r="O2918" i="5" s="1"/>
  <c r="O2919" i="5" s="1"/>
  <c r="O2920" i="5" s="1"/>
  <c r="O2921" i="5" s="1"/>
  <c r="O2922" i="5" s="1"/>
  <c r="O2923" i="5" s="1"/>
  <c r="O2924" i="5" s="1"/>
  <c r="O2925" i="5" s="1"/>
  <c r="O2926" i="5" s="1"/>
  <c r="O2927" i="5" s="1"/>
  <c r="O2928" i="5" s="1"/>
  <c r="O2929" i="5" s="1"/>
  <c r="O2930" i="5" s="1"/>
  <c r="O2931" i="5" s="1"/>
  <c r="O2932" i="5" s="1"/>
  <c r="O2933" i="5" s="1"/>
  <c r="O2934" i="5" s="1"/>
  <c r="O2935" i="5" s="1"/>
  <c r="O2936" i="5" s="1"/>
  <c r="O2937" i="5" s="1"/>
  <c r="O2938" i="5" s="1"/>
  <c r="O2939" i="5" s="1"/>
  <c r="O2940" i="5" s="1"/>
  <c r="O2941" i="5" s="1"/>
  <c r="O2942" i="5" s="1"/>
  <c r="O2943" i="5" s="1"/>
  <c r="O2944" i="5" s="1"/>
  <c r="O2945" i="5" s="1"/>
  <c r="O2946" i="5" s="1"/>
  <c r="O2947" i="5" s="1"/>
  <c r="O2948" i="5" s="1"/>
  <c r="O2949" i="5" s="1"/>
  <c r="O2950" i="5" s="1"/>
  <c r="O2951" i="5" s="1"/>
  <c r="O2952" i="5" s="1"/>
  <c r="O2953" i="5" s="1"/>
  <c r="O2954" i="5" s="1"/>
  <c r="O2955" i="5" s="1"/>
  <c r="O2956" i="5" s="1"/>
  <c r="O2957" i="5" s="1"/>
  <c r="O2958" i="5" s="1"/>
  <c r="O2959" i="5" s="1"/>
  <c r="O2960" i="5" s="1"/>
  <c r="O2961" i="5" s="1"/>
  <c r="O2962" i="5" s="1"/>
  <c r="O2963" i="5" s="1"/>
  <c r="O2964" i="5" s="1"/>
  <c r="O2965" i="5" s="1"/>
  <c r="O2966" i="5" s="1"/>
  <c r="O2967" i="5" s="1"/>
  <c r="O2968" i="5" s="1"/>
  <c r="O2969" i="5" s="1"/>
  <c r="O2970" i="5" s="1"/>
  <c r="O2971" i="5" s="1"/>
  <c r="O2972" i="5" s="1"/>
  <c r="O2973" i="5" s="1"/>
  <c r="O2974" i="5" s="1"/>
  <c r="O2975" i="5" s="1"/>
  <c r="O2976" i="5" s="1"/>
  <c r="O2977" i="5" s="1"/>
  <c r="O2978" i="5" s="1"/>
  <c r="O2979" i="5" s="1"/>
  <c r="O2980" i="5" s="1"/>
  <c r="O2981" i="5" s="1"/>
  <c r="O2982" i="5" s="1"/>
  <c r="O2983" i="5" s="1"/>
  <c r="O2984" i="5" s="1"/>
  <c r="O2985" i="5" s="1"/>
  <c r="O2986" i="5" s="1"/>
  <c r="O2987" i="5" s="1"/>
  <c r="O2988" i="5" s="1"/>
  <c r="O2989" i="5" s="1"/>
  <c r="O2990" i="5" s="1"/>
  <c r="O2991" i="5" s="1"/>
  <c r="O2992" i="5" s="1"/>
  <c r="O2993" i="5" s="1"/>
  <c r="O2994" i="5" s="1"/>
  <c r="O2995" i="5" s="1"/>
  <c r="O2996" i="5" s="1"/>
  <c r="O2997" i="5" s="1"/>
  <c r="O2998" i="5" s="1"/>
  <c r="O2999" i="5" s="1"/>
  <c r="O3000" i="5" s="1"/>
  <c r="O3001" i="5" s="1"/>
  <c r="O3002" i="5" s="1"/>
  <c r="O3003" i="5" s="1"/>
  <c r="O3004" i="5" s="1"/>
  <c r="O3005" i="5" s="1"/>
  <c r="O3006" i="5" s="1"/>
  <c r="O3007" i="5" s="1"/>
  <c r="O3008" i="5" s="1"/>
  <c r="O3009" i="5" s="1"/>
  <c r="O3010" i="5" s="1"/>
  <c r="O3011" i="5" s="1"/>
  <c r="O3012" i="5" s="1"/>
  <c r="O3013" i="5" s="1"/>
  <c r="O3014" i="5" s="1"/>
  <c r="O3015" i="5" s="1"/>
  <c r="O3016" i="5" s="1"/>
  <c r="O3017" i="5" s="1"/>
  <c r="O3018" i="5" s="1"/>
  <c r="O3019" i="5" s="1"/>
  <c r="O3020" i="5" s="1"/>
  <c r="O3021" i="5" s="1"/>
  <c r="O3022" i="5" s="1"/>
  <c r="O3023" i="5" s="1"/>
  <c r="O3024" i="5" s="1"/>
  <c r="O3025" i="5" s="1"/>
  <c r="O3026" i="5" s="1"/>
  <c r="O3027" i="5" s="1"/>
  <c r="O3028" i="5" s="1"/>
  <c r="O3029" i="5" s="1"/>
  <c r="O3030" i="5" s="1"/>
  <c r="O3031" i="5" s="1"/>
  <c r="O3032" i="5" s="1"/>
  <c r="O3033" i="5" s="1"/>
  <c r="O3034" i="5" s="1"/>
  <c r="O3035" i="5" s="1"/>
  <c r="O3036" i="5" s="1"/>
  <c r="O3037" i="5" s="1"/>
  <c r="O3038" i="5" s="1"/>
  <c r="O3039" i="5" s="1"/>
  <c r="O3040" i="5" s="1"/>
  <c r="O3041" i="5" s="1"/>
  <c r="O3042" i="5" s="1"/>
  <c r="O3043" i="5" s="1"/>
  <c r="O3044" i="5" s="1"/>
  <c r="O3045" i="5" s="1"/>
  <c r="O3046" i="5" s="1"/>
  <c r="O3047" i="5" s="1"/>
  <c r="O3048" i="5" s="1"/>
  <c r="O3049" i="5" s="1"/>
  <c r="O3050" i="5" s="1"/>
  <c r="O3051" i="5" s="1"/>
  <c r="O3052" i="5" s="1"/>
  <c r="O3053" i="5" s="1"/>
  <c r="O3054" i="5" s="1"/>
  <c r="O3055" i="5" s="1"/>
  <c r="O3056" i="5" s="1"/>
  <c r="O3057" i="5" s="1"/>
  <c r="O3058" i="5" s="1"/>
  <c r="O3059" i="5" s="1"/>
  <c r="O3060" i="5" s="1"/>
  <c r="O3061" i="5" s="1"/>
  <c r="O3062" i="5" s="1"/>
  <c r="O3063" i="5" s="1"/>
  <c r="O3064" i="5" s="1"/>
  <c r="O3065" i="5" s="1"/>
  <c r="O3066" i="5" s="1"/>
  <c r="O3067" i="5" s="1"/>
  <c r="O3068" i="5" s="1"/>
  <c r="O3069" i="5" s="1"/>
  <c r="O3070" i="5" s="1"/>
  <c r="O3071" i="5" s="1"/>
  <c r="O3072" i="5" s="1"/>
  <c r="O3073" i="5" s="1"/>
  <c r="O3074" i="5" s="1"/>
  <c r="O3075" i="5" s="1"/>
  <c r="O3076" i="5" s="1"/>
  <c r="O3077" i="5" s="1"/>
  <c r="O3078" i="5" s="1"/>
  <c r="O3079" i="5" s="1"/>
  <c r="O3080" i="5" s="1"/>
  <c r="O3081" i="5" s="1"/>
  <c r="O3082" i="5" s="1"/>
  <c r="O3083" i="5" s="1"/>
  <c r="O3084" i="5" s="1"/>
  <c r="O3085" i="5" s="1"/>
  <c r="O3086" i="5" s="1"/>
  <c r="O3087" i="5" s="1"/>
  <c r="O3088" i="5" s="1"/>
  <c r="O3089" i="5" s="1"/>
  <c r="O3090" i="5" s="1"/>
  <c r="O3091" i="5" s="1"/>
  <c r="O3092" i="5" s="1"/>
  <c r="O3093" i="5" s="1"/>
  <c r="O3094" i="5" s="1"/>
  <c r="O3095" i="5" s="1"/>
  <c r="O3096" i="5" s="1"/>
  <c r="O3097" i="5" s="1"/>
  <c r="O3098" i="5" s="1"/>
  <c r="O3099" i="5" s="1"/>
  <c r="O3100" i="5" s="1"/>
  <c r="O3101" i="5" s="1"/>
  <c r="O3102" i="5" s="1"/>
  <c r="O3103" i="5" s="1"/>
  <c r="O3104" i="5" s="1"/>
  <c r="O3105" i="5" s="1"/>
  <c r="O3106" i="5" s="1"/>
  <c r="O3107" i="5" s="1"/>
  <c r="O3108" i="5" s="1"/>
  <c r="O3109" i="5" s="1"/>
  <c r="O3110" i="5" s="1"/>
  <c r="O3111" i="5" s="1"/>
  <c r="O3112" i="5" s="1"/>
  <c r="O3113" i="5" s="1"/>
  <c r="O3114" i="5" s="1"/>
  <c r="O3115" i="5" s="1"/>
  <c r="O3116" i="5" s="1"/>
  <c r="O3117" i="5" s="1"/>
  <c r="O3118" i="5" s="1"/>
  <c r="O3119" i="5" s="1"/>
  <c r="O3120" i="5" s="1"/>
  <c r="O3121" i="5" s="1"/>
  <c r="O3122" i="5" s="1"/>
  <c r="O3123" i="5" s="1"/>
  <c r="O3124" i="5" s="1"/>
  <c r="O3125" i="5" s="1"/>
  <c r="O3126" i="5" s="1"/>
  <c r="O3127" i="5" s="1"/>
  <c r="O3128" i="5" s="1"/>
  <c r="O3129" i="5" s="1"/>
  <c r="O3130" i="5" s="1"/>
  <c r="O3131" i="5" s="1"/>
  <c r="O3132" i="5" s="1"/>
  <c r="O3133" i="5" s="1"/>
  <c r="O3134" i="5" s="1"/>
  <c r="O3135" i="5" s="1"/>
  <c r="O3136" i="5" s="1"/>
  <c r="O3137" i="5" s="1"/>
  <c r="O3138" i="5" s="1"/>
  <c r="O3139" i="5" s="1"/>
  <c r="O3140" i="5" s="1"/>
  <c r="O3141" i="5" s="1"/>
  <c r="O3142" i="5" s="1"/>
  <c r="O3143" i="5" s="1"/>
  <c r="O3144" i="5" s="1"/>
  <c r="O3145" i="5" s="1"/>
  <c r="O3146" i="5" s="1"/>
  <c r="O3147" i="5" s="1"/>
  <c r="O3148" i="5" s="1"/>
  <c r="O3149" i="5" s="1"/>
  <c r="O3150" i="5" s="1"/>
  <c r="O3151" i="5" s="1"/>
  <c r="O3152" i="5" s="1"/>
  <c r="O3153" i="5" s="1"/>
  <c r="O3154" i="5" s="1"/>
  <c r="O3155" i="5" s="1"/>
  <c r="O3156" i="5" s="1"/>
  <c r="O3157" i="5" s="1"/>
  <c r="O3158" i="5" s="1"/>
  <c r="O3159" i="5" s="1"/>
  <c r="O3160" i="5" s="1"/>
  <c r="O3161" i="5" s="1"/>
  <c r="O3162" i="5" s="1"/>
  <c r="O3163" i="5" s="1"/>
  <c r="O3164" i="5" s="1"/>
  <c r="O3165" i="5" s="1"/>
  <c r="O3166" i="5" s="1"/>
  <c r="O3167" i="5" s="1"/>
  <c r="O3168" i="5" s="1"/>
  <c r="O3169" i="5" s="1"/>
  <c r="O3170" i="5" s="1"/>
  <c r="O3171" i="5" s="1"/>
  <c r="O3172" i="5" s="1"/>
  <c r="O3173" i="5" s="1"/>
  <c r="O3174" i="5" s="1"/>
  <c r="O3175" i="5" s="1"/>
  <c r="O3176" i="5" s="1"/>
  <c r="O3177" i="5" s="1"/>
  <c r="O3178" i="5" s="1"/>
  <c r="O3179" i="5" s="1"/>
  <c r="O3180" i="5" s="1"/>
  <c r="O3181" i="5" s="1"/>
  <c r="O3182" i="5" s="1"/>
  <c r="O3183" i="5" s="1"/>
  <c r="O3184" i="5" s="1"/>
  <c r="O3185" i="5" s="1"/>
  <c r="O3186" i="5" s="1"/>
  <c r="O3187" i="5" s="1"/>
  <c r="O3188" i="5" s="1"/>
  <c r="O3189" i="5" s="1"/>
  <c r="O3190" i="5" s="1"/>
  <c r="O3191" i="5" s="1"/>
  <c r="O3192" i="5" s="1"/>
  <c r="O3193" i="5" s="1"/>
  <c r="O3194" i="5" s="1"/>
  <c r="O3195" i="5" s="1"/>
  <c r="O3196" i="5" s="1"/>
  <c r="O3197" i="5" s="1"/>
  <c r="O3198" i="5" s="1"/>
  <c r="O3199" i="5" s="1"/>
  <c r="O3200" i="5" s="1"/>
  <c r="O3201" i="5" s="1"/>
  <c r="O3202" i="5" s="1"/>
  <c r="O3203" i="5" s="1"/>
  <c r="O3204" i="5" s="1"/>
  <c r="O3205" i="5" s="1"/>
  <c r="O3206" i="5" s="1"/>
  <c r="O3207" i="5" s="1"/>
  <c r="O3208" i="5" s="1"/>
  <c r="O3209" i="5" s="1"/>
  <c r="O3210" i="5" s="1"/>
  <c r="O3211" i="5" s="1"/>
  <c r="O3212" i="5" s="1"/>
  <c r="O3213" i="5" s="1"/>
  <c r="O3214" i="5" s="1"/>
  <c r="O3215" i="5" s="1"/>
  <c r="O3216" i="5" s="1"/>
  <c r="O3217" i="5" s="1"/>
  <c r="O3218" i="5" s="1"/>
  <c r="O3219" i="5" s="1"/>
  <c r="O3220" i="5" s="1"/>
  <c r="O3221" i="5" s="1"/>
  <c r="O3222" i="5" s="1"/>
  <c r="O3223" i="5" s="1"/>
  <c r="O3224" i="5" s="1"/>
  <c r="O3225" i="5" s="1"/>
  <c r="O3226" i="5" s="1"/>
  <c r="O3227" i="5" s="1"/>
  <c r="O3228" i="5" s="1"/>
  <c r="O3229" i="5" s="1"/>
  <c r="O3230" i="5" s="1"/>
  <c r="O3231" i="5" s="1"/>
  <c r="O3232" i="5" s="1"/>
  <c r="O3233" i="5" s="1"/>
  <c r="O3234" i="5" s="1"/>
  <c r="O3235" i="5" s="1"/>
  <c r="O3236" i="5" s="1"/>
  <c r="O3237" i="5" s="1"/>
  <c r="O3238" i="5" s="1"/>
  <c r="O3239" i="5" s="1"/>
  <c r="O3240" i="5" s="1"/>
  <c r="O3241" i="5" s="1"/>
  <c r="O3242" i="5" s="1"/>
  <c r="O3243" i="5" s="1"/>
  <c r="O3244" i="5" s="1"/>
  <c r="O3245" i="5" s="1"/>
  <c r="O3246" i="5" s="1"/>
  <c r="O3247" i="5" s="1"/>
  <c r="O3248" i="5" s="1"/>
  <c r="O3249" i="5" s="1"/>
  <c r="O3250" i="5" s="1"/>
  <c r="O3251" i="5" s="1"/>
  <c r="O3252" i="5" s="1"/>
  <c r="O3253" i="5" s="1"/>
  <c r="O3254" i="5" s="1"/>
  <c r="O3255" i="5" s="1"/>
  <c r="O3256" i="5" s="1"/>
  <c r="O3257" i="5" s="1"/>
  <c r="O3258" i="5" s="1"/>
  <c r="O3259" i="5" s="1"/>
  <c r="O3260" i="5" s="1"/>
  <c r="O3261" i="5" s="1"/>
  <c r="O3262" i="5" s="1"/>
  <c r="O3263" i="5" s="1"/>
  <c r="O3264" i="5" s="1"/>
  <c r="O3265" i="5" s="1"/>
  <c r="O3266" i="5" s="1"/>
  <c r="O3267" i="5" s="1"/>
  <c r="O3268" i="5" s="1"/>
  <c r="O3269" i="5" s="1"/>
  <c r="O3270" i="5" s="1"/>
  <c r="O3271" i="5" s="1"/>
  <c r="O3272" i="5" s="1"/>
  <c r="O3273" i="5" s="1"/>
  <c r="O3274" i="5" s="1"/>
  <c r="O3275" i="5" s="1"/>
  <c r="O3276" i="5" s="1"/>
  <c r="O3277" i="5" s="1"/>
  <c r="O3278" i="5" s="1"/>
  <c r="O3279" i="5" s="1"/>
  <c r="O3280" i="5" s="1"/>
  <c r="O3281" i="5" s="1"/>
  <c r="O3282" i="5" s="1"/>
  <c r="O3283" i="5" s="1"/>
  <c r="O3284" i="5" s="1"/>
  <c r="O3285" i="5" s="1"/>
  <c r="O3286" i="5" s="1"/>
  <c r="O3287" i="5" s="1"/>
  <c r="O3288" i="5" s="1"/>
  <c r="O3289" i="5" s="1"/>
  <c r="O3290" i="5" s="1"/>
  <c r="O3291" i="5" s="1"/>
  <c r="O3292" i="5" s="1"/>
  <c r="O3293" i="5" s="1"/>
  <c r="O3294" i="5" s="1"/>
  <c r="O3295" i="5" s="1"/>
  <c r="O3296" i="5" s="1"/>
  <c r="O3297" i="5" s="1"/>
  <c r="O3298" i="5" s="1"/>
  <c r="O3299" i="5" s="1"/>
  <c r="O3300" i="5" s="1"/>
  <c r="O3301" i="5" s="1"/>
  <c r="O3302" i="5" s="1"/>
  <c r="O3303" i="5" s="1"/>
  <c r="O3304" i="5" s="1"/>
  <c r="O3305" i="5" s="1"/>
  <c r="O3306" i="5" s="1"/>
  <c r="O3307" i="5" s="1"/>
  <c r="O3308" i="5" s="1"/>
  <c r="O3309" i="5" s="1"/>
  <c r="O3310" i="5" s="1"/>
  <c r="O3311" i="5" s="1"/>
  <c r="O3312" i="5" s="1"/>
  <c r="O3313" i="5" s="1"/>
  <c r="O3314" i="5" s="1"/>
  <c r="O3315" i="5" s="1"/>
  <c r="O3316" i="5" s="1"/>
  <c r="O3317" i="5" s="1"/>
  <c r="O3318" i="5" s="1"/>
  <c r="O3319" i="5" s="1"/>
  <c r="O3320" i="5" s="1"/>
  <c r="O3321" i="5" s="1"/>
  <c r="O3322" i="5" s="1"/>
  <c r="O3323" i="5" s="1"/>
  <c r="O3324" i="5" s="1"/>
  <c r="O3325" i="5" s="1"/>
  <c r="O3326" i="5" s="1"/>
  <c r="O3327" i="5" s="1"/>
  <c r="O3328" i="5" s="1"/>
  <c r="O3329" i="5" s="1"/>
  <c r="O3330" i="5" s="1"/>
  <c r="O3331" i="5" s="1"/>
  <c r="O3332" i="5" s="1"/>
  <c r="O3333" i="5" s="1"/>
  <c r="O3334" i="5" s="1"/>
  <c r="O3335" i="5" s="1"/>
  <c r="O3336" i="5" s="1"/>
  <c r="O3337" i="5" s="1"/>
  <c r="O3338" i="5" s="1"/>
  <c r="O3339" i="5" s="1"/>
  <c r="O3340" i="5" s="1"/>
  <c r="O3341" i="5" s="1"/>
  <c r="O3342" i="5" s="1"/>
  <c r="O3343" i="5" s="1"/>
  <c r="O3344" i="5" s="1"/>
  <c r="O3345" i="5" s="1"/>
  <c r="O3346" i="5" s="1"/>
  <c r="O3347" i="5" s="1"/>
  <c r="O3348" i="5" s="1"/>
  <c r="O3349" i="5" s="1"/>
  <c r="O3350" i="5" s="1"/>
  <c r="O3351" i="5" s="1"/>
  <c r="O3352" i="5" s="1"/>
  <c r="O3353" i="5" s="1"/>
  <c r="O3354" i="5" s="1"/>
  <c r="O3355" i="5" s="1"/>
  <c r="O3356" i="5" s="1"/>
  <c r="O3357" i="5" s="1"/>
  <c r="O3358" i="5" s="1"/>
  <c r="O3359" i="5" s="1"/>
  <c r="O3360" i="5" s="1"/>
  <c r="O3361" i="5" s="1"/>
  <c r="O3362" i="5" s="1"/>
  <c r="O3363" i="5" s="1"/>
  <c r="O3364" i="5" s="1"/>
  <c r="O3365" i="5" s="1"/>
  <c r="O3366" i="5" s="1"/>
  <c r="O3367" i="5" s="1"/>
  <c r="O3368" i="5" s="1"/>
  <c r="O3369" i="5" s="1"/>
  <c r="O3370" i="5" s="1"/>
  <c r="O3371" i="5" s="1"/>
  <c r="O3372" i="5" s="1"/>
  <c r="O3373" i="5" s="1"/>
  <c r="O3374" i="5" s="1"/>
  <c r="O3375" i="5" s="1"/>
  <c r="O3376" i="5" s="1"/>
  <c r="O3377" i="5" s="1"/>
  <c r="O3378" i="5" s="1"/>
  <c r="O3379" i="5" s="1"/>
  <c r="O3380" i="5" s="1"/>
  <c r="O3381" i="5" s="1"/>
  <c r="O3382" i="5" s="1"/>
  <c r="O3383" i="5" s="1"/>
  <c r="O3384" i="5" s="1"/>
  <c r="O3385" i="5" s="1"/>
  <c r="O3386" i="5" s="1"/>
  <c r="O3387" i="5" s="1"/>
  <c r="O3388" i="5" s="1"/>
  <c r="O3389" i="5" s="1"/>
  <c r="O3390" i="5" s="1"/>
  <c r="O3391" i="5" s="1"/>
  <c r="O3392" i="5" s="1"/>
  <c r="O3393" i="5" s="1"/>
  <c r="O3394" i="5" s="1"/>
  <c r="O3395" i="5" s="1"/>
  <c r="O3396" i="5" s="1"/>
  <c r="O3397" i="5" s="1"/>
  <c r="O3398" i="5" s="1"/>
  <c r="O3399" i="5" s="1"/>
  <c r="O3400" i="5" s="1"/>
  <c r="O3401" i="5" s="1"/>
  <c r="O3402" i="5" s="1"/>
  <c r="O3403" i="5" s="1"/>
  <c r="O3404" i="5" s="1"/>
  <c r="O3405" i="5" s="1"/>
  <c r="O3406" i="5" s="1"/>
  <c r="O3407" i="5" s="1"/>
  <c r="O3408" i="5" s="1"/>
  <c r="O3409" i="5" s="1"/>
  <c r="O3410" i="5" s="1"/>
  <c r="O3411" i="5" s="1"/>
  <c r="O3412" i="5" s="1"/>
  <c r="O3413" i="5" s="1"/>
  <c r="O3414" i="5" s="1"/>
  <c r="O3415" i="5" s="1"/>
  <c r="O3416" i="5" s="1"/>
  <c r="O3417" i="5" s="1"/>
  <c r="O3418" i="5" s="1"/>
  <c r="O3419" i="5" s="1"/>
  <c r="O3420" i="5" s="1"/>
  <c r="O3421" i="5" s="1"/>
  <c r="O3422" i="5" s="1"/>
  <c r="O3423" i="5" s="1"/>
  <c r="O3424" i="5" s="1"/>
  <c r="O3425" i="5" s="1"/>
  <c r="O3426" i="5" s="1"/>
  <c r="O3427" i="5" s="1"/>
  <c r="O3428" i="5" s="1"/>
  <c r="O3429" i="5" s="1"/>
  <c r="O3430" i="5" s="1"/>
  <c r="O3431" i="5" s="1"/>
  <c r="O3432" i="5" s="1"/>
  <c r="O3433" i="5" s="1"/>
  <c r="O3434" i="5" s="1"/>
  <c r="O3435" i="5" s="1"/>
  <c r="O3436" i="5" s="1"/>
  <c r="O3437" i="5" s="1"/>
  <c r="O3438" i="5" s="1"/>
  <c r="O3439" i="5" s="1"/>
  <c r="O3440" i="5" s="1"/>
  <c r="O3441" i="5" s="1"/>
  <c r="O3442" i="5" s="1"/>
  <c r="O3443" i="5" s="1"/>
  <c r="O3444" i="5" s="1"/>
  <c r="O3445" i="5" s="1"/>
  <c r="O3446" i="5" s="1"/>
  <c r="O3447" i="5" s="1"/>
  <c r="O3448" i="5" s="1"/>
  <c r="O3449" i="5" s="1"/>
  <c r="O3450" i="5" s="1"/>
  <c r="O3451" i="5" s="1"/>
  <c r="O3452" i="5" s="1"/>
  <c r="O3453" i="5" s="1"/>
  <c r="O3454" i="5" s="1"/>
  <c r="O3455" i="5" s="1"/>
  <c r="O3456" i="5" s="1"/>
  <c r="O3457" i="5" s="1"/>
  <c r="O3458" i="5" s="1"/>
  <c r="O3459" i="5" s="1"/>
  <c r="O3460" i="5" s="1"/>
  <c r="O3461" i="5" s="1"/>
  <c r="O3462" i="5" s="1"/>
  <c r="O3463" i="5" s="1"/>
  <c r="O3464" i="5" s="1"/>
  <c r="O3465" i="5" s="1"/>
  <c r="O3466" i="5" s="1"/>
  <c r="O3467" i="5" s="1"/>
  <c r="O3468" i="5" s="1"/>
  <c r="O3469" i="5" s="1"/>
  <c r="O3470" i="5" s="1"/>
  <c r="O3471" i="5" s="1"/>
  <c r="O3472" i="5" s="1"/>
  <c r="O3473" i="5" s="1"/>
  <c r="O3474" i="5" s="1"/>
  <c r="O3475" i="5" s="1"/>
  <c r="O3476" i="5" s="1"/>
  <c r="O3477" i="5" s="1"/>
  <c r="O3478" i="5" s="1"/>
  <c r="O3479" i="5" s="1"/>
  <c r="O3480" i="5" s="1"/>
  <c r="O3481" i="5" s="1"/>
  <c r="O3482" i="5" s="1"/>
  <c r="O3483" i="5" s="1"/>
  <c r="O3484" i="5" s="1"/>
  <c r="O3485" i="5" s="1"/>
  <c r="O3486" i="5" s="1"/>
  <c r="O3487" i="5" s="1"/>
  <c r="O3488" i="5" s="1"/>
  <c r="O3489" i="5" s="1"/>
  <c r="O3490" i="5" s="1"/>
  <c r="O3491" i="5" s="1"/>
  <c r="O3492" i="5" s="1"/>
  <c r="O3493" i="5" s="1"/>
  <c r="O3494" i="5" s="1"/>
  <c r="O3495" i="5" s="1"/>
  <c r="O3496" i="5" s="1"/>
  <c r="O3497" i="5" s="1"/>
  <c r="O3498" i="5" s="1"/>
  <c r="O3499" i="5" s="1"/>
  <c r="O3500" i="5" s="1"/>
  <c r="O3501" i="5" s="1"/>
  <c r="O3502" i="5" s="1"/>
  <c r="O3503" i="5" s="1"/>
  <c r="O3504" i="5" s="1"/>
  <c r="O3505" i="5" s="1"/>
  <c r="O3506" i="5" s="1"/>
  <c r="O3507" i="5" s="1"/>
  <c r="O3508" i="5" s="1"/>
  <c r="O3509" i="5" s="1"/>
  <c r="O3510" i="5" s="1"/>
  <c r="O3511" i="5" s="1"/>
  <c r="O3512" i="5" s="1"/>
  <c r="O3513" i="5" s="1"/>
  <c r="O3514" i="5" s="1"/>
  <c r="O3515" i="5" s="1"/>
  <c r="O3516" i="5" s="1"/>
  <c r="O3517" i="5" s="1"/>
  <c r="O3518" i="5" s="1"/>
  <c r="O3519" i="5" s="1"/>
  <c r="O3520" i="5" s="1"/>
  <c r="O3521" i="5" s="1"/>
  <c r="O3522" i="5" s="1"/>
  <c r="O3523" i="5" s="1"/>
  <c r="O3524" i="5" s="1"/>
  <c r="O3525" i="5" s="1"/>
  <c r="O3526" i="5" s="1"/>
  <c r="O3527" i="5" s="1"/>
  <c r="O3528" i="5" s="1"/>
  <c r="O3529" i="5" s="1"/>
  <c r="O3530" i="5" s="1"/>
  <c r="O3531" i="5" s="1"/>
  <c r="O3532" i="5" s="1"/>
  <c r="O3533" i="5" s="1"/>
  <c r="O3534" i="5" s="1"/>
  <c r="O3535" i="5" s="1"/>
  <c r="O3536" i="5" s="1"/>
  <c r="O3537" i="5" s="1"/>
  <c r="O3538" i="5" s="1"/>
  <c r="O3539" i="5" s="1"/>
  <c r="O3540" i="5" s="1"/>
  <c r="O3541" i="5" s="1"/>
  <c r="O3542" i="5" s="1"/>
  <c r="O3543" i="5" s="1"/>
  <c r="O3544" i="5" s="1"/>
  <c r="O3545" i="5" s="1"/>
  <c r="O3546" i="5" s="1"/>
  <c r="O3547" i="5" s="1"/>
  <c r="O3548" i="5" s="1"/>
  <c r="O3549" i="5" s="1"/>
  <c r="O3550" i="5" s="1"/>
  <c r="O3551" i="5" s="1"/>
  <c r="O3552" i="5" s="1"/>
  <c r="O3553" i="5" s="1"/>
  <c r="O3554" i="5" s="1"/>
  <c r="O3555" i="5" s="1"/>
  <c r="O3556" i="5" s="1"/>
  <c r="O3557" i="5" s="1"/>
  <c r="O3558" i="5" s="1"/>
  <c r="O3559" i="5" s="1"/>
  <c r="O3560" i="5" s="1"/>
  <c r="O3561" i="5" s="1"/>
  <c r="O3562" i="5" s="1"/>
  <c r="O3563" i="5" s="1"/>
  <c r="O3564" i="5" s="1"/>
  <c r="O3565" i="5" s="1"/>
  <c r="O3566" i="5" s="1"/>
  <c r="O3567" i="5" s="1"/>
  <c r="O3568" i="5" s="1"/>
  <c r="O3569" i="5" s="1"/>
  <c r="O3570" i="5" s="1"/>
  <c r="O3571" i="5" s="1"/>
  <c r="O3572" i="5" s="1"/>
  <c r="O3573" i="5" s="1"/>
  <c r="O3574" i="5" s="1"/>
  <c r="O3575" i="5" s="1"/>
  <c r="O3576" i="5" s="1"/>
  <c r="O3577" i="5" s="1"/>
  <c r="O3578" i="5" s="1"/>
  <c r="O3579" i="5" s="1"/>
  <c r="O3580" i="5" s="1"/>
  <c r="O3581" i="5" s="1"/>
  <c r="O3582" i="5" s="1"/>
  <c r="O3583" i="5" s="1"/>
  <c r="O3584" i="5" s="1"/>
  <c r="O3585" i="5" s="1"/>
  <c r="O3586" i="5" s="1"/>
  <c r="O3587" i="5" s="1"/>
  <c r="O3588" i="5" s="1"/>
  <c r="O3589" i="5" s="1"/>
  <c r="O3590" i="5" s="1"/>
  <c r="O3591" i="5" s="1"/>
  <c r="O3592" i="5" s="1"/>
  <c r="O3593" i="5" s="1"/>
  <c r="O3594" i="5" s="1"/>
  <c r="O3595" i="5" s="1"/>
  <c r="O3596" i="5" s="1"/>
  <c r="O3597" i="5" s="1"/>
  <c r="O3598" i="5" s="1"/>
  <c r="O3599" i="5" s="1"/>
  <c r="O3600" i="5" s="1"/>
  <c r="O3601" i="5" s="1"/>
  <c r="O3602" i="5" s="1"/>
  <c r="O3603" i="5" s="1"/>
  <c r="O3604" i="5" s="1"/>
  <c r="O3605" i="5" s="1"/>
  <c r="O3606" i="5" s="1"/>
  <c r="O3607" i="5" s="1"/>
  <c r="O3608" i="5" s="1"/>
  <c r="O3609" i="5" s="1"/>
  <c r="O3610" i="5" s="1"/>
  <c r="O3611" i="5" s="1"/>
  <c r="O3612" i="5" s="1"/>
  <c r="O3613" i="5" s="1"/>
  <c r="O3614" i="5" s="1"/>
  <c r="O3615" i="5" s="1"/>
  <c r="O3616" i="5" s="1"/>
  <c r="O3617" i="5" s="1"/>
  <c r="O3618" i="5" s="1"/>
  <c r="O3619" i="5" s="1"/>
  <c r="O3620" i="5" s="1"/>
  <c r="O3621" i="5" s="1"/>
  <c r="O3622" i="5" s="1"/>
  <c r="O3623" i="5" s="1"/>
  <c r="O3624" i="5" s="1"/>
  <c r="O3625" i="5" s="1"/>
  <c r="O3626" i="5" s="1"/>
  <c r="O3627" i="5" s="1"/>
  <c r="O3628" i="5" s="1"/>
  <c r="O3629" i="5" s="1"/>
  <c r="O3630" i="5" s="1"/>
  <c r="O3631" i="5" s="1"/>
  <c r="O3632" i="5" s="1"/>
  <c r="O3633" i="5" s="1"/>
  <c r="O3634" i="5" s="1"/>
  <c r="O3635" i="5" s="1"/>
  <c r="O3636" i="5" s="1"/>
  <c r="O3637" i="5" s="1"/>
  <c r="O3638" i="5" s="1"/>
  <c r="O3639" i="5" s="1"/>
  <c r="O3640" i="5" s="1"/>
  <c r="O3641" i="5" s="1"/>
  <c r="O3642" i="5" s="1"/>
  <c r="O3643" i="5" s="1"/>
  <c r="O3644" i="5" s="1"/>
  <c r="O3645" i="5" s="1"/>
  <c r="O3646" i="5" s="1"/>
  <c r="O3647" i="5" s="1"/>
  <c r="O3648" i="5" s="1"/>
  <c r="O3649" i="5" s="1"/>
  <c r="O3650" i="5" s="1"/>
  <c r="O3651" i="5" s="1"/>
  <c r="O3652" i="5" s="1"/>
  <c r="O3653" i="5" s="1"/>
  <c r="O3654" i="5" s="1"/>
  <c r="O3655" i="5" s="1"/>
  <c r="O3656" i="5" s="1"/>
  <c r="O3657" i="5" s="1"/>
  <c r="O3658" i="5" s="1"/>
  <c r="O3659" i="5" s="1"/>
  <c r="O3660" i="5" s="1"/>
  <c r="O3661" i="5" s="1"/>
  <c r="O3662" i="5" s="1"/>
  <c r="O3663" i="5" s="1"/>
  <c r="O3664" i="5" s="1"/>
  <c r="O3665" i="5" s="1"/>
  <c r="O3666" i="5" s="1"/>
  <c r="O3667" i="5" s="1"/>
  <c r="O3668" i="5" s="1"/>
  <c r="O3669" i="5" s="1"/>
  <c r="O3670" i="5" s="1"/>
  <c r="O3671" i="5" s="1"/>
  <c r="O3672" i="5" s="1"/>
  <c r="O3673" i="5" s="1"/>
  <c r="O3674" i="5" s="1"/>
  <c r="O3675" i="5" s="1"/>
  <c r="O3676" i="5" s="1"/>
  <c r="O3677" i="5" s="1"/>
  <c r="O3678" i="5" s="1"/>
  <c r="O3679" i="5" s="1"/>
  <c r="O3680" i="5" s="1"/>
  <c r="O3681" i="5" s="1"/>
  <c r="O3682" i="5" s="1"/>
  <c r="O3683" i="5" s="1"/>
  <c r="O3684" i="5" s="1"/>
  <c r="O3685" i="5" s="1"/>
  <c r="O3686" i="5" s="1"/>
  <c r="O3687" i="5" s="1"/>
  <c r="O3688" i="5" s="1"/>
  <c r="O3689" i="5" s="1"/>
  <c r="O3690" i="5" s="1"/>
  <c r="O3691" i="5" s="1"/>
  <c r="O3692" i="5" s="1"/>
  <c r="O3693" i="5" s="1"/>
  <c r="O3694" i="5" s="1"/>
  <c r="O3695" i="5" s="1"/>
  <c r="O3696" i="5" s="1"/>
  <c r="O3697" i="5" s="1"/>
  <c r="O3698" i="5" s="1"/>
  <c r="O3699" i="5" s="1"/>
  <c r="O3700" i="5" s="1"/>
  <c r="O3701" i="5" s="1"/>
  <c r="O3702" i="5" s="1"/>
  <c r="O3703" i="5" s="1"/>
  <c r="O3704" i="5" s="1"/>
  <c r="O3705" i="5" s="1"/>
  <c r="O3706" i="5" s="1"/>
  <c r="O3707" i="5" s="1"/>
  <c r="O3708" i="5" s="1"/>
  <c r="O3709" i="5" s="1"/>
  <c r="O3710" i="5" s="1"/>
  <c r="O3711" i="5" s="1"/>
  <c r="O3712" i="5" s="1"/>
  <c r="O3713" i="5" s="1"/>
  <c r="O3714" i="5" s="1"/>
  <c r="O3715" i="5" s="1"/>
  <c r="O3716" i="5" s="1"/>
  <c r="O3717" i="5" s="1"/>
  <c r="O3718" i="5" s="1"/>
  <c r="O3719" i="5" s="1"/>
  <c r="O3720" i="5" s="1"/>
  <c r="O3721" i="5" s="1"/>
  <c r="O3722" i="5" s="1"/>
  <c r="O3723" i="5" s="1"/>
  <c r="O3724" i="5" s="1"/>
  <c r="O3725" i="5" s="1"/>
  <c r="O3726" i="5" s="1"/>
  <c r="O3727" i="5" s="1"/>
  <c r="O3728" i="5" s="1"/>
  <c r="O3729" i="5" s="1"/>
  <c r="O3730" i="5" s="1"/>
  <c r="O3731" i="5" s="1"/>
  <c r="O3732" i="5" s="1"/>
  <c r="O3733" i="5" s="1"/>
  <c r="O3734" i="5" s="1"/>
  <c r="O3735" i="5" s="1"/>
  <c r="O3736" i="5" s="1"/>
  <c r="O3737" i="5" s="1"/>
  <c r="O3738" i="5" s="1"/>
  <c r="O3739" i="5" s="1"/>
  <c r="O3740" i="5" s="1"/>
  <c r="O3741" i="5" s="1"/>
  <c r="O3742" i="5" s="1"/>
  <c r="O3743" i="5" s="1"/>
  <c r="O3744" i="5" s="1"/>
  <c r="O3745" i="5" s="1"/>
  <c r="O3746" i="5" s="1"/>
  <c r="O3747" i="5" s="1"/>
  <c r="O3748" i="5" s="1"/>
  <c r="O3749" i="5" s="1"/>
  <c r="O3750" i="5" s="1"/>
  <c r="O3751" i="5" s="1"/>
  <c r="O3752" i="5" s="1"/>
  <c r="O3753" i="5" s="1"/>
  <c r="O3754" i="5" s="1"/>
  <c r="O3755" i="5" s="1"/>
  <c r="O3756" i="5" s="1"/>
  <c r="O3757" i="5" s="1"/>
  <c r="O3758" i="5" s="1"/>
  <c r="O3759" i="5" s="1"/>
  <c r="O3760" i="5" s="1"/>
  <c r="O3761" i="5" s="1"/>
  <c r="O3762" i="5" s="1"/>
  <c r="O3763" i="5" s="1"/>
  <c r="O3764" i="5" s="1"/>
  <c r="O3765" i="5" s="1"/>
  <c r="O3766" i="5" s="1"/>
  <c r="O3767" i="5" s="1"/>
  <c r="O3768" i="5" s="1"/>
  <c r="O3769" i="5" s="1"/>
  <c r="O3770" i="5" s="1"/>
  <c r="O3771" i="5" s="1"/>
  <c r="O3772" i="5" s="1"/>
  <c r="O3773" i="5" s="1"/>
  <c r="O3774" i="5" s="1"/>
  <c r="O3775" i="5" s="1"/>
  <c r="O3776" i="5" s="1"/>
  <c r="O3777" i="5" s="1"/>
  <c r="O3778" i="5" s="1"/>
  <c r="O3779" i="5" s="1"/>
  <c r="O3780" i="5" s="1"/>
  <c r="O3781" i="5" s="1"/>
  <c r="O3782" i="5" s="1"/>
  <c r="O3783" i="5" s="1"/>
  <c r="O3784" i="5" s="1"/>
  <c r="O3785" i="5" s="1"/>
  <c r="O3786" i="5" s="1"/>
  <c r="O3787" i="5" s="1"/>
  <c r="O3788" i="5" s="1"/>
  <c r="O3789" i="5" s="1"/>
  <c r="O3790" i="5" s="1"/>
  <c r="O3791" i="5" s="1"/>
  <c r="O3792" i="5" s="1"/>
  <c r="O3793" i="5" s="1"/>
  <c r="O3794" i="5" s="1"/>
  <c r="O3795" i="5" s="1"/>
  <c r="O3796" i="5" s="1"/>
  <c r="O3797" i="5" s="1"/>
  <c r="O3798" i="5" s="1"/>
  <c r="O3799" i="5" s="1"/>
  <c r="O3800" i="5" s="1"/>
  <c r="O3801" i="5" s="1"/>
  <c r="O3802" i="5" s="1"/>
  <c r="O3803" i="5" s="1"/>
  <c r="O3804" i="5" s="1"/>
  <c r="O3805" i="5" s="1"/>
  <c r="O3806" i="5" s="1"/>
  <c r="O3807" i="5" s="1"/>
  <c r="O3808" i="5" s="1"/>
  <c r="O3809" i="5" s="1"/>
  <c r="O3810" i="5" s="1"/>
  <c r="O3811" i="5" s="1"/>
  <c r="O3812" i="5" s="1"/>
  <c r="O3813" i="5" s="1"/>
  <c r="O3814" i="5" s="1"/>
  <c r="O3815" i="5" s="1"/>
  <c r="O3816" i="5" s="1"/>
  <c r="O3817" i="5" s="1"/>
  <c r="O3818" i="5" s="1"/>
  <c r="O3819" i="5" s="1"/>
  <c r="O3820" i="5" s="1"/>
  <c r="O3821" i="5" s="1"/>
  <c r="O3822" i="5" s="1"/>
  <c r="O3823" i="5" s="1"/>
  <c r="O3824" i="5" s="1"/>
  <c r="O3825" i="5" s="1"/>
  <c r="O3826" i="5" s="1"/>
  <c r="O3827" i="5" s="1"/>
  <c r="O3828" i="5" s="1"/>
  <c r="O3829" i="5" s="1"/>
  <c r="O3830" i="5" s="1"/>
  <c r="O3831" i="5" s="1"/>
  <c r="O3832" i="5" s="1"/>
  <c r="O3833" i="5" s="1"/>
  <c r="O3834" i="5" s="1"/>
  <c r="O3835" i="5" s="1"/>
  <c r="O3836" i="5" s="1"/>
  <c r="O3837" i="5" s="1"/>
  <c r="O3838" i="5" s="1"/>
  <c r="O3839" i="5" s="1"/>
  <c r="O3840" i="5" s="1"/>
  <c r="O3841" i="5" s="1"/>
  <c r="O3842" i="5" s="1"/>
  <c r="O3843" i="5" s="1"/>
  <c r="O3844" i="5" s="1"/>
  <c r="O3845" i="5" s="1"/>
  <c r="O3846" i="5" s="1"/>
  <c r="O3847" i="5" s="1"/>
  <c r="O3848" i="5" s="1"/>
  <c r="O3849" i="5" s="1"/>
  <c r="O3850" i="5" s="1"/>
  <c r="O3851" i="5" s="1"/>
  <c r="O3852" i="5" s="1"/>
  <c r="O3853" i="5" s="1"/>
  <c r="O3854" i="5" s="1"/>
  <c r="O3855" i="5" s="1"/>
  <c r="O3856" i="5" s="1"/>
  <c r="O3857" i="5" s="1"/>
  <c r="O3858" i="5" s="1"/>
  <c r="O3859" i="5" s="1"/>
  <c r="O3860" i="5" s="1"/>
  <c r="O3861" i="5" s="1"/>
  <c r="O3862" i="5" s="1"/>
  <c r="O3863" i="5" s="1"/>
  <c r="O3864" i="5" s="1"/>
  <c r="O3865" i="5" s="1"/>
  <c r="O3866" i="5" s="1"/>
  <c r="O3867" i="5" s="1"/>
  <c r="O3868" i="5" s="1"/>
  <c r="O3869" i="5" s="1"/>
  <c r="O3870" i="5" s="1"/>
  <c r="O3871" i="5" s="1"/>
  <c r="O3872" i="5" s="1"/>
  <c r="O3873" i="5" s="1"/>
  <c r="O3874" i="5" s="1"/>
  <c r="O3875" i="5" s="1"/>
  <c r="O3876" i="5" s="1"/>
  <c r="O3877" i="5" s="1"/>
  <c r="O3878" i="5" s="1"/>
  <c r="O3879" i="5" s="1"/>
  <c r="O3880" i="5" s="1"/>
  <c r="O3881" i="5" s="1"/>
  <c r="O3882" i="5" s="1"/>
  <c r="O3883" i="5" s="1"/>
  <c r="O3884" i="5" s="1"/>
  <c r="O3885" i="5" s="1"/>
  <c r="O3886" i="5" s="1"/>
  <c r="O3887" i="5" s="1"/>
  <c r="O3888" i="5" s="1"/>
  <c r="O3889" i="5" s="1"/>
  <c r="O3890" i="5" s="1"/>
  <c r="O3891" i="5" s="1"/>
  <c r="O3892" i="5" s="1"/>
  <c r="O3893" i="5" s="1"/>
  <c r="O3894" i="5" s="1"/>
  <c r="O3895" i="5" s="1"/>
  <c r="O3896" i="5" s="1"/>
  <c r="O3897" i="5" s="1"/>
  <c r="O3898" i="5" s="1"/>
  <c r="O3899" i="5" s="1"/>
  <c r="O3900" i="5" s="1"/>
  <c r="O3901" i="5" s="1"/>
  <c r="O3902" i="5" s="1"/>
  <c r="O3903" i="5" s="1"/>
  <c r="O3904" i="5" s="1"/>
  <c r="O3905" i="5" s="1"/>
  <c r="O3906" i="5" s="1"/>
  <c r="O3907" i="5" s="1"/>
  <c r="O3908" i="5" s="1"/>
  <c r="O3909" i="5" s="1"/>
  <c r="O3910" i="5" s="1"/>
  <c r="O3911" i="5" s="1"/>
  <c r="O3912" i="5" s="1"/>
  <c r="O3913" i="5" s="1"/>
  <c r="O3914" i="5" s="1"/>
  <c r="O3915" i="5" s="1"/>
  <c r="O3916" i="5" s="1"/>
  <c r="O3917" i="5" s="1"/>
  <c r="O3918" i="5" s="1"/>
  <c r="O3919" i="5" s="1"/>
  <c r="O3920" i="5" s="1"/>
  <c r="O3921" i="5" s="1"/>
  <c r="O3922" i="5" s="1"/>
  <c r="O3923" i="5" s="1"/>
  <c r="O3924" i="5" s="1"/>
  <c r="O3925" i="5" s="1"/>
  <c r="O3926" i="5" s="1"/>
  <c r="O3927" i="5" s="1"/>
  <c r="O3928" i="5" s="1"/>
  <c r="O3929" i="5" s="1"/>
  <c r="O3930" i="5" s="1"/>
  <c r="O3931" i="5" s="1"/>
  <c r="O3932" i="5" s="1"/>
  <c r="O3933" i="5" s="1"/>
  <c r="O3934" i="5" s="1"/>
  <c r="O3935" i="5" s="1"/>
  <c r="O3936" i="5" s="1"/>
  <c r="O3937" i="5" s="1"/>
  <c r="O3938" i="5" s="1"/>
  <c r="O3939" i="5" s="1"/>
  <c r="O3940" i="5" s="1"/>
  <c r="O3941" i="5" s="1"/>
  <c r="O3942" i="5" s="1"/>
  <c r="O3943" i="5" s="1"/>
  <c r="O3944" i="5" s="1"/>
  <c r="O3945" i="5" s="1"/>
  <c r="O3946" i="5" s="1"/>
  <c r="O3947" i="5" s="1"/>
  <c r="O3948" i="5" s="1"/>
  <c r="O3949" i="5" s="1"/>
  <c r="O3950" i="5" s="1"/>
  <c r="O3951" i="5" s="1"/>
  <c r="O3952" i="5" s="1"/>
  <c r="O3953" i="5" s="1"/>
  <c r="O3954" i="5" s="1"/>
  <c r="O3955" i="5" s="1"/>
  <c r="O3956" i="5" s="1"/>
  <c r="O3957" i="5" s="1"/>
  <c r="O3958" i="5" s="1"/>
  <c r="O3959" i="5" s="1"/>
  <c r="O3960" i="5" s="1"/>
  <c r="O3961" i="5" s="1"/>
  <c r="O3962" i="5" s="1"/>
  <c r="O3963" i="5" s="1"/>
  <c r="O3964" i="5" s="1"/>
  <c r="O3965" i="5" s="1"/>
  <c r="O3966" i="5" s="1"/>
  <c r="O3967" i="5" s="1"/>
  <c r="O3968" i="5" s="1"/>
  <c r="O3969" i="5" s="1"/>
  <c r="O3970" i="5" s="1"/>
  <c r="O3971" i="5" s="1"/>
  <c r="O3972" i="5" s="1"/>
  <c r="O3973" i="5" s="1"/>
  <c r="O3974" i="5" s="1"/>
  <c r="O3975" i="5" s="1"/>
  <c r="O3976" i="5" s="1"/>
  <c r="O3977" i="5" s="1"/>
  <c r="O3978" i="5" s="1"/>
  <c r="O3979" i="5" s="1"/>
  <c r="O3980" i="5" s="1"/>
  <c r="O3981" i="5" s="1"/>
  <c r="O3982" i="5" s="1"/>
  <c r="O3983" i="5" s="1"/>
  <c r="O3984" i="5" s="1"/>
  <c r="O3985" i="5" s="1"/>
  <c r="O3986" i="5" s="1"/>
  <c r="O3987" i="5" s="1"/>
  <c r="O3988" i="5" s="1"/>
  <c r="O3989" i="5" s="1"/>
  <c r="O3990" i="5" s="1"/>
  <c r="O3991" i="5" s="1"/>
  <c r="O3992" i="5" s="1"/>
  <c r="O3993" i="5" s="1"/>
  <c r="O3994" i="5" s="1"/>
  <c r="O3995" i="5" s="1"/>
  <c r="O3996" i="5" s="1"/>
  <c r="O3997" i="5" s="1"/>
  <c r="O3998" i="5" s="1"/>
  <c r="O3999" i="5" s="1"/>
  <c r="O4000" i="5" s="1"/>
  <c r="O4001" i="5" s="1"/>
  <c r="O4002" i="5" s="1"/>
  <c r="O4003" i="5" s="1"/>
  <c r="O4004" i="5" s="1"/>
  <c r="O4005" i="5" s="1"/>
  <c r="O4006" i="5" s="1"/>
  <c r="O4007" i="5" s="1"/>
  <c r="O4008" i="5" s="1"/>
  <c r="O4009" i="5" s="1"/>
  <c r="O4010" i="5" s="1"/>
  <c r="O4011" i="5" s="1"/>
  <c r="O4012" i="5" s="1"/>
  <c r="O4013" i="5" s="1"/>
  <c r="O4014" i="5" s="1"/>
  <c r="O4015" i="5" s="1"/>
  <c r="O4016" i="5" s="1"/>
  <c r="O4017" i="5" s="1"/>
  <c r="O4018" i="5" s="1"/>
  <c r="O4019" i="5" s="1"/>
  <c r="O4020" i="5" s="1"/>
  <c r="O4021" i="5" s="1"/>
  <c r="O4022" i="5" s="1"/>
  <c r="O4023" i="5" s="1"/>
  <c r="O4024" i="5" s="1"/>
  <c r="O4025" i="5" s="1"/>
  <c r="O4026" i="5" s="1"/>
  <c r="O4027" i="5" s="1"/>
  <c r="O4028" i="5" s="1"/>
  <c r="O4029" i="5" s="1"/>
  <c r="O4030" i="5" s="1"/>
  <c r="O4031" i="5" s="1"/>
  <c r="O4032" i="5" s="1"/>
  <c r="O4033" i="5" s="1"/>
  <c r="O4034" i="5" s="1"/>
  <c r="O4035" i="5" s="1"/>
  <c r="O4036" i="5" s="1"/>
  <c r="O4037" i="5" s="1"/>
  <c r="O4038" i="5" s="1"/>
  <c r="O4039" i="5" s="1"/>
  <c r="O4040" i="5" s="1"/>
  <c r="O4041" i="5" s="1"/>
  <c r="O4042" i="5" s="1"/>
  <c r="O4043" i="5" s="1"/>
  <c r="O4044" i="5" s="1"/>
  <c r="O4045" i="5" s="1"/>
  <c r="O4046" i="5" s="1"/>
  <c r="O4047" i="5" s="1"/>
  <c r="O4048" i="5" s="1"/>
  <c r="O4049" i="5" s="1"/>
  <c r="O4050" i="5" s="1"/>
  <c r="O4051" i="5" s="1"/>
  <c r="O4052" i="5" s="1"/>
  <c r="O4053" i="5" s="1"/>
  <c r="O4054" i="5" s="1"/>
  <c r="O4055" i="5" s="1"/>
  <c r="O4056" i="5" s="1"/>
  <c r="O4057" i="5" s="1"/>
  <c r="O4058" i="5" s="1"/>
  <c r="O4059" i="5" s="1"/>
  <c r="O4060" i="5" s="1"/>
  <c r="O4061" i="5" s="1"/>
  <c r="O4062" i="5" s="1"/>
  <c r="O4063" i="5" s="1"/>
  <c r="O4064" i="5" s="1"/>
  <c r="O4065" i="5" s="1"/>
  <c r="O4066" i="5" s="1"/>
  <c r="O4067" i="5" s="1"/>
  <c r="O4068" i="5" s="1"/>
  <c r="O4069" i="5" s="1"/>
  <c r="O4070" i="5" s="1"/>
  <c r="O4071" i="5" s="1"/>
  <c r="O4072" i="5" s="1"/>
  <c r="O4073" i="5" s="1"/>
  <c r="O4074" i="5" s="1"/>
  <c r="O4075" i="5" s="1"/>
  <c r="O4076" i="5" s="1"/>
  <c r="O4077" i="5" s="1"/>
  <c r="O4078" i="5" s="1"/>
  <c r="O4079" i="5" s="1"/>
  <c r="O4080" i="5" s="1"/>
  <c r="O4081" i="5" s="1"/>
  <c r="O4082" i="5" s="1"/>
  <c r="O4083" i="5" s="1"/>
  <c r="O4084" i="5" s="1"/>
  <c r="O4085" i="5" s="1"/>
  <c r="O4086" i="5" s="1"/>
  <c r="O4087" i="5" s="1"/>
  <c r="O4088" i="5" s="1"/>
  <c r="O4089" i="5" s="1"/>
  <c r="O4090" i="5" s="1"/>
  <c r="O4091" i="5" s="1"/>
  <c r="O4092" i="5" s="1"/>
  <c r="O4093" i="5" s="1"/>
  <c r="O4094" i="5" s="1"/>
  <c r="O4095" i="5" s="1"/>
  <c r="O4096" i="5" s="1"/>
  <c r="O4097" i="5" s="1"/>
  <c r="O4098" i="5" s="1"/>
  <c r="O4099" i="5" s="1"/>
  <c r="O4100" i="5" s="1"/>
  <c r="O4101" i="5" s="1"/>
  <c r="O4102" i="5" s="1"/>
  <c r="O4103" i="5" s="1"/>
  <c r="O4104" i="5" s="1"/>
  <c r="O4105" i="5" s="1"/>
  <c r="O4106" i="5" s="1"/>
  <c r="O4107" i="5" s="1"/>
  <c r="O4108" i="5" s="1"/>
  <c r="O4109" i="5" s="1"/>
  <c r="O4110" i="5" s="1"/>
  <c r="O4111" i="5" s="1"/>
  <c r="O4112" i="5" s="1"/>
  <c r="O4113" i="5" s="1"/>
  <c r="O4114" i="5" s="1"/>
  <c r="O4115" i="5" s="1"/>
  <c r="O4116" i="5" s="1"/>
  <c r="O4117" i="5" s="1"/>
  <c r="O4118" i="5" s="1"/>
  <c r="O4119" i="5" s="1"/>
  <c r="O4120" i="5" s="1"/>
  <c r="O4121" i="5" s="1"/>
  <c r="O4122" i="5" s="1"/>
  <c r="O4123" i="5" s="1"/>
  <c r="O4124" i="5" s="1"/>
  <c r="O4125" i="5" s="1"/>
  <c r="O4126" i="5" s="1"/>
  <c r="O4127" i="5" s="1"/>
  <c r="O4128" i="5" s="1"/>
  <c r="O4129" i="5" s="1"/>
  <c r="O4130" i="5" s="1"/>
  <c r="O4131" i="5" s="1"/>
  <c r="O4132" i="5" s="1"/>
  <c r="O4133" i="5" s="1"/>
  <c r="O4134" i="5" s="1"/>
  <c r="O4135" i="5" s="1"/>
  <c r="O4136" i="5" s="1"/>
  <c r="O4137" i="5" s="1"/>
  <c r="O4138" i="5" s="1"/>
  <c r="L4" i="5"/>
  <c r="K4" i="5"/>
  <c r="J4" i="5"/>
  <c r="I4" i="5"/>
  <c r="H4" i="5"/>
  <c r="L3" i="5"/>
  <c r="K3" i="5"/>
  <c r="J3" i="5"/>
  <c r="I3" i="5"/>
  <c r="H3" i="5"/>
  <c r="M3" i="5" s="1"/>
  <c r="M4" i="5" s="1"/>
  <c r="M5" i="5" s="1"/>
  <c r="M6" i="5" s="1"/>
  <c r="M7" i="5" s="1"/>
  <c r="M8" i="5" s="1"/>
  <c r="M9" i="5" s="1"/>
  <c r="M10" i="5" s="1"/>
  <c r="M11" i="5" s="1"/>
  <c r="M12" i="5" s="1"/>
  <c r="M13" i="5" s="1"/>
  <c r="M14" i="5" s="1"/>
  <c r="M15" i="5" s="1"/>
  <c r="M16" i="5" s="1"/>
  <c r="M17" i="5" s="1"/>
  <c r="M18" i="5" s="1"/>
  <c r="M19" i="5" s="1"/>
  <c r="M20" i="5" s="1"/>
  <c r="M21" i="5" s="1"/>
  <c r="M22" i="5" s="1"/>
  <c r="M23" i="5" s="1"/>
  <c r="M24" i="5" s="1"/>
  <c r="M25" i="5" s="1"/>
  <c r="M26" i="5" s="1"/>
  <c r="M27" i="5" s="1"/>
  <c r="M28" i="5" s="1"/>
  <c r="M29" i="5" s="1"/>
  <c r="M30" i="5" s="1"/>
  <c r="M31" i="5" s="1"/>
  <c r="M32" i="5" s="1"/>
  <c r="M33" i="5" s="1"/>
  <c r="M34" i="5" s="1"/>
  <c r="M35" i="5" s="1"/>
  <c r="M36" i="5" s="1"/>
  <c r="M37" i="5" s="1"/>
  <c r="M38" i="5" s="1"/>
  <c r="M39" i="5" s="1"/>
  <c r="M40" i="5" s="1"/>
  <c r="M41" i="5" s="1"/>
  <c r="M42" i="5" s="1"/>
  <c r="M43" i="5" s="1"/>
  <c r="M44" i="5" s="1"/>
  <c r="M45" i="5" s="1"/>
  <c r="M46" i="5" s="1"/>
  <c r="M47" i="5" s="1"/>
  <c r="M48" i="5" s="1"/>
  <c r="M49" i="5" s="1"/>
  <c r="M50" i="5" s="1"/>
  <c r="M51" i="5" s="1"/>
  <c r="M52" i="5" s="1"/>
  <c r="M53" i="5" s="1"/>
  <c r="M54" i="5" s="1"/>
  <c r="M55" i="5" s="1"/>
  <c r="M56" i="5" s="1"/>
  <c r="M57" i="5" s="1"/>
  <c r="M58" i="5" s="1"/>
  <c r="M59" i="5" s="1"/>
  <c r="M60" i="5" s="1"/>
  <c r="M61" i="5" s="1"/>
  <c r="M62" i="5" s="1"/>
  <c r="M63" i="5" s="1"/>
  <c r="M64" i="5" s="1"/>
  <c r="M65" i="5" s="1"/>
  <c r="M66" i="5" s="1"/>
  <c r="M67" i="5" s="1"/>
  <c r="M68" i="5" s="1"/>
  <c r="M69" i="5" s="1"/>
  <c r="M70" i="5" s="1"/>
  <c r="M71" i="5" s="1"/>
  <c r="M72" i="5" s="1"/>
  <c r="M73" i="5" s="1"/>
  <c r="M74" i="5" s="1"/>
  <c r="M75" i="5" s="1"/>
  <c r="M76" i="5" s="1"/>
  <c r="M77" i="5" s="1"/>
  <c r="M78" i="5" s="1"/>
  <c r="M79" i="5" s="1"/>
  <c r="M80" i="5" s="1"/>
  <c r="M81" i="5" s="1"/>
  <c r="M82" i="5" s="1"/>
  <c r="M83" i="5" s="1"/>
  <c r="M84" i="5" s="1"/>
  <c r="M85" i="5" s="1"/>
  <c r="M86" i="5" s="1"/>
  <c r="M87" i="5" s="1"/>
  <c r="M88" i="5" s="1"/>
  <c r="M89" i="5" s="1"/>
  <c r="M90" i="5" s="1"/>
  <c r="M91" i="5" s="1"/>
  <c r="M92" i="5" s="1"/>
  <c r="M93" i="5" s="1"/>
  <c r="M94" i="5" s="1"/>
  <c r="M95" i="5" s="1"/>
  <c r="M96" i="5" s="1"/>
  <c r="M97" i="5" s="1"/>
  <c r="M98" i="5" s="1"/>
  <c r="M99" i="5" s="1"/>
  <c r="M100" i="5" s="1"/>
  <c r="M101" i="5" s="1"/>
  <c r="M102" i="5" s="1"/>
  <c r="M103" i="5" s="1"/>
  <c r="M104" i="5" s="1"/>
  <c r="M105" i="5" s="1"/>
  <c r="M106" i="5" s="1"/>
  <c r="M107" i="5" s="1"/>
  <c r="M108" i="5" s="1"/>
  <c r="M109" i="5" s="1"/>
  <c r="M110" i="5" s="1"/>
  <c r="M111" i="5" s="1"/>
  <c r="M112" i="5" s="1"/>
  <c r="M113" i="5" s="1"/>
  <c r="M114" i="5" s="1"/>
  <c r="M115" i="5" s="1"/>
  <c r="M116" i="5" s="1"/>
  <c r="M117" i="5" s="1"/>
  <c r="M118" i="5" s="1"/>
  <c r="M119" i="5" s="1"/>
  <c r="M120" i="5" s="1"/>
  <c r="M121" i="5" s="1"/>
  <c r="M122" i="5" s="1"/>
  <c r="M123" i="5" s="1"/>
  <c r="M124" i="5" s="1"/>
  <c r="M125" i="5" s="1"/>
  <c r="M126" i="5" s="1"/>
  <c r="M127" i="5" s="1"/>
  <c r="M128" i="5" s="1"/>
  <c r="M129" i="5" s="1"/>
  <c r="M130" i="5" s="1"/>
  <c r="M131" i="5" s="1"/>
  <c r="M132" i="5" s="1"/>
  <c r="M133" i="5" s="1"/>
  <c r="M134" i="5" s="1"/>
  <c r="M135" i="5" s="1"/>
  <c r="M136" i="5" s="1"/>
  <c r="M137" i="5" s="1"/>
  <c r="M138" i="5" s="1"/>
  <c r="M139" i="5" s="1"/>
  <c r="M140" i="5" s="1"/>
  <c r="M141" i="5" s="1"/>
  <c r="M142" i="5" s="1"/>
  <c r="M143" i="5" s="1"/>
  <c r="M144" i="5" s="1"/>
  <c r="M145" i="5" s="1"/>
  <c r="M146" i="5" s="1"/>
  <c r="M147" i="5" s="1"/>
  <c r="M148" i="5" s="1"/>
  <c r="M149" i="5" s="1"/>
  <c r="M150" i="5" s="1"/>
  <c r="M151" i="5" s="1"/>
  <c r="M152" i="5" s="1"/>
  <c r="M153" i="5" s="1"/>
  <c r="M154" i="5" s="1"/>
  <c r="M155" i="5" s="1"/>
  <c r="M156" i="5" s="1"/>
  <c r="M157" i="5" s="1"/>
  <c r="M158" i="5" s="1"/>
  <c r="M159" i="5" s="1"/>
  <c r="M160" i="5" s="1"/>
  <c r="M161" i="5" s="1"/>
  <c r="M162" i="5" s="1"/>
  <c r="M163" i="5" s="1"/>
  <c r="M164" i="5" s="1"/>
  <c r="M165" i="5" s="1"/>
  <c r="M166" i="5" s="1"/>
  <c r="M167" i="5" s="1"/>
  <c r="M168" i="5" s="1"/>
  <c r="M169" i="5" s="1"/>
  <c r="M170" i="5" s="1"/>
  <c r="M171" i="5" s="1"/>
  <c r="M172" i="5" s="1"/>
  <c r="M173" i="5" s="1"/>
  <c r="M174" i="5" s="1"/>
  <c r="M175" i="5" s="1"/>
  <c r="M176" i="5" s="1"/>
  <c r="M177" i="5" s="1"/>
  <c r="M178" i="5" s="1"/>
  <c r="M179" i="5" s="1"/>
  <c r="M180" i="5" s="1"/>
  <c r="M181" i="5" s="1"/>
  <c r="M182" i="5" s="1"/>
  <c r="M183" i="5" s="1"/>
  <c r="M184" i="5" s="1"/>
  <c r="M185" i="5" s="1"/>
  <c r="M186" i="5" s="1"/>
  <c r="M187" i="5" s="1"/>
  <c r="M188" i="5" s="1"/>
  <c r="M189" i="5" s="1"/>
  <c r="M190" i="5" s="1"/>
  <c r="M191" i="5" s="1"/>
  <c r="M192" i="5" s="1"/>
  <c r="M193" i="5" s="1"/>
  <c r="M194" i="5" s="1"/>
  <c r="M195" i="5" s="1"/>
  <c r="M196" i="5" s="1"/>
  <c r="M197" i="5" s="1"/>
  <c r="M198" i="5" s="1"/>
  <c r="M199" i="5" s="1"/>
  <c r="M200" i="5" s="1"/>
  <c r="M201" i="5" s="1"/>
  <c r="M202" i="5" s="1"/>
  <c r="M203" i="5" s="1"/>
  <c r="M204" i="5" s="1"/>
  <c r="M205" i="5" s="1"/>
  <c r="M206" i="5" s="1"/>
  <c r="M207" i="5" s="1"/>
  <c r="M208" i="5" s="1"/>
  <c r="M209" i="5" s="1"/>
  <c r="M210" i="5" s="1"/>
  <c r="M211" i="5" s="1"/>
  <c r="M212" i="5" s="1"/>
  <c r="M213" i="5" s="1"/>
  <c r="M214" i="5" s="1"/>
  <c r="M215" i="5" s="1"/>
  <c r="M216" i="5" s="1"/>
  <c r="M217" i="5" s="1"/>
  <c r="M218" i="5" s="1"/>
  <c r="M219" i="5" s="1"/>
  <c r="M220" i="5" s="1"/>
  <c r="M221" i="5" s="1"/>
  <c r="M222" i="5" s="1"/>
  <c r="M223" i="5" s="1"/>
  <c r="M224" i="5" s="1"/>
  <c r="M225" i="5" s="1"/>
  <c r="M226" i="5" s="1"/>
  <c r="M227" i="5" s="1"/>
  <c r="M228" i="5" s="1"/>
  <c r="M229" i="5" s="1"/>
  <c r="M230" i="5" s="1"/>
  <c r="M231" i="5" s="1"/>
  <c r="M232" i="5" s="1"/>
  <c r="M233" i="5" s="1"/>
  <c r="M234" i="5" s="1"/>
  <c r="M235" i="5" s="1"/>
  <c r="M236" i="5" s="1"/>
  <c r="M237" i="5" s="1"/>
  <c r="M238" i="5" s="1"/>
  <c r="M239" i="5" s="1"/>
  <c r="M240" i="5" s="1"/>
  <c r="M241" i="5" s="1"/>
  <c r="M242" i="5" s="1"/>
  <c r="M243" i="5" s="1"/>
  <c r="M244" i="5" s="1"/>
  <c r="M245" i="5" s="1"/>
  <c r="M246" i="5" s="1"/>
  <c r="M247" i="5" s="1"/>
  <c r="M248" i="5" s="1"/>
  <c r="M249" i="5" s="1"/>
  <c r="M250" i="5" s="1"/>
  <c r="M251" i="5" s="1"/>
  <c r="M252" i="5" s="1"/>
  <c r="M253" i="5" s="1"/>
  <c r="M254" i="5" s="1"/>
  <c r="M255" i="5" s="1"/>
  <c r="M256" i="5" s="1"/>
  <c r="M257" i="5" s="1"/>
  <c r="M258" i="5" s="1"/>
  <c r="M259" i="5" s="1"/>
  <c r="M260" i="5" s="1"/>
  <c r="M261" i="5" s="1"/>
  <c r="M262" i="5" s="1"/>
  <c r="M263" i="5" s="1"/>
  <c r="M264" i="5" s="1"/>
  <c r="M265" i="5" s="1"/>
  <c r="M266" i="5" s="1"/>
  <c r="M267" i="5" s="1"/>
  <c r="M268" i="5" s="1"/>
  <c r="M269" i="5" s="1"/>
  <c r="M270" i="5" s="1"/>
  <c r="M271" i="5" s="1"/>
  <c r="M272" i="5" s="1"/>
  <c r="M273" i="5" s="1"/>
  <c r="M274" i="5" s="1"/>
  <c r="M275" i="5" s="1"/>
  <c r="M276" i="5" s="1"/>
  <c r="M277" i="5" s="1"/>
  <c r="M278" i="5" s="1"/>
  <c r="M279" i="5" s="1"/>
  <c r="M280" i="5" s="1"/>
  <c r="M281" i="5" s="1"/>
  <c r="M282" i="5" s="1"/>
  <c r="M283" i="5" s="1"/>
  <c r="M284" i="5" s="1"/>
  <c r="M285" i="5" s="1"/>
  <c r="M286" i="5" s="1"/>
  <c r="M287" i="5" s="1"/>
  <c r="M288" i="5" s="1"/>
  <c r="M289" i="5" s="1"/>
  <c r="M290" i="5" s="1"/>
  <c r="M291" i="5" s="1"/>
  <c r="M292" i="5" s="1"/>
  <c r="M293" i="5" s="1"/>
  <c r="M294" i="5" s="1"/>
  <c r="M295" i="5" s="1"/>
  <c r="M296" i="5" s="1"/>
  <c r="M297" i="5" s="1"/>
  <c r="M298" i="5" s="1"/>
  <c r="M299" i="5" s="1"/>
  <c r="M300" i="5" s="1"/>
  <c r="M301" i="5" s="1"/>
  <c r="M302" i="5" s="1"/>
  <c r="M303" i="5" s="1"/>
  <c r="M304" i="5" s="1"/>
  <c r="M305" i="5" s="1"/>
  <c r="M306" i="5" s="1"/>
  <c r="M307" i="5" s="1"/>
  <c r="M308" i="5" s="1"/>
  <c r="M309" i="5" s="1"/>
  <c r="M310" i="5" s="1"/>
  <c r="M311" i="5" s="1"/>
  <c r="M312" i="5" s="1"/>
  <c r="M313" i="5" s="1"/>
  <c r="M314" i="5" s="1"/>
  <c r="M315" i="5" s="1"/>
  <c r="M316" i="5" s="1"/>
  <c r="M317" i="5" s="1"/>
  <c r="M318" i="5" s="1"/>
  <c r="M319" i="5" s="1"/>
  <c r="M320" i="5" s="1"/>
  <c r="M321" i="5" s="1"/>
  <c r="M322" i="5" s="1"/>
  <c r="M323" i="5" s="1"/>
  <c r="M324" i="5" s="1"/>
  <c r="M325" i="5" s="1"/>
  <c r="M326" i="5" s="1"/>
  <c r="M327" i="5" s="1"/>
  <c r="M328" i="5" s="1"/>
  <c r="M329" i="5" s="1"/>
  <c r="M330" i="5" s="1"/>
  <c r="M331" i="5" s="1"/>
  <c r="M332" i="5" s="1"/>
  <c r="M333" i="5" s="1"/>
  <c r="M334" i="5" s="1"/>
  <c r="M335" i="5" s="1"/>
  <c r="M336" i="5" s="1"/>
  <c r="M337" i="5" s="1"/>
  <c r="M338" i="5" s="1"/>
  <c r="M339" i="5" s="1"/>
  <c r="M340" i="5" s="1"/>
  <c r="M341" i="5" s="1"/>
  <c r="M342" i="5" s="1"/>
  <c r="M343" i="5" s="1"/>
  <c r="M344" i="5" s="1"/>
  <c r="M345" i="5" s="1"/>
  <c r="M346" i="5" s="1"/>
  <c r="M347" i="5" s="1"/>
  <c r="M348" i="5" s="1"/>
  <c r="M349" i="5" s="1"/>
  <c r="M350" i="5" s="1"/>
  <c r="M351" i="5" s="1"/>
  <c r="M352" i="5" s="1"/>
  <c r="M353" i="5" s="1"/>
  <c r="M354" i="5" s="1"/>
  <c r="M355" i="5" s="1"/>
  <c r="M356" i="5" s="1"/>
  <c r="M357" i="5" s="1"/>
  <c r="M358" i="5" s="1"/>
  <c r="M359" i="5" s="1"/>
  <c r="M360" i="5" s="1"/>
  <c r="M361" i="5" s="1"/>
  <c r="M362" i="5" s="1"/>
  <c r="M363" i="5" s="1"/>
  <c r="M364" i="5" s="1"/>
  <c r="M365" i="5" s="1"/>
  <c r="M366" i="5" s="1"/>
  <c r="M367" i="5" s="1"/>
  <c r="M368" i="5" s="1"/>
  <c r="M369" i="5" s="1"/>
  <c r="M370" i="5" s="1"/>
  <c r="M371" i="5" s="1"/>
  <c r="M372" i="5" s="1"/>
  <c r="M373" i="5" s="1"/>
  <c r="M374" i="5" s="1"/>
  <c r="M375" i="5" s="1"/>
  <c r="M376" i="5" s="1"/>
  <c r="M377" i="5" s="1"/>
  <c r="M378" i="5" s="1"/>
  <c r="M379" i="5" s="1"/>
  <c r="M380" i="5" s="1"/>
  <c r="M381" i="5" s="1"/>
  <c r="M382" i="5" s="1"/>
  <c r="M383" i="5" s="1"/>
  <c r="M384" i="5" s="1"/>
  <c r="M385" i="5" s="1"/>
  <c r="M386" i="5" s="1"/>
  <c r="M387" i="5" s="1"/>
  <c r="M388" i="5" s="1"/>
  <c r="M389" i="5" s="1"/>
  <c r="M390" i="5" s="1"/>
  <c r="M391" i="5" s="1"/>
  <c r="M392" i="5" s="1"/>
  <c r="M393" i="5" s="1"/>
  <c r="M394" i="5" s="1"/>
  <c r="M395" i="5" s="1"/>
  <c r="M396" i="5" s="1"/>
  <c r="M397" i="5" s="1"/>
  <c r="M398" i="5" s="1"/>
  <c r="M399" i="5" s="1"/>
  <c r="M400" i="5" s="1"/>
  <c r="M401" i="5" s="1"/>
  <c r="M402" i="5" s="1"/>
  <c r="M403" i="5" s="1"/>
  <c r="M404" i="5" s="1"/>
  <c r="M405" i="5" s="1"/>
  <c r="M406" i="5" s="1"/>
  <c r="M407" i="5" s="1"/>
  <c r="M408" i="5" s="1"/>
  <c r="M409" i="5" s="1"/>
  <c r="M410" i="5" s="1"/>
  <c r="M411" i="5" s="1"/>
  <c r="M412" i="5" s="1"/>
  <c r="M413" i="5" s="1"/>
  <c r="M414" i="5" s="1"/>
  <c r="M415" i="5" s="1"/>
  <c r="M416" i="5" s="1"/>
  <c r="M417" i="5" s="1"/>
  <c r="M418" i="5" s="1"/>
  <c r="M419" i="5" s="1"/>
  <c r="M420" i="5" s="1"/>
  <c r="M421" i="5" s="1"/>
  <c r="M422" i="5" s="1"/>
  <c r="M423" i="5" s="1"/>
  <c r="M424" i="5" s="1"/>
  <c r="M425" i="5" s="1"/>
  <c r="M426" i="5" s="1"/>
  <c r="M427" i="5" s="1"/>
  <c r="M428" i="5" s="1"/>
  <c r="M429" i="5" s="1"/>
  <c r="M430" i="5" s="1"/>
  <c r="M431" i="5" s="1"/>
  <c r="M432" i="5" s="1"/>
  <c r="M433" i="5" s="1"/>
  <c r="M434" i="5" s="1"/>
  <c r="M435" i="5" s="1"/>
  <c r="M436" i="5" s="1"/>
  <c r="M437" i="5" s="1"/>
  <c r="M438" i="5" s="1"/>
  <c r="M439" i="5" s="1"/>
  <c r="M440" i="5" s="1"/>
  <c r="M441" i="5" s="1"/>
  <c r="M442" i="5" s="1"/>
  <c r="M443" i="5" s="1"/>
  <c r="M444" i="5" s="1"/>
  <c r="M445" i="5" s="1"/>
  <c r="M446" i="5" s="1"/>
  <c r="M447" i="5" s="1"/>
  <c r="M448" i="5" s="1"/>
  <c r="M449" i="5" s="1"/>
  <c r="M450" i="5" s="1"/>
  <c r="M451" i="5" s="1"/>
  <c r="M452" i="5" s="1"/>
  <c r="M453" i="5" s="1"/>
  <c r="M454" i="5" s="1"/>
  <c r="M455" i="5" s="1"/>
  <c r="M456" i="5" s="1"/>
  <c r="M457" i="5" s="1"/>
  <c r="M458" i="5" s="1"/>
  <c r="M459" i="5" s="1"/>
  <c r="M460" i="5" s="1"/>
  <c r="M461" i="5" s="1"/>
  <c r="M462" i="5" s="1"/>
  <c r="M463" i="5" s="1"/>
  <c r="M464" i="5" s="1"/>
  <c r="M465" i="5" s="1"/>
  <c r="M466" i="5" s="1"/>
  <c r="M467" i="5" s="1"/>
  <c r="M468" i="5" s="1"/>
  <c r="M469" i="5" s="1"/>
  <c r="M470" i="5" s="1"/>
  <c r="M471" i="5" s="1"/>
  <c r="M472" i="5" s="1"/>
  <c r="M473" i="5" s="1"/>
  <c r="M474" i="5" s="1"/>
  <c r="M475" i="5" s="1"/>
  <c r="M476" i="5" s="1"/>
  <c r="M477" i="5" s="1"/>
  <c r="M478" i="5" s="1"/>
  <c r="M479" i="5" s="1"/>
  <c r="M480" i="5" s="1"/>
  <c r="M481" i="5" s="1"/>
  <c r="M482" i="5" s="1"/>
  <c r="M483" i="5" s="1"/>
  <c r="M484" i="5" s="1"/>
  <c r="M485" i="5" s="1"/>
  <c r="M486" i="5" s="1"/>
  <c r="M487" i="5" s="1"/>
  <c r="M488" i="5" s="1"/>
  <c r="M489" i="5" s="1"/>
  <c r="M490" i="5" s="1"/>
  <c r="M491" i="5" s="1"/>
  <c r="M492" i="5" s="1"/>
  <c r="M493" i="5" s="1"/>
  <c r="M494" i="5" s="1"/>
  <c r="M495" i="5" s="1"/>
  <c r="M496" i="5" s="1"/>
  <c r="M497" i="5" s="1"/>
  <c r="M498" i="5" s="1"/>
  <c r="M499" i="5" s="1"/>
  <c r="M500" i="5" s="1"/>
  <c r="M501" i="5" s="1"/>
  <c r="M502" i="5" s="1"/>
  <c r="M503" i="5" s="1"/>
  <c r="M504" i="5" s="1"/>
  <c r="M505" i="5" s="1"/>
  <c r="M506" i="5" s="1"/>
  <c r="M507" i="5" s="1"/>
  <c r="M508" i="5" s="1"/>
  <c r="M509" i="5" s="1"/>
  <c r="M510" i="5" s="1"/>
  <c r="M511" i="5" s="1"/>
  <c r="M512" i="5" s="1"/>
  <c r="M513" i="5" s="1"/>
  <c r="M514" i="5" s="1"/>
  <c r="M515" i="5" s="1"/>
  <c r="M516" i="5" s="1"/>
  <c r="M517" i="5" s="1"/>
  <c r="M518" i="5" s="1"/>
  <c r="M519" i="5" s="1"/>
  <c r="M520" i="5" s="1"/>
  <c r="M521" i="5" s="1"/>
  <c r="M522" i="5" s="1"/>
  <c r="M523" i="5" s="1"/>
  <c r="M524" i="5" s="1"/>
  <c r="M525" i="5" s="1"/>
  <c r="M526" i="5" s="1"/>
  <c r="M527" i="5" s="1"/>
  <c r="M528" i="5" s="1"/>
  <c r="M529" i="5" s="1"/>
  <c r="M530" i="5" s="1"/>
  <c r="M531" i="5" s="1"/>
  <c r="M532" i="5" s="1"/>
  <c r="M533" i="5" s="1"/>
  <c r="M534" i="5" s="1"/>
  <c r="M535" i="5" s="1"/>
  <c r="M536" i="5" s="1"/>
  <c r="M537" i="5" s="1"/>
  <c r="M538" i="5" s="1"/>
  <c r="M539" i="5" s="1"/>
  <c r="M540" i="5" s="1"/>
  <c r="M541" i="5" s="1"/>
  <c r="M542" i="5" s="1"/>
  <c r="M543" i="5" s="1"/>
  <c r="M544" i="5" s="1"/>
  <c r="M545" i="5" s="1"/>
  <c r="M546" i="5" s="1"/>
  <c r="M547" i="5" s="1"/>
  <c r="M548" i="5" s="1"/>
  <c r="M549" i="5" s="1"/>
  <c r="M550" i="5" s="1"/>
  <c r="M551" i="5" s="1"/>
  <c r="M552" i="5" s="1"/>
  <c r="M553" i="5" s="1"/>
  <c r="M554" i="5" s="1"/>
  <c r="M555" i="5" s="1"/>
  <c r="M556" i="5" s="1"/>
  <c r="M557" i="5" s="1"/>
  <c r="M558" i="5" s="1"/>
  <c r="M559" i="5" s="1"/>
  <c r="M560" i="5" s="1"/>
  <c r="M561" i="5" s="1"/>
  <c r="M562" i="5" s="1"/>
  <c r="M563" i="5" s="1"/>
  <c r="M564" i="5" s="1"/>
  <c r="M565" i="5" s="1"/>
  <c r="M566" i="5" s="1"/>
  <c r="M567" i="5" s="1"/>
  <c r="M568" i="5" s="1"/>
  <c r="M569" i="5" s="1"/>
  <c r="M570" i="5" s="1"/>
  <c r="M571" i="5" s="1"/>
  <c r="M572" i="5" s="1"/>
  <c r="M573" i="5" s="1"/>
  <c r="M574" i="5" s="1"/>
  <c r="M575" i="5" s="1"/>
  <c r="M576" i="5" s="1"/>
  <c r="M577" i="5" s="1"/>
  <c r="M578" i="5" s="1"/>
  <c r="M579" i="5" s="1"/>
  <c r="M580" i="5" s="1"/>
  <c r="M581" i="5" s="1"/>
  <c r="M582" i="5" s="1"/>
  <c r="M583" i="5" s="1"/>
  <c r="M584" i="5" s="1"/>
  <c r="M585" i="5" s="1"/>
  <c r="M586" i="5" s="1"/>
  <c r="M587" i="5" s="1"/>
  <c r="M588" i="5" s="1"/>
  <c r="M589" i="5" s="1"/>
  <c r="M590" i="5" s="1"/>
  <c r="M591" i="5" s="1"/>
  <c r="M592" i="5" s="1"/>
  <c r="M593" i="5" s="1"/>
  <c r="M594" i="5" s="1"/>
  <c r="M595" i="5" s="1"/>
  <c r="M596" i="5" s="1"/>
  <c r="M597" i="5" s="1"/>
  <c r="M598" i="5" s="1"/>
  <c r="M599" i="5" s="1"/>
  <c r="M600" i="5" s="1"/>
  <c r="M601" i="5" s="1"/>
  <c r="M602" i="5" s="1"/>
  <c r="M603" i="5" s="1"/>
  <c r="M604" i="5" s="1"/>
  <c r="M605" i="5" s="1"/>
  <c r="M606" i="5" s="1"/>
  <c r="M607" i="5" s="1"/>
  <c r="M608" i="5" s="1"/>
  <c r="M609" i="5" s="1"/>
  <c r="M610" i="5" s="1"/>
  <c r="M611" i="5" s="1"/>
  <c r="M612" i="5" s="1"/>
  <c r="M613" i="5" s="1"/>
  <c r="M614" i="5" s="1"/>
  <c r="M615" i="5" s="1"/>
  <c r="M616" i="5" s="1"/>
  <c r="M617" i="5" s="1"/>
  <c r="M618" i="5" s="1"/>
  <c r="M619" i="5" s="1"/>
  <c r="M620" i="5" s="1"/>
  <c r="M621" i="5" s="1"/>
  <c r="M622" i="5" s="1"/>
  <c r="M623" i="5" s="1"/>
  <c r="M624" i="5" s="1"/>
  <c r="M625" i="5" s="1"/>
  <c r="M626" i="5" s="1"/>
  <c r="M627" i="5" s="1"/>
  <c r="M628" i="5" s="1"/>
  <c r="M629" i="5" s="1"/>
  <c r="M630" i="5" s="1"/>
  <c r="M631" i="5" s="1"/>
  <c r="M632" i="5" s="1"/>
  <c r="M633" i="5" s="1"/>
  <c r="M634" i="5" s="1"/>
  <c r="M635" i="5" s="1"/>
  <c r="M636" i="5" s="1"/>
  <c r="M637" i="5" s="1"/>
  <c r="M638" i="5" s="1"/>
  <c r="M639" i="5" s="1"/>
  <c r="M640" i="5" s="1"/>
  <c r="M641" i="5" s="1"/>
  <c r="M642" i="5" s="1"/>
  <c r="M643" i="5" s="1"/>
  <c r="M644" i="5" s="1"/>
  <c r="M645" i="5" s="1"/>
  <c r="M646" i="5" s="1"/>
  <c r="M647" i="5" s="1"/>
  <c r="M648" i="5" s="1"/>
  <c r="M649" i="5" s="1"/>
  <c r="M650" i="5" s="1"/>
  <c r="M651" i="5" s="1"/>
  <c r="M652" i="5" s="1"/>
  <c r="M653" i="5" s="1"/>
  <c r="M654" i="5" s="1"/>
  <c r="M655" i="5" s="1"/>
  <c r="M656" i="5" s="1"/>
  <c r="M657" i="5" s="1"/>
  <c r="M658" i="5" s="1"/>
  <c r="M659" i="5" s="1"/>
  <c r="M660" i="5" s="1"/>
  <c r="M661" i="5" s="1"/>
  <c r="M662" i="5" s="1"/>
  <c r="M663" i="5" s="1"/>
  <c r="M664" i="5" s="1"/>
  <c r="M665" i="5" s="1"/>
  <c r="M666" i="5" s="1"/>
  <c r="M667" i="5" s="1"/>
  <c r="M668" i="5" s="1"/>
  <c r="M669" i="5" s="1"/>
  <c r="M670" i="5" s="1"/>
  <c r="M671" i="5" s="1"/>
  <c r="M672" i="5" s="1"/>
  <c r="M673" i="5" s="1"/>
  <c r="M674" i="5" s="1"/>
  <c r="M675" i="5" s="1"/>
  <c r="M676" i="5" s="1"/>
  <c r="M677" i="5" s="1"/>
  <c r="M678" i="5" s="1"/>
  <c r="M679" i="5" s="1"/>
  <c r="M680" i="5" s="1"/>
  <c r="M681" i="5" s="1"/>
  <c r="M682" i="5" s="1"/>
  <c r="M683" i="5" s="1"/>
  <c r="M684" i="5" s="1"/>
  <c r="M685" i="5" s="1"/>
  <c r="M686" i="5" s="1"/>
  <c r="M687" i="5" s="1"/>
  <c r="M688" i="5" s="1"/>
  <c r="M689" i="5" s="1"/>
  <c r="M690" i="5" s="1"/>
  <c r="M691" i="5" s="1"/>
  <c r="M692" i="5" s="1"/>
  <c r="M693" i="5" s="1"/>
  <c r="M694" i="5" s="1"/>
  <c r="M695" i="5" s="1"/>
  <c r="M696" i="5" s="1"/>
  <c r="M697" i="5" s="1"/>
  <c r="M698" i="5" s="1"/>
  <c r="M699" i="5" s="1"/>
  <c r="M700" i="5" s="1"/>
  <c r="M701" i="5" s="1"/>
  <c r="M702" i="5" s="1"/>
  <c r="M703" i="5" s="1"/>
  <c r="M704" i="5" s="1"/>
  <c r="M705" i="5" s="1"/>
  <c r="M706" i="5" s="1"/>
  <c r="M707" i="5" s="1"/>
  <c r="M708" i="5" s="1"/>
  <c r="M709" i="5" s="1"/>
  <c r="M710" i="5" s="1"/>
  <c r="M711" i="5" s="1"/>
  <c r="M712" i="5" s="1"/>
  <c r="M713" i="5" s="1"/>
  <c r="M714" i="5" s="1"/>
  <c r="M715" i="5" s="1"/>
  <c r="M716" i="5" s="1"/>
  <c r="M717" i="5" s="1"/>
  <c r="M718" i="5" s="1"/>
  <c r="M719" i="5" s="1"/>
  <c r="M720" i="5" s="1"/>
  <c r="M721" i="5" s="1"/>
  <c r="M722" i="5" s="1"/>
  <c r="M723" i="5" s="1"/>
  <c r="M724" i="5" s="1"/>
  <c r="M725" i="5" s="1"/>
  <c r="M726" i="5" s="1"/>
  <c r="M727" i="5" s="1"/>
  <c r="M728" i="5" s="1"/>
  <c r="M729" i="5" s="1"/>
  <c r="M730" i="5" s="1"/>
  <c r="M731" i="5" s="1"/>
  <c r="M732" i="5" s="1"/>
  <c r="M733" i="5" s="1"/>
  <c r="M734" i="5" s="1"/>
  <c r="M735" i="5" s="1"/>
  <c r="M736" i="5" s="1"/>
  <c r="M737" i="5" s="1"/>
  <c r="M738" i="5" s="1"/>
  <c r="M739" i="5" s="1"/>
  <c r="M740" i="5" s="1"/>
  <c r="M741" i="5" s="1"/>
  <c r="M742" i="5" s="1"/>
  <c r="M743" i="5" s="1"/>
  <c r="M744" i="5" s="1"/>
  <c r="M745" i="5" s="1"/>
  <c r="M746" i="5" s="1"/>
  <c r="M747" i="5" s="1"/>
  <c r="M748" i="5" s="1"/>
  <c r="M749" i="5" s="1"/>
  <c r="M750" i="5" s="1"/>
  <c r="M751" i="5" s="1"/>
  <c r="M752" i="5" s="1"/>
  <c r="M753" i="5" s="1"/>
  <c r="M754" i="5" s="1"/>
  <c r="M755" i="5" s="1"/>
  <c r="M756" i="5" s="1"/>
  <c r="M757" i="5" s="1"/>
  <c r="M758" i="5" s="1"/>
  <c r="M759" i="5" s="1"/>
  <c r="M760" i="5" s="1"/>
  <c r="M761" i="5" s="1"/>
  <c r="M762" i="5" s="1"/>
  <c r="M763" i="5" s="1"/>
  <c r="M764" i="5" s="1"/>
  <c r="M765" i="5" s="1"/>
  <c r="M766" i="5" s="1"/>
  <c r="M767" i="5" s="1"/>
  <c r="M768" i="5" s="1"/>
  <c r="M769" i="5" s="1"/>
  <c r="M770" i="5" s="1"/>
  <c r="M771" i="5" s="1"/>
  <c r="M772" i="5" s="1"/>
  <c r="M773" i="5" s="1"/>
  <c r="M774" i="5" s="1"/>
  <c r="M775" i="5" s="1"/>
  <c r="M776" i="5" s="1"/>
  <c r="M777" i="5" s="1"/>
  <c r="M778" i="5" s="1"/>
  <c r="M779" i="5" s="1"/>
  <c r="M780" i="5" s="1"/>
  <c r="M781" i="5" s="1"/>
  <c r="M782" i="5" s="1"/>
  <c r="M783" i="5" s="1"/>
  <c r="M784" i="5" s="1"/>
  <c r="M785" i="5" s="1"/>
  <c r="M786" i="5" s="1"/>
  <c r="M787" i="5" s="1"/>
  <c r="M788" i="5" s="1"/>
  <c r="M789" i="5" s="1"/>
  <c r="M790" i="5" s="1"/>
  <c r="M791" i="5" s="1"/>
  <c r="M792" i="5" s="1"/>
  <c r="M793" i="5" s="1"/>
  <c r="M794" i="5" s="1"/>
  <c r="M795" i="5" s="1"/>
  <c r="M796" i="5" s="1"/>
  <c r="M797" i="5" s="1"/>
  <c r="M798" i="5" s="1"/>
  <c r="M799" i="5" s="1"/>
  <c r="M800" i="5" s="1"/>
  <c r="M801" i="5" s="1"/>
  <c r="M802" i="5" s="1"/>
  <c r="M803" i="5" s="1"/>
  <c r="M804" i="5" s="1"/>
  <c r="M805" i="5" s="1"/>
  <c r="M806" i="5" s="1"/>
  <c r="M807" i="5" s="1"/>
  <c r="M808" i="5" s="1"/>
  <c r="M809" i="5" s="1"/>
  <c r="M810" i="5" s="1"/>
  <c r="M811" i="5" s="1"/>
  <c r="M812" i="5" s="1"/>
  <c r="M813" i="5" s="1"/>
  <c r="M814" i="5" s="1"/>
  <c r="M815" i="5" s="1"/>
  <c r="M816" i="5" s="1"/>
  <c r="M817" i="5" s="1"/>
  <c r="M818" i="5" s="1"/>
  <c r="M819" i="5" s="1"/>
  <c r="M820" i="5" s="1"/>
  <c r="M821" i="5" s="1"/>
  <c r="M822" i="5" s="1"/>
  <c r="M823" i="5" s="1"/>
  <c r="M824" i="5" s="1"/>
  <c r="M825" i="5" s="1"/>
  <c r="M826" i="5" s="1"/>
  <c r="M827" i="5" s="1"/>
  <c r="M828" i="5" s="1"/>
  <c r="M829" i="5" s="1"/>
  <c r="M830" i="5" s="1"/>
  <c r="M831" i="5" s="1"/>
  <c r="M832" i="5" s="1"/>
  <c r="M833" i="5" s="1"/>
  <c r="M834" i="5" s="1"/>
  <c r="M835" i="5" s="1"/>
  <c r="M836" i="5" s="1"/>
  <c r="M837" i="5" s="1"/>
  <c r="M838" i="5" s="1"/>
  <c r="M839" i="5" s="1"/>
  <c r="M840" i="5" s="1"/>
  <c r="M841" i="5" s="1"/>
  <c r="M842" i="5" s="1"/>
  <c r="M843" i="5" s="1"/>
  <c r="M844" i="5" s="1"/>
  <c r="M845" i="5" s="1"/>
  <c r="M846" i="5" s="1"/>
  <c r="M847" i="5" s="1"/>
  <c r="M848" i="5" s="1"/>
  <c r="M849" i="5" s="1"/>
  <c r="M850" i="5" s="1"/>
  <c r="M851" i="5" s="1"/>
  <c r="M852" i="5" s="1"/>
  <c r="M853" i="5" s="1"/>
  <c r="M854" i="5" s="1"/>
  <c r="M855" i="5" s="1"/>
  <c r="M856" i="5" s="1"/>
  <c r="M857" i="5" s="1"/>
  <c r="M858" i="5" s="1"/>
  <c r="M859" i="5" s="1"/>
  <c r="M860" i="5" s="1"/>
  <c r="M861" i="5" s="1"/>
  <c r="M862" i="5" s="1"/>
  <c r="M863" i="5" s="1"/>
  <c r="M864" i="5" s="1"/>
  <c r="M865" i="5" s="1"/>
  <c r="M866" i="5" s="1"/>
  <c r="M867" i="5" s="1"/>
  <c r="M868" i="5" s="1"/>
  <c r="M869" i="5" s="1"/>
  <c r="M870" i="5" s="1"/>
  <c r="M871" i="5" s="1"/>
  <c r="M872" i="5" s="1"/>
  <c r="M873" i="5" s="1"/>
  <c r="M874" i="5" s="1"/>
  <c r="M875" i="5" s="1"/>
  <c r="M876" i="5" s="1"/>
  <c r="M877" i="5" s="1"/>
  <c r="M878" i="5" s="1"/>
  <c r="M879" i="5" s="1"/>
  <c r="M880" i="5" s="1"/>
  <c r="M881" i="5" s="1"/>
  <c r="M882" i="5" s="1"/>
  <c r="M883" i="5" s="1"/>
  <c r="M884" i="5" s="1"/>
  <c r="M885" i="5" s="1"/>
  <c r="M886" i="5" s="1"/>
  <c r="M887" i="5" s="1"/>
  <c r="M888" i="5" s="1"/>
  <c r="M889" i="5" s="1"/>
  <c r="M890" i="5" s="1"/>
  <c r="M891" i="5" s="1"/>
  <c r="M892" i="5" s="1"/>
  <c r="M893" i="5" s="1"/>
  <c r="M894" i="5" s="1"/>
  <c r="M895" i="5" s="1"/>
  <c r="M896" i="5" s="1"/>
  <c r="M897" i="5" s="1"/>
  <c r="M898" i="5" s="1"/>
  <c r="M899" i="5" s="1"/>
  <c r="M900" i="5" s="1"/>
  <c r="M901" i="5" s="1"/>
  <c r="M902" i="5" s="1"/>
  <c r="M903" i="5" s="1"/>
  <c r="M904" i="5" s="1"/>
  <c r="M905" i="5" s="1"/>
  <c r="M906" i="5" s="1"/>
  <c r="M907" i="5" s="1"/>
  <c r="M908" i="5" s="1"/>
  <c r="M909" i="5" s="1"/>
  <c r="M910" i="5" s="1"/>
  <c r="M911" i="5" s="1"/>
  <c r="M912" i="5" s="1"/>
  <c r="M913" i="5" s="1"/>
  <c r="M914" i="5" s="1"/>
  <c r="M915" i="5" s="1"/>
  <c r="M916" i="5" s="1"/>
  <c r="M917" i="5" s="1"/>
  <c r="M918" i="5" s="1"/>
  <c r="M919" i="5" s="1"/>
  <c r="M920" i="5" s="1"/>
  <c r="M921" i="5" s="1"/>
  <c r="M922" i="5" s="1"/>
  <c r="M923" i="5" s="1"/>
  <c r="M924" i="5" s="1"/>
  <c r="M925" i="5" s="1"/>
  <c r="M926" i="5" s="1"/>
  <c r="M927" i="5" s="1"/>
  <c r="M928" i="5" s="1"/>
  <c r="M929" i="5" s="1"/>
  <c r="M930" i="5" s="1"/>
  <c r="M931" i="5" s="1"/>
  <c r="M932" i="5" s="1"/>
  <c r="M933" i="5" s="1"/>
  <c r="M934" i="5" s="1"/>
  <c r="M935" i="5" s="1"/>
  <c r="M936" i="5" s="1"/>
  <c r="M937" i="5" s="1"/>
  <c r="M938" i="5" s="1"/>
  <c r="M939" i="5" s="1"/>
  <c r="M940" i="5" s="1"/>
  <c r="M941" i="5" s="1"/>
  <c r="M942" i="5" s="1"/>
  <c r="M943" i="5" s="1"/>
  <c r="M944" i="5" s="1"/>
  <c r="M945" i="5" s="1"/>
  <c r="M946" i="5" s="1"/>
  <c r="M947" i="5" s="1"/>
  <c r="M948" i="5" s="1"/>
  <c r="M949" i="5" s="1"/>
  <c r="M950" i="5" s="1"/>
  <c r="M951" i="5" s="1"/>
  <c r="M952" i="5" s="1"/>
  <c r="M953" i="5" s="1"/>
  <c r="M954" i="5" s="1"/>
  <c r="M955" i="5" s="1"/>
  <c r="M956" i="5" s="1"/>
  <c r="M957" i="5" s="1"/>
  <c r="M958" i="5" s="1"/>
  <c r="M959" i="5" s="1"/>
  <c r="M960" i="5" s="1"/>
  <c r="M961" i="5" s="1"/>
  <c r="M962" i="5" s="1"/>
  <c r="M963" i="5" s="1"/>
  <c r="M964" i="5" s="1"/>
  <c r="M965" i="5" s="1"/>
  <c r="M966" i="5" s="1"/>
  <c r="M967" i="5" s="1"/>
  <c r="M968" i="5" s="1"/>
  <c r="M969" i="5" s="1"/>
  <c r="M970" i="5" s="1"/>
  <c r="M971" i="5" s="1"/>
  <c r="M972" i="5" s="1"/>
  <c r="M973" i="5" s="1"/>
  <c r="M974" i="5" s="1"/>
  <c r="M975" i="5" s="1"/>
  <c r="M976" i="5" s="1"/>
  <c r="M977" i="5" s="1"/>
  <c r="M978" i="5" s="1"/>
  <c r="M979" i="5" s="1"/>
  <c r="M980" i="5" s="1"/>
  <c r="M981" i="5" s="1"/>
  <c r="M982" i="5" s="1"/>
  <c r="M983" i="5" s="1"/>
  <c r="M984" i="5" s="1"/>
  <c r="M985" i="5" s="1"/>
  <c r="M986" i="5" s="1"/>
  <c r="M987" i="5" s="1"/>
  <c r="M988" i="5" s="1"/>
  <c r="M989" i="5" s="1"/>
  <c r="M990" i="5" s="1"/>
  <c r="M991" i="5" s="1"/>
  <c r="M992" i="5" s="1"/>
  <c r="M993" i="5" s="1"/>
  <c r="M994" i="5" s="1"/>
  <c r="M995" i="5" s="1"/>
  <c r="M996" i="5" s="1"/>
  <c r="M997" i="5" s="1"/>
  <c r="M998" i="5" s="1"/>
  <c r="M999" i="5" s="1"/>
  <c r="M1000" i="5" s="1"/>
  <c r="M1001" i="5" s="1"/>
  <c r="M1002" i="5" s="1"/>
  <c r="M1003" i="5" s="1"/>
  <c r="M1004" i="5" s="1"/>
  <c r="M1005" i="5" s="1"/>
  <c r="M1006" i="5" s="1"/>
  <c r="M1007" i="5" s="1"/>
  <c r="M1008" i="5" s="1"/>
  <c r="M1009" i="5" s="1"/>
  <c r="M1010" i="5" s="1"/>
  <c r="M1011" i="5" s="1"/>
  <c r="M1012" i="5" s="1"/>
  <c r="M1013" i="5" s="1"/>
  <c r="M1014" i="5" s="1"/>
  <c r="M1015" i="5" s="1"/>
  <c r="M1016" i="5" s="1"/>
  <c r="M1017" i="5" s="1"/>
  <c r="M1018" i="5" s="1"/>
  <c r="M1019" i="5" s="1"/>
  <c r="M1020" i="5" s="1"/>
  <c r="M1021" i="5" s="1"/>
  <c r="M1022" i="5" s="1"/>
  <c r="M1023" i="5" s="1"/>
  <c r="M1024" i="5" s="1"/>
  <c r="M1025" i="5" s="1"/>
  <c r="M1026" i="5" s="1"/>
  <c r="M1027" i="5" s="1"/>
  <c r="M1028" i="5" s="1"/>
  <c r="M1029" i="5" s="1"/>
  <c r="M1030" i="5" s="1"/>
  <c r="M1031" i="5" s="1"/>
  <c r="M1032" i="5" s="1"/>
  <c r="M1033" i="5" s="1"/>
  <c r="M1034" i="5" s="1"/>
  <c r="M1035" i="5" s="1"/>
  <c r="M1036" i="5" s="1"/>
  <c r="M1037" i="5" s="1"/>
  <c r="M1038" i="5" s="1"/>
  <c r="M1039" i="5" s="1"/>
  <c r="M1040" i="5" s="1"/>
  <c r="M1041" i="5" s="1"/>
  <c r="M1042" i="5" s="1"/>
  <c r="M1043" i="5" s="1"/>
  <c r="M1044" i="5" s="1"/>
  <c r="M1045" i="5" s="1"/>
  <c r="M1046" i="5" s="1"/>
  <c r="M1047" i="5" s="1"/>
  <c r="M1048" i="5" s="1"/>
  <c r="M1049" i="5" s="1"/>
  <c r="M1050" i="5" s="1"/>
  <c r="M1051" i="5" s="1"/>
  <c r="M1052" i="5" s="1"/>
  <c r="M1053" i="5" s="1"/>
  <c r="M1054" i="5" s="1"/>
  <c r="M1055" i="5" s="1"/>
  <c r="M1056" i="5" s="1"/>
  <c r="M1057" i="5" s="1"/>
  <c r="M1058" i="5" s="1"/>
  <c r="M1059" i="5" s="1"/>
  <c r="M1060" i="5" s="1"/>
  <c r="M1061" i="5" s="1"/>
  <c r="M1062" i="5" s="1"/>
  <c r="M1063" i="5" s="1"/>
  <c r="M1064" i="5" s="1"/>
  <c r="M1065" i="5" s="1"/>
  <c r="M1066" i="5" s="1"/>
  <c r="M1067" i="5" s="1"/>
  <c r="M1068" i="5" s="1"/>
  <c r="M1069" i="5" s="1"/>
  <c r="M1070" i="5" s="1"/>
  <c r="M1071" i="5" s="1"/>
  <c r="M1072" i="5" s="1"/>
  <c r="M1073" i="5" s="1"/>
  <c r="M1074" i="5" s="1"/>
  <c r="M1075" i="5" s="1"/>
  <c r="M1076" i="5" s="1"/>
  <c r="M1077" i="5" s="1"/>
  <c r="M1078" i="5" s="1"/>
  <c r="M1079" i="5" s="1"/>
  <c r="M1080" i="5" s="1"/>
  <c r="M1081" i="5" s="1"/>
  <c r="M1082" i="5" s="1"/>
  <c r="M1083" i="5" s="1"/>
  <c r="M1084" i="5" s="1"/>
  <c r="M1085" i="5" s="1"/>
  <c r="M1086" i="5" s="1"/>
  <c r="M1087" i="5" s="1"/>
  <c r="M1088" i="5" s="1"/>
  <c r="M1089" i="5" s="1"/>
  <c r="M1090" i="5" s="1"/>
  <c r="M1091" i="5" s="1"/>
  <c r="M1092" i="5" s="1"/>
  <c r="M1093" i="5" s="1"/>
  <c r="M1094" i="5" s="1"/>
  <c r="M1095" i="5" s="1"/>
  <c r="M1096" i="5" s="1"/>
  <c r="M1097" i="5" s="1"/>
  <c r="M1098" i="5" s="1"/>
  <c r="M1099" i="5" s="1"/>
  <c r="M1100" i="5" s="1"/>
  <c r="M1101" i="5" s="1"/>
  <c r="M1102" i="5" s="1"/>
  <c r="M1103" i="5" s="1"/>
  <c r="M1104" i="5" s="1"/>
  <c r="M1105" i="5" s="1"/>
  <c r="M1106" i="5" s="1"/>
  <c r="M1107" i="5" s="1"/>
  <c r="M1108" i="5" s="1"/>
  <c r="M1109" i="5" s="1"/>
  <c r="M1110" i="5" s="1"/>
  <c r="M1111" i="5" s="1"/>
  <c r="M1112" i="5" s="1"/>
  <c r="M1113" i="5" s="1"/>
  <c r="M1114" i="5" s="1"/>
  <c r="M1115" i="5" s="1"/>
  <c r="M1116" i="5" s="1"/>
  <c r="M1117" i="5" s="1"/>
  <c r="M1118" i="5" s="1"/>
  <c r="M1119" i="5" s="1"/>
  <c r="M1120" i="5" s="1"/>
  <c r="M1121" i="5" s="1"/>
  <c r="M1122" i="5" s="1"/>
  <c r="M1123" i="5" s="1"/>
  <c r="M1124" i="5" s="1"/>
  <c r="M1125" i="5" s="1"/>
  <c r="M1126" i="5" s="1"/>
  <c r="M1127" i="5" s="1"/>
  <c r="M1128" i="5" s="1"/>
  <c r="M1129" i="5" s="1"/>
  <c r="M1130" i="5" s="1"/>
  <c r="M1131" i="5" s="1"/>
  <c r="M1132" i="5" s="1"/>
  <c r="M1133" i="5" s="1"/>
  <c r="M1134" i="5" s="1"/>
  <c r="M1135" i="5" s="1"/>
  <c r="M1136" i="5" s="1"/>
  <c r="M1137" i="5" s="1"/>
  <c r="M1138" i="5" s="1"/>
  <c r="M1139" i="5" s="1"/>
  <c r="M1140" i="5" s="1"/>
  <c r="M1141" i="5" s="1"/>
  <c r="M1142" i="5" s="1"/>
  <c r="M1143" i="5" s="1"/>
  <c r="M1144" i="5" s="1"/>
  <c r="M1145" i="5" s="1"/>
  <c r="M1146" i="5" s="1"/>
  <c r="M1147" i="5" s="1"/>
  <c r="M1148" i="5" s="1"/>
  <c r="M1149" i="5" s="1"/>
  <c r="M1150" i="5" s="1"/>
  <c r="M1151" i="5" s="1"/>
  <c r="M1152" i="5" s="1"/>
  <c r="M1153" i="5" s="1"/>
  <c r="M1154" i="5" s="1"/>
  <c r="M1155" i="5" s="1"/>
  <c r="M1156" i="5" s="1"/>
  <c r="M1157" i="5" s="1"/>
  <c r="M1158" i="5" s="1"/>
  <c r="M1159" i="5" s="1"/>
  <c r="M1160" i="5" s="1"/>
  <c r="M1161" i="5" s="1"/>
  <c r="M1162" i="5" s="1"/>
  <c r="M1163" i="5" s="1"/>
  <c r="M1164" i="5" s="1"/>
  <c r="M1165" i="5" s="1"/>
  <c r="M1166" i="5" s="1"/>
  <c r="M1167" i="5" s="1"/>
  <c r="M1168" i="5" s="1"/>
  <c r="M1169" i="5" s="1"/>
  <c r="M1170" i="5" s="1"/>
  <c r="M1171" i="5" s="1"/>
  <c r="M1172" i="5" s="1"/>
  <c r="M1173" i="5" s="1"/>
  <c r="M1174" i="5" s="1"/>
  <c r="M1175" i="5" s="1"/>
  <c r="M1176" i="5" s="1"/>
  <c r="M1177" i="5" s="1"/>
  <c r="M1178" i="5" s="1"/>
  <c r="M1179" i="5" s="1"/>
  <c r="M1180" i="5" s="1"/>
  <c r="M1181" i="5" s="1"/>
  <c r="M1182" i="5" s="1"/>
  <c r="M1183" i="5" s="1"/>
  <c r="M1184" i="5" s="1"/>
  <c r="M1185" i="5" s="1"/>
  <c r="M1186" i="5" s="1"/>
  <c r="M1187" i="5" s="1"/>
  <c r="M1188" i="5" s="1"/>
  <c r="M1189" i="5" s="1"/>
  <c r="M1190" i="5" s="1"/>
  <c r="M1191" i="5" s="1"/>
  <c r="M1192" i="5" s="1"/>
  <c r="M1193" i="5" s="1"/>
  <c r="M1194" i="5" s="1"/>
  <c r="M1195" i="5" s="1"/>
  <c r="M1196" i="5" s="1"/>
  <c r="M1197" i="5" s="1"/>
  <c r="M1198" i="5" s="1"/>
  <c r="M1199" i="5" s="1"/>
  <c r="M1200" i="5" s="1"/>
  <c r="M1201" i="5" s="1"/>
  <c r="M1202" i="5" s="1"/>
  <c r="M1203" i="5" s="1"/>
  <c r="M1204" i="5" s="1"/>
  <c r="M1205" i="5" s="1"/>
  <c r="M1206" i="5" s="1"/>
  <c r="M1207" i="5" s="1"/>
  <c r="M1208" i="5" s="1"/>
  <c r="M1209" i="5" s="1"/>
  <c r="M1210" i="5" s="1"/>
  <c r="M1211" i="5" s="1"/>
  <c r="M1212" i="5" s="1"/>
  <c r="M1213" i="5" s="1"/>
  <c r="M1214" i="5" s="1"/>
  <c r="M1215" i="5" s="1"/>
  <c r="M1216" i="5" s="1"/>
  <c r="M1217" i="5" s="1"/>
  <c r="M1218" i="5" s="1"/>
  <c r="M1219" i="5" s="1"/>
  <c r="M1220" i="5" s="1"/>
  <c r="M1221" i="5" s="1"/>
  <c r="M1222" i="5" s="1"/>
  <c r="M1223" i="5" s="1"/>
  <c r="M1224" i="5" s="1"/>
  <c r="M1225" i="5" s="1"/>
  <c r="M1226" i="5" s="1"/>
  <c r="M1227" i="5" s="1"/>
  <c r="M1228" i="5" s="1"/>
  <c r="M1229" i="5" s="1"/>
  <c r="M1230" i="5" s="1"/>
  <c r="M1231" i="5" s="1"/>
  <c r="M1232" i="5" s="1"/>
  <c r="M1233" i="5" s="1"/>
  <c r="M1234" i="5" s="1"/>
  <c r="M1235" i="5" s="1"/>
  <c r="M1236" i="5" s="1"/>
  <c r="M1237" i="5" s="1"/>
  <c r="M1238" i="5" s="1"/>
  <c r="M1239" i="5" s="1"/>
  <c r="M1240" i="5" s="1"/>
  <c r="M1241" i="5" s="1"/>
  <c r="M1242" i="5" s="1"/>
  <c r="M1243" i="5" s="1"/>
  <c r="M1244" i="5" s="1"/>
  <c r="M1245" i="5" s="1"/>
  <c r="M1246" i="5" s="1"/>
  <c r="M1247" i="5" s="1"/>
  <c r="M1248" i="5" s="1"/>
  <c r="M1249" i="5" s="1"/>
  <c r="M1250" i="5" s="1"/>
  <c r="M1251" i="5" s="1"/>
  <c r="M1252" i="5" s="1"/>
  <c r="M1253" i="5" s="1"/>
  <c r="M1254" i="5" s="1"/>
  <c r="M1255" i="5" s="1"/>
  <c r="M1256" i="5" s="1"/>
  <c r="M1257" i="5" s="1"/>
  <c r="M1258" i="5" s="1"/>
  <c r="M1259" i="5" s="1"/>
  <c r="M1260" i="5" s="1"/>
  <c r="M1261" i="5" s="1"/>
  <c r="M1262" i="5" s="1"/>
  <c r="M1263" i="5" s="1"/>
  <c r="M1264" i="5" s="1"/>
  <c r="M1265" i="5" s="1"/>
  <c r="M1266" i="5" s="1"/>
  <c r="M1267" i="5" s="1"/>
  <c r="M1268" i="5" s="1"/>
  <c r="M1269" i="5" s="1"/>
  <c r="M1270" i="5" s="1"/>
  <c r="M1271" i="5" s="1"/>
  <c r="M1272" i="5" s="1"/>
  <c r="M1273" i="5" s="1"/>
  <c r="M1274" i="5" s="1"/>
  <c r="M1275" i="5" s="1"/>
  <c r="M1276" i="5" s="1"/>
  <c r="M1277" i="5" s="1"/>
  <c r="M1278" i="5" s="1"/>
  <c r="M1279" i="5" s="1"/>
  <c r="M1280" i="5" s="1"/>
  <c r="M1281" i="5" s="1"/>
  <c r="M1282" i="5" s="1"/>
  <c r="M1283" i="5" s="1"/>
  <c r="M1284" i="5" s="1"/>
  <c r="M1285" i="5" s="1"/>
  <c r="M1286" i="5" s="1"/>
  <c r="M1287" i="5" s="1"/>
  <c r="M1288" i="5" s="1"/>
  <c r="M1289" i="5" s="1"/>
  <c r="M1290" i="5" s="1"/>
  <c r="M1291" i="5" s="1"/>
  <c r="M1292" i="5" s="1"/>
  <c r="M1293" i="5" s="1"/>
  <c r="M1294" i="5" s="1"/>
  <c r="M1295" i="5" s="1"/>
  <c r="M1296" i="5" s="1"/>
  <c r="M1297" i="5" s="1"/>
  <c r="M1298" i="5" s="1"/>
  <c r="M1299" i="5" s="1"/>
  <c r="M1300" i="5" s="1"/>
  <c r="M1301" i="5" s="1"/>
  <c r="M1302" i="5" s="1"/>
  <c r="M1303" i="5" s="1"/>
  <c r="M1304" i="5" s="1"/>
  <c r="M1305" i="5" s="1"/>
  <c r="M1306" i="5" s="1"/>
  <c r="M1307" i="5" s="1"/>
  <c r="M1308" i="5" s="1"/>
  <c r="M1309" i="5" s="1"/>
  <c r="M1310" i="5" s="1"/>
  <c r="M1311" i="5" s="1"/>
  <c r="M1312" i="5" s="1"/>
  <c r="M1313" i="5" s="1"/>
  <c r="M1314" i="5" s="1"/>
  <c r="M1315" i="5" s="1"/>
  <c r="M1316" i="5" s="1"/>
  <c r="M1317" i="5" s="1"/>
  <c r="M1318" i="5" s="1"/>
  <c r="M1319" i="5" s="1"/>
  <c r="M1320" i="5" s="1"/>
  <c r="M1321" i="5" s="1"/>
  <c r="M1322" i="5" s="1"/>
  <c r="M1323" i="5" s="1"/>
  <c r="M1324" i="5" s="1"/>
  <c r="M1325" i="5" s="1"/>
  <c r="M1326" i="5" s="1"/>
  <c r="M1327" i="5" s="1"/>
  <c r="M1328" i="5" s="1"/>
  <c r="M1329" i="5" s="1"/>
  <c r="M1330" i="5" s="1"/>
  <c r="M1331" i="5" s="1"/>
  <c r="M1332" i="5" s="1"/>
  <c r="M1333" i="5" s="1"/>
  <c r="M1334" i="5" s="1"/>
  <c r="M1335" i="5" s="1"/>
  <c r="M1336" i="5" s="1"/>
  <c r="M1337" i="5" s="1"/>
  <c r="M1338" i="5" s="1"/>
  <c r="M1339" i="5" s="1"/>
  <c r="M1340" i="5" s="1"/>
  <c r="M1341" i="5" s="1"/>
  <c r="M1342" i="5" s="1"/>
  <c r="M1343" i="5" s="1"/>
  <c r="M1344" i="5" s="1"/>
  <c r="M1345" i="5" s="1"/>
  <c r="M1346" i="5" s="1"/>
  <c r="M1347" i="5" s="1"/>
  <c r="M1348" i="5" s="1"/>
  <c r="M1349" i="5" s="1"/>
  <c r="M1350" i="5" s="1"/>
  <c r="M1351" i="5" s="1"/>
  <c r="M1352" i="5" s="1"/>
  <c r="M1353" i="5" s="1"/>
  <c r="M1354" i="5" s="1"/>
  <c r="M1355" i="5" s="1"/>
  <c r="M1356" i="5" s="1"/>
  <c r="M1357" i="5" s="1"/>
  <c r="M1358" i="5" s="1"/>
  <c r="M1359" i="5" s="1"/>
  <c r="M1360" i="5" s="1"/>
  <c r="M1361" i="5" s="1"/>
  <c r="M1362" i="5" s="1"/>
  <c r="M1363" i="5" s="1"/>
  <c r="M1364" i="5" s="1"/>
  <c r="M1365" i="5" s="1"/>
  <c r="M1366" i="5" s="1"/>
  <c r="M1367" i="5" s="1"/>
  <c r="M1368" i="5" s="1"/>
  <c r="M1369" i="5" s="1"/>
  <c r="M1370" i="5" s="1"/>
  <c r="M1371" i="5" s="1"/>
  <c r="M1372" i="5" s="1"/>
  <c r="M1373" i="5" s="1"/>
  <c r="M1374" i="5" s="1"/>
  <c r="M1375" i="5" s="1"/>
  <c r="M1376" i="5" s="1"/>
  <c r="M1377" i="5" s="1"/>
  <c r="M1378" i="5" s="1"/>
  <c r="M1379" i="5" s="1"/>
  <c r="M1380" i="5" s="1"/>
  <c r="M1381" i="5" s="1"/>
  <c r="M1382" i="5" s="1"/>
  <c r="M1383" i="5" s="1"/>
  <c r="M1384" i="5" s="1"/>
  <c r="M1385" i="5" s="1"/>
  <c r="M1386" i="5" s="1"/>
  <c r="M1387" i="5" s="1"/>
  <c r="M1388" i="5" s="1"/>
  <c r="M1389" i="5" s="1"/>
  <c r="M1390" i="5" s="1"/>
  <c r="M1391" i="5" s="1"/>
  <c r="M1392" i="5" s="1"/>
  <c r="M1393" i="5" s="1"/>
  <c r="M1394" i="5" s="1"/>
  <c r="M1395" i="5" s="1"/>
  <c r="M1396" i="5" s="1"/>
  <c r="M1397" i="5" s="1"/>
  <c r="M1398" i="5" s="1"/>
  <c r="M1399" i="5" s="1"/>
  <c r="M1400" i="5" s="1"/>
  <c r="M1401" i="5" s="1"/>
  <c r="M1402" i="5" s="1"/>
  <c r="M1403" i="5" s="1"/>
  <c r="M1404" i="5" s="1"/>
  <c r="M1405" i="5" s="1"/>
  <c r="M1406" i="5" s="1"/>
  <c r="M1407" i="5" s="1"/>
  <c r="M1408" i="5" s="1"/>
  <c r="M1409" i="5" s="1"/>
  <c r="M1410" i="5" s="1"/>
  <c r="M1411" i="5" s="1"/>
  <c r="M1412" i="5" s="1"/>
  <c r="M1413" i="5" s="1"/>
  <c r="M1414" i="5" s="1"/>
  <c r="M1415" i="5" s="1"/>
  <c r="M1416" i="5" s="1"/>
  <c r="M1417" i="5" s="1"/>
  <c r="M1418" i="5" s="1"/>
  <c r="M1419" i="5" s="1"/>
  <c r="M1420" i="5" s="1"/>
  <c r="M1421" i="5" s="1"/>
  <c r="M1422" i="5" s="1"/>
  <c r="M1423" i="5" s="1"/>
  <c r="M1424" i="5" s="1"/>
  <c r="M1425" i="5" s="1"/>
  <c r="M1426" i="5" s="1"/>
  <c r="M1427" i="5" s="1"/>
  <c r="M1428" i="5" s="1"/>
  <c r="M1429" i="5" s="1"/>
  <c r="M1430" i="5" s="1"/>
  <c r="M1431" i="5" s="1"/>
  <c r="M1432" i="5" s="1"/>
  <c r="M1433" i="5" s="1"/>
  <c r="M1434" i="5" s="1"/>
  <c r="M1435" i="5" s="1"/>
  <c r="M1436" i="5" s="1"/>
  <c r="M1437" i="5" s="1"/>
  <c r="M1438" i="5" s="1"/>
  <c r="M1439" i="5" s="1"/>
  <c r="M1440" i="5" s="1"/>
  <c r="M1441" i="5" s="1"/>
  <c r="M1442" i="5" s="1"/>
  <c r="M1443" i="5" s="1"/>
  <c r="M1444" i="5" s="1"/>
  <c r="M1445" i="5" s="1"/>
  <c r="M1446" i="5" s="1"/>
  <c r="M1447" i="5" s="1"/>
  <c r="M1448" i="5" s="1"/>
  <c r="M1449" i="5" s="1"/>
  <c r="M1450" i="5" s="1"/>
  <c r="M1451" i="5" s="1"/>
  <c r="M1452" i="5" s="1"/>
  <c r="M1453" i="5" s="1"/>
  <c r="M1454" i="5" s="1"/>
  <c r="M1455" i="5" s="1"/>
  <c r="M1456" i="5" s="1"/>
  <c r="M1457" i="5" s="1"/>
  <c r="M1458" i="5" s="1"/>
  <c r="M1459" i="5" s="1"/>
  <c r="M1460" i="5" s="1"/>
  <c r="M1461" i="5" s="1"/>
  <c r="M1462" i="5" s="1"/>
  <c r="M1463" i="5" s="1"/>
  <c r="M1464" i="5" s="1"/>
  <c r="M1465" i="5" s="1"/>
  <c r="M1466" i="5" s="1"/>
  <c r="M1467" i="5" s="1"/>
  <c r="M1468" i="5" s="1"/>
  <c r="M1469" i="5" s="1"/>
  <c r="M1470" i="5" s="1"/>
  <c r="M1471" i="5" s="1"/>
  <c r="M1472" i="5" s="1"/>
  <c r="M1473" i="5" s="1"/>
  <c r="M1474" i="5" s="1"/>
  <c r="M1475" i="5" s="1"/>
  <c r="M1476" i="5" s="1"/>
  <c r="M1477" i="5" s="1"/>
  <c r="M1478" i="5" s="1"/>
  <c r="M1479" i="5" s="1"/>
  <c r="M1480" i="5" s="1"/>
  <c r="M1481" i="5" s="1"/>
  <c r="M1482" i="5" s="1"/>
  <c r="M1483" i="5" s="1"/>
  <c r="M1484" i="5" s="1"/>
  <c r="M1485" i="5" s="1"/>
  <c r="M1486" i="5" s="1"/>
  <c r="M1487" i="5" s="1"/>
  <c r="M1488" i="5" s="1"/>
  <c r="M1489" i="5" s="1"/>
  <c r="M1490" i="5" s="1"/>
  <c r="M1491" i="5" s="1"/>
  <c r="M1492" i="5" s="1"/>
  <c r="M1493" i="5" s="1"/>
  <c r="M1494" i="5" s="1"/>
  <c r="M1495" i="5" s="1"/>
  <c r="M1496" i="5" s="1"/>
  <c r="M1497" i="5" s="1"/>
  <c r="M1498" i="5" s="1"/>
  <c r="M1499" i="5" s="1"/>
  <c r="M1500" i="5" s="1"/>
  <c r="M1501" i="5" s="1"/>
  <c r="M1502" i="5" s="1"/>
  <c r="M1503" i="5" s="1"/>
  <c r="M1504" i="5" s="1"/>
  <c r="M1505" i="5" s="1"/>
  <c r="M1506" i="5" s="1"/>
  <c r="M1507" i="5" s="1"/>
  <c r="M1508" i="5" s="1"/>
  <c r="M1509" i="5" s="1"/>
  <c r="M1510" i="5" s="1"/>
  <c r="M1511" i="5" s="1"/>
  <c r="M1512" i="5" s="1"/>
  <c r="M1513" i="5" s="1"/>
  <c r="M1514" i="5" s="1"/>
  <c r="M1515" i="5" s="1"/>
  <c r="M1516" i="5" s="1"/>
  <c r="M1517" i="5" s="1"/>
  <c r="M1518" i="5" s="1"/>
  <c r="M1519" i="5" s="1"/>
  <c r="M1520" i="5" s="1"/>
  <c r="M1521" i="5" s="1"/>
  <c r="M1522" i="5" s="1"/>
  <c r="M1523" i="5" s="1"/>
  <c r="M1524" i="5" s="1"/>
  <c r="M1525" i="5" s="1"/>
  <c r="M1526" i="5" s="1"/>
  <c r="M1527" i="5" s="1"/>
  <c r="M1528" i="5" s="1"/>
  <c r="M1529" i="5" s="1"/>
  <c r="M1530" i="5" s="1"/>
  <c r="M1531" i="5" s="1"/>
  <c r="M1532" i="5" s="1"/>
  <c r="M1533" i="5" s="1"/>
  <c r="M1534" i="5" s="1"/>
  <c r="M1535" i="5" s="1"/>
  <c r="M1536" i="5" s="1"/>
  <c r="M1537" i="5" s="1"/>
  <c r="M1538" i="5" s="1"/>
  <c r="M1539" i="5" s="1"/>
  <c r="M1540" i="5" s="1"/>
  <c r="M1541" i="5" s="1"/>
  <c r="M1542" i="5" s="1"/>
  <c r="M1543" i="5" s="1"/>
  <c r="M1544" i="5" s="1"/>
  <c r="M1545" i="5" s="1"/>
  <c r="M1546" i="5" s="1"/>
  <c r="M1547" i="5" s="1"/>
  <c r="M1548" i="5" s="1"/>
  <c r="M1549" i="5" s="1"/>
  <c r="M1550" i="5" s="1"/>
  <c r="M1551" i="5" s="1"/>
  <c r="M1552" i="5" s="1"/>
  <c r="M1553" i="5" s="1"/>
  <c r="M1554" i="5" s="1"/>
  <c r="M1555" i="5" s="1"/>
  <c r="M1556" i="5" s="1"/>
  <c r="M1557" i="5" s="1"/>
  <c r="M1558" i="5" s="1"/>
  <c r="M1559" i="5" s="1"/>
  <c r="M1560" i="5" s="1"/>
  <c r="M1561" i="5" s="1"/>
  <c r="M1562" i="5" s="1"/>
  <c r="M1563" i="5" s="1"/>
  <c r="M1564" i="5" s="1"/>
  <c r="M1565" i="5" s="1"/>
  <c r="M1566" i="5" s="1"/>
  <c r="M1567" i="5" s="1"/>
  <c r="M1568" i="5" s="1"/>
  <c r="M1569" i="5" s="1"/>
  <c r="M1570" i="5" s="1"/>
  <c r="M1571" i="5" s="1"/>
  <c r="M1572" i="5" s="1"/>
  <c r="M1573" i="5" s="1"/>
  <c r="M1574" i="5" s="1"/>
  <c r="M1575" i="5" s="1"/>
  <c r="M1576" i="5" s="1"/>
  <c r="M1577" i="5" s="1"/>
  <c r="M1578" i="5" s="1"/>
  <c r="M1579" i="5" s="1"/>
  <c r="M1580" i="5" s="1"/>
  <c r="M1581" i="5" s="1"/>
  <c r="M1582" i="5" s="1"/>
  <c r="M1583" i="5" s="1"/>
  <c r="M1584" i="5" s="1"/>
  <c r="M1585" i="5" s="1"/>
  <c r="M1586" i="5" s="1"/>
  <c r="M1587" i="5" s="1"/>
  <c r="M1588" i="5" s="1"/>
  <c r="M1589" i="5" s="1"/>
  <c r="M1590" i="5" s="1"/>
  <c r="M1591" i="5" s="1"/>
  <c r="M1592" i="5" s="1"/>
  <c r="M1593" i="5" s="1"/>
  <c r="M1594" i="5" s="1"/>
  <c r="M1595" i="5" s="1"/>
  <c r="M1596" i="5" s="1"/>
  <c r="M1597" i="5" s="1"/>
  <c r="M1598" i="5" s="1"/>
  <c r="M1599" i="5" s="1"/>
  <c r="M1600" i="5" s="1"/>
  <c r="M1601" i="5" s="1"/>
  <c r="M1602" i="5" s="1"/>
  <c r="M1603" i="5" s="1"/>
  <c r="M1604" i="5" s="1"/>
  <c r="M1605" i="5" s="1"/>
  <c r="M1606" i="5" s="1"/>
  <c r="M1607" i="5" s="1"/>
  <c r="M1608" i="5" s="1"/>
  <c r="M1609" i="5" s="1"/>
  <c r="M1610" i="5" s="1"/>
  <c r="M1611" i="5" s="1"/>
  <c r="M1612" i="5" s="1"/>
  <c r="M1613" i="5" s="1"/>
  <c r="M1614" i="5" s="1"/>
  <c r="M1615" i="5" s="1"/>
  <c r="M1616" i="5" s="1"/>
  <c r="M1617" i="5" s="1"/>
  <c r="M1618" i="5" s="1"/>
  <c r="M1619" i="5" s="1"/>
  <c r="M1620" i="5" s="1"/>
  <c r="M1621" i="5" s="1"/>
  <c r="M1622" i="5" s="1"/>
  <c r="M1623" i="5" s="1"/>
  <c r="M1624" i="5" s="1"/>
  <c r="M1625" i="5" s="1"/>
  <c r="M1626" i="5" s="1"/>
  <c r="M1627" i="5" s="1"/>
  <c r="M1628" i="5" s="1"/>
  <c r="M1629" i="5" s="1"/>
  <c r="M1630" i="5" s="1"/>
  <c r="M1631" i="5" s="1"/>
  <c r="M1632" i="5" s="1"/>
  <c r="M1633" i="5" s="1"/>
  <c r="M1634" i="5" s="1"/>
  <c r="M1635" i="5" s="1"/>
  <c r="M1636" i="5" s="1"/>
  <c r="M1637" i="5" s="1"/>
  <c r="M1638" i="5" s="1"/>
  <c r="M1639" i="5" s="1"/>
  <c r="M1640" i="5" s="1"/>
  <c r="M1641" i="5" s="1"/>
  <c r="M1642" i="5" s="1"/>
  <c r="M1643" i="5" s="1"/>
  <c r="M1644" i="5" s="1"/>
  <c r="M1645" i="5" s="1"/>
  <c r="M1646" i="5" s="1"/>
  <c r="M1647" i="5" s="1"/>
  <c r="M1648" i="5" s="1"/>
  <c r="M1649" i="5" s="1"/>
  <c r="M1650" i="5" s="1"/>
  <c r="M1651" i="5" s="1"/>
  <c r="M1652" i="5" s="1"/>
  <c r="M1653" i="5" s="1"/>
  <c r="M1654" i="5" s="1"/>
  <c r="M1655" i="5" s="1"/>
  <c r="M1656" i="5" s="1"/>
  <c r="M1657" i="5" s="1"/>
  <c r="M1658" i="5" s="1"/>
  <c r="M1659" i="5" s="1"/>
  <c r="M1660" i="5" s="1"/>
  <c r="M1661" i="5" s="1"/>
  <c r="M1662" i="5" s="1"/>
  <c r="M1663" i="5" s="1"/>
  <c r="M1664" i="5" s="1"/>
  <c r="M1665" i="5" s="1"/>
  <c r="M1666" i="5" s="1"/>
  <c r="M1667" i="5" s="1"/>
  <c r="M1668" i="5" s="1"/>
  <c r="M1669" i="5" s="1"/>
  <c r="M1670" i="5" s="1"/>
  <c r="M1671" i="5" s="1"/>
  <c r="M1672" i="5" s="1"/>
  <c r="M1673" i="5" s="1"/>
  <c r="M1674" i="5" s="1"/>
  <c r="M1675" i="5" s="1"/>
  <c r="M1676" i="5" s="1"/>
  <c r="M1677" i="5" s="1"/>
  <c r="M1678" i="5" s="1"/>
  <c r="M1679" i="5" s="1"/>
  <c r="M1680" i="5" s="1"/>
  <c r="M1681" i="5" s="1"/>
  <c r="M1682" i="5" s="1"/>
  <c r="M1683" i="5" s="1"/>
  <c r="M1684" i="5" s="1"/>
  <c r="M1685" i="5" s="1"/>
  <c r="M1686" i="5" s="1"/>
  <c r="M1687" i="5" s="1"/>
  <c r="M1688" i="5" s="1"/>
  <c r="M1689" i="5" s="1"/>
  <c r="M1690" i="5" s="1"/>
  <c r="M1691" i="5" s="1"/>
  <c r="M1692" i="5" s="1"/>
  <c r="M1693" i="5" s="1"/>
  <c r="M1694" i="5" s="1"/>
  <c r="M1695" i="5" s="1"/>
  <c r="M1696" i="5" s="1"/>
  <c r="M1697" i="5" s="1"/>
  <c r="M1698" i="5" s="1"/>
  <c r="M1699" i="5" s="1"/>
  <c r="M1700" i="5" s="1"/>
  <c r="M1701" i="5" s="1"/>
  <c r="M1702" i="5" s="1"/>
  <c r="M1703" i="5" s="1"/>
  <c r="M1704" i="5" s="1"/>
  <c r="M1705" i="5" s="1"/>
  <c r="M1706" i="5" s="1"/>
  <c r="M1707" i="5" s="1"/>
  <c r="M1708" i="5" s="1"/>
  <c r="M1709" i="5" s="1"/>
  <c r="M1710" i="5" s="1"/>
  <c r="M1711" i="5" s="1"/>
  <c r="M1712" i="5" s="1"/>
  <c r="M1713" i="5" s="1"/>
  <c r="M1714" i="5" s="1"/>
  <c r="M1715" i="5" s="1"/>
  <c r="M1716" i="5" s="1"/>
  <c r="M1717" i="5" s="1"/>
  <c r="M1718" i="5" s="1"/>
  <c r="M1719" i="5" s="1"/>
  <c r="M1720" i="5" s="1"/>
  <c r="M1721" i="5" s="1"/>
  <c r="M1722" i="5" s="1"/>
  <c r="M1723" i="5" s="1"/>
  <c r="M1724" i="5" s="1"/>
  <c r="M1725" i="5" s="1"/>
  <c r="M1726" i="5" s="1"/>
  <c r="M1727" i="5" s="1"/>
  <c r="M1728" i="5" s="1"/>
  <c r="M1729" i="5" s="1"/>
  <c r="M1730" i="5" s="1"/>
  <c r="M1731" i="5" s="1"/>
  <c r="M1732" i="5" s="1"/>
  <c r="M1733" i="5" s="1"/>
  <c r="M1734" i="5" s="1"/>
  <c r="M1735" i="5" s="1"/>
  <c r="M1736" i="5" s="1"/>
  <c r="M1737" i="5" s="1"/>
  <c r="M1738" i="5" s="1"/>
  <c r="M1739" i="5" s="1"/>
  <c r="M1740" i="5" s="1"/>
  <c r="M1741" i="5" s="1"/>
  <c r="M1742" i="5" s="1"/>
  <c r="M1743" i="5" s="1"/>
  <c r="M1744" i="5" s="1"/>
  <c r="M1745" i="5" s="1"/>
  <c r="M1746" i="5" s="1"/>
  <c r="M1747" i="5" s="1"/>
  <c r="M1748" i="5" s="1"/>
  <c r="M1749" i="5" s="1"/>
  <c r="M1750" i="5" s="1"/>
  <c r="M1751" i="5" s="1"/>
  <c r="M1752" i="5" s="1"/>
  <c r="M1753" i="5" s="1"/>
  <c r="M1754" i="5" s="1"/>
  <c r="M1755" i="5" s="1"/>
  <c r="M1756" i="5" s="1"/>
  <c r="M1757" i="5" s="1"/>
  <c r="M1758" i="5" s="1"/>
  <c r="M1759" i="5" s="1"/>
  <c r="M1760" i="5" s="1"/>
  <c r="M1761" i="5" s="1"/>
  <c r="M1762" i="5" s="1"/>
  <c r="M1763" i="5" s="1"/>
  <c r="M1764" i="5" s="1"/>
  <c r="M1765" i="5" s="1"/>
  <c r="M1766" i="5" s="1"/>
  <c r="M1767" i="5" s="1"/>
  <c r="M1768" i="5" s="1"/>
  <c r="M1769" i="5" s="1"/>
  <c r="M1770" i="5" s="1"/>
  <c r="M1771" i="5" s="1"/>
  <c r="M1772" i="5" s="1"/>
  <c r="M1773" i="5" s="1"/>
  <c r="M1774" i="5" s="1"/>
  <c r="M1775" i="5" s="1"/>
  <c r="M1776" i="5" s="1"/>
  <c r="M1777" i="5" s="1"/>
  <c r="M1778" i="5" s="1"/>
  <c r="M1779" i="5" s="1"/>
  <c r="M1780" i="5" s="1"/>
  <c r="M1781" i="5" s="1"/>
  <c r="M1782" i="5" s="1"/>
  <c r="M1783" i="5" s="1"/>
  <c r="M1784" i="5" s="1"/>
  <c r="M1785" i="5" s="1"/>
  <c r="M1786" i="5" s="1"/>
  <c r="M1787" i="5" s="1"/>
  <c r="M1788" i="5" s="1"/>
  <c r="M1789" i="5" s="1"/>
  <c r="M1790" i="5" s="1"/>
  <c r="M1791" i="5" s="1"/>
  <c r="M1792" i="5" s="1"/>
  <c r="M1793" i="5" s="1"/>
  <c r="M1794" i="5" s="1"/>
  <c r="M1795" i="5" s="1"/>
  <c r="M1796" i="5" s="1"/>
  <c r="M1797" i="5" s="1"/>
  <c r="M1798" i="5" s="1"/>
  <c r="M1799" i="5" s="1"/>
  <c r="M1800" i="5" s="1"/>
  <c r="M1801" i="5" s="1"/>
  <c r="M1802" i="5" s="1"/>
  <c r="M1803" i="5" s="1"/>
  <c r="M1804" i="5" s="1"/>
  <c r="M1805" i="5" s="1"/>
  <c r="M1806" i="5" s="1"/>
  <c r="M1807" i="5" s="1"/>
  <c r="M1808" i="5" s="1"/>
  <c r="M1809" i="5" s="1"/>
  <c r="M1810" i="5" s="1"/>
  <c r="M1811" i="5" s="1"/>
  <c r="M1812" i="5" s="1"/>
  <c r="M1813" i="5" s="1"/>
  <c r="M1814" i="5" s="1"/>
  <c r="M1815" i="5" s="1"/>
  <c r="M1816" i="5" s="1"/>
  <c r="M1817" i="5" s="1"/>
  <c r="M1818" i="5" s="1"/>
  <c r="M1819" i="5" s="1"/>
  <c r="M1820" i="5" s="1"/>
  <c r="M1821" i="5" s="1"/>
  <c r="M1822" i="5" s="1"/>
  <c r="M1823" i="5" s="1"/>
  <c r="M1824" i="5" s="1"/>
  <c r="M1825" i="5" s="1"/>
  <c r="M1826" i="5" s="1"/>
  <c r="M1827" i="5" s="1"/>
  <c r="M1828" i="5" s="1"/>
  <c r="M1829" i="5" s="1"/>
  <c r="M1830" i="5" s="1"/>
  <c r="M1831" i="5" s="1"/>
  <c r="M1832" i="5" s="1"/>
  <c r="M1833" i="5" s="1"/>
  <c r="M1834" i="5" s="1"/>
  <c r="M1835" i="5" s="1"/>
  <c r="M1836" i="5" s="1"/>
  <c r="M1837" i="5" s="1"/>
  <c r="M1838" i="5" s="1"/>
  <c r="M1839" i="5" s="1"/>
  <c r="M1840" i="5" s="1"/>
  <c r="M1841" i="5" s="1"/>
  <c r="M1842" i="5" s="1"/>
  <c r="M1843" i="5" s="1"/>
  <c r="M1844" i="5" s="1"/>
  <c r="M1845" i="5" s="1"/>
  <c r="M1846" i="5" s="1"/>
  <c r="M1847" i="5" s="1"/>
  <c r="M1848" i="5" s="1"/>
  <c r="M1849" i="5" s="1"/>
  <c r="M1850" i="5" s="1"/>
  <c r="M1851" i="5" s="1"/>
  <c r="M1852" i="5" s="1"/>
  <c r="M1853" i="5" s="1"/>
  <c r="M1854" i="5" s="1"/>
  <c r="M1855" i="5" s="1"/>
  <c r="M1856" i="5" s="1"/>
  <c r="M1857" i="5" s="1"/>
  <c r="M1858" i="5" s="1"/>
  <c r="M1859" i="5" s="1"/>
  <c r="M1860" i="5" s="1"/>
  <c r="M1861" i="5" s="1"/>
  <c r="M1862" i="5" s="1"/>
  <c r="M1863" i="5" s="1"/>
  <c r="M1864" i="5" s="1"/>
  <c r="M1865" i="5" s="1"/>
  <c r="M1866" i="5" s="1"/>
  <c r="M1867" i="5" s="1"/>
  <c r="M1868" i="5" s="1"/>
  <c r="M1869" i="5" s="1"/>
  <c r="M1870" i="5" s="1"/>
  <c r="M1871" i="5" s="1"/>
  <c r="M1872" i="5" s="1"/>
  <c r="M1873" i="5" s="1"/>
  <c r="M1874" i="5" s="1"/>
  <c r="M1875" i="5" s="1"/>
  <c r="M1876" i="5" s="1"/>
  <c r="M1877" i="5" s="1"/>
  <c r="M1878" i="5" s="1"/>
  <c r="M1879" i="5" s="1"/>
  <c r="M1880" i="5" s="1"/>
  <c r="M1881" i="5" s="1"/>
  <c r="M1882" i="5" s="1"/>
  <c r="M1883" i="5" s="1"/>
  <c r="M1884" i="5" s="1"/>
  <c r="M1885" i="5" s="1"/>
  <c r="M1886" i="5" s="1"/>
  <c r="M1887" i="5" s="1"/>
  <c r="M1888" i="5" s="1"/>
  <c r="M1889" i="5" s="1"/>
  <c r="M1890" i="5" s="1"/>
  <c r="M1891" i="5" s="1"/>
  <c r="M1892" i="5" s="1"/>
  <c r="M1893" i="5" s="1"/>
  <c r="M1894" i="5" s="1"/>
  <c r="M1895" i="5" s="1"/>
  <c r="M1896" i="5" s="1"/>
  <c r="M1897" i="5" s="1"/>
  <c r="M1898" i="5" s="1"/>
  <c r="M1899" i="5" s="1"/>
  <c r="M1900" i="5" s="1"/>
  <c r="M1901" i="5" s="1"/>
  <c r="M1902" i="5" s="1"/>
  <c r="M1903" i="5" s="1"/>
  <c r="M1904" i="5" s="1"/>
  <c r="M1905" i="5" s="1"/>
  <c r="M1906" i="5" s="1"/>
  <c r="M1907" i="5" s="1"/>
  <c r="M1908" i="5" s="1"/>
  <c r="M1909" i="5" s="1"/>
  <c r="M1910" i="5" s="1"/>
  <c r="M1911" i="5" s="1"/>
  <c r="M1912" i="5" s="1"/>
  <c r="M1913" i="5" s="1"/>
  <c r="M1914" i="5" s="1"/>
  <c r="M1915" i="5" s="1"/>
  <c r="M1916" i="5" s="1"/>
  <c r="M1917" i="5" s="1"/>
  <c r="M1918" i="5" s="1"/>
  <c r="M1919" i="5" s="1"/>
  <c r="M1920" i="5" s="1"/>
  <c r="M1921" i="5" s="1"/>
  <c r="M1922" i="5" s="1"/>
  <c r="M1923" i="5" s="1"/>
  <c r="M1924" i="5" s="1"/>
  <c r="M1925" i="5" s="1"/>
  <c r="M1926" i="5" s="1"/>
  <c r="M1927" i="5" s="1"/>
  <c r="M1928" i="5" s="1"/>
  <c r="M1929" i="5" s="1"/>
  <c r="M1930" i="5" s="1"/>
  <c r="M1931" i="5" s="1"/>
  <c r="M1932" i="5" s="1"/>
  <c r="M1933" i="5" s="1"/>
  <c r="M1934" i="5" s="1"/>
  <c r="M1935" i="5" s="1"/>
  <c r="M1936" i="5" s="1"/>
  <c r="M1937" i="5" s="1"/>
  <c r="M1938" i="5" s="1"/>
  <c r="M1939" i="5" s="1"/>
  <c r="M1940" i="5" s="1"/>
  <c r="M1941" i="5" s="1"/>
  <c r="M1942" i="5" s="1"/>
  <c r="M1943" i="5" s="1"/>
  <c r="M1944" i="5" s="1"/>
  <c r="M1945" i="5" s="1"/>
  <c r="M1946" i="5" s="1"/>
  <c r="M1947" i="5" s="1"/>
  <c r="M1948" i="5" s="1"/>
  <c r="M1949" i="5" s="1"/>
  <c r="M1950" i="5" s="1"/>
  <c r="M1951" i="5" s="1"/>
  <c r="M1952" i="5" s="1"/>
  <c r="M1953" i="5" s="1"/>
  <c r="M1954" i="5" s="1"/>
  <c r="M1955" i="5" s="1"/>
  <c r="M1956" i="5" s="1"/>
  <c r="M1957" i="5" s="1"/>
  <c r="M1958" i="5" s="1"/>
  <c r="M1959" i="5" s="1"/>
  <c r="M1960" i="5" s="1"/>
  <c r="M1961" i="5" s="1"/>
  <c r="M1962" i="5" s="1"/>
  <c r="M1963" i="5" s="1"/>
  <c r="M1964" i="5" s="1"/>
  <c r="M1965" i="5" s="1"/>
  <c r="M1966" i="5" s="1"/>
  <c r="M1967" i="5" s="1"/>
  <c r="M1968" i="5" s="1"/>
  <c r="M1969" i="5" s="1"/>
  <c r="M1970" i="5" s="1"/>
  <c r="M1971" i="5" s="1"/>
  <c r="M1972" i="5" s="1"/>
  <c r="M1973" i="5" s="1"/>
  <c r="M1974" i="5" s="1"/>
  <c r="M1975" i="5" s="1"/>
  <c r="M1976" i="5" s="1"/>
  <c r="M1977" i="5" s="1"/>
  <c r="M1978" i="5" s="1"/>
  <c r="M1979" i="5" s="1"/>
  <c r="M1980" i="5" s="1"/>
  <c r="M1981" i="5" s="1"/>
  <c r="M1982" i="5" s="1"/>
  <c r="M1983" i="5" s="1"/>
  <c r="M1984" i="5" s="1"/>
  <c r="M1985" i="5" s="1"/>
  <c r="M1986" i="5" s="1"/>
  <c r="M1987" i="5" s="1"/>
  <c r="M1988" i="5" s="1"/>
  <c r="M1989" i="5" s="1"/>
  <c r="M1990" i="5" s="1"/>
  <c r="M1991" i="5" s="1"/>
  <c r="M1992" i="5" s="1"/>
  <c r="M1993" i="5" s="1"/>
  <c r="M1994" i="5" s="1"/>
  <c r="M1995" i="5" s="1"/>
  <c r="M1996" i="5" s="1"/>
  <c r="M1997" i="5" s="1"/>
  <c r="M1998" i="5" s="1"/>
  <c r="M1999" i="5" s="1"/>
  <c r="M2000" i="5" s="1"/>
  <c r="M2001" i="5" s="1"/>
  <c r="M2002" i="5" s="1"/>
  <c r="M2003" i="5" s="1"/>
  <c r="M2004" i="5" s="1"/>
  <c r="M2005" i="5" s="1"/>
  <c r="M2006" i="5" s="1"/>
  <c r="M2007" i="5" s="1"/>
  <c r="M2008" i="5" s="1"/>
  <c r="M2009" i="5" s="1"/>
  <c r="M2010" i="5" s="1"/>
  <c r="M2011" i="5" s="1"/>
  <c r="M2012" i="5" s="1"/>
  <c r="M2013" i="5" s="1"/>
  <c r="M2014" i="5" s="1"/>
  <c r="M2015" i="5" s="1"/>
  <c r="M2016" i="5" s="1"/>
  <c r="M2017" i="5" s="1"/>
  <c r="M2018" i="5" s="1"/>
  <c r="M2019" i="5" s="1"/>
  <c r="M2020" i="5" s="1"/>
  <c r="M2021" i="5" s="1"/>
  <c r="M2022" i="5" s="1"/>
  <c r="M2023" i="5" s="1"/>
  <c r="M2024" i="5" s="1"/>
  <c r="M2025" i="5" s="1"/>
  <c r="M2026" i="5" s="1"/>
  <c r="M2027" i="5" s="1"/>
  <c r="M2028" i="5" s="1"/>
  <c r="M2029" i="5" s="1"/>
  <c r="M2030" i="5" s="1"/>
  <c r="M2031" i="5" s="1"/>
  <c r="M2032" i="5" s="1"/>
  <c r="M2033" i="5" s="1"/>
  <c r="M2034" i="5" s="1"/>
  <c r="M2035" i="5" s="1"/>
  <c r="M2036" i="5" s="1"/>
  <c r="M2037" i="5" s="1"/>
  <c r="M2038" i="5" s="1"/>
  <c r="M2039" i="5" s="1"/>
  <c r="M2040" i="5" s="1"/>
  <c r="M2041" i="5" s="1"/>
  <c r="M2042" i="5" s="1"/>
  <c r="M2043" i="5" s="1"/>
  <c r="M2044" i="5" s="1"/>
  <c r="M2045" i="5" s="1"/>
  <c r="M2046" i="5" s="1"/>
  <c r="M2047" i="5" s="1"/>
  <c r="M2048" i="5" s="1"/>
  <c r="M2049" i="5" s="1"/>
  <c r="M2050" i="5" s="1"/>
  <c r="M2051" i="5" s="1"/>
  <c r="M2052" i="5" s="1"/>
  <c r="M2053" i="5" s="1"/>
  <c r="M2054" i="5" s="1"/>
  <c r="M2055" i="5" s="1"/>
  <c r="M2056" i="5" s="1"/>
  <c r="M2057" i="5" s="1"/>
  <c r="M2058" i="5" s="1"/>
  <c r="M2059" i="5" s="1"/>
  <c r="M2060" i="5" s="1"/>
  <c r="M2061" i="5" s="1"/>
  <c r="M2062" i="5" s="1"/>
  <c r="M2063" i="5" s="1"/>
  <c r="M2064" i="5" s="1"/>
  <c r="M2065" i="5" s="1"/>
  <c r="M2066" i="5" s="1"/>
  <c r="M2067" i="5" s="1"/>
  <c r="M2068" i="5" s="1"/>
  <c r="M2069" i="5" s="1"/>
  <c r="M2070" i="5" s="1"/>
  <c r="M2071" i="5" s="1"/>
  <c r="M2072" i="5" s="1"/>
  <c r="M2073" i="5" s="1"/>
  <c r="M2074" i="5" s="1"/>
  <c r="M2075" i="5" s="1"/>
  <c r="M2076" i="5" s="1"/>
  <c r="M2077" i="5" s="1"/>
  <c r="M2078" i="5" s="1"/>
  <c r="M2079" i="5" s="1"/>
  <c r="M2080" i="5" s="1"/>
  <c r="M2081" i="5" s="1"/>
  <c r="M2082" i="5" s="1"/>
  <c r="M2083" i="5" s="1"/>
  <c r="M2084" i="5" s="1"/>
  <c r="M2085" i="5" s="1"/>
  <c r="M2086" i="5" s="1"/>
  <c r="M2087" i="5" s="1"/>
  <c r="M2088" i="5" s="1"/>
  <c r="M2089" i="5" s="1"/>
  <c r="M2090" i="5" s="1"/>
  <c r="M2091" i="5" s="1"/>
  <c r="M2092" i="5" s="1"/>
  <c r="M2093" i="5" s="1"/>
  <c r="M2094" i="5" s="1"/>
  <c r="M2095" i="5" s="1"/>
  <c r="M2096" i="5" s="1"/>
  <c r="M2097" i="5" s="1"/>
  <c r="M2098" i="5" s="1"/>
  <c r="M2099" i="5" s="1"/>
  <c r="M2100" i="5" s="1"/>
  <c r="M2101" i="5" s="1"/>
  <c r="M2102" i="5" s="1"/>
  <c r="M2103" i="5" s="1"/>
  <c r="M2104" i="5" s="1"/>
  <c r="M2105" i="5" s="1"/>
  <c r="M2106" i="5" s="1"/>
  <c r="M2107" i="5" s="1"/>
  <c r="M2108" i="5" s="1"/>
  <c r="M2109" i="5" s="1"/>
  <c r="M2110" i="5" s="1"/>
  <c r="M2111" i="5" s="1"/>
  <c r="M2112" i="5" s="1"/>
  <c r="M2113" i="5" s="1"/>
  <c r="M2114" i="5" s="1"/>
  <c r="M2115" i="5" s="1"/>
  <c r="M2116" i="5" s="1"/>
  <c r="M2117" i="5" s="1"/>
  <c r="M2118" i="5" s="1"/>
  <c r="M2119" i="5" s="1"/>
  <c r="M2120" i="5" s="1"/>
  <c r="M2121" i="5" s="1"/>
  <c r="M2122" i="5" s="1"/>
  <c r="M2123" i="5" s="1"/>
  <c r="M2124" i="5" s="1"/>
  <c r="M2125" i="5" s="1"/>
  <c r="M2126" i="5" s="1"/>
  <c r="M2127" i="5" s="1"/>
  <c r="M2128" i="5" s="1"/>
  <c r="M2129" i="5" s="1"/>
  <c r="M2130" i="5" s="1"/>
  <c r="M2131" i="5" s="1"/>
  <c r="M2132" i="5" s="1"/>
  <c r="M2133" i="5" s="1"/>
  <c r="M2134" i="5" s="1"/>
  <c r="M2135" i="5" s="1"/>
  <c r="M2136" i="5" s="1"/>
  <c r="M2137" i="5" s="1"/>
  <c r="M2138" i="5" s="1"/>
  <c r="M2139" i="5" s="1"/>
  <c r="M2140" i="5" s="1"/>
  <c r="M2141" i="5" s="1"/>
  <c r="M2142" i="5" s="1"/>
  <c r="M2143" i="5" s="1"/>
  <c r="M2144" i="5" s="1"/>
  <c r="M2145" i="5" s="1"/>
  <c r="M2146" i="5" s="1"/>
  <c r="M2147" i="5" s="1"/>
  <c r="M2148" i="5" s="1"/>
  <c r="M2149" i="5" s="1"/>
  <c r="M2150" i="5" s="1"/>
  <c r="M2151" i="5" s="1"/>
  <c r="M2152" i="5" s="1"/>
  <c r="M2153" i="5" s="1"/>
  <c r="M2154" i="5" s="1"/>
  <c r="M2155" i="5" s="1"/>
  <c r="M2156" i="5" s="1"/>
  <c r="M2157" i="5" s="1"/>
  <c r="M2158" i="5" s="1"/>
  <c r="M2159" i="5" s="1"/>
  <c r="M2160" i="5" s="1"/>
  <c r="M2161" i="5" s="1"/>
  <c r="M2162" i="5" s="1"/>
  <c r="M2163" i="5" s="1"/>
  <c r="M2164" i="5" s="1"/>
  <c r="M2165" i="5" s="1"/>
  <c r="M2166" i="5" s="1"/>
  <c r="M2167" i="5" s="1"/>
  <c r="M2168" i="5" s="1"/>
  <c r="M2169" i="5" s="1"/>
  <c r="M2170" i="5" s="1"/>
  <c r="M2171" i="5" s="1"/>
  <c r="M2172" i="5" s="1"/>
  <c r="M2173" i="5" s="1"/>
  <c r="M2174" i="5" s="1"/>
  <c r="M2175" i="5" s="1"/>
  <c r="M2176" i="5" s="1"/>
  <c r="M2177" i="5" s="1"/>
  <c r="M2178" i="5" s="1"/>
  <c r="M2179" i="5" s="1"/>
  <c r="M2180" i="5" s="1"/>
  <c r="M2181" i="5" s="1"/>
  <c r="M2182" i="5" s="1"/>
  <c r="M2183" i="5" s="1"/>
  <c r="M2184" i="5" s="1"/>
  <c r="M2185" i="5" s="1"/>
  <c r="M2186" i="5" s="1"/>
  <c r="M2187" i="5" s="1"/>
  <c r="M2188" i="5" s="1"/>
  <c r="M2189" i="5" s="1"/>
  <c r="M2190" i="5" s="1"/>
  <c r="M2191" i="5" s="1"/>
  <c r="M2192" i="5" s="1"/>
  <c r="M2193" i="5" s="1"/>
  <c r="M2194" i="5" s="1"/>
  <c r="M2195" i="5" s="1"/>
  <c r="M2196" i="5" s="1"/>
  <c r="M2197" i="5" s="1"/>
  <c r="M2198" i="5" s="1"/>
  <c r="M2199" i="5" s="1"/>
  <c r="M2200" i="5" s="1"/>
  <c r="M2201" i="5" s="1"/>
  <c r="M2202" i="5" s="1"/>
  <c r="M2203" i="5" s="1"/>
  <c r="M2204" i="5" s="1"/>
  <c r="M2205" i="5" s="1"/>
  <c r="M2206" i="5" s="1"/>
  <c r="M2207" i="5" s="1"/>
  <c r="M2208" i="5" s="1"/>
  <c r="M2209" i="5" s="1"/>
  <c r="M2210" i="5" s="1"/>
  <c r="M2211" i="5" s="1"/>
  <c r="M2212" i="5" s="1"/>
  <c r="M2213" i="5" s="1"/>
  <c r="M2214" i="5" s="1"/>
  <c r="M2215" i="5" s="1"/>
  <c r="M2216" i="5" s="1"/>
  <c r="M2217" i="5" s="1"/>
  <c r="M2218" i="5" s="1"/>
  <c r="M2219" i="5" s="1"/>
  <c r="M2220" i="5" s="1"/>
  <c r="M2221" i="5" s="1"/>
  <c r="M2222" i="5" s="1"/>
  <c r="M2223" i="5" s="1"/>
  <c r="M2224" i="5" s="1"/>
  <c r="M2225" i="5" s="1"/>
  <c r="M2226" i="5" s="1"/>
  <c r="M2227" i="5" s="1"/>
  <c r="M2228" i="5" s="1"/>
  <c r="M2229" i="5" s="1"/>
  <c r="M2230" i="5" s="1"/>
  <c r="M2231" i="5" s="1"/>
  <c r="M2232" i="5" s="1"/>
  <c r="M2233" i="5" s="1"/>
  <c r="M2234" i="5" s="1"/>
  <c r="M2235" i="5" s="1"/>
  <c r="M2236" i="5" s="1"/>
  <c r="M2237" i="5" s="1"/>
  <c r="M2238" i="5" s="1"/>
  <c r="M2239" i="5" s="1"/>
  <c r="M2240" i="5" s="1"/>
  <c r="M2241" i="5" s="1"/>
  <c r="M2242" i="5" s="1"/>
  <c r="M2243" i="5" s="1"/>
  <c r="M2244" i="5" s="1"/>
  <c r="M2245" i="5" s="1"/>
  <c r="M2246" i="5" s="1"/>
  <c r="M2247" i="5" s="1"/>
  <c r="M2248" i="5" s="1"/>
  <c r="M2249" i="5" s="1"/>
  <c r="M2250" i="5" s="1"/>
  <c r="M2251" i="5" s="1"/>
  <c r="M2252" i="5" s="1"/>
  <c r="M2253" i="5" s="1"/>
  <c r="M2254" i="5" s="1"/>
  <c r="M2255" i="5" s="1"/>
  <c r="M2256" i="5" s="1"/>
  <c r="M2257" i="5" s="1"/>
  <c r="M2258" i="5" s="1"/>
  <c r="M2259" i="5" s="1"/>
  <c r="M2260" i="5" s="1"/>
  <c r="M2261" i="5" s="1"/>
  <c r="M2262" i="5" s="1"/>
  <c r="M2263" i="5" s="1"/>
  <c r="M2264" i="5" s="1"/>
  <c r="M2265" i="5" s="1"/>
  <c r="M2266" i="5" s="1"/>
  <c r="M2267" i="5" s="1"/>
  <c r="M2268" i="5" s="1"/>
  <c r="M2269" i="5" s="1"/>
  <c r="M2270" i="5" s="1"/>
  <c r="M2271" i="5" s="1"/>
  <c r="M2272" i="5" s="1"/>
  <c r="M2273" i="5" s="1"/>
  <c r="M2274" i="5" s="1"/>
  <c r="M2275" i="5" s="1"/>
  <c r="M2276" i="5" s="1"/>
  <c r="M2277" i="5" s="1"/>
  <c r="M2278" i="5" s="1"/>
  <c r="M2279" i="5" s="1"/>
  <c r="M2280" i="5" s="1"/>
  <c r="M2281" i="5" s="1"/>
  <c r="M2282" i="5" s="1"/>
  <c r="M2283" i="5" s="1"/>
  <c r="M2284" i="5" s="1"/>
  <c r="M2285" i="5" s="1"/>
  <c r="M2286" i="5" s="1"/>
  <c r="M2287" i="5" s="1"/>
  <c r="M2288" i="5" s="1"/>
  <c r="M2289" i="5" s="1"/>
  <c r="M2290" i="5" s="1"/>
  <c r="M2291" i="5" s="1"/>
  <c r="M2292" i="5" s="1"/>
  <c r="M2293" i="5" s="1"/>
  <c r="M2294" i="5" s="1"/>
  <c r="M2295" i="5" s="1"/>
  <c r="M2296" i="5" s="1"/>
  <c r="M2297" i="5" s="1"/>
  <c r="M2298" i="5" s="1"/>
  <c r="M2299" i="5" s="1"/>
  <c r="M2300" i="5" s="1"/>
  <c r="M2301" i="5" s="1"/>
  <c r="M2302" i="5" s="1"/>
  <c r="M2303" i="5" s="1"/>
  <c r="M2304" i="5" s="1"/>
  <c r="M2305" i="5" s="1"/>
  <c r="M2306" i="5" s="1"/>
  <c r="M2307" i="5" s="1"/>
  <c r="M2308" i="5" s="1"/>
  <c r="M2309" i="5" s="1"/>
  <c r="M2310" i="5" s="1"/>
  <c r="M2311" i="5" s="1"/>
  <c r="M2312" i="5" s="1"/>
  <c r="M2313" i="5" s="1"/>
  <c r="M2314" i="5" s="1"/>
  <c r="M2315" i="5" s="1"/>
  <c r="M2316" i="5" s="1"/>
  <c r="M2317" i="5" s="1"/>
  <c r="M2318" i="5" s="1"/>
  <c r="M2319" i="5" s="1"/>
  <c r="M2320" i="5" s="1"/>
  <c r="M2321" i="5" s="1"/>
  <c r="M2322" i="5" s="1"/>
  <c r="M2323" i="5" s="1"/>
  <c r="M2324" i="5" s="1"/>
  <c r="M2325" i="5" s="1"/>
  <c r="M2326" i="5" s="1"/>
  <c r="M2327" i="5" s="1"/>
  <c r="M2328" i="5" s="1"/>
  <c r="M2329" i="5" s="1"/>
  <c r="M2330" i="5" s="1"/>
  <c r="M2331" i="5" s="1"/>
  <c r="M2332" i="5" s="1"/>
  <c r="M2333" i="5" s="1"/>
  <c r="M2334" i="5" s="1"/>
  <c r="M2335" i="5" s="1"/>
  <c r="M2336" i="5" s="1"/>
  <c r="M2337" i="5" s="1"/>
  <c r="M2338" i="5" s="1"/>
  <c r="M2339" i="5" s="1"/>
  <c r="M2340" i="5" s="1"/>
  <c r="M2341" i="5" s="1"/>
  <c r="M2342" i="5" s="1"/>
  <c r="M2343" i="5" s="1"/>
  <c r="M2344" i="5" s="1"/>
  <c r="M2345" i="5" s="1"/>
  <c r="M2346" i="5" s="1"/>
  <c r="M2347" i="5" s="1"/>
  <c r="M2348" i="5" s="1"/>
  <c r="M2349" i="5" s="1"/>
  <c r="M2350" i="5" s="1"/>
  <c r="M2351" i="5" s="1"/>
  <c r="M2352" i="5" s="1"/>
  <c r="M2353" i="5" s="1"/>
  <c r="M2354" i="5" s="1"/>
  <c r="M2355" i="5" s="1"/>
  <c r="M2356" i="5" s="1"/>
  <c r="M2357" i="5" s="1"/>
  <c r="M2358" i="5" s="1"/>
  <c r="M2359" i="5" s="1"/>
  <c r="M2360" i="5" s="1"/>
  <c r="M2361" i="5" s="1"/>
  <c r="M2362" i="5" s="1"/>
  <c r="M2363" i="5" s="1"/>
  <c r="M2364" i="5" s="1"/>
  <c r="M2365" i="5" s="1"/>
  <c r="M2366" i="5" s="1"/>
  <c r="M2367" i="5" s="1"/>
  <c r="M2368" i="5" s="1"/>
  <c r="M2369" i="5" s="1"/>
  <c r="M2370" i="5" s="1"/>
  <c r="M2371" i="5" s="1"/>
  <c r="M2372" i="5" s="1"/>
  <c r="M2373" i="5" s="1"/>
  <c r="M2374" i="5" s="1"/>
  <c r="M2375" i="5" s="1"/>
  <c r="M2376" i="5" s="1"/>
  <c r="M2377" i="5" s="1"/>
  <c r="M2378" i="5" s="1"/>
  <c r="M2379" i="5" s="1"/>
  <c r="M2380" i="5" s="1"/>
  <c r="M2381" i="5" s="1"/>
  <c r="M2382" i="5" s="1"/>
  <c r="M2383" i="5" s="1"/>
  <c r="M2384" i="5" s="1"/>
  <c r="M2385" i="5" s="1"/>
  <c r="M2386" i="5" s="1"/>
  <c r="M2387" i="5" s="1"/>
  <c r="M2388" i="5" s="1"/>
  <c r="M2389" i="5" s="1"/>
  <c r="M2390" i="5" s="1"/>
  <c r="M2391" i="5" s="1"/>
  <c r="M2392" i="5" s="1"/>
  <c r="M2393" i="5" s="1"/>
  <c r="M2394" i="5" s="1"/>
  <c r="M2395" i="5" s="1"/>
  <c r="M2396" i="5" s="1"/>
  <c r="M2397" i="5" s="1"/>
  <c r="M2398" i="5" s="1"/>
  <c r="M2399" i="5" s="1"/>
  <c r="M2400" i="5" s="1"/>
  <c r="M2401" i="5" s="1"/>
  <c r="M2402" i="5" s="1"/>
  <c r="M2403" i="5" s="1"/>
  <c r="M2404" i="5" s="1"/>
  <c r="M2405" i="5" s="1"/>
  <c r="M2406" i="5" s="1"/>
  <c r="M2407" i="5" s="1"/>
  <c r="M2408" i="5" s="1"/>
  <c r="M2409" i="5" s="1"/>
  <c r="M2410" i="5" s="1"/>
  <c r="M2411" i="5" s="1"/>
  <c r="M2412" i="5" s="1"/>
  <c r="M2413" i="5" s="1"/>
  <c r="M2414" i="5" s="1"/>
  <c r="M2415" i="5" s="1"/>
  <c r="M2416" i="5" s="1"/>
  <c r="M2417" i="5" s="1"/>
  <c r="M2418" i="5" s="1"/>
  <c r="M2419" i="5" s="1"/>
  <c r="M2420" i="5" s="1"/>
  <c r="M2421" i="5" s="1"/>
  <c r="M2422" i="5" s="1"/>
  <c r="M2423" i="5" s="1"/>
  <c r="M2424" i="5" s="1"/>
  <c r="M2425" i="5" s="1"/>
  <c r="M2426" i="5" s="1"/>
  <c r="M2427" i="5" s="1"/>
  <c r="M2428" i="5" s="1"/>
  <c r="M2429" i="5" s="1"/>
  <c r="M2430" i="5" s="1"/>
  <c r="M2431" i="5" s="1"/>
  <c r="M2432" i="5" s="1"/>
  <c r="M2433" i="5" s="1"/>
  <c r="M2434" i="5" s="1"/>
  <c r="M2435" i="5" s="1"/>
  <c r="M2436" i="5" s="1"/>
  <c r="M2437" i="5" s="1"/>
  <c r="M2438" i="5" s="1"/>
  <c r="M2439" i="5" s="1"/>
  <c r="M2440" i="5" s="1"/>
  <c r="M2441" i="5" s="1"/>
  <c r="M2442" i="5" s="1"/>
  <c r="M2443" i="5" s="1"/>
  <c r="M2444" i="5" s="1"/>
  <c r="M2445" i="5" s="1"/>
  <c r="M2446" i="5" s="1"/>
  <c r="M2447" i="5" s="1"/>
  <c r="M2448" i="5" s="1"/>
  <c r="M2449" i="5" s="1"/>
  <c r="M2450" i="5" s="1"/>
  <c r="M2451" i="5" s="1"/>
  <c r="M2452" i="5" s="1"/>
  <c r="M2453" i="5" s="1"/>
  <c r="M2454" i="5" s="1"/>
  <c r="M2455" i="5" s="1"/>
  <c r="M2456" i="5" s="1"/>
  <c r="M2457" i="5" s="1"/>
  <c r="M2458" i="5" s="1"/>
  <c r="M2459" i="5" s="1"/>
  <c r="M2460" i="5" s="1"/>
  <c r="M2461" i="5" s="1"/>
  <c r="M2462" i="5" s="1"/>
  <c r="M2463" i="5" s="1"/>
  <c r="M2464" i="5" s="1"/>
  <c r="M2465" i="5" s="1"/>
  <c r="M2466" i="5" s="1"/>
  <c r="M2467" i="5" s="1"/>
  <c r="M2468" i="5" s="1"/>
  <c r="M2469" i="5" s="1"/>
  <c r="M2470" i="5" s="1"/>
  <c r="M2471" i="5" s="1"/>
  <c r="M2472" i="5" s="1"/>
  <c r="M2473" i="5" s="1"/>
  <c r="M2474" i="5" s="1"/>
  <c r="M2475" i="5" s="1"/>
  <c r="M2476" i="5" s="1"/>
  <c r="M2477" i="5" s="1"/>
  <c r="M2478" i="5" s="1"/>
  <c r="M2479" i="5" s="1"/>
  <c r="M2480" i="5" s="1"/>
  <c r="M2481" i="5" s="1"/>
  <c r="M2482" i="5" s="1"/>
  <c r="M2483" i="5" s="1"/>
  <c r="M2484" i="5" s="1"/>
  <c r="M2485" i="5" s="1"/>
  <c r="M2486" i="5" s="1"/>
  <c r="M2487" i="5" s="1"/>
  <c r="M2488" i="5" s="1"/>
  <c r="M2489" i="5" s="1"/>
  <c r="M2490" i="5" s="1"/>
  <c r="M2491" i="5" s="1"/>
  <c r="M2492" i="5" s="1"/>
  <c r="M2493" i="5" s="1"/>
  <c r="M2494" i="5" s="1"/>
  <c r="M2495" i="5" s="1"/>
  <c r="M2496" i="5" s="1"/>
  <c r="M2497" i="5" s="1"/>
  <c r="M2498" i="5" s="1"/>
  <c r="M2499" i="5" s="1"/>
  <c r="M2500" i="5" s="1"/>
  <c r="M2501" i="5" s="1"/>
  <c r="M2502" i="5" s="1"/>
  <c r="M2503" i="5" s="1"/>
  <c r="M2504" i="5" s="1"/>
  <c r="M2505" i="5" s="1"/>
  <c r="M2506" i="5" s="1"/>
  <c r="M2507" i="5" s="1"/>
  <c r="M2508" i="5" s="1"/>
  <c r="M2509" i="5" s="1"/>
  <c r="M2510" i="5" s="1"/>
  <c r="M2511" i="5" s="1"/>
  <c r="M2512" i="5" s="1"/>
  <c r="M2513" i="5" s="1"/>
  <c r="M2514" i="5" s="1"/>
  <c r="M2515" i="5" s="1"/>
  <c r="M2516" i="5" s="1"/>
  <c r="M2517" i="5" s="1"/>
  <c r="M2518" i="5" s="1"/>
  <c r="M2519" i="5" s="1"/>
  <c r="M2520" i="5" s="1"/>
  <c r="M2521" i="5" s="1"/>
  <c r="M2522" i="5" s="1"/>
  <c r="M2523" i="5" s="1"/>
  <c r="M2524" i="5" s="1"/>
  <c r="M2525" i="5" s="1"/>
  <c r="M2526" i="5" s="1"/>
  <c r="M2527" i="5" s="1"/>
  <c r="M2528" i="5" s="1"/>
  <c r="M2529" i="5" s="1"/>
  <c r="M2530" i="5" s="1"/>
  <c r="M2531" i="5" s="1"/>
  <c r="M2532" i="5" s="1"/>
  <c r="M2533" i="5" s="1"/>
  <c r="M2534" i="5" s="1"/>
  <c r="M2535" i="5" s="1"/>
  <c r="M2536" i="5" s="1"/>
  <c r="M2537" i="5" s="1"/>
  <c r="M2538" i="5" s="1"/>
  <c r="M2539" i="5" s="1"/>
  <c r="M2540" i="5" s="1"/>
  <c r="M2541" i="5" s="1"/>
  <c r="M2542" i="5" s="1"/>
  <c r="M2543" i="5" s="1"/>
  <c r="M2544" i="5" s="1"/>
  <c r="M2545" i="5" s="1"/>
  <c r="M2546" i="5" s="1"/>
  <c r="M2547" i="5" s="1"/>
  <c r="M2548" i="5" s="1"/>
  <c r="M2549" i="5" s="1"/>
  <c r="M2550" i="5" s="1"/>
  <c r="M2551" i="5" s="1"/>
  <c r="M2552" i="5" s="1"/>
  <c r="M2553" i="5" s="1"/>
  <c r="M2554" i="5" s="1"/>
  <c r="M2555" i="5" s="1"/>
  <c r="M2556" i="5" s="1"/>
  <c r="M2557" i="5" s="1"/>
  <c r="M2558" i="5" s="1"/>
  <c r="M2559" i="5" s="1"/>
  <c r="M2560" i="5" s="1"/>
  <c r="M2561" i="5" s="1"/>
  <c r="M2562" i="5" s="1"/>
  <c r="M2563" i="5" s="1"/>
  <c r="M2564" i="5" s="1"/>
  <c r="M2565" i="5" s="1"/>
  <c r="M2566" i="5" s="1"/>
  <c r="M2567" i="5" s="1"/>
  <c r="M2568" i="5" s="1"/>
  <c r="M2569" i="5" s="1"/>
  <c r="M2570" i="5" s="1"/>
  <c r="M2571" i="5" s="1"/>
  <c r="M2572" i="5" s="1"/>
  <c r="M2573" i="5" s="1"/>
  <c r="M2574" i="5" s="1"/>
  <c r="M2575" i="5" s="1"/>
  <c r="M2576" i="5" s="1"/>
  <c r="M2577" i="5" s="1"/>
  <c r="M2578" i="5" s="1"/>
  <c r="M2579" i="5" s="1"/>
  <c r="M2580" i="5" s="1"/>
  <c r="M2581" i="5" s="1"/>
  <c r="M2582" i="5" s="1"/>
  <c r="M2583" i="5" s="1"/>
  <c r="M2584" i="5" s="1"/>
  <c r="M2585" i="5" s="1"/>
  <c r="M2586" i="5" s="1"/>
  <c r="M2587" i="5" s="1"/>
  <c r="M2588" i="5" s="1"/>
  <c r="M2589" i="5" s="1"/>
  <c r="M2590" i="5" s="1"/>
  <c r="M2591" i="5" s="1"/>
  <c r="M2592" i="5" s="1"/>
  <c r="M2593" i="5" s="1"/>
  <c r="M2594" i="5" s="1"/>
  <c r="M2595" i="5" s="1"/>
  <c r="M2596" i="5" s="1"/>
  <c r="M2597" i="5" s="1"/>
  <c r="M2598" i="5" s="1"/>
  <c r="M2599" i="5" s="1"/>
  <c r="M2600" i="5" s="1"/>
  <c r="M2601" i="5" s="1"/>
  <c r="M2602" i="5" s="1"/>
  <c r="M2603" i="5" s="1"/>
  <c r="M2604" i="5" s="1"/>
  <c r="M2605" i="5" s="1"/>
  <c r="M2606" i="5" s="1"/>
  <c r="M2607" i="5" s="1"/>
  <c r="M2608" i="5" s="1"/>
  <c r="M2609" i="5" s="1"/>
  <c r="M2610" i="5" s="1"/>
  <c r="M2611" i="5" s="1"/>
  <c r="M2612" i="5" s="1"/>
  <c r="M2613" i="5" s="1"/>
  <c r="M2614" i="5" s="1"/>
  <c r="M2615" i="5" s="1"/>
  <c r="M2616" i="5" s="1"/>
  <c r="M2617" i="5" s="1"/>
  <c r="M2618" i="5" s="1"/>
  <c r="M2619" i="5" s="1"/>
  <c r="M2620" i="5" s="1"/>
  <c r="M2621" i="5" s="1"/>
  <c r="M2622" i="5" s="1"/>
  <c r="M2623" i="5" s="1"/>
  <c r="M2624" i="5" s="1"/>
  <c r="M2625" i="5" s="1"/>
  <c r="M2626" i="5" s="1"/>
  <c r="M2627" i="5" s="1"/>
  <c r="M2628" i="5" s="1"/>
  <c r="M2629" i="5" s="1"/>
  <c r="M2630" i="5" s="1"/>
  <c r="M2631" i="5" s="1"/>
  <c r="M2632" i="5" s="1"/>
  <c r="M2633" i="5" s="1"/>
  <c r="M2634" i="5" s="1"/>
  <c r="M2635" i="5" s="1"/>
  <c r="M2636" i="5" s="1"/>
  <c r="M2637" i="5" s="1"/>
  <c r="M2638" i="5" s="1"/>
  <c r="M2639" i="5" s="1"/>
  <c r="M2640" i="5" s="1"/>
  <c r="M2641" i="5" s="1"/>
  <c r="M2642" i="5" s="1"/>
  <c r="M2643" i="5" s="1"/>
  <c r="M2644" i="5" s="1"/>
  <c r="M2645" i="5" s="1"/>
  <c r="M2646" i="5" s="1"/>
  <c r="M2647" i="5" s="1"/>
  <c r="M2648" i="5" s="1"/>
  <c r="M2649" i="5" s="1"/>
  <c r="M2650" i="5" s="1"/>
  <c r="M2651" i="5" s="1"/>
  <c r="M2652" i="5" s="1"/>
  <c r="M2653" i="5" s="1"/>
  <c r="M2654" i="5" s="1"/>
  <c r="M2655" i="5" s="1"/>
  <c r="M2656" i="5" s="1"/>
  <c r="M2657" i="5" s="1"/>
  <c r="M2658" i="5" s="1"/>
  <c r="M2659" i="5" s="1"/>
  <c r="M2660" i="5" s="1"/>
  <c r="M2661" i="5" s="1"/>
  <c r="M2662" i="5" s="1"/>
  <c r="M2663" i="5" s="1"/>
  <c r="M2664" i="5" s="1"/>
  <c r="M2665" i="5" s="1"/>
  <c r="M2666" i="5" s="1"/>
  <c r="M2667" i="5" s="1"/>
  <c r="M2668" i="5" s="1"/>
  <c r="M2669" i="5" s="1"/>
  <c r="M2670" i="5" s="1"/>
  <c r="M2671" i="5" s="1"/>
  <c r="M2672" i="5" s="1"/>
  <c r="M2673" i="5" s="1"/>
  <c r="M2674" i="5" s="1"/>
  <c r="M2675" i="5" s="1"/>
  <c r="M2676" i="5" s="1"/>
  <c r="M2677" i="5" s="1"/>
  <c r="M2678" i="5" s="1"/>
  <c r="M2679" i="5" s="1"/>
  <c r="M2680" i="5" s="1"/>
  <c r="M2681" i="5" s="1"/>
  <c r="M2682" i="5" s="1"/>
  <c r="M2683" i="5" s="1"/>
  <c r="M2684" i="5" s="1"/>
  <c r="M2685" i="5" s="1"/>
  <c r="M2686" i="5" s="1"/>
  <c r="M2687" i="5" s="1"/>
  <c r="M2688" i="5" s="1"/>
  <c r="M2689" i="5" s="1"/>
  <c r="M2690" i="5" s="1"/>
  <c r="M2691" i="5" s="1"/>
  <c r="M2692" i="5" s="1"/>
  <c r="M2693" i="5" s="1"/>
  <c r="M2694" i="5" s="1"/>
  <c r="M2695" i="5" s="1"/>
  <c r="M2696" i="5" s="1"/>
  <c r="M2697" i="5" s="1"/>
  <c r="M2698" i="5" s="1"/>
  <c r="M2699" i="5" s="1"/>
  <c r="M2700" i="5" s="1"/>
  <c r="M2701" i="5" s="1"/>
  <c r="M2702" i="5" s="1"/>
  <c r="M2703" i="5" s="1"/>
  <c r="M2704" i="5" s="1"/>
  <c r="M2705" i="5" s="1"/>
  <c r="M2706" i="5" s="1"/>
  <c r="M2707" i="5" s="1"/>
  <c r="M2708" i="5" s="1"/>
  <c r="M2709" i="5" s="1"/>
  <c r="M2710" i="5" s="1"/>
  <c r="M2711" i="5" s="1"/>
  <c r="M2712" i="5" s="1"/>
  <c r="M2713" i="5" s="1"/>
  <c r="M2714" i="5" s="1"/>
  <c r="M2715" i="5" s="1"/>
  <c r="M2716" i="5" s="1"/>
  <c r="M2717" i="5" s="1"/>
  <c r="M2718" i="5" s="1"/>
  <c r="M2719" i="5" s="1"/>
  <c r="M2720" i="5" s="1"/>
  <c r="M2721" i="5" s="1"/>
  <c r="M2722" i="5" s="1"/>
  <c r="M2723" i="5" s="1"/>
  <c r="M2724" i="5" s="1"/>
  <c r="M2725" i="5" s="1"/>
  <c r="M2726" i="5" s="1"/>
  <c r="M2727" i="5" s="1"/>
  <c r="M2728" i="5" s="1"/>
  <c r="M2729" i="5" s="1"/>
  <c r="M2730" i="5" s="1"/>
  <c r="M2731" i="5" s="1"/>
  <c r="M2732" i="5" s="1"/>
  <c r="M2733" i="5" s="1"/>
  <c r="M2734" i="5" s="1"/>
  <c r="M2735" i="5" s="1"/>
  <c r="M2736" i="5" s="1"/>
  <c r="M2737" i="5" s="1"/>
  <c r="M2738" i="5" s="1"/>
  <c r="M2739" i="5" s="1"/>
  <c r="M2740" i="5" s="1"/>
  <c r="M2741" i="5" s="1"/>
  <c r="M2742" i="5" s="1"/>
  <c r="M2743" i="5" s="1"/>
  <c r="M2744" i="5" s="1"/>
  <c r="M2745" i="5" s="1"/>
  <c r="M2746" i="5" s="1"/>
  <c r="M2747" i="5" s="1"/>
  <c r="M2748" i="5" s="1"/>
  <c r="M2749" i="5" s="1"/>
  <c r="M2750" i="5" s="1"/>
  <c r="M2751" i="5" s="1"/>
  <c r="M2752" i="5" s="1"/>
  <c r="M2753" i="5" s="1"/>
  <c r="M2754" i="5" s="1"/>
  <c r="M2755" i="5" s="1"/>
  <c r="M2756" i="5" s="1"/>
  <c r="M2757" i="5" s="1"/>
  <c r="M2758" i="5" s="1"/>
  <c r="M2759" i="5" s="1"/>
  <c r="M2760" i="5" s="1"/>
  <c r="M2761" i="5" s="1"/>
  <c r="M2762" i="5" s="1"/>
  <c r="M2763" i="5" s="1"/>
  <c r="M2764" i="5" s="1"/>
  <c r="M2765" i="5" s="1"/>
  <c r="M2766" i="5" s="1"/>
  <c r="M2767" i="5" s="1"/>
  <c r="M2768" i="5" s="1"/>
  <c r="M2769" i="5" s="1"/>
  <c r="M2770" i="5" s="1"/>
  <c r="M2771" i="5" s="1"/>
  <c r="M2772" i="5" s="1"/>
  <c r="M2773" i="5" s="1"/>
  <c r="M2774" i="5" s="1"/>
  <c r="M2775" i="5" s="1"/>
  <c r="M2776" i="5" s="1"/>
  <c r="M2777" i="5" s="1"/>
  <c r="M2778" i="5" s="1"/>
  <c r="M2779" i="5" s="1"/>
  <c r="M2780" i="5" s="1"/>
  <c r="M2781" i="5" s="1"/>
  <c r="M2782" i="5" s="1"/>
  <c r="M2783" i="5" s="1"/>
  <c r="M2784" i="5" s="1"/>
  <c r="M2785" i="5" s="1"/>
  <c r="M2786" i="5" s="1"/>
  <c r="M2787" i="5" s="1"/>
  <c r="M2788" i="5" s="1"/>
  <c r="M2789" i="5" s="1"/>
  <c r="M2790" i="5" s="1"/>
  <c r="M2791" i="5" s="1"/>
  <c r="M2792" i="5" s="1"/>
  <c r="M2793" i="5" s="1"/>
  <c r="M2794" i="5" s="1"/>
  <c r="M2795" i="5" s="1"/>
  <c r="M2796" i="5" s="1"/>
  <c r="M2797" i="5" s="1"/>
  <c r="M2798" i="5" s="1"/>
  <c r="M2799" i="5" s="1"/>
  <c r="M2800" i="5" s="1"/>
  <c r="M2801" i="5" s="1"/>
  <c r="M2802" i="5" s="1"/>
  <c r="M2803" i="5" s="1"/>
  <c r="M2804" i="5" s="1"/>
  <c r="M2805" i="5" s="1"/>
  <c r="M2806" i="5" s="1"/>
  <c r="M2807" i="5" s="1"/>
  <c r="M2808" i="5" s="1"/>
  <c r="M2809" i="5" s="1"/>
  <c r="M2810" i="5" s="1"/>
  <c r="M2811" i="5" s="1"/>
  <c r="M2812" i="5" s="1"/>
  <c r="M2813" i="5" s="1"/>
  <c r="M2814" i="5" s="1"/>
  <c r="M2815" i="5" s="1"/>
  <c r="M2816" i="5" s="1"/>
  <c r="M2817" i="5" s="1"/>
  <c r="M2818" i="5" s="1"/>
  <c r="M2819" i="5" s="1"/>
  <c r="M2820" i="5" s="1"/>
  <c r="M2821" i="5" s="1"/>
  <c r="M2822" i="5" s="1"/>
  <c r="M2823" i="5" s="1"/>
  <c r="M2824" i="5" s="1"/>
  <c r="M2825" i="5" s="1"/>
  <c r="M2826" i="5" s="1"/>
  <c r="M2827" i="5" s="1"/>
  <c r="M2828" i="5" s="1"/>
  <c r="M2829" i="5" s="1"/>
  <c r="M2830" i="5" s="1"/>
  <c r="M2831" i="5" s="1"/>
  <c r="M2832" i="5" s="1"/>
  <c r="M2833" i="5" s="1"/>
  <c r="M2834" i="5" s="1"/>
  <c r="M2835" i="5" s="1"/>
  <c r="M2836" i="5" s="1"/>
  <c r="M2837" i="5" s="1"/>
  <c r="M2838" i="5" s="1"/>
  <c r="M2839" i="5" s="1"/>
  <c r="M2840" i="5" s="1"/>
  <c r="M2841" i="5" s="1"/>
  <c r="M2842" i="5" s="1"/>
  <c r="M2843" i="5" s="1"/>
  <c r="M2844" i="5" s="1"/>
  <c r="M2845" i="5" s="1"/>
  <c r="M2846" i="5" s="1"/>
  <c r="M2847" i="5" s="1"/>
  <c r="M2848" i="5" s="1"/>
  <c r="M2849" i="5" s="1"/>
  <c r="M2850" i="5" s="1"/>
  <c r="M2851" i="5" s="1"/>
  <c r="M2852" i="5" s="1"/>
  <c r="M2853" i="5" s="1"/>
  <c r="M2854" i="5" s="1"/>
  <c r="M2855" i="5" s="1"/>
  <c r="M2856" i="5" s="1"/>
  <c r="M2857" i="5" s="1"/>
  <c r="M2858" i="5" s="1"/>
  <c r="M2859" i="5" s="1"/>
  <c r="M2860" i="5" s="1"/>
  <c r="M2861" i="5" s="1"/>
  <c r="M2862" i="5" s="1"/>
  <c r="M2863" i="5" s="1"/>
  <c r="M2864" i="5" s="1"/>
  <c r="M2865" i="5" s="1"/>
  <c r="M2866" i="5" s="1"/>
  <c r="M2867" i="5" s="1"/>
  <c r="M2868" i="5" s="1"/>
  <c r="M2869" i="5" s="1"/>
  <c r="M2870" i="5" s="1"/>
  <c r="M2871" i="5" s="1"/>
  <c r="M2872" i="5" s="1"/>
  <c r="M2873" i="5" s="1"/>
  <c r="M2874" i="5" s="1"/>
  <c r="M2875" i="5" s="1"/>
  <c r="M2876" i="5" s="1"/>
  <c r="M2877" i="5" s="1"/>
  <c r="M2878" i="5" s="1"/>
  <c r="M2879" i="5" s="1"/>
  <c r="M2880" i="5" s="1"/>
  <c r="M2881" i="5" s="1"/>
  <c r="M2882" i="5" s="1"/>
  <c r="M2883" i="5" s="1"/>
  <c r="M2884" i="5" s="1"/>
  <c r="M2885" i="5" s="1"/>
  <c r="M2886" i="5" s="1"/>
  <c r="M2887" i="5" s="1"/>
  <c r="M2888" i="5" s="1"/>
  <c r="M2889" i="5" s="1"/>
  <c r="M2890" i="5" s="1"/>
  <c r="M2891" i="5" s="1"/>
  <c r="M2892" i="5" s="1"/>
  <c r="M2893" i="5" s="1"/>
  <c r="M2894" i="5" s="1"/>
  <c r="M2895" i="5" s="1"/>
  <c r="M2896" i="5" s="1"/>
  <c r="M2897" i="5" s="1"/>
  <c r="M2898" i="5" s="1"/>
  <c r="M2899" i="5" s="1"/>
  <c r="M2900" i="5" s="1"/>
  <c r="M2901" i="5" s="1"/>
  <c r="M2902" i="5" s="1"/>
  <c r="M2903" i="5" s="1"/>
  <c r="M2904" i="5" s="1"/>
  <c r="M2905" i="5" s="1"/>
  <c r="M2906" i="5" s="1"/>
  <c r="M2907" i="5" s="1"/>
  <c r="M2908" i="5" s="1"/>
  <c r="M2909" i="5" s="1"/>
  <c r="M2910" i="5" s="1"/>
  <c r="M2911" i="5" s="1"/>
  <c r="M2912" i="5" s="1"/>
  <c r="M2913" i="5" s="1"/>
  <c r="M2914" i="5" s="1"/>
  <c r="M2915" i="5" s="1"/>
  <c r="M2916" i="5" s="1"/>
  <c r="M2917" i="5" s="1"/>
  <c r="M2918" i="5" s="1"/>
  <c r="M2919" i="5" s="1"/>
  <c r="M2920" i="5" s="1"/>
  <c r="M2921" i="5" s="1"/>
  <c r="M2922" i="5" s="1"/>
  <c r="M2923" i="5" s="1"/>
  <c r="M2924" i="5" s="1"/>
  <c r="M2925" i="5" s="1"/>
  <c r="M2926" i="5" s="1"/>
  <c r="M2927" i="5" s="1"/>
  <c r="M2928" i="5" s="1"/>
  <c r="M2929" i="5" s="1"/>
  <c r="M2930" i="5" s="1"/>
  <c r="M2931" i="5" s="1"/>
  <c r="M2932" i="5" s="1"/>
  <c r="M2933" i="5" s="1"/>
  <c r="M2934" i="5" s="1"/>
  <c r="M2935" i="5" s="1"/>
  <c r="M2936" i="5" s="1"/>
  <c r="M2937" i="5" s="1"/>
  <c r="M2938" i="5" s="1"/>
  <c r="M2939" i="5" s="1"/>
  <c r="M2940" i="5" s="1"/>
  <c r="M2941" i="5" s="1"/>
  <c r="M2942" i="5" s="1"/>
  <c r="M2943" i="5" s="1"/>
  <c r="M2944" i="5" s="1"/>
  <c r="M2945" i="5" s="1"/>
  <c r="M2946" i="5" s="1"/>
  <c r="M2947" i="5" s="1"/>
  <c r="M2948" i="5" s="1"/>
  <c r="M2949" i="5" s="1"/>
  <c r="M2950" i="5" s="1"/>
  <c r="M2951" i="5" s="1"/>
  <c r="M2952" i="5" s="1"/>
  <c r="M2953" i="5" s="1"/>
  <c r="M2954" i="5" s="1"/>
  <c r="M2955" i="5" s="1"/>
  <c r="M2956" i="5" s="1"/>
  <c r="M2957" i="5" s="1"/>
  <c r="M2958" i="5" s="1"/>
  <c r="M2959" i="5" s="1"/>
  <c r="M2960" i="5" s="1"/>
  <c r="M2961" i="5" s="1"/>
  <c r="M2962" i="5" s="1"/>
  <c r="M2963" i="5" s="1"/>
  <c r="M2964" i="5" s="1"/>
  <c r="M2965" i="5" s="1"/>
  <c r="M2966" i="5" s="1"/>
  <c r="M2967" i="5" s="1"/>
  <c r="M2968" i="5" s="1"/>
  <c r="M2969" i="5" s="1"/>
  <c r="M2970" i="5" s="1"/>
  <c r="M2971" i="5" s="1"/>
  <c r="M2972" i="5" s="1"/>
  <c r="M2973" i="5" s="1"/>
  <c r="M2974" i="5" s="1"/>
  <c r="M2975" i="5" s="1"/>
  <c r="M2976" i="5" s="1"/>
  <c r="M2977" i="5" s="1"/>
  <c r="M2978" i="5" s="1"/>
  <c r="M2979" i="5" s="1"/>
  <c r="M2980" i="5" s="1"/>
  <c r="M2981" i="5" s="1"/>
  <c r="M2982" i="5" s="1"/>
  <c r="M2983" i="5" s="1"/>
  <c r="M2984" i="5" s="1"/>
  <c r="M2985" i="5" s="1"/>
  <c r="M2986" i="5" s="1"/>
  <c r="M2987" i="5" s="1"/>
  <c r="M2988" i="5" s="1"/>
  <c r="M2989" i="5" s="1"/>
  <c r="M2990" i="5" s="1"/>
  <c r="M2991" i="5" s="1"/>
  <c r="M2992" i="5" s="1"/>
  <c r="M2993" i="5" s="1"/>
  <c r="M2994" i="5" s="1"/>
  <c r="M2995" i="5" s="1"/>
  <c r="M2996" i="5" s="1"/>
  <c r="M2997" i="5" s="1"/>
  <c r="M2998" i="5" s="1"/>
  <c r="M2999" i="5" s="1"/>
  <c r="M3000" i="5" s="1"/>
  <c r="M3001" i="5" s="1"/>
  <c r="M3002" i="5" s="1"/>
  <c r="M3003" i="5" s="1"/>
  <c r="M3004" i="5" s="1"/>
  <c r="M3005" i="5" s="1"/>
  <c r="M3006" i="5" s="1"/>
  <c r="M3007" i="5" s="1"/>
  <c r="M3008" i="5" s="1"/>
  <c r="M3009" i="5" s="1"/>
  <c r="M3010" i="5" s="1"/>
  <c r="M3011" i="5" s="1"/>
  <c r="M3012" i="5" s="1"/>
  <c r="M3013" i="5" s="1"/>
  <c r="M3014" i="5" s="1"/>
  <c r="M3015" i="5" s="1"/>
  <c r="M3016" i="5" s="1"/>
  <c r="M3017" i="5" s="1"/>
  <c r="M3018" i="5" s="1"/>
  <c r="M3019" i="5" s="1"/>
  <c r="M3020" i="5" s="1"/>
  <c r="M3021" i="5" s="1"/>
  <c r="M3022" i="5" s="1"/>
  <c r="M3023" i="5" s="1"/>
  <c r="M3024" i="5" s="1"/>
  <c r="M3025" i="5" s="1"/>
  <c r="M3026" i="5" s="1"/>
  <c r="M3027" i="5" s="1"/>
  <c r="M3028" i="5" s="1"/>
  <c r="M3029" i="5" s="1"/>
  <c r="M3030" i="5" s="1"/>
  <c r="M3031" i="5" s="1"/>
  <c r="M3032" i="5" s="1"/>
  <c r="M3033" i="5" s="1"/>
  <c r="M3034" i="5" s="1"/>
  <c r="M3035" i="5" s="1"/>
  <c r="M3036" i="5" s="1"/>
  <c r="M3037" i="5" s="1"/>
  <c r="M3038" i="5" s="1"/>
  <c r="M3039" i="5" s="1"/>
  <c r="M3040" i="5" s="1"/>
  <c r="M3041" i="5" s="1"/>
  <c r="M3042" i="5" s="1"/>
  <c r="M3043" i="5" s="1"/>
  <c r="M3044" i="5" s="1"/>
  <c r="M3045" i="5" s="1"/>
  <c r="M3046" i="5" s="1"/>
  <c r="M3047" i="5" s="1"/>
  <c r="M3048" i="5" s="1"/>
  <c r="M3049" i="5" s="1"/>
  <c r="M3050" i="5" s="1"/>
  <c r="M3051" i="5" s="1"/>
  <c r="M3052" i="5" s="1"/>
  <c r="M3053" i="5" s="1"/>
  <c r="M3054" i="5" s="1"/>
  <c r="M3055" i="5" s="1"/>
  <c r="M3056" i="5" s="1"/>
  <c r="M3057" i="5" s="1"/>
  <c r="M3058" i="5" s="1"/>
  <c r="M3059" i="5" s="1"/>
  <c r="M3060" i="5" s="1"/>
  <c r="M3061" i="5" s="1"/>
  <c r="M3062" i="5" s="1"/>
  <c r="M3063" i="5" s="1"/>
  <c r="M3064" i="5" s="1"/>
  <c r="M3065" i="5" s="1"/>
  <c r="M3066" i="5" s="1"/>
  <c r="M3067" i="5" s="1"/>
  <c r="M3068" i="5" s="1"/>
  <c r="M3069" i="5" s="1"/>
  <c r="M3070" i="5" s="1"/>
  <c r="M3071" i="5" s="1"/>
  <c r="M3072" i="5" s="1"/>
  <c r="M3073" i="5" s="1"/>
  <c r="M3074" i="5" s="1"/>
  <c r="M3075" i="5" s="1"/>
  <c r="M3076" i="5" s="1"/>
  <c r="M3077" i="5" s="1"/>
  <c r="M3078" i="5" s="1"/>
  <c r="M3079" i="5" s="1"/>
  <c r="M3080" i="5" s="1"/>
  <c r="M3081" i="5" s="1"/>
  <c r="M3082" i="5" s="1"/>
  <c r="M3083" i="5" s="1"/>
  <c r="M3084" i="5" s="1"/>
  <c r="M3085" i="5" s="1"/>
  <c r="M3086" i="5" s="1"/>
  <c r="M3087" i="5" s="1"/>
  <c r="M3088" i="5" s="1"/>
  <c r="M3089" i="5" s="1"/>
  <c r="M3090" i="5" s="1"/>
  <c r="M3091" i="5" s="1"/>
  <c r="M3092" i="5" s="1"/>
  <c r="M3093" i="5" s="1"/>
  <c r="M3094" i="5" s="1"/>
  <c r="M3095" i="5" s="1"/>
  <c r="M3096" i="5" s="1"/>
  <c r="M3097" i="5" s="1"/>
  <c r="M3098" i="5" s="1"/>
  <c r="M3099" i="5" s="1"/>
  <c r="M3100" i="5" s="1"/>
  <c r="M3101" i="5" s="1"/>
  <c r="M3102" i="5" s="1"/>
  <c r="M3103" i="5" s="1"/>
  <c r="M3104" i="5" s="1"/>
  <c r="M3105" i="5" s="1"/>
  <c r="M3106" i="5" s="1"/>
  <c r="M3107" i="5" s="1"/>
  <c r="M3108" i="5" s="1"/>
  <c r="M3109" i="5" s="1"/>
  <c r="M3110" i="5" s="1"/>
  <c r="M3111" i="5" s="1"/>
  <c r="M3112" i="5" s="1"/>
  <c r="M3113" i="5" s="1"/>
  <c r="M3114" i="5" s="1"/>
  <c r="M3115" i="5" s="1"/>
  <c r="M3116" i="5" s="1"/>
  <c r="M3117" i="5" s="1"/>
  <c r="M3118" i="5" s="1"/>
  <c r="M3119" i="5" s="1"/>
  <c r="M3120" i="5" s="1"/>
  <c r="M3121" i="5" s="1"/>
  <c r="M3122" i="5" s="1"/>
  <c r="M3123" i="5" s="1"/>
  <c r="M3124" i="5" s="1"/>
  <c r="M3125" i="5" s="1"/>
  <c r="M3126" i="5" s="1"/>
  <c r="M3127" i="5" s="1"/>
  <c r="M3128" i="5" s="1"/>
  <c r="M3129" i="5" s="1"/>
  <c r="M3130" i="5" s="1"/>
  <c r="M3131" i="5" s="1"/>
  <c r="M3132" i="5" s="1"/>
  <c r="M3133" i="5" s="1"/>
  <c r="M3134" i="5" s="1"/>
  <c r="M3135" i="5" s="1"/>
  <c r="M3136" i="5" s="1"/>
  <c r="M3137" i="5" s="1"/>
  <c r="M3138" i="5" s="1"/>
  <c r="M3139" i="5" s="1"/>
  <c r="M3140" i="5" s="1"/>
  <c r="M3141" i="5" s="1"/>
  <c r="M3142" i="5" s="1"/>
  <c r="M3143" i="5" s="1"/>
  <c r="M3144" i="5" s="1"/>
  <c r="M3145" i="5" s="1"/>
  <c r="M3146" i="5" s="1"/>
  <c r="M3147" i="5" s="1"/>
  <c r="M3148" i="5" s="1"/>
  <c r="M3149" i="5" s="1"/>
  <c r="M3150" i="5" s="1"/>
  <c r="M3151" i="5" s="1"/>
  <c r="M3152" i="5" s="1"/>
  <c r="M3153" i="5" s="1"/>
  <c r="M3154" i="5" s="1"/>
  <c r="M3155" i="5" s="1"/>
  <c r="M3156" i="5" s="1"/>
  <c r="M3157" i="5" s="1"/>
  <c r="M3158" i="5" s="1"/>
  <c r="M3159" i="5" s="1"/>
  <c r="M3160" i="5" s="1"/>
  <c r="M3161" i="5" s="1"/>
  <c r="M3162" i="5" s="1"/>
  <c r="M3163" i="5" s="1"/>
  <c r="M3164" i="5" s="1"/>
  <c r="M3165" i="5" s="1"/>
  <c r="M3166" i="5" s="1"/>
  <c r="M3167" i="5" s="1"/>
  <c r="M3168" i="5" s="1"/>
  <c r="M3169" i="5" s="1"/>
  <c r="M3170" i="5" s="1"/>
  <c r="M3171" i="5" s="1"/>
  <c r="M3172" i="5" s="1"/>
  <c r="M3173" i="5" s="1"/>
  <c r="M3174" i="5" s="1"/>
  <c r="M3175" i="5" s="1"/>
  <c r="M3176" i="5" s="1"/>
  <c r="M3177" i="5" s="1"/>
  <c r="M3178" i="5" s="1"/>
  <c r="M3179" i="5" s="1"/>
  <c r="M3180" i="5" s="1"/>
  <c r="M3181" i="5" s="1"/>
  <c r="M3182" i="5" s="1"/>
  <c r="M3183" i="5" s="1"/>
  <c r="M3184" i="5" s="1"/>
  <c r="M3185" i="5" s="1"/>
  <c r="M3186" i="5" s="1"/>
  <c r="M3187" i="5" s="1"/>
  <c r="M3188" i="5" s="1"/>
  <c r="M3189" i="5" s="1"/>
  <c r="M3190" i="5" s="1"/>
  <c r="M3191" i="5" s="1"/>
  <c r="M3192" i="5" s="1"/>
  <c r="M3193" i="5" s="1"/>
  <c r="M3194" i="5" s="1"/>
  <c r="M3195" i="5" s="1"/>
  <c r="M3196" i="5" s="1"/>
  <c r="M3197" i="5" s="1"/>
  <c r="M3198" i="5" s="1"/>
  <c r="M3199" i="5" s="1"/>
  <c r="M3200" i="5" s="1"/>
  <c r="M3201" i="5" s="1"/>
  <c r="M3202" i="5" s="1"/>
  <c r="M3203" i="5" s="1"/>
  <c r="M3204" i="5" s="1"/>
  <c r="M3205" i="5" s="1"/>
  <c r="M3206" i="5" s="1"/>
  <c r="M3207" i="5" s="1"/>
  <c r="M3208" i="5" s="1"/>
  <c r="M3209" i="5" s="1"/>
  <c r="M3210" i="5" s="1"/>
  <c r="M3211" i="5" s="1"/>
  <c r="M3212" i="5" s="1"/>
  <c r="M3213" i="5" s="1"/>
  <c r="M3214" i="5" s="1"/>
  <c r="M3215" i="5" s="1"/>
  <c r="M3216" i="5" s="1"/>
  <c r="M3217" i="5" s="1"/>
  <c r="M3218" i="5" s="1"/>
  <c r="M3219" i="5" s="1"/>
  <c r="M3220" i="5" s="1"/>
  <c r="M3221" i="5" s="1"/>
  <c r="M3222" i="5" s="1"/>
  <c r="M3223" i="5" s="1"/>
  <c r="M3224" i="5" s="1"/>
  <c r="M3225" i="5" s="1"/>
  <c r="M3226" i="5" s="1"/>
  <c r="M3227" i="5" s="1"/>
  <c r="M3228" i="5" s="1"/>
  <c r="M3229" i="5" s="1"/>
  <c r="M3230" i="5" s="1"/>
  <c r="M3231" i="5" s="1"/>
  <c r="M3232" i="5" s="1"/>
  <c r="M3233" i="5" s="1"/>
  <c r="M3234" i="5" s="1"/>
  <c r="M3235" i="5" s="1"/>
  <c r="M3236" i="5" s="1"/>
  <c r="M3237" i="5" s="1"/>
  <c r="M3238" i="5" s="1"/>
  <c r="M3239" i="5" s="1"/>
  <c r="M3240" i="5" s="1"/>
  <c r="M3241" i="5" s="1"/>
  <c r="M3242" i="5" s="1"/>
  <c r="M3243" i="5" s="1"/>
  <c r="M3244" i="5" s="1"/>
  <c r="M3245" i="5" s="1"/>
  <c r="M3246" i="5" s="1"/>
  <c r="M3247" i="5" s="1"/>
  <c r="M3248" i="5" s="1"/>
  <c r="M3249" i="5" s="1"/>
  <c r="M3250" i="5" s="1"/>
  <c r="M3251" i="5" s="1"/>
  <c r="M3252" i="5" s="1"/>
  <c r="M3253" i="5" s="1"/>
  <c r="M3254" i="5" s="1"/>
  <c r="M3255" i="5" s="1"/>
  <c r="M3256" i="5" s="1"/>
  <c r="M3257" i="5" s="1"/>
  <c r="M3258" i="5" s="1"/>
  <c r="M3259" i="5" s="1"/>
  <c r="M3260" i="5" s="1"/>
  <c r="M3261" i="5" s="1"/>
  <c r="M3262" i="5" s="1"/>
  <c r="M3263" i="5" s="1"/>
  <c r="M3264" i="5" s="1"/>
  <c r="M3265" i="5" s="1"/>
  <c r="M3266" i="5" s="1"/>
  <c r="M3267" i="5" s="1"/>
  <c r="M3268" i="5" s="1"/>
  <c r="M3269" i="5" s="1"/>
  <c r="M3270" i="5" s="1"/>
  <c r="M3271" i="5" s="1"/>
  <c r="M3272" i="5" s="1"/>
  <c r="M3273" i="5" s="1"/>
  <c r="M3274" i="5" s="1"/>
  <c r="M3275" i="5" s="1"/>
  <c r="M3276" i="5" s="1"/>
  <c r="M3277" i="5" s="1"/>
  <c r="M3278" i="5" s="1"/>
  <c r="M3279" i="5" s="1"/>
  <c r="M3280" i="5" s="1"/>
  <c r="M3281" i="5" s="1"/>
  <c r="M3282" i="5" s="1"/>
  <c r="M3283" i="5" s="1"/>
  <c r="M3284" i="5" s="1"/>
  <c r="M3285" i="5" s="1"/>
  <c r="M3286" i="5" s="1"/>
  <c r="M3287" i="5" s="1"/>
  <c r="M3288" i="5" s="1"/>
  <c r="M3289" i="5" s="1"/>
  <c r="M3290" i="5" s="1"/>
  <c r="M3291" i="5" s="1"/>
  <c r="M3292" i="5" s="1"/>
  <c r="M3293" i="5" s="1"/>
  <c r="M3294" i="5" s="1"/>
  <c r="M3295" i="5" s="1"/>
  <c r="M3296" i="5" s="1"/>
  <c r="M3297" i="5" s="1"/>
  <c r="M3298" i="5" s="1"/>
  <c r="M3299" i="5" s="1"/>
  <c r="M3300" i="5" s="1"/>
  <c r="M3301" i="5" s="1"/>
  <c r="M3302" i="5" s="1"/>
  <c r="M3303" i="5" s="1"/>
  <c r="M3304" i="5" s="1"/>
  <c r="M3305" i="5" s="1"/>
  <c r="M3306" i="5" s="1"/>
  <c r="M3307" i="5" s="1"/>
  <c r="M3308" i="5" s="1"/>
  <c r="M3309" i="5" s="1"/>
  <c r="M3310" i="5" s="1"/>
  <c r="M3311" i="5" s="1"/>
  <c r="M3312" i="5" s="1"/>
  <c r="M3313" i="5" s="1"/>
  <c r="M3314" i="5" s="1"/>
  <c r="M3315" i="5" s="1"/>
  <c r="M3316" i="5" s="1"/>
  <c r="M3317" i="5" s="1"/>
  <c r="M3318" i="5" s="1"/>
  <c r="M3319" i="5" s="1"/>
  <c r="M3320" i="5" s="1"/>
  <c r="M3321" i="5" s="1"/>
  <c r="M3322" i="5" s="1"/>
  <c r="M3323" i="5" s="1"/>
  <c r="M3324" i="5" s="1"/>
  <c r="M3325" i="5" s="1"/>
  <c r="M3326" i="5" s="1"/>
  <c r="M3327" i="5" s="1"/>
  <c r="M3328" i="5" s="1"/>
  <c r="M3329" i="5" s="1"/>
  <c r="M3330" i="5" s="1"/>
  <c r="M3331" i="5" s="1"/>
  <c r="M3332" i="5" s="1"/>
  <c r="M3333" i="5" s="1"/>
  <c r="M3334" i="5" s="1"/>
  <c r="M3335" i="5" s="1"/>
  <c r="M3336" i="5" s="1"/>
  <c r="M3337" i="5" s="1"/>
  <c r="M3338" i="5" s="1"/>
  <c r="M3339" i="5" s="1"/>
  <c r="M3340" i="5" s="1"/>
  <c r="M3341" i="5" s="1"/>
  <c r="M3342" i="5" s="1"/>
  <c r="M3343" i="5" s="1"/>
  <c r="M3344" i="5" s="1"/>
  <c r="M3345" i="5" s="1"/>
  <c r="M3346" i="5" s="1"/>
  <c r="M3347" i="5" s="1"/>
  <c r="M3348" i="5" s="1"/>
  <c r="M3349" i="5" s="1"/>
  <c r="M3350" i="5" s="1"/>
  <c r="M3351" i="5" s="1"/>
  <c r="M3352" i="5" s="1"/>
  <c r="M3353" i="5" s="1"/>
  <c r="M3354" i="5" s="1"/>
  <c r="M3355" i="5" s="1"/>
  <c r="M3356" i="5" s="1"/>
  <c r="M3357" i="5" s="1"/>
  <c r="M3358" i="5" s="1"/>
  <c r="M3359" i="5" s="1"/>
  <c r="M3360" i="5" s="1"/>
  <c r="M3361" i="5" s="1"/>
  <c r="M3362" i="5" s="1"/>
  <c r="M3363" i="5" s="1"/>
  <c r="M3364" i="5" s="1"/>
  <c r="M3365" i="5" s="1"/>
  <c r="M3366" i="5" s="1"/>
  <c r="M3367" i="5" s="1"/>
  <c r="M3368" i="5" s="1"/>
  <c r="M3369" i="5" s="1"/>
  <c r="M3370" i="5" s="1"/>
  <c r="M3371" i="5" s="1"/>
  <c r="M3372" i="5" s="1"/>
  <c r="M3373" i="5" s="1"/>
  <c r="M3374" i="5" s="1"/>
  <c r="M3375" i="5" s="1"/>
  <c r="M3376" i="5" s="1"/>
  <c r="M3377" i="5" s="1"/>
  <c r="M3378" i="5" s="1"/>
  <c r="M3379" i="5" s="1"/>
  <c r="M3380" i="5" s="1"/>
  <c r="M3381" i="5" s="1"/>
  <c r="M3382" i="5" s="1"/>
  <c r="M3383" i="5" s="1"/>
  <c r="M3384" i="5" s="1"/>
  <c r="M3385" i="5" s="1"/>
  <c r="M3386" i="5" s="1"/>
  <c r="M3387" i="5" s="1"/>
  <c r="M3388" i="5" s="1"/>
  <c r="M3389" i="5" s="1"/>
  <c r="M3390" i="5" s="1"/>
  <c r="M3391" i="5" s="1"/>
  <c r="M3392" i="5" s="1"/>
  <c r="M3393" i="5" s="1"/>
  <c r="M3394" i="5" s="1"/>
  <c r="M3395" i="5" s="1"/>
  <c r="M3396" i="5" s="1"/>
  <c r="M3397" i="5" s="1"/>
  <c r="M3398" i="5" s="1"/>
  <c r="M3399" i="5" s="1"/>
  <c r="M3400" i="5" s="1"/>
  <c r="M3401" i="5" s="1"/>
  <c r="M3402" i="5" s="1"/>
  <c r="M3403" i="5" s="1"/>
  <c r="M3404" i="5" s="1"/>
  <c r="M3405" i="5" s="1"/>
  <c r="M3406" i="5" s="1"/>
  <c r="M3407" i="5" s="1"/>
  <c r="M3408" i="5" s="1"/>
  <c r="M3409" i="5" s="1"/>
  <c r="M3410" i="5" s="1"/>
  <c r="M3411" i="5" s="1"/>
  <c r="M3412" i="5" s="1"/>
  <c r="M3413" i="5" s="1"/>
  <c r="M3414" i="5" s="1"/>
  <c r="M3415" i="5" s="1"/>
  <c r="M3416" i="5" s="1"/>
  <c r="M3417" i="5" s="1"/>
  <c r="M3418" i="5" s="1"/>
  <c r="M3419" i="5" s="1"/>
  <c r="M3420" i="5" s="1"/>
  <c r="M3421" i="5" s="1"/>
  <c r="M3422" i="5" s="1"/>
  <c r="M3423" i="5" s="1"/>
  <c r="M3424" i="5" s="1"/>
  <c r="M3425" i="5" s="1"/>
  <c r="M3426" i="5" s="1"/>
  <c r="M3427" i="5" s="1"/>
  <c r="M3428" i="5" s="1"/>
  <c r="M3429" i="5" s="1"/>
  <c r="M3430" i="5" s="1"/>
  <c r="M3431" i="5" s="1"/>
  <c r="M3432" i="5" s="1"/>
  <c r="M3433" i="5" s="1"/>
  <c r="M3434" i="5" s="1"/>
  <c r="M3435" i="5" s="1"/>
  <c r="M3436" i="5" s="1"/>
  <c r="M3437" i="5" s="1"/>
  <c r="M3438" i="5" s="1"/>
  <c r="M3439" i="5" s="1"/>
  <c r="M3440" i="5" s="1"/>
  <c r="M3441" i="5" s="1"/>
  <c r="M3442" i="5" s="1"/>
  <c r="M3443" i="5" s="1"/>
  <c r="M3444" i="5" s="1"/>
  <c r="M3445" i="5" s="1"/>
  <c r="M3446" i="5" s="1"/>
  <c r="M3447" i="5" s="1"/>
  <c r="M3448" i="5" s="1"/>
  <c r="M3449" i="5" s="1"/>
  <c r="M3450" i="5" s="1"/>
  <c r="M3451" i="5" s="1"/>
  <c r="M3452" i="5" s="1"/>
  <c r="M3453" i="5" s="1"/>
  <c r="M3454" i="5" s="1"/>
  <c r="M3455" i="5" s="1"/>
  <c r="M3456" i="5" s="1"/>
  <c r="M3457" i="5" s="1"/>
  <c r="M3458" i="5" s="1"/>
  <c r="M3459" i="5" s="1"/>
  <c r="M3460" i="5" s="1"/>
  <c r="M3461" i="5" s="1"/>
  <c r="M3462" i="5" s="1"/>
  <c r="M3463" i="5" s="1"/>
  <c r="M3464" i="5" s="1"/>
  <c r="M3465" i="5" s="1"/>
  <c r="M3466" i="5" s="1"/>
  <c r="M3467" i="5" s="1"/>
  <c r="M3468" i="5" s="1"/>
  <c r="M3469" i="5" s="1"/>
  <c r="M3470" i="5" s="1"/>
  <c r="M3471" i="5" s="1"/>
  <c r="M3472" i="5" s="1"/>
  <c r="M3473" i="5" s="1"/>
  <c r="M3474" i="5" s="1"/>
  <c r="M3475" i="5" s="1"/>
  <c r="M3476" i="5" s="1"/>
  <c r="M3477" i="5" s="1"/>
  <c r="M3478" i="5" s="1"/>
  <c r="M3479" i="5" s="1"/>
  <c r="M3480" i="5" s="1"/>
  <c r="M3481" i="5" s="1"/>
  <c r="M3482" i="5" s="1"/>
  <c r="M3483" i="5" s="1"/>
  <c r="M3484" i="5" s="1"/>
  <c r="M3485" i="5" s="1"/>
  <c r="M3486" i="5" s="1"/>
  <c r="M3487" i="5" s="1"/>
  <c r="M3488" i="5" s="1"/>
  <c r="M3489" i="5" s="1"/>
  <c r="M3490" i="5" s="1"/>
  <c r="M3491" i="5" s="1"/>
  <c r="M3492" i="5" s="1"/>
  <c r="M3493" i="5" s="1"/>
  <c r="M3494" i="5" s="1"/>
  <c r="M3495" i="5" s="1"/>
  <c r="M3496" i="5" s="1"/>
  <c r="M3497" i="5" s="1"/>
  <c r="M3498" i="5" s="1"/>
  <c r="M3499" i="5" s="1"/>
  <c r="M3500" i="5" s="1"/>
  <c r="M3501" i="5" s="1"/>
  <c r="M3502" i="5" s="1"/>
  <c r="M3503" i="5" s="1"/>
  <c r="M3504" i="5" s="1"/>
  <c r="M3505" i="5" s="1"/>
  <c r="M3506" i="5" s="1"/>
  <c r="M3507" i="5" s="1"/>
  <c r="M3508" i="5" s="1"/>
  <c r="M3509" i="5" s="1"/>
  <c r="M3510" i="5" s="1"/>
  <c r="M3511" i="5" s="1"/>
  <c r="M3512" i="5" s="1"/>
  <c r="M3513" i="5" s="1"/>
  <c r="M3514" i="5" s="1"/>
  <c r="M3515" i="5" s="1"/>
  <c r="M3516" i="5" s="1"/>
  <c r="M3517" i="5" s="1"/>
  <c r="M3518" i="5" s="1"/>
  <c r="M3519" i="5" s="1"/>
  <c r="M3520" i="5" s="1"/>
  <c r="M3521" i="5" s="1"/>
  <c r="M3522" i="5" s="1"/>
  <c r="M3523" i="5" s="1"/>
  <c r="M3524" i="5" s="1"/>
  <c r="M3525" i="5" s="1"/>
  <c r="M3526" i="5" s="1"/>
  <c r="M3527" i="5" s="1"/>
  <c r="M3528" i="5" s="1"/>
  <c r="M3529" i="5" s="1"/>
  <c r="M3530" i="5" s="1"/>
  <c r="M3531" i="5" s="1"/>
  <c r="M3532" i="5" s="1"/>
  <c r="M3533" i="5" s="1"/>
  <c r="M3534" i="5" s="1"/>
  <c r="M3535" i="5" s="1"/>
  <c r="M3536" i="5" s="1"/>
  <c r="M3537" i="5" s="1"/>
  <c r="M3538" i="5" s="1"/>
  <c r="M3539" i="5" s="1"/>
  <c r="M3540" i="5" s="1"/>
  <c r="M3541" i="5" s="1"/>
  <c r="M3542" i="5" s="1"/>
  <c r="M3543" i="5" s="1"/>
  <c r="M3544" i="5" s="1"/>
  <c r="M3545" i="5" s="1"/>
  <c r="M3546" i="5" s="1"/>
  <c r="M3547" i="5" s="1"/>
  <c r="M3548" i="5" s="1"/>
  <c r="M3549" i="5" s="1"/>
  <c r="M3550" i="5" s="1"/>
  <c r="M3551" i="5" s="1"/>
  <c r="M3552" i="5" s="1"/>
  <c r="M3553" i="5" s="1"/>
  <c r="M3554" i="5" s="1"/>
  <c r="M3555" i="5" s="1"/>
  <c r="M3556" i="5" s="1"/>
  <c r="M3557" i="5" s="1"/>
  <c r="M3558" i="5" s="1"/>
  <c r="M3559" i="5" s="1"/>
  <c r="M3560" i="5" s="1"/>
  <c r="M3561" i="5" s="1"/>
  <c r="M3562" i="5" s="1"/>
  <c r="M3563" i="5" s="1"/>
  <c r="M3564" i="5" s="1"/>
  <c r="M3565" i="5" s="1"/>
  <c r="M3566" i="5" s="1"/>
  <c r="M3567" i="5" s="1"/>
  <c r="M3568" i="5" s="1"/>
  <c r="M3569" i="5" s="1"/>
  <c r="M3570" i="5" s="1"/>
  <c r="M3571" i="5" s="1"/>
  <c r="M3572" i="5" s="1"/>
  <c r="M3573" i="5" s="1"/>
  <c r="M3574" i="5" s="1"/>
  <c r="M3575" i="5" s="1"/>
  <c r="M3576" i="5" s="1"/>
  <c r="M3577" i="5" s="1"/>
  <c r="M3578" i="5" s="1"/>
  <c r="M3579" i="5" s="1"/>
  <c r="M3580" i="5" s="1"/>
  <c r="M3581" i="5" s="1"/>
  <c r="M3582" i="5" s="1"/>
  <c r="M3583" i="5" s="1"/>
  <c r="M3584" i="5" s="1"/>
  <c r="M3585" i="5" s="1"/>
  <c r="M3586" i="5" s="1"/>
  <c r="M3587" i="5" s="1"/>
  <c r="M3588" i="5" s="1"/>
  <c r="M3589" i="5" s="1"/>
  <c r="M3590" i="5" s="1"/>
  <c r="M3591" i="5" s="1"/>
  <c r="M3592" i="5" s="1"/>
  <c r="M3593" i="5" s="1"/>
  <c r="M3594" i="5" s="1"/>
  <c r="M3595" i="5" s="1"/>
  <c r="M3596" i="5" s="1"/>
  <c r="M3597" i="5" s="1"/>
  <c r="M3598" i="5" s="1"/>
  <c r="M3599" i="5" s="1"/>
  <c r="M3600" i="5" s="1"/>
  <c r="M3601" i="5" s="1"/>
  <c r="M3602" i="5" s="1"/>
  <c r="M3603" i="5" s="1"/>
  <c r="M3604" i="5" s="1"/>
  <c r="M3605" i="5" s="1"/>
  <c r="M3606" i="5" s="1"/>
  <c r="M3607" i="5" s="1"/>
  <c r="M3608" i="5" s="1"/>
  <c r="M3609" i="5" s="1"/>
  <c r="M3610" i="5" s="1"/>
  <c r="M3611" i="5" s="1"/>
  <c r="M3612" i="5" s="1"/>
  <c r="M3613" i="5" s="1"/>
  <c r="M3614" i="5" s="1"/>
  <c r="M3615" i="5" s="1"/>
  <c r="M3616" i="5" s="1"/>
  <c r="M3617" i="5" s="1"/>
  <c r="M3618" i="5" s="1"/>
  <c r="M3619" i="5" s="1"/>
  <c r="M3620" i="5" s="1"/>
  <c r="M3621" i="5" s="1"/>
  <c r="M3622" i="5" s="1"/>
  <c r="M3623" i="5" s="1"/>
  <c r="M3624" i="5" s="1"/>
  <c r="M3625" i="5" s="1"/>
  <c r="M3626" i="5" s="1"/>
  <c r="M3627" i="5" s="1"/>
  <c r="M3628" i="5" s="1"/>
  <c r="M3629" i="5" s="1"/>
  <c r="M3630" i="5" s="1"/>
  <c r="M3631" i="5" s="1"/>
  <c r="M3632" i="5" s="1"/>
  <c r="M3633" i="5" s="1"/>
  <c r="M3634" i="5" s="1"/>
  <c r="M3635" i="5" s="1"/>
  <c r="M3636" i="5" s="1"/>
  <c r="M3637" i="5" s="1"/>
  <c r="M3638" i="5" s="1"/>
  <c r="M3639" i="5" s="1"/>
  <c r="M3640" i="5" s="1"/>
  <c r="M3641" i="5" s="1"/>
  <c r="M3642" i="5" s="1"/>
  <c r="M3643" i="5" s="1"/>
  <c r="M3644" i="5" s="1"/>
  <c r="M3645" i="5" s="1"/>
  <c r="M3646" i="5" s="1"/>
  <c r="M3647" i="5" s="1"/>
  <c r="M3648" i="5" s="1"/>
  <c r="M3649" i="5" s="1"/>
  <c r="M3650" i="5" s="1"/>
  <c r="M3651" i="5" s="1"/>
  <c r="M3652" i="5" s="1"/>
  <c r="M3653" i="5" s="1"/>
  <c r="M3654" i="5" s="1"/>
  <c r="M3655" i="5" s="1"/>
  <c r="M3656" i="5" s="1"/>
  <c r="M3657" i="5" s="1"/>
  <c r="M3658" i="5" s="1"/>
  <c r="M3659" i="5" s="1"/>
  <c r="M3660" i="5" s="1"/>
  <c r="M3661" i="5" s="1"/>
  <c r="M3662" i="5" s="1"/>
  <c r="M3663" i="5" s="1"/>
  <c r="M3664" i="5" s="1"/>
  <c r="M3665" i="5" s="1"/>
  <c r="M3666" i="5" s="1"/>
  <c r="M3667" i="5" s="1"/>
  <c r="M3668" i="5" s="1"/>
  <c r="M3669" i="5" s="1"/>
  <c r="M3670" i="5" s="1"/>
  <c r="M3671" i="5" s="1"/>
  <c r="M3672" i="5" s="1"/>
  <c r="M3673" i="5" s="1"/>
  <c r="M3674" i="5" s="1"/>
  <c r="M3675" i="5" s="1"/>
  <c r="M3676" i="5" s="1"/>
  <c r="M3677" i="5" s="1"/>
  <c r="M3678" i="5" s="1"/>
  <c r="M3679" i="5" s="1"/>
  <c r="M3680" i="5" s="1"/>
  <c r="M3681" i="5" s="1"/>
  <c r="M3682" i="5" s="1"/>
  <c r="M3683" i="5" s="1"/>
  <c r="M3684" i="5" s="1"/>
  <c r="M3685" i="5" s="1"/>
  <c r="M3686" i="5" s="1"/>
  <c r="M3687" i="5" s="1"/>
  <c r="M3688" i="5" s="1"/>
  <c r="M3689" i="5" s="1"/>
  <c r="M3690" i="5" s="1"/>
  <c r="M3691" i="5" s="1"/>
  <c r="M3692" i="5" s="1"/>
  <c r="M3693" i="5" s="1"/>
  <c r="M3694" i="5" s="1"/>
  <c r="M3695" i="5" s="1"/>
  <c r="M3696" i="5" s="1"/>
  <c r="M3697" i="5" s="1"/>
  <c r="M3698" i="5" s="1"/>
  <c r="M3699" i="5" s="1"/>
  <c r="M3700" i="5" s="1"/>
  <c r="M3701" i="5" s="1"/>
  <c r="M3702" i="5" s="1"/>
  <c r="M3703" i="5" s="1"/>
  <c r="M3704" i="5" s="1"/>
  <c r="M3705" i="5" s="1"/>
  <c r="M3706" i="5" s="1"/>
  <c r="M3707" i="5" s="1"/>
  <c r="M3708" i="5" s="1"/>
  <c r="M3709" i="5" s="1"/>
  <c r="M3710" i="5" s="1"/>
  <c r="M3711" i="5" s="1"/>
  <c r="M3712" i="5" s="1"/>
  <c r="M3713" i="5" s="1"/>
  <c r="M3714" i="5" s="1"/>
  <c r="M3715" i="5" s="1"/>
  <c r="M3716" i="5" s="1"/>
  <c r="M3717" i="5" s="1"/>
  <c r="M3718" i="5" s="1"/>
  <c r="M3719" i="5" s="1"/>
  <c r="M3720" i="5" s="1"/>
  <c r="M3721" i="5" s="1"/>
  <c r="M3722" i="5" s="1"/>
  <c r="M3723" i="5" s="1"/>
  <c r="M3724" i="5" s="1"/>
  <c r="M3725" i="5" s="1"/>
  <c r="M3726" i="5" s="1"/>
  <c r="M3727" i="5" s="1"/>
  <c r="M3728" i="5" s="1"/>
  <c r="M3729" i="5" s="1"/>
  <c r="M3730" i="5" s="1"/>
  <c r="M3731" i="5" s="1"/>
  <c r="M3732" i="5" s="1"/>
  <c r="M3733" i="5" s="1"/>
  <c r="M3734" i="5" s="1"/>
  <c r="M3735" i="5" s="1"/>
  <c r="M3736" i="5" s="1"/>
  <c r="M3737" i="5" s="1"/>
  <c r="M3738" i="5" s="1"/>
  <c r="M3739" i="5" s="1"/>
  <c r="M3740" i="5" s="1"/>
  <c r="M3741" i="5" s="1"/>
  <c r="M3742" i="5" s="1"/>
  <c r="M3743" i="5" s="1"/>
  <c r="M3744" i="5" s="1"/>
  <c r="M3745" i="5" s="1"/>
  <c r="M3746" i="5" s="1"/>
  <c r="M3747" i="5" s="1"/>
  <c r="M3748" i="5" s="1"/>
  <c r="M3749" i="5" s="1"/>
  <c r="M3750" i="5" s="1"/>
  <c r="M3751" i="5" s="1"/>
  <c r="M3752" i="5" s="1"/>
  <c r="M3753" i="5" s="1"/>
  <c r="M3754" i="5" s="1"/>
  <c r="M3755" i="5" s="1"/>
  <c r="M3756" i="5" s="1"/>
  <c r="M3757" i="5" s="1"/>
  <c r="M3758" i="5" s="1"/>
  <c r="M3759" i="5" s="1"/>
  <c r="M3760" i="5" s="1"/>
  <c r="M3761" i="5" s="1"/>
  <c r="M3762" i="5" s="1"/>
  <c r="M3763" i="5" s="1"/>
  <c r="M3764" i="5" s="1"/>
  <c r="M3765" i="5" s="1"/>
  <c r="M3766" i="5" s="1"/>
  <c r="M3767" i="5" s="1"/>
  <c r="M3768" i="5" s="1"/>
  <c r="M3769" i="5" s="1"/>
  <c r="M3770" i="5" s="1"/>
  <c r="M3771" i="5" s="1"/>
  <c r="M3772" i="5" s="1"/>
  <c r="M3773" i="5" s="1"/>
  <c r="M3774" i="5" s="1"/>
  <c r="M3775" i="5" s="1"/>
  <c r="M3776" i="5" s="1"/>
  <c r="M3777" i="5" s="1"/>
  <c r="M3778" i="5" s="1"/>
  <c r="M3779" i="5" s="1"/>
  <c r="M3780" i="5" s="1"/>
  <c r="M3781" i="5" s="1"/>
  <c r="M3782" i="5" s="1"/>
  <c r="M3783" i="5" s="1"/>
  <c r="M3784" i="5" s="1"/>
  <c r="M3785" i="5" s="1"/>
  <c r="M3786" i="5" s="1"/>
  <c r="M3787" i="5" s="1"/>
  <c r="M3788" i="5" s="1"/>
  <c r="M3789" i="5" s="1"/>
  <c r="M3790" i="5" s="1"/>
  <c r="M3791" i="5" s="1"/>
  <c r="M3792" i="5" s="1"/>
  <c r="M3793" i="5" s="1"/>
  <c r="M3794" i="5" s="1"/>
  <c r="M3795" i="5" s="1"/>
  <c r="M3796" i="5" s="1"/>
  <c r="M3797" i="5" s="1"/>
  <c r="M3798" i="5" s="1"/>
  <c r="M3799" i="5" s="1"/>
  <c r="M3800" i="5" s="1"/>
  <c r="M3801" i="5" s="1"/>
  <c r="M3802" i="5" s="1"/>
  <c r="M3803" i="5" s="1"/>
  <c r="M3804" i="5" s="1"/>
  <c r="M3805" i="5" s="1"/>
  <c r="M3806" i="5" s="1"/>
  <c r="M3807" i="5" s="1"/>
  <c r="M3808" i="5" s="1"/>
  <c r="M3809" i="5" s="1"/>
  <c r="M3810" i="5" s="1"/>
  <c r="M3811" i="5" s="1"/>
  <c r="M3812" i="5" s="1"/>
  <c r="M3813" i="5" s="1"/>
  <c r="M3814" i="5" s="1"/>
  <c r="M3815" i="5" s="1"/>
  <c r="M3816" i="5" s="1"/>
  <c r="M3817" i="5" s="1"/>
  <c r="M3818" i="5" s="1"/>
  <c r="M3819" i="5" s="1"/>
  <c r="M3820" i="5" s="1"/>
  <c r="M3821" i="5" s="1"/>
  <c r="M3822" i="5" s="1"/>
  <c r="M3823" i="5" s="1"/>
  <c r="M3824" i="5" s="1"/>
  <c r="M3825" i="5" s="1"/>
  <c r="M3826" i="5" s="1"/>
  <c r="M3827" i="5" s="1"/>
  <c r="M3828" i="5" s="1"/>
  <c r="M3829" i="5" s="1"/>
  <c r="M3830" i="5" s="1"/>
  <c r="M3831" i="5" s="1"/>
  <c r="M3832" i="5" s="1"/>
  <c r="M3833" i="5" s="1"/>
  <c r="M3834" i="5" s="1"/>
  <c r="M3835" i="5" s="1"/>
  <c r="M3836" i="5" s="1"/>
  <c r="M3837" i="5" s="1"/>
  <c r="M3838" i="5" s="1"/>
  <c r="M3839" i="5" s="1"/>
  <c r="M3840" i="5" s="1"/>
  <c r="M3841" i="5" s="1"/>
  <c r="M3842" i="5" s="1"/>
  <c r="M3843" i="5" s="1"/>
  <c r="M3844" i="5" s="1"/>
  <c r="M3845" i="5" s="1"/>
  <c r="M3846" i="5" s="1"/>
  <c r="M3847" i="5" s="1"/>
  <c r="M3848" i="5" s="1"/>
  <c r="M3849" i="5" s="1"/>
  <c r="M3850" i="5" s="1"/>
  <c r="M3851" i="5" s="1"/>
  <c r="M3852" i="5" s="1"/>
  <c r="M3853" i="5" s="1"/>
  <c r="M3854" i="5" s="1"/>
  <c r="M3855" i="5" s="1"/>
  <c r="M3856" i="5" s="1"/>
  <c r="M3857" i="5" s="1"/>
  <c r="M3858" i="5" s="1"/>
  <c r="M3859" i="5" s="1"/>
  <c r="M3860" i="5" s="1"/>
  <c r="M3861" i="5" s="1"/>
  <c r="M3862" i="5" s="1"/>
  <c r="M3863" i="5" s="1"/>
  <c r="M3864" i="5" s="1"/>
  <c r="M3865" i="5" s="1"/>
  <c r="M3866" i="5" s="1"/>
  <c r="M3867" i="5" s="1"/>
  <c r="M3868" i="5" s="1"/>
  <c r="M3869" i="5" s="1"/>
  <c r="M3870" i="5" s="1"/>
  <c r="M3871" i="5" s="1"/>
  <c r="M3872" i="5" s="1"/>
  <c r="M3873" i="5" s="1"/>
  <c r="M3874" i="5" s="1"/>
  <c r="M3875" i="5" s="1"/>
  <c r="M3876" i="5" s="1"/>
  <c r="M3877" i="5" s="1"/>
  <c r="M3878" i="5" s="1"/>
  <c r="M3879" i="5" s="1"/>
  <c r="M3880" i="5" s="1"/>
  <c r="M3881" i="5" s="1"/>
  <c r="M3882" i="5" s="1"/>
  <c r="M3883" i="5" s="1"/>
  <c r="M3884" i="5" s="1"/>
  <c r="M3885" i="5" s="1"/>
  <c r="M3886" i="5" s="1"/>
  <c r="M3887" i="5" s="1"/>
  <c r="M3888" i="5" s="1"/>
  <c r="M3889" i="5" s="1"/>
  <c r="M3890" i="5" s="1"/>
  <c r="M3891" i="5" s="1"/>
  <c r="M3892" i="5" s="1"/>
  <c r="M3893" i="5" s="1"/>
  <c r="M3894" i="5" s="1"/>
  <c r="M3895" i="5" s="1"/>
  <c r="M3896" i="5" s="1"/>
  <c r="M3897" i="5" s="1"/>
  <c r="M3898" i="5" s="1"/>
  <c r="M3899" i="5" s="1"/>
  <c r="M3900" i="5" s="1"/>
  <c r="M3901" i="5" s="1"/>
  <c r="M3902" i="5" s="1"/>
  <c r="M3903" i="5" s="1"/>
  <c r="M3904" i="5" s="1"/>
  <c r="M3905" i="5" s="1"/>
  <c r="M3906" i="5" s="1"/>
  <c r="M3907" i="5" s="1"/>
  <c r="M3908" i="5" s="1"/>
  <c r="M3909" i="5" s="1"/>
  <c r="M3910" i="5" s="1"/>
  <c r="M3911" i="5" s="1"/>
  <c r="M3912" i="5" s="1"/>
  <c r="M3913" i="5" s="1"/>
  <c r="M3914" i="5" s="1"/>
  <c r="M3915" i="5" s="1"/>
  <c r="M3916" i="5" s="1"/>
  <c r="M3917" i="5" s="1"/>
  <c r="M3918" i="5" s="1"/>
  <c r="M3919" i="5" s="1"/>
  <c r="M3920" i="5" s="1"/>
  <c r="M3921" i="5" s="1"/>
  <c r="M3922" i="5" s="1"/>
  <c r="M3923" i="5" s="1"/>
  <c r="M3924" i="5" s="1"/>
  <c r="M3925" i="5" s="1"/>
  <c r="M3926" i="5" s="1"/>
  <c r="M3927" i="5" s="1"/>
  <c r="M3928" i="5" s="1"/>
  <c r="M3929" i="5" s="1"/>
  <c r="M3930" i="5" s="1"/>
  <c r="M3931" i="5" s="1"/>
  <c r="M3932" i="5" s="1"/>
  <c r="M3933" i="5" s="1"/>
  <c r="M3934" i="5" s="1"/>
  <c r="M3935" i="5" s="1"/>
  <c r="M3936" i="5" s="1"/>
  <c r="M3937" i="5" s="1"/>
  <c r="M3938" i="5" s="1"/>
  <c r="M3939" i="5" s="1"/>
  <c r="M3940" i="5" s="1"/>
  <c r="M3941" i="5" s="1"/>
  <c r="M3942" i="5" s="1"/>
  <c r="M3943" i="5" s="1"/>
  <c r="M3944" i="5" s="1"/>
  <c r="M3945" i="5" s="1"/>
  <c r="M3946" i="5" s="1"/>
  <c r="M3947" i="5" s="1"/>
  <c r="M3948" i="5" s="1"/>
  <c r="M3949" i="5" s="1"/>
  <c r="M3950" i="5" s="1"/>
  <c r="M3951" i="5" s="1"/>
  <c r="M3952" i="5" s="1"/>
  <c r="M3953" i="5" s="1"/>
  <c r="M3954" i="5" s="1"/>
  <c r="M3955" i="5" s="1"/>
  <c r="M3956" i="5" s="1"/>
  <c r="M3957" i="5" s="1"/>
  <c r="M3958" i="5" s="1"/>
  <c r="M3959" i="5" s="1"/>
  <c r="M3960" i="5" s="1"/>
  <c r="M3961" i="5" s="1"/>
  <c r="M3962" i="5" s="1"/>
  <c r="M3963" i="5" s="1"/>
  <c r="M3964" i="5" s="1"/>
  <c r="M3965" i="5" s="1"/>
  <c r="M3966" i="5" s="1"/>
  <c r="M3967" i="5" s="1"/>
  <c r="M3968" i="5" s="1"/>
  <c r="M3969" i="5" s="1"/>
  <c r="M3970" i="5" s="1"/>
  <c r="M3971" i="5" s="1"/>
  <c r="M3972" i="5" s="1"/>
  <c r="M3973" i="5" s="1"/>
  <c r="M3974" i="5" s="1"/>
  <c r="M3975" i="5" s="1"/>
  <c r="M3976" i="5" s="1"/>
  <c r="M3977" i="5" s="1"/>
  <c r="M3978" i="5" s="1"/>
  <c r="M3979" i="5" s="1"/>
  <c r="M3980" i="5" s="1"/>
  <c r="M3981" i="5" s="1"/>
  <c r="M3982" i="5" s="1"/>
  <c r="M3983" i="5" s="1"/>
  <c r="M3984" i="5" s="1"/>
  <c r="M3985" i="5" s="1"/>
  <c r="M3986" i="5" s="1"/>
  <c r="M3987" i="5" s="1"/>
  <c r="M3988" i="5" s="1"/>
  <c r="M3989" i="5" s="1"/>
  <c r="M3990" i="5" s="1"/>
  <c r="M3991" i="5" s="1"/>
  <c r="M3992" i="5" s="1"/>
  <c r="M3993" i="5" s="1"/>
  <c r="M3994" i="5" s="1"/>
  <c r="M3995" i="5" s="1"/>
  <c r="M3996" i="5" s="1"/>
  <c r="M3997" i="5" s="1"/>
  <c r="M3998" i="5" s="1"/>
  <c r="M3999" i="5" s="1"/>
  <c r="M4000" i="5" s="1"/>
  <c r="M4001" i="5" s="1"/>
  <c r="M4002" i="5" s="1"/>
  <c r="M4003" i="5" s="1"/>
  <c r="M4004" i="5" s="1"/>
  <c r="M4005" i="5" s="1"/>
  <c r="M4006" i="5" s="1"/>
  <c r="M4007" i="5" s="1"/>
  <c r="M4008" i="5" s="1"/>
  <c r="M4009" i="5" s="1"/>
  <c r="M4010" i="5" s="1"/>
  <c r="M4011" i="5" s="1"/>
  <c r="M4012" i="5" s="1"/>
  <c r="M4013" i="5" s="1"/>
  <c r="M4014" i="5" s="1"/>
  <c r="M4015" i="5" s="1"/>
  <c r="M4016" i="5" s="1"/>
  <c r="M4017" i="5" s="1"/>
  <c r="M4018" i="5" s="1"/>
  <c r="M4019" i="5" s="1"/>
  <c r="M4020" i="5" s="1"/>
  <c r="M4021" i="5" s="1"/>
  <c r="M4022" i="5" s="1"/>
  <c r="M4023" i="5" s="1"/>
  <c r="M4024" i="5" s="1"/>
  <c r="M4025" i="5" s="1"/>
  <c r="M4026" i="5" s="1"/>
  <c r="M4027" i="5" s="1"/>
  <c r="M4028" i="5" s="1"/>
  <c r="M4029" i="5" s="1"/>
  <c r="M4030" i="5" s="1"/>
  <c r="M4031" i="5" s="1"/>
  <c r="M4032" i="5" s="1"/>
  <c r="M4033" i="5" s="1"/>
  <c r="M4034" i="5" s="1"/>
  <c r="M4035" i="5" s="1"/>
  <c r="M4036" i="5" s="1"/>
  <c r="M4037" i="5" s="1"/>
  <c r="M4038" i="5" s="1"/>
  <c r="M4039" i="5" s="1"/>
  <c r="M4040" i="5" s="1"/>
  <c r="M4041" i="5" s="1"/>
  <c r="M4042" i="5" s="1"/>
  <c r="M4043" i="5" s="1"/>
  <c r="M4044" i="5" s="1"/>
  <c r="M4045" i="5" s="1"/>
  <c r="M4046" i="5" s="1"/>
  <c r="M4047" i="5" s="1"/>
  <c r="M4048" i="5" s="1"/>
  <c r="M4049" i="5" s="1"/>
  <c r="M4050" i="5" s="1"/>
  <c r="M4051" i="5" s="1"/>
  <c r="M4052" i="5" s="1"/>
  <c r="M4053" i="5" s="1"/>
  <c r="M4054" i="5" s="1"/>
  <c r="M4055" i="5" s="1"/>
  <c r="M4056" i="5" s="1"/>
  <c r="M4057" i="5" s="1"/>
  <c r="M4058" i="5" s="1"/>
  <c r="M4059" i="5" s="1"/>
  <c r="M4060" i="5" s="1"/>
  <c r="M4061" i="5" s="1"/>
  <c r="M4062" i="5" s="1"/>
  <c r="M4063" i="5" s="1"/>
  <c r="M4064" i="5" s="1"/>
  <c r="M4065" i="5" s="1"/>
  <c r="M4066" i="5" s="1"/>
  <c r="M4067" i="5" s="1"/>
  <c r="M4068" i="5" s="1"/>
  <c r="M4069" i="5" s="1"/>
  <c r="M4070" i="5" s="1"/>
  <c r="M4071" i="5" s="1"/>
  <c r="M4072" i="5" s="1"/>
  <c r="M4073" i="5" s="1"/>
  <c r="M4074" i="5" s="1"/>
  <c r="M4075" i="5" s="1"/>
  <c r="M4076" i="5" s="1"/>
  <c r="M4077" i="5" s="1"/>
  <c r="M4078" i="5" s="1"/>
  <c r="M4079" i="5" s="1"/>
  <c r="M4080" i="5" s="1"/>
  <c r="M4081" i="5" s="1"/>
  <c r="M4082" i="5" s="1"/>
  <c r="M4083" i="5" s="1"/>
  <c r="M4084" i="5" s="1"/>
  <c r="M4085" i="5" s="1"/>
  <c r="M4086" i="5" s="1"/>
  <c r="M4087" i="5" s="1"/>
  <c r="M4088" i="5" s="1"/>
  <c r="M4089" i="5" s="1"/>
  <c r="M4090" i="5" s="1"/>
  <c r="M4091" i="5" s="1"/>
  <c r="M4092" i="5" s="1"/>
  <c r="M4093" i="5" s="1"/>
  <c r="M4094" i="5" s="1"/>
  <c r="M4095" i="5" s="1"/>
  <c r="M4096" i="5" s="1"/>
  <c r="M4097" i="5" s="1"/>
  <c r="M4098" i="5" s="1"/>
  <c r="M4099" i="5" s="1"/>
  <c r="M4100" i="5" s="1"/>
  <c r="M4101" i="5" s="1"/>
  <c r="M4102" i="5" s="1"/>
  <c r="M4103" i="5" s="1"/>
  <c r="M4104" i="5" s="1"/>
  <c r="M4105" i="5" s="1"/>
  <c r="M4106" i="5" s="1"/>
  <c r="M4107" i="5" s="1"/>
  <c r="M4108" i="5" s="1"/>
  <c r="M4109" i="5" s="1"/>
  <c r="M4110" i="5" s="1"/>
  <c r="M4111" i="5" s="1"/>
  <c r="M4112" i="5" s="1"/>
  <c r="M4113" i="5" s="1"/>
  <c r="M4114" i="5" s="1"/>
  <c r="M4115" i="5" s="1"/>
  <c r="M4116" i="5" s="1"/>
  <c r="M4117" i="5" s="1"/>
  <c r="M4118" i="5" s="1"/>
  <c r="M4119" i="5" s="1"/>
  <c r="M4120" i="5" s="1"/>
  <c r="M4121" i="5" s="1"/>
  <c r="M4122" i="5" s="1"/>
  <c r="M4123" i="5" s="1"/>
  <c r="M4124" i="5" s="1"/>
  <c r="M4125" i="5" s="1"/>
  <c r="M4126" i="5" s="1"/>
  <c r="M4127" i="5" s="1"/>
  <c r="M4128" i="5" s="1"/>
  <c r="M4129" i="5" s="1"/>
  <c r="M4130" i="5" s="1"/>
  <c r="M4131" i="5" s="1"/>
  <c r="M4132" i="5" s="1"/>
  <c r="M4133" i="5" s="1"/>
  <c r="M4134" i="5" s="1"/>
  <c r="M4135" i="5" s="1"/>
  <c r="M4136" i="5" s="1"/>
  <c r="M4137" i="5" s="1"/>
  <c r="M4138" i="5" s="1"/>
  <c r="P2" i="5"/>
  <c r="P3" i="5" s="1"/>
  <c r="P4" i="5" s="1"/>
  <c r="P5" i="5" s="1"/>
  <c r="P6" i="5" s="1"/>
  <c r="P7" i="5" s="1"/>
  <c r="P8" i="5" s="1"/>
  <c r="P9" i="5" s="1"/>
  <c r="P10" i="5" s="1"/>
  <c r="P11" i="5" s="1"/>
  <c r="P12" i="5" s="1"/>
  <c r="P13" i="5" s="1"/>
  <c r="P14" i="5" s="1"/>
  <c r="P15" i="5" s="1"/>
  <c r="P16" i="5" s="1"/>
  <c r="P17" i="5" s="1"/>
  <c r="P18" i="5" s="1"/>
  <c r="P19" i="5" s="1"/>
  <c r="P20" i="5" s="1"/>
  <c r="P21" i="5" s="1"/>
  <c r="P22" i="5" s="1"/>
  <c r="P23" i="5" s="1"/>
  <c r="P24" i="5" s="1"/>
  <c r="P25" i="5" s="1"/>
  <c r="P26" i="5" s="1"/>
  <c r="P27" i="5" s="1"/>
  <c r="P28" i="5" s="1"/>
  <c r="P29" i="5" s="1"/>
  <c r="P30" i="5" s="1"/>
  <c r="P31" i="5" s="1"/>
  <c r="P32" i="5" s="1"/>
  <c r="P33" i="5" s="1"/>
  <c r="P34" i="5" s="1"/>
  <c r="P35" i="5" s="1"/>
  <c r="P36" i="5" s="1"/>
  <c r="P37" i="5" s="1"/>
  <c r="P38" i="5" s="1"/>
  <c r="P39" i="5" s="1"/>
  <c r="P40" i="5" s="1"/>
  <c r="P41" i="5" s="1"/>
  <c r="P42" i="5" s="1"/>
  <c r="P43" i="5" s="1"/>
  <c r="P44" i="5" s="1"/>
  <c r="P45" i="5" s="1"/>
  <c r="P46" i="5" s="1"/>
  <c r="P47" i="5" s="1"/>
  <c r="P48" i="5" s="1"/>
  <c r="P49" i="5" s="1"/>
  <c r="P50" i="5" s="1"/>
  <c r="P51" i="5" s="1"/>
  <c r="P52" i="5" s="1"/>
  <c r="O2" i="5"/>
  <c r="O3" i="5" s="1"/>
  <c r="N2" i="5"/>
  <c r="N3" i="5" s="1"/>
  <c r="N4" i="5" s="1"/>
  <c r="N5" i="5" s="1"/>
  <c r="N6" i="5" s="1"/>
  <c r="N7" i="5" s="1"/>
  <c r="N8" i="5" s="1"/>
  <c r="N9" i="5" s="1"/>
  <c r="N10" i="5" s="1"/>
  <c r="N11" i="5" s="1"/>
  <c r="N12" i="5" s="1"/>
  <c r="L2" i="5"/>
  <c r="K2" i="5"/>
  <c r="J2" i="5"/>
  <c r="I2" i="5"/>
  <c r="H2" i="5"/>
  <c r="M2" i="5" s="1"/>
  <c r="N133" i="4"/>
  <c r="AA133" i="4" s="1"/>
  <c r="AE133" i="4" s="1"/>
  <c r="AI133" i="4" s="1"/>
  <c r="M133" i="4"/>
  <c r="P133" i="4"/>
  <c r="Q133" i="4" s="1"/>
  <c r="M132" i="4"/>
  <c r="J132" i="4"/>
  <c r="R132" i="4" s="1"/>
  <c r="N132" i="4"/>
  <c r="AA132" i="4" s="1"/>
  <c r="AE132" i="4" s="1"/>
  <c r="AI132" i="4" s="1"/>
  <c r="M130" i="4"/>
  <c r="J130" i="4"/>
  <c r="R130" i="4" s="1"/>
  <c r="U130" i="4" s="1"/>
  <c r="J129" i="4"/>
  <c r="R129" i="4" s="1"/>
  <c r="P128" i="4"/>
  <c r="Q128" i="4" s="1"/>
  <c r="O128" i="4"/>
  <c r="J128" i="4"/>
  <c r="R128" i="4" s="1"/>
  <c r="W128" i="4" s="1"/>
  <c r="J127" i="4"/>
  <c r="R127" i="4" s="1"/>
  <c r="P127" i="4"/>
  <c r="Q127" i="4" s="1"/>
  <c r="P125" i="4"/>
  <c r="Q125" i="4" s="1"/>
  <c r="N125" i="4"/>
  <c r="O125" i="4"/>
  <c r="P124" i="4"/>
  <c r="Q124" i="4" s="1"/>
  <c r="M119" i="4"/>
  <c r="O118" i="4"/>
  <c r="P117" i="4"/>
  <c r="Q117" i="4" s="1"/>
  <c r="J117" i="4"/>
  <c r="R117" i="4" s="1"/>
  <c r="O117" i="4"/>
  <c r="O116" i="4"/>
  <c r="O115" i="4"/>
  <c r="J115" i="4"/>
  <c r="R115" i="4" s="1"/>
  <c r="P115" i="4"/>
  <c r="Q115" i="4" s="1"/>
  <c r="N114" i="4"/>
  <c r="Y114" i="4" s="1"/>
  <c r="AC114" i="4" s="1"/>
  <c r="AG114" i="4" s="1"/>
  <c r="J114" i="4"/>
  <c r="R114" i="4" s="1"/>
  <c r="T114" i="4" s="1"/>
  <c r="O114" i="4"/>
  <c r="P113" i="4"/>
  <c r="Q113" i="4" s="1"/>
  <c r="O113" i="4"/>
  <c r="O112" i="4"/>
  <c r="N112" i="4"/>
  <c r="J112" i="4"/>
  <c r="R112" i="4" s="1"/>
  <c r="T112" i="4" s="1"/>
  <c r="P112" i="4"/>
  <c r="Q112" i="4" s="1"/>
  <c r="M111" i="4"/>
  <c r="N111" i="4"/>
  <c r="Y111" i="4" s="1"/>
  <c r="AC111" i="4" s="1"/>
  <c r="AG111" i="4" s="1"/>
  <c r="J111" i="4"/>
  <c r="R111" i="4" s="1"/>
  <c r="P111" i="4"/>
  <c r="Q111" i="4" s="1"/>
  <c r="N110" i="4"/>
  <c r="M104" i="4"/>
  <c r="P104" i="4"/>
  <c r="Q104" i="4" s="1"/>
  <c r="M103" i="4"/>
  <c r="P102" i="4"/>
  <c r="Q102" i="4" s="1"/>
  <c r="P101" i="4"/>
  <c r="Q101" i="4" s="1"/>
  <c r="N101" i="4"/>
  <c r="J101" i="4"/>
  <c r="R101" i="4" s="1"/>
  <c r="O101" i="4"/>
  <c r="J100" i="4"/>
  <c r="R100" i="4" s="1"/>
  <c r="P99" i="4"/>
  <c r="Q99" i="4" s="1"/>
  <c r="O99" i="4"/>
  <c r="N99" i="4"/>
  <c r="AA99" i="4" s="1"/>
  <c r="AE99" i="4" s="1"/>
  <c r="AI99" i="4" s="1"/>
  <c r="J99" i="4"/>
  <c r="R99" i="4" s="1"/>
  <c r="W99" i="4" s="1"/>
  <c r="M98" i="4"/>
  <c r="O98" i="4"/>
  <c r="J91" i="4"/>
  <c r="R91" i="4" s="1"/>
  <c r="M90" i="4"/>
  <c r="J90" i="4"/>
  <c r="R90" i="4" s="1"/>
  <c r="J89" i="4"/>
  <c r="R89" i="4" s="1"/>
  <c r="M88" i="4"/>
  <c r="N88" i="4"/>
  <c r="P88" i="4"/>
  <c r="Q88" i="4" s="1"/>
  <c r="N86" i="4"/>
  <c r="AA86" i="4" s="1"/>
  <c r="AE86" i="4" s="1"/>
  <c r="AI86" i="4" s="1"/>
  <c r="M86" i="4"/>
  <c r="J86" i="4"/>
  <c r="R86" i="4" s="1"/>
  <c r="P86" i="4"/>
  <c r="Q86" i="4" s="1"/>
  <c r="P85" i="4"/>
  <c r="Q85" i="4" s="1"/>
  <c r="N85" i="4"/>
  <c r="J85" i="4"/>
  <c r="R85" i="4" s="1"/>
  <c r="U85" i="4" s="1"/>
  <c r="O85" i="4"/>
  <c r="P84" i="4"/>
  <c r="Q84" i="4" s="1"/>
  <c r="P83" i="4"/>
  <c r="Q83" i="4" s="1"/>
  <c r="O83" i="4"/>
  <c r="N83" i="4"/>
  <c r="J79" i="4"/>
  <c r="R79" i="4" s="1"/>
  <c r="P79" i="4"/>
  <c r="Q79" i="4" s="1"/>
  <c r="P77" i="4"/>
  <c r="Q77" i="4" s="1"/>
  <c r="P76" i="4"/>
  <c r="Q76" i="4" s="1"/>
  <c r="O75" i="4"/>
  <c r="N75" i="4"/>
  <c r="J75" i="4"/>
  <c r="R75" i="4" s="1"/>
  <c r="M74" i="4"/>
  <c r="M73" i="4"/>
  <c r="M72" i="4"/>
  <c r="P71" i="4"/>
  <c r="Q71" i="4" s="1"/>
  <c r="N70" i="4"/>
  <c r="AA70" i="4" s="1"/>
  <c r="AE70" i="4" s="1"/>
  <c r="AI70" i="4" s="1"/>
  <c r="M70" i="4"/>
  <c r="J70" i="4"/>
  <c r="R70" i="4" s="1"/>
  <c r="P70" i="4"/>
  <c r="Q70" i="4" s="1"/>
  <c r="J69" i="4"/>
  <c r="R69" i="4" s="1"/>
  <c r="J66" i="4"/>
  <c r="R66" i="4" s="1"/>
  <c r="V66" i="4" s="1"/>
  <c r="N65" i="4"/>
  <c r="Y65" i="4" s="1"/>
  <c r="AC65" i="4" s="1"/>
  <c r="AG65" i="4" s="1"/>
  <c r="O64" i="4"/>
  <c r="J63" i="4"/>
  <c r="R63" i="4" s="1"/>
  <c r="N63" i="4"/>
  <c r="J62" i="4"/>
  <c r="R62" i="4" s="1"/>
  <c r="W62" i="4" s="1"/>
  <c r="M61" i="4"/>
  <c r="P61" i="4"/>
  <c r="Q61" i="4" s="1"/>
  <c r="N59" i="4"/>
  <c r="AA59" i="4" s="1"/>
  <c r="AE59" i="4" s="1"/>
  <c r="AI59" i="4" s="1"/>
  <c r="M59" i="4"/>
  <c r="N58" i="4"/>
  <c r="AA58" i="4" s="1"/>
  <c r="AE58" i="4" s="1"/>
  <c r="AI58" i="4" s="1"/>
  <c r="N56" i="4"/>
  <c r="N55" i="4"/>
  <c r="N54" i="4"/>
  <c r="M44" i="4"/>
  <c r="O44" i="4" s="1"/>
  <c r="M42" i="4"/>
  <c r="N42" i="4"/>
  <c r="N41" i="4"/>
  <c r="N40" i="4"/>
  <c r="N32" i="4"/>
  <c r="D19" i="3"/>
  <c r="D22" i="3" s="1"/>
  <c r="M32" i="4" l="1"/>
  <c r="L33" i="4"/>
  <c r="M33" i="4" s="1"/>
  <c r="L47" i="4"/>
  <c r="M47" i="4" s="1"/>
  <c r="K36" i="4"/>
  <c r="L36" i="4" s="1"/>
  <c r="K38" i="4"/>
  <c r="L38" i="4" s="1"/>
  <c r="L40" i="4"/>
  <c r="M40" i="4" s="1"/>
  <c r="O40" i="4" s="1"/>
  <c r="L54" i="4"/>
  <c r="M54" i="4" s="1"/>
  <c r="N39" i="4"/>
  <c r="K21" i="3"/>
  <c r="J22" i="3"/>
  <c r="K22" i="3"/>
  <c r="L19" i="3"/>
  <c r="D26" i="3" s="1"/>
  <c r="C15" i="6" s="1"/>
  <c r="L20" i="3"/>
  <c r="L21" i="3"/>
  <c r="O4139" i="5"/>
  <c r="O4140" i="5" s="1"/>
  <c r="O4141" i="5" s="1"/>
  <c r="O4142" i="5" s="1"/>
  <c r="O4143" i="5" s="1"/>
  <c r="O4144" i="5" s="1"/>
  <c r="O4145" i="5" s="1"/>
  <c r="O4146" i="5" s="1"/>
  <c r="O4147" i="5" s="1"/>
  <c r="O4148" i="5" s="1"/>
  <c r="O4149" i="5" s="1"/>
  <c r="O4150" i="5" s="1"/>
  <c r="O4151" i="5" s="1"/>
  <c r="O4152" i="5" s="1"/>
  <c r="O4153" i="5" s="1"/>
  <c r="O4154" i="5" s="1"/>
  <c r="O4155" i="5" s="1"/>
  <c r="O4156" i="5" s="1"/>
  <c r="O4157" i="5" s="1"/>
  <c r="O4158" i="5" s="1"/>
  <c r="O4159" i="5" s="1"/>
  <c r="O4160" i="5" s="1"/>
  <c r="O4161" i="5" s="1"/>
  <c r="O4162" i="5" s="1"/>
  <c r="O4163" i="5" s="1"/>
  <c r="O4164" i="5" s="1"/>
  <c r="O4165" i="5" s="1"/>
  <c r="O4166" i="5" s="1"/>
  <c r="O4167" i="5" s="1"/>
  <c r="O4168" i="5" s="1"/>
  <c r="O4169" i="5" s="1"/>
  <c r="O4170" i="5" s="1"/>
  <c r="J19" i="3"/>
  <c r="D24" i="3" s="1"/>
  <c r="C17" i="6" s="1"/>
  <c r="M4139" i="5"/>
  <c r="M4140" i="5" s="1"/>
  <c r="M4141" i="5" s="1"/>
  <c r="M4142" i="5" s="1"/>
  <c r="M4143" i="5" s="1"/>
  <c r="M4144" i="5" s="1"/>
  <c r="M4145" i="5" s="1"/>
  <c r="M4146" i="5" s="1"/>
  <c r="M4147" i="5" s="1"/>
  <c r="M4148" i="5" s="1"/>
  <c r="M4149" i="5" s="1"/>
  <c r="M4150" i="5" s="1"/>
  <c r="M4151" i="5" s="1"/>
  <c r="M4152" i="5" s="1"/>
  <c r="M4153" i="5" s="1"/>
  <c r="M4154" i="5" s="1"/>
  <c r="M4155" i="5" s="1"/>
  <c r="M4156" i="5" s="1"/>
  <c r="M4157" i="5" s="1"/>
  <c r="M4158" i="5" s="1"/>
  <c r="M4159" i="5" s="1"/>
  <c r="M4160" i="5" s="1"/>
  <c r="M4161" i="5" s="1"/>
  <c r="M4162" i="5" s="1"/>
  <c r="M4163" i="5" s="1"/>
  <c r="M4164" i="5" s="1"/>
  <c r="M4165" i="5" s="1"/>
  <c r="M4166" i="5" s="1"/>
  <c r="M4167" i="5" s="1"/>
  <c r="M4168" i="5" s="1"/>
  <c r="M4169" i="5" s="1"/>
  <c r="M4170" i="5" s="1"/>
  <c r="J20" i="3"/>
  <c r="B3" i="1"/>
  <c r="M41" i="4"/>
  <c r="D21" i="3"/>
  <c r="B3" i="6"/>
  <c r="D25" i="3"/>
  <c r="C16" i="6" s="1"/>
  <c r="F2" i="7"/>
  <c r="F3" i="7" s="1"/>
  <c r="F4" i="7" s="1"/>
  <c r="F5" i="7" s="1"/>
  <c r="F6" i="7" s="1"/>
  <c r="F7" i="7" s="1"/>
  <c r="F8" i="7" s="1"/>
  <c r="F9" i="7" s="1"/>
  <c r="F10" i="7" s="1"/>
  <c r="F11" i="7" s="1"/>
  <c r="F12" i="7" s="1"/>
  <c r="F13" i="7" s="1"/>
  <c r="F14" i="7" s="1"/>
  <c r="F15" i="7" s="1"/>
  <c r="F16" i="7" s="1"/>
  <c r="F17" i="7" s="1"/>
  <c r="F18" i="7" s="1"/>
  <c r="F19" i="7" s="1"/>
  <c r="F20" i="7" s="1"/>
  <c r="F21" i="7" s="1"/>
  <c r="F22" i="7" s="1"/>
  <c r="F23" i="7" s="1"/>
  <c r="F24" i="7" s="1"/>
  <c r="F25" i="7" s="1"/>
  <c r="F26" i="7" s="1"/>
  <c r="F27" i="7" s="1"/>
  <c r="F28" i="7" s="1"/>
  <c r="F29" i="7" s="1"/>
  <c r="F30" i="7" s="1"/>
  <c r="F31" i="7" s="1"/>
  <c r="F32" i="7" s="1"/>
  <c r="F33" i="7" s="1"/>
  <c r="F34" i="7" s="1"/>
  <c r="F35" i="7" s="1"/>
  <c r="F36" i="7" s="1"/>
  <c r="F37" i="7" s="1"/>
  <c r="F38" i="7" s="1"/>
  <c r="F39" i="7" s="1"/>
  <c r="F40" i="7" s="1"/>
  <c r="F41" i="7" s="1"/>
  <c r="F42" i="7" s="1"/>
  <c r="F43" i="7" s="1"/>
  <c r="F44" i="7" s="1"/>
  <c r="F45" i="7" s="1"/>
  <c r="F46" i="7" s="1"/>
  <c r="F47" i="7" s="1"/>
  <c r="F48" i="7" s="1"/>
  <c r="F49" i="7" s="1"/>
  <c r="F50" i="7" s="1"/>
  <c r="F51" i="7" s="1"/>
  <c r="F52" i="7" s="1"/>
  <c r="F53" i="7" s="1"/>
  <c r="F54" i="7" s="1"/>
  <c r="F55" i="7" s="1"/>
  <c r="F56" i="7" s="1"/>
  <c r="F57" i="7" s="1"/>
  <c r="F58" i="7" s="1"/>
  <c r="F59" i="7" s="1"/>
  <c r="F60" i="7" s="1"/>
  <c r="F61" i="7" s="1"/>
  <c r="F62" i="7" s="1"/>
  <c r="F63" i="7" s="1"/>
  <c r="F64" i="7" s="1"/>
  <c r="F65" i="7" s="1"/>
  <c r="F66" i="7" s="1"/>
  <c r="F67" i="7" s="1"/>
  <c r="F68" i="7" s="1"/>
  <c r="F69" i="7" s="1"/>
  <c r="F70" i="7" s="1"/>
  <c r="F71" i="7" s="1"/>
  <c r="F72" i="7" s="1"/>
  <c r="F73" i="7" s="1"/>
  <c r="F74" i="7" s="1"/>
  <c r="F75" i="7" s="1"/>
  <c r="F76" i="7" s="1"/>
  <c r="F77" i="7" s="1"/>
  <c r="F78" i="7" s="1"/>
  <c r="F79" i="7" s="1"/>
  <c r="F80" i="7" s="1"/>
  <c r="F81" i="7" s="1"/>
  <c r="F82" i="7" s="1"/>
  <c r="F83" i="7" s="1"/>
  <c r="F84" i="7" s="1"/>
  <c r="F85" i="7" s="1"/>
  <c r="F86" i="7" s="1"/>
  <c r="F87" i="7" s="1"/>
  <c r="F88" i="7" s="1"/>
  <c r="F89" i="7" s="1"/>
  <c r="F90" i="7" s="1"/>
  <c r="F91" i="7" s="1"/>
  <c r="F92" i="7" s="1"/>
  <c r="F93" i="7" s="1"/>
  <c r="F94" i="7" s="1"/>
  <c r="F95" i="7" s="1"/>
  <c r="F96" i="7" s="1"/>
  <c r="F97" i="7" s="1"/>
  <c r="F98" i="7" s="1"/>
  <c r="F99" i="7" s="1"/>
  <c r="F100" i="7" s="1"/>
  <c r="F101" i="7" s="1"/>
  <c r="F102" i="7" s="1"/>
  <c r="F103" i="7" s="1"/>
  <c r="F104" i="7" s="1"/>
  <c r="F105" i="7" s="1"/>
  <c r="F106" i="7" s="1"/>
  <c r="F107" i="7" s="1"/>
  <c r="F108" i="7" s="1"/>
  <c r="F109" i="7" s="1"/>
  <c r="F110" i="7" s="1"/>
  <c r="F111" i="7" s="1"/>
  <c r="F112" i="7" s="1"/>
  <c r="F113" i="7" s="1"/>
  <c r="F114" i="7" s="1"/>
  <c r="F115" i="7" s="1"/>
  <c r="F116" i="7" s="1"/>
  <c r="F117" i="7" s="1"/>
  <c r="F118" i="7" s="1"/>
  <c r="F119" i="7" s="1"/>
  <c r="F120" i="7" s="1"/>
  <c r="F121" i="7" s="1"/>
  <c r="F122" i="7" s="1"/>
  <c r="F123" i="7" s="1"/>
  <c r="F124" i="7" s="1"/>
  <c r="F125" i="7" s="1"/>
  <c r="F126" i="7" s="1"/>
  <c r="F127" i="7" s="1"/>
  <c r="F128" i="7" s="1"/>
  <c r="F129" i="7" s="1"/>
  <c r="F130" i="7" s="1"/>
  <c r="F131" i="7" s="1"/>
  <c r="F132" i="7" s="1"/>
  <c r="F133" i="7" s="1"/>
  <c r="A2" i="4" a="1"/>
  <c r="J120" i="4"/>
  <c r="R120" i="4" s="1"/>
  <c r="W120" i="4" s="1"/>
  <c r="P67" i="4"/>
  <c r="Q67" i="4" s="1"/>
  <c r="P81" i="4"/>
  <c r="Q81" i="4" s="1"/>
  <c r="J92" i="4"/>
  <c r="R92" i="4" s="1"/>
  <c r="T92" i="4" s="1"/>
  <c r="N37" i="4"/>
  <c r="O37" i="4"/>
  <c r="P95" i="4"/>
  <c r="Q95" i="4" s="1"/>
  <c r="O107" i="4"/>
  <c r="O123" i="4"/>
  <c r="P50" i="4"/>
  <c r="Q50" i="4" s="1"/>
  <c r="J107" i="4"/>
  <c r="R107" i="4" s="1"/>
  <c r="U107" i="4" s="1"/>
  <c r="J123" i="4"/>
  <c r="R123" i="4" s="1"/>
  <c r="V123" i="4" s="1"/>
  <c r="P51" i="4"/>
  <c r="Q51" i="4" s="1"/>
  <c r="N94" i="4"/>
  <c r="Y94" i="4" s="1"/>
  <c r="AC94" i="4" s="1"/>
  <c r="AG94" i="4" s="1"/>
  <c r="N51" i="4"/>
  <c r="P64" i="4"/>
  <c r="Q64" i="4" s="1"/>
  <c r="J95" i="4"/>
  <c r="R95" i="4" s="1"/>
  <c r="W95" i="4" s="1"/>
  <c r="P108" i="4"/>
  <c r="Q108" i="4" s="1"/>
  <c r="P123" i="4"/>
  <c r="Q123" i="4" s="1"/>
  <c r="J64" i="4"/>
  <c r="R64" i="4" s="1"/>
  <c r="T64" i="4" s="1"/>
  <c r="P78" i="4"/>
  <c r="Q78" i="4" s="1"/>
  <c r="N124" i="4"/>
  <c r="Y58" i="4"/>
  <c r="AC58" i="4" s="1"/>
  <c r="AG58" i="4" s="1"/>
  <c r="Z58" i="4"/>
  <c r="AD58" i="4" s="1"/>
  <c r="AH58" i="4" s="1"/>
  <c r="Z99" i="4"/>
  <c r="AD99" i="4" s="1"/>
  <c r="AH99" i="4" s="1"/>
  <c r="Z95" i="4"/>
  <c r="AD95" i="4" s="1"/>
  <c r="AH95" i="4" s="1"/>
  <c r="Z111" i="4"/>
  <c r="AD111" i="4" s="1"/>
  <c r="AH111" i="4" s="1"/>
  <c r="AA95" i="4"/>
  <c r="AE95" i="4" s="1"/>
  <c r="AI95" i="4" s="1"/>
  <c r="AA111" i="4"/>
  <c r="AE111" i="4" s="1"/>
  <c r="AI111" i="4" s="1"/>
  <c r="M65" i="4"/>
  <c r="M66" i="4"/>
  <c r="M123" i="4"/>
  <c r="M96" i="4"/>
  <c r="M115" i="4"/>
  <c r="T62" i="4"/>
  <c r="AA83" i="4"/>
  <c r="AE83" i="4" s="1"/>
  <c r="AI83" i="4" s="1"/>
  <c r="Z83" i="4"/>
  <c r="AD83" i="4" s="1"/>
  <c r="AH83" i="4" s="1"/>
  <c r="M128" i="4"/>
  <c r="M58" i="4"/>
  <c r="M106" i="4"/>
  <c r="Y63" i="4"/>
  <c r="AC63" i="4" s="1"/>
  <c r="AG63" i="4" s="1"/>
  <c r="AA63" i="4"/>
  <c r="AE63" i="4" s="1"/>
  <c r="AI63" i="4" s="1"/>
  <c r="Z63" i="4"/>
  <c r="AD63" i="4" s="1"/>
  <c r="AH63" i="4" s="1"/>
  <c r="T124" i="4"/>
  <c r="P41" i="4"/>
  <c r="Q41" i="4" s="1"/>
  <c r="N53" i="4"/>
  <c r="O66" i="4"/>
  <c r="N76" i="4"/>
  <c r="Y76" i="4" s="1"/>
  <c r="AC76" i="4" s="1"/>
  <c r="AG76" i="4" s="1"/>
  <c r="O91" i="4"/>
  <c r="J98" i="4"/>
  <c r="R98" i="4" s="1"/>
  <c r="W98" i="4" s="1"/>
  <c r="N104" i="4"/>
  <c r="AA104" i="4" s="1"/>
  <c r="AE104" i="4" s="1"/>
  <c r="AI104" i="4" s="1"/>
  <c r="P107" i="4"/>
  <c r="Q107" i="4" s="1"/>
  <c r="M112" i="4"/>
  <c r="P114" i="4"/>
  <c r="Q114" i="4" s="1"/>
  <c r="J118" i="4"/>
  <c r="R118" i="4" s="1"/>
  <c r="W118" i="4" s="1"/>
  <c r="M127" i="4"/>
  <c r="N129" i="4"/>
  <c r="Z129" i="4" s="1"/>
  <c r="AD129" i="4" s="1"/>
  <c r="AH129" i="4" s="1"/>
  <c r="O133" i="4"/>
  <c r="P66" i="4"/>
  <c r="Q66" i="4" s="1"/>
  <c r="O76" i="4"/>
  <c r="P91" i="4"/>
  <c r="Q91" i="4" s="1"/>
  <c r="N98" i="4"/>
  <c r="N118" i="4"/>
  <c r="AA118" i="4" s="1"/>
  <c r="AE118" i="4" s="1"/>
  <c r="AI118" i="4" s="1"/>
  <c r="O129" i="4"/>
  <c r="N50" i="4"/>
  <c r="Z64" i="4"/>
  <c r="AD64" i="4" s="1"/>
  <c r="AH64" i="4" s="1"/>
  <c r="Z66" i="4"/>
  <c r="AD66" i="4" s="1"/>
  <c r="AH66" i="4" s="1"/>
  <c r="O70" i="4"/>
  <c r="N79" i="4"/>
  <c r="Z79" i="4" s="1"/>
  <c r="AD79" i="4" s="1"/>
  <c r="AH79" i="4" s="1"/>
  <c r="J96" i="4"/>
  <c r="R96" i="4" s="1"/>
  <c r="V96" i="4" s="1"/>
  <c r="J102" i="4"/>
  <c r="R102" i="4" s="1"/>
  <c r="V102" i="4" s="1"/>
  <c r="U114" i="4"/>
  <c r="J116" i="4"/>
  <c r="R116" i="4" s="1"/>
  <c r="V116" i="4" s="1"/>
  <c r="P118" i="4"/>
  <c r="Q118" i="4" s="1"/>
  <c r="M48" i="4"/>
  <c r="P48" i="4" s="1"/>
  <c r="Q48" i="4" s="1"/>
  <c r="AA66" i="4"/>
  <c r="AE66" i="4" s="1"/>
  <c r="AI66" i="4" s="1"/>
  <c r="N102" i="4"/>
  <c r="AA102" i="4" s="1"/>
  <c r="AE102" i="4" s="1"/>
  <c r="AI102" i="4" s="1"/>
  <c r="Z114" i="4"/>
  <c r="AD114" i="4" s="1"/>
  <c r="AH114" i="4" s="1"/>
  <c r="J125" i="4"/>
  <c r="R125" i="4" s="1"/>
  <c r="V125" i="4" s="1"/>
  <c r="O132" i="4"/>
  <c r="Z133" i="4"/>
  <c r="AD133" i="4" s="1"/>
  <c r="AH133" i="4" s="1"/>
  <c r="P44" i="4"/>
  <c r="Q44" i="4" s="1"/>
  <c r="N48" i="4"/>
  <c r="Z48" i="4" s="1"/>
  <c r="AD48" i="4" s="1"/>
  <c r="AH48" i="4" s="1"/>
  <c r="O102" i="4"/>
  <c r="AA114" i="4"/>
  <c r="AE114" i="4" s="1"/>
  <c r="AI114" i="4" s="1"/>
  <c r="P116" i="4"/>
  <c r="Q116" i="4" s="1"/>
  <c r="P132" i="4"/>
  <c r="Q132" i="4" s="1"/>
  <c r="N38" i="4"/>
  <c r="O48" i="4"/>
  <c r="O59" i="4"/>
  <c r="N62" i="4"/>
  <c r="J83" i="4"/>
  <c r="R83" i="4" s="1"/>
  <c r="O86" i="4"/>
  <c r="N92" i="4"/>
  <c r="N96" i="4"/>
  <c r="Z96" i="4" s="1"/>
  <c r="AD96" i="4" s="1"/>
  <c r="AH96" i="4" s="1"/>
  <c r="N108" i="4"/>
  <c r="Y108" i="4" s="1"/>
  <c r="AC108" i="4" s="1"/>
  <c r="AG108" i="4" s="1"/>
  <c r="Y132" i="4"/>
  <c r="AC132" i="4" s="1"/>
  <c r="AG132" i="4" s="1"/>
  <c r="N52" i="4"/>
  <c r="M57" i="4"/>
  <c r="P59" i="4"/>
  <c r="Q59" i="4" s="1"/>
  <c r="O62" i="4"/>
  <c r="M83" i="4"/>
  <c r="O92" i="4"/>
  <c r="O96" i="4"/>
  <c r="O108" i="4"/>
  <c r="J122" i="4"/>
  <c r="R122" i="4" s="1"/>
  <c r="W122" i="4" s="1"/>
  <c r="Z132" i="4"/>
  <c r="AD132" i="4" s="1"/>
  <c r="AH132" i="4" s="1"/>
  <c r="J76" i="4"/>
  <c r="R76" i="4" s="1"/>
  <c r="W76" i="4" s="1"/>
  <c r="P129" i="4"/>
  <c r="Q129" i="4" s="1"/>
  <c r="P62" i="4"/>
  <c r="Q62" i="4" s="1"/>
  <c r="N128" i="4"/>
  <c r="AA128" i="4" s="1"/>
  <c r="AE128" i="4" s="1"/>
  <c r="AI128" i="4" s="1"/>
  <c r="P98" i="4"/>
  <c r="Q98" i="4" s="1"/>
  <c r="U62" i="4"/>
  <c r="J67" i="4"/>
  <c r="R67" i="4" s="1"/>
  <c r="V67" i="4" s="1"/>
  <c r="J80" i="4"/>
  <c r="R80" i="4" s="1"/>
  <c r="U80" i="4" s="1"/>
  <c r="J82" i="4"/>
  <c r="R82" i="4" s="1"/>
  <c r="W82" i="4" s="1"/>
  <c r="M85" i="4"/>
  <c r="M117" i="4"/>
  <c r="N33" i="4"/>
  <c r="V62" i="4"/>
  <c r="M67" i="4"/>
  <c r="P75" i="4"/>
  <c r="Q75" i="4" s="1"/>
  <c r="N82" i="4"/>
  <c r="N115" i="4"/>
  <c r="Y115" i="4" s="1"/>
  <c r="AC115" i="4" s="1"/>
  <c r="AG115" i="4" s="1"/>
  <c r="N117" i="4"/>
  <c r="AA117" i="4" s="1"/>
  <c r="AE117" i="4" s="1"/>
  <c r="AI117" i="4" s="1"/>
  <c r="M120" i="4"/>
  <c r="O124" i="4"/>
  <c r="N67" i="4"/>
  <c r="N80" i="4"/>
  <c r="AA80" i="4" s="1"/>
  <c r="AE80" i="4" s="1"/>
  <c r="AI80" i="4" s="1"/>
  <c r="O82" i="4"/>
  <c r="N91" i="4"/>
  <c r="Y91" i="4" s="1"/>
  <c r="AC91" i="4" s="1"/>
  <c r="AG91" i="4" s="1"/>
  <c r="N43" i="4"/>
  <c r="N60" i="4"/>
  <c r="AA60" i="4" s="1"/>
  <c r="AE60" i="4" s="1"/>
  <c r="AI60" i="4" s="1"/>
  <c r="O80" i="4"/>
  <c r="M101" i="4"/>
  <c r="O120" i="4"/>
  <c r="J133" i="4"/>
  <c r="R133" i="4" s="1"/>
  <c r="W133" i="4" s="1"/>
  <c r="M31" i="4"/>
  <c r="M49" i="4"/>
  <c r="P49" i="4" s="1"/>
  <c r="Q49" i="4" s="1"/>
  <c r="V91" i="4"/>
  <c r="T91" i="4"/>
  <c r="W91" i="4"/>
  <c r="U91" i="4"/>
  <c r="Z78" i="4"/>
  <c r="AD78" i="4" s="1"/>
  <c r="AH78" i="4" s="1"/>
  <c r="AA78" i="4"/>
  <c r="AE78" i="4" s="1"/>
  <c r="AI78" i="4" s="1"/>
  <c r="Y78" i="4"/>
  <c r="AC78" i="4" s="1"/>
  <c r="AG78" i="4" s="1"/>
  <c r="AA88" i="4"/>
  <c r="AE88" i="4" s="1"/>
  <c r="AI88" i="4" s="1"/>
  <c r="Z88" i="4"/>
  <c r="AD88" i="4" s="1"/>
  <c r="AH88" i="4" s="1"/>
  <c r="Y88" i="4"/>
  <c r="AC88" i="4" s="1"/>
  <c r="AG88" i="4" s="1"/>
  <c r="W101" i="4"/>
  <c r="V101" i="4"/>
  <c r="U101" i="4"/>
  <c r="T101" i="4"/>
  <c r="Y124" i="4"/>
  <c r="AC124" i="4" s="1"/>
  <c r="AG124" i="4" s="1"/>
  <c r="AA124" i="4"/>
  <c r="AE124" i="4" s="1"/>
  <c r="AI124" i="4" s="1"/>
  <c r="Z124" i="4"/>
  <c r="AD124" i="4" s="1"/>
  <c r="AH124" i="4" s="1"/>
  <c r="M35" i="4"/>
  <c r="M45" i="4"/>
  <c r="P45" i="4" s="1"/>
  <c r="Q45" i="4" s="1"/>
  <c r="O68" i="4"/>
  <c r="N68" i="4"/>
  <c r="P68" i="4"/>
  <c r="Q68" i="4" s="1"/>
  <c r="M75" i="4"/>
  <c r="U68" i="4"/>
  <c r="T68" i="4"/>
  <c r="W68" i="4"/>
  <c r="V68" i="4"/>
  <c r="N32" i="5"/>
  <c r="N33" i="5" s="1"/>
  <c r="N34" i="5" s="1"/>
  <c r="N35" i="5" s="1"/>
  <c r="N36" i="5" s="1"/>
  <c r="N37" i="5" s="1"/>
  <c r="N38" i="5" s="1"/>
  <c r="N39" i="5" s="1"/>
  <c r="N40" i="5" s="1"/>
  <c r="N41" i="5" s="1"/>
  <c r="N42" i="5" s="1"/>
  <c r="N43" i="5" s="1"/>
  <c r="N44" i="5" s="1"/>
  <c r="N45" i="5" s="1"/>
  <c r="N46" i="5" s="1"/>
  <c r="N47" i="5" s="1"/>
  <c r="N48" i="5" s="1"/>
  <c r="N49" i="5" s="1"/>
  <c r="N50" i="5" s="1"/>
  <c r="N51" i="5" s="1"/>
  <c r="N52" i="5" s="1"/>
  <c r="N53" i="5" s="1"/>
  <c r="N54" i="5" s="1"/>
  <c r="N55" i="5" s="1"/>
  <c r="N56" i="5" s="1"/>
  <c r="N57" i="5" s="1"/>
  <c r="N58" i="5" s="1"/>
  <c r="N59" i="5" s="1"/>
  <c r="N60" i="5" s="1"/>
  <c r="N61" i="5" s="1"/>
  <c r="N62" i="5" s="1"/>
  <c r="N63" i="5" s="1"/>
  <c r="N64" i="5" s="1"/>
  <c r="N65" i="5" s="1"/>
  <c r="N66" i="5" s="1"/>
  <c r="N67" i="5" s="1"/>
  <c r="N68" i="5" s="1"/>
  <c r="N69" i="5" s="1"/>
  <c r="N70" i="5" s="1"/>
  <c r="N71" i="5" s="1"/>
  <c r="N72" i="5" s="1"/>
  <c r="N73" i="5" s="1"/>
  <c r="N74" i="5" s="1"/>
  <c r="N75" i="5" s="1"/>
  <c r="N76" i="5" s="1"/>
  <c r="N77" i="5" s="1"/>
  <c r="N78" i="5" s="1"/>
  <c r="N79" i="5" s="1"/>
  <c r="N80" i="5" s="1"/>
  <c r="N81" i="5" s="1"/>
  <c r="N82" i="5" s="1"/>
  <c r="N83" i="5" s="1"/>
  <c r="N84" i="5" s="1"/>
  <c r="N85" i="5" s="1"/>
  <c r="N86" i="5" s="1"/>
  <c r="N87" i="5" s="1"/>
  <c r="N88" i="5" s="1"/>
  <c r="N89" i="5" s="1"/>
  <c r="N90" i="5" s="1"/>
  <c r="N91" i="5" s="1"/>
  <c r="N92" i="5" s="1"/>
  <c r="N93" i="5" s="1"/>
  <c r="N94" i="5" s="1"/>
  <c r="N95" i="5" s="1"/>
  <c r="N96" i="5" s="1"/>
  <c r="N97" i="5" s="1"/>
  <c r="N98" i="5" s="1"/>
  <c r="N99" i="5" s="1"/>
  <c r="N100" i="5" s="1"/>
  <c r="N101" i="5" s="1"/>
  <c r="N102" i="5" s="1"/>
  <c r="N103" i="5" s="1"/>
  <c r="N104" i="5" s="1"/>
  <c r="N105" i="5" s="1"/>
  <c r="N106" i="5" s="1"/>
  <c r="N107" i="5" s="1"/>
  <c r="N108" i="5" s="1"/>
  <c r="N109" i="5" s="1"/>
  <c r="N110" i="5" s="1"/>
  <c r="N111" i="5" s="1"/>
  <c r="N112" i="5" s="1"/>
  <c r="N113" i="5" s="1"/>
  <c r="N114" i="5" s="1"/>
  <c r="N115" i="5" s="1"/>
  <c r="N116" i="5" s="1"/>
  <c r="N117" i="5" s="1"/>
  <c r="N118" i="5" s="1"/>
  <c r="N119" i="5" s="1"/>
  <c r="N120" i="5" s="1"/>
  <c r="N121" i="5" s="1"/>
  <c r="N122" i="5" s="1"/>
  <c r="N123" i="5" s="1"/>
  <c r="N124" i="5" s="1"/>
  <c r="N125" i="5" s="1"/>
  <c r="N126" i="5" s="1"/>
  <c r="N127" i="5" s="1"/>
  <c r="N128" i="5" s="1"/>
  <c r="N129" i="5" s="1"/>
  <c r="N130" i="5" s="1"/>
  <c r="N131" i="5" s="1"/>
  <c r="N132" i="5" s="1"/>
  <c r="N133" i="5" s="1"/>
  <c r="N134" i="5" s="1"/>
  <c r="N135" i="5" s="1"/>
  <c r="N136" i="5" s="1"/>
  <c r="N137" i="5" s="1"/>
  <c r="N138" i="5" s="1"/>
  <c r="N139" i="5" s="1"/>
  <c r="N140" i="5" s="1"/>
  <c r="N141" i="5" s="1"/>
  <c r="N142" i="5" s="1"/>
  <c r="N143" i="5" s="1"/>
  <c r="N144" i="5" s="1"/>
  <c r="N145" i="5" s="1"/>
  <c r="N146" i="5" s="1"/>
  <c r="N147" i="5" s="1"/>
  <c r="N148" i="5" s="1"/>
  <c r="N149" i="5" s="1"/>
  <c r="N150" i="5" s="1"/>
  <c r="N151" i="5" s="1"/>
  <c r="N152" i="5" s="1"/>
  <c r="N153" i="5" s="1"/>
  <c r="N154" i="5" s="1"/>
  <c r="N155" i="5" s="1"/>
  <c r="N156" i="5" s="1"/>
  <c r="N157" i="5" s="1"/>
  <c r="N158" i="5" s="1"/>
  <c r="N159" i="5" s="1"/>
  <c r="N160" i="5" s="1"/>
  <c r="N161" i="5" s="1"/>
  <c r="N162" i="5" s="1"/>
  <c r="N163" i="5" s="1"/>
  <c r="N164" i="5" s="1"/>
  <c r="N165" i="5" s="1"/>
  <c r="N166" i="5" s="1"/>
  <c r="N167" i="5" s="1"/>
  <c r="N168" i="5" s="1"/>
  <c r="N169" i="5" s="1"/>
  <c r="N170" i="5" s="1"/>
  <c r="N171" i="5" s="1"/>
  <c r="N172" i="5" s="1"/>
  <c r="N173" i="5" s="1"/>
  <c r="N174" i="5" s="1"/>
  <c r="N175" i="5" s="1"/>
  <c r="N176" i="5" s="1"/>
  <c r="N177" i="5" s="1"/>
  <c r="N178" i="5" s="1"/>
  <c r="N179" i="5" s="1"/>
  <c r="N180" i="5" s="1"/>
  <c r="N181" i="5" s="1"/>
  <c r="N182" i="5" s="1"/>
  <c r="N183" i="5" s="1"/>
  <c r="N184" i="5" s="1"/>
  <c r="N185" i="5" s="1"/>
  <c r="N186" i="5" s="1"/>
  <c r="N187" i="5" s="1"/>
  <c r="N188" i="5" s="1"/>
  <c r="N189" i="5" s="1"/>
  <c r="N190" i="5" s="1"/>
  <c r="N191" i="5" s="1"/>
  <c r="N192" i="5" s="1"/>
  <c r="N193" i="5" s="1"/>
  <c r="N194" i="5" s="1"/>
  <c r="N195" i="5" s="1"/>
  <c r="N196" i="5" s="1"/>
  <c r="N197" i="5" s="1"/>
  <c r="N198" i="5" s="1"/>
  <c r="N199" i="5" s="1"/>
  <c r="N200" i="5" s="1"/>
  <c r="N201" i="5" s="1"/>
  <c r="N202" i="5" s="1"/>
  <c r="N203" i="5" s="1"/>
  <c r="N204" i="5" s="1"/>
  <c r="N205" i="5" s="1"/>
  <c r="N206" i="5" s="1"/>
  <c r="N207" i="5" s="1"/>
  <c r="N208" i="5" s="1"/>
  <c r="N209" i="5" s="1"/>
  <c r="N210" i="5" s="1"/>
  <c r="N211" i="5" s="1"/>
  <c r="N212" i="5" s="1"/>
  <c r="N213" i="5" s="1"/>
  <c r="N214" i="5" s="1"/>
  <c r="N215" i="5" s="1"/>
  <c r="N216" i="5" s="1"/>
  <c r="N217" i="5" s="1"/>
  <c r="N218" i="5" s="1"/>
  <c r="N219" i="5" s="1"/>
  <c r="N220" i="5" s="1"/>
  <c r="N221" i="5" s="1"/>
  <c r="N222" i="5" s="1"/>
  <c r="N223" i="5" s="1"/>
  <c r="N224" i="5" s="1"/>
  <c r="N225" i="5" s="1"/>
  <c r="N226" i="5" s="1"/>
  <c r="N227" i="5" s="1"/>
  <c r="N228" i="5" s="1"/>
  <c r="N229" i="5" s="1"/>
  <c r="N230" i="5" s="1"/>
  <c r="N231" i="5" s="1"/>
  <c r="N232" i="5" s="1"/>
  <c r="N233" i="5" s="1"/>
  <c r="N234" i="5" s="1"/>
  <c r="N235" i="5" s="1"/>
  <c r="N236" i="5" s="1"/>
  <c r="N237" i="5" s="1"/>
  <c r="N238" i="5" s="1"/>
  <c r="N239" i="5" s="1"/>
  <c r="N240" i="5" s="1"/>
  <c r="N241" i="5" s="1"/>
  <c r="N242" i="5" s="1"/>
  <c r="N243" i="5" s="1"/>
  <c r="N244" i="5" s="1"/>
  <c r="N245" i="5" s="1"/>
  <c r="N246" i="5" s="1"/>
  <c r="N247" i="5" s="1"/>
  <c r="N248" i="5" s="1"/>
  <c r="N249" i="5" s="1"/>
  <c r="N250" i="5" s="1"/>
  <c r="N251" i="5" s="1"/>
  <c r="N252" i="5" s="1"/>
  <c r="N253" i="5" s="1"/>
  <c r="N254" i="5" s="1"/>
  <c r="N255" i="5" s="1"/>
  <c r="N256" i="5" s="1"/>
  <c r="N257" i="5" s="1"/>
  <c r="N258" i="5" s="1"/>
  <c r="N259" i="5" s="1"/>
  <c r="N260" i="5" s="1"/>
  <c r="N261" i="5" s="1"/>
  <c r="N262" i="5" s="1"/>
  <c r="N263" i="5" s="1"/>
  <c r="N264" i="5" s="1"/>
  <c r="N265" i="5" s="1"/>
  <c r="N266" i="5" s="1"/>
  <c r="N267" i="5" s="1"/>
  <c r="N268" i="5" s="1"/>
  <c r="N269" i="5" s="1"/>
  <c r="N270" i="5" s="1"/>
  <c r="N271" i="5" s="1"/>
  <c r="N272" i="5" s="1"/>
  <c r="N273" i="5" s="1"/>
  <c r="N274" i="5" s="1"/>
  <c r="N275" i="5" s="1"/>
  <c r="N276" i="5" s="1"/>
  <c r="N277" i="5" s="1"/>
  <c r="N278" i="5" s="1"/>
  <c r="N279" i="5" s="1"/>
  <c r="N280" i="5" s="1"/>
  <c r="N281" i="5" s="1"/>
  <c r="N282" i="5" s="1"/>
  <c r="N283" i="5" s="1"/>
  <c r="N284" i="5" s="1"/>
  <c r="N285" i="5" s="1"/>
  <c r="N286" i="5" s="1"/>
  <c r="N287" i="5" s="1"/>
  <c r="N288" i="5" s="1"/>
  <c r="N289" i="5" s="1"/>
  <c r="N290" i="5" s="1"/>
  <c r="N291" i="5" s="1"/>
  <c r="N292" i="5" s="1"/>
  <c r="N293" i="5" s="1"/>
  <c r="N294" i="5" s="1"/>
  <c r="N295" i="5" s="1"/>
  <c r="N296" i="5" s="1"/>
  <c r="N297" i="5" s="1"/>
  <c r="N298" i="5" s="1"/>
  <c r="N299" i="5" s="1"/>
  <c r="N300" i="5" s="1"/>
  <c r="N301" i="5" s="1"/>
  <c r="N302" i="5" s="1"/>
  <c r="N303" i="5" s="1"/>
  <c r="N304" i="5" s="1"/>
  <c r="N305" i="5" s="1"/>
  <c r="N306" i="5" s="1"/>
  <c r="N307" i="5" s="1"/>
  <c r="N308" i="5" s="1"/>
  <c r="N309" i="5" s="1"/>
  <c r="N310" i="5" s="1"/>
  <c r="N311" i="5" s="1"/>
  <c r="N312" i="5" s="1"/>
  <c r="N313" i="5" s="1"/>
  <c r="N314" i="5" s="1"/>
  <c r="N315" i="5" s="1"/>
  <c r="N316" i="5" s="1"/>
  <c r="N317" i="5" s="1"/>
  <c r="N318" i="5" s="1"/>
  <c r="N319" i="5" s="1"/>
  <c r="N320" i="5" s="1"/>
  <c r="N321" i="5" s="1"/>
  <c r="N322" i="5" s="1"/>
  <c r="N323" i="5" s="1"/>
  <c r="N324" i="5" s="1"/>
  <c r="N325" i="5" s="1"/>
  <c r="N326" i="5" s="1"/>
  <c r="N327" i="5" s="1"/>
  <c r="N328" i="5" s="1"/>
  <c r="N329" i="5" s="1"/>
  <c r="N330" i="5" s="1"/>
  <c r="N331" i="5" s="1"/>
  <c r="N332" i="5" s="1"/>
  <c r="N333" i="5" s="1"/>
  <c r="N334" i="5" s="1"/>
  <c r="N335" i="5" s="1"/>
  <c r="N336" i="5" s="1"/>
  <c r="N337" i="5" s="1"/>
  <c r="N338" i="5" s="1"/>
  <c r="N339" i="5" s="1"/>
  <c r="N340" i="5" s="1"/>
  <c r="N341" i="5" s="1"/>
  <c r="N342" i="5" s="1"/>
  <c r="N343" i="5" s="1"/>
  <c r="N344" i="5" s="1"/>
  <c r="N345" i="5" s="1"/>
  <c r="N346" i="5" s="1"/>
  <c r="N347" i="5" s="1"/>
  <c r="N348" i="5" s="1"/>
  <c r="N349" i="5" s="1"/>
  <c r="N350" i="5" s="1"/>
  <c r="N351" i="5" s="1"/>
  <c r="N352" i="5" s="1"/>
  <c r="N353" i="5" s="1"/>
  <c r="N354" i="5" s="1"/>
  <c r="N355" i="5" s="1"/>
  <c r="N356" i="5" s="1"/>
  <c r="N357" i="5" s="1"/>
  <c r="N358" i="5" s="1"/>
  <c r="N359" i="5" s="1"/>
  <c r="N360" i="5" s="1"/>
  <c r="N361" i="5" s="1"/>
  <c r="N362" i="5" s="1"/>
  <c r="N363" i="5" s="1"/>
  <c r="N364" i="5" s="1"/>
  <c r="N365" i="5" s="1"/>
  <c r="N366" i="5" s="1"/>
  <c r="N367" i="5" s="1"/>
  <c r="N368" i="5" s="1"/>
  <c r="N369" i="5" s="1"/>
  <c r="N370" i="5" s="1"/>
  <c r="N371" i="5" s="1"/>
  <c r="N372" i="5" s="1"/>
  <c r="N373" i="5" s="1"/>
  <c r="N374" i="5" s="1"/>
  <c r="N375" i="5" s="1"/>
  <c r="N376" i="5" s="1"/>
  <c r="N377" i="5" s="1"/>
  <c r="N378" i="5" s="1"/>
  <c r="N379" i="5" s="1"/>
  <c r="N380" i="5" s="1"/>
  <c r="N381" i="5" s="1"/>
  <c r="N382" i="5" s="1"/>
  <c r="N383" i="5" s="1"/>
  <c r="N384" i="5" s="1"/>
  <c r="N385" i="5" s="1"/>
  <c r="N386" i="5" s="1"/>
  <c r="N387" i="5" s="1"/>
  <c r="N388" i="5" s="1"/>
  <c r="N389" i="5" s="1"/>
  <c r="N390" i="5" s="1"/>
  <c r="N391" i="5" s="1"/>
  <c r="N392" i="5" s="1"/>
  <c r="N393" i="5" s="1"/>
  <c r="N394" i="5" s="1"/>
  <c r="N395" i="5" s="1"/>
  <c r="N396" i="5" s="1"/>
  <c r="N397" i="5" s="1"/>
  <c r="N398" i="5" s="1"/>
  <c r="N399" i="5" s="1"/>
  <c r="N400" i="5" s="1"/>
  <c r="N401" i="5" s="1"/>
  <c r="N402" i="5" s="1"/>
  <c r="N403" i="5" s="1"/>
  <c r="N404" i="5" s="1"/>
  <c r="N405" i="5" s="1"/>
  <c r="N406" i="5" s="1"/>
  <c r="N407" i="5" s="1"/>
  <c r="N408" i="5" s="1"/>
  <c r="N409" i="5" s="1"/>
  <c r="N410" i="5" s="1"/>
  <c r="N411" i="5" s="1"/>
  <c r="N412" i="5" s="1"/>
  <c r="N413" i="5" s="1"/>
  <c r="N414" i="5" s="1"/>
  <c r="N415" i="5" s="1"/>
  <c r="N416" i="5" s="1"/>
  <c r="N417" i="5" s="1"/>
  <c r="N418" i="5" s="1"/>
  <c r="N419" i="5" s="1"/>
  <c r="N420" i="5" s="1"/>
  <c r="N421" i="5" s="1"/>
  <c r="N422" i="5" s="1"/>
  <c r="N423" i="5" s="1"/>
  <c r="N424" i="5" s="1"/>
  <c r="N425" i="5" s="1"/>
  <c r="N426" i="5" s="1"/>
  <c r="N427" i="5" s="1"/>
  <c r="N428" i="5" s="1"/>
  <c r="N429" i="5" s="1"/>
  <c r="N430" i="5" s="1"/>
  <c r="N431" i="5" s="1"/>
  <c r="N432" i="5" s="1"/>
  <c r="N433" i="5" s="1"/>
  <c r="N434" i="5" s="1"/>
  <c r="N435" i="5" s="1"/>
  <c r="N436" i="5" s="1"/>
  <c r="N437" i="5" s="1"/>
  <c r="N438" i="5" s="1"/>
  <c r="N439" i="5" s="1"/>
  <c r="N440" i="5" s="1"/>
  <c r="N441" i="5" s="1"/>
  <c r="N442" i="5" s="1"/>
  <c r="N443" i="5" s="1"/>
  <c r="N444" i="5" s="1"/>
  <c r="N445" i="5" s="1"/>
  <c r="N446" i="5" s="1"/>
  <c r="N447" i="5" s="1"/>
  <c r="N448" i="5" s="1"/>
  <c r="N449" i="5" s="1"/>
  <c r="N450" i="5" s="1"/>
  <c r="N451" i="5" s="1"/>
  <c r="N452" i="5" s="1"/>
  <c r="N453" i="5" s="1"/>
  <c r="N454" i="5" s="1"/>
  <c r="N455" i="5" s="1"/>
  <c r="N456" i="5" s="1"/>
  <c r="N457" i="5" s="1"/>
  <c r="N458" i="5" s="1"/>
  <c r="N459" i="5" s="1"/>
  <c r="N460" i="5" s="1"/>
  <c r="N461" i="5" s="1"/>
  <c r="N462" i="5" s="1"/>
  <c r="N463" i="5" s="1"/>
  <c r="N464" i="5" s="1"/>
  <c r="N465" i="5" s="1"/>
  <c r="N466" i="5" s="1"/>
  <c r="N467" i="5" s="1"/>
  <c r="N468" i="5" s="1"/>
  <c r="N469" i="5" s="1"/>
  <c r="N470" i="5" s="1"/>
  <c r="N471" i="5" s="1"/>
  <c r="N472" i="5" s="1"/>
  <c r="N473" i="5" s="1"/>
  <c r="N474" i="5" s="1"/>
  <c r="N475" i="5" s="1"/>
  <c r="N476" i="5" s="1"/>
  <c r="N477" i="5" s="1"/>
  <c r="N478" i="5" s="1"/>
  <c r="N479" i="5" s="1"/>
  <c r="N480" i="5" s="1"/>
  <c r="N481" i="5" s="1"/>
  <c r="N482" i="5" s="1"/>
  <c r="N483" i="5" s="1"/>
  <c r="N484" i="5" s="1"/>
  <c r="N485" i="5" s="1"/>
  <c r="N486" i="5" s="1"/>
  <c r="N487" i="5" s="1"/>
  <c r="N488" i="5" s="1"/>
  <c r="N489" i="5" s="1"/>
  <c r="N490" i="5" s="1"/>
  <c r="N491" i="5" s="1"/>
  <c r="N492" i="5" s="1"/>
  <c r="N493" i="5" s="1"/>
  <c r="N494" i="5" s="1"/>
  <c r="N495" i="5" s="1"/>
  <c r="N496" i="5" s="1"/>
  <c r="N497" i="5" s="1"/>
  <c r="N498" i="5" s="1"/>
  <c r="N499" i="5" s="1"/>
  <c r="N500" i="5" s="1"/>
  <c r="N501" i="5" s="1"/>
  <c r="N502" i="5" s="1"/>
  <c r="N503" i="5" s="1"/>
  <c r="N504" i="5" s="1"/>
  <c r="N505" i="5" s="1"/>
  <c r="N506" i="5" s="1"/>
  <c r="N507" i="5" s="1"/>
  <c r="N508" i="5" s="1"/>
  <c r="N509" i="5" s="1"/>
  <c r="N510" i="5" s="1"/>
  <c r="N511" i="5" s="1"/>
  <c r="N512" i="5" s="1"/>
  <c r="N513" i="5" s="1"/>
  <c r="N514" i="5" s="1"/>
  <c r="N515" i="5" s="1"/>
  <c r="N516" i="5" s="1"/>
  <c r="N517" i="5" s="1"/>
  <c r="N518" i="5" s="1"/>
  <c r="N519" i="5" s="1"/>
  <c r="N520" i="5" s="1"/>
  <c r="N521" i="5" s="1"/>
  <c r="N522" i="5" s="1"/>
  <c r="N523" i="5" s="1"/>
  <c r="N524" i="5" s="1"/>
  <c r="N525" i="5" s="1"/>
  <c r="N526" i="5" s="1"/>
  <c r="N527" i="5" s="1"/>
  <c r="N528" i="5" s="1"/>
  <c r="N529" i="5" s="1"/>
  <c r="N530" i="5" s="1"/>
  <c r="N531" i="5" s="1"/>
  <c r="N532" i="5" s="1"/>
  <c r="N533" i="5" s="1"/>
  <c r="N534" i="5" s="1"/>
  <c r="N535" i="5" s="1"/>
  <c r="N536" i="5" s="1"/>
  <c r="N537" i="5" s="1"/>
  <c r="N538" i="5" s="1"/>
  <c r="N539" i="5" s="1"/>
  <c r="N540" i="5" s="1"/>
  <c r="N541" i="5" s="1"/>
  <c r="N542" i="5" s="1"/>
  <c r="N543" i="5" s="1"/>
  <c r="N544" i="5" s="1"/>
  <c r="N545" i="5" s="1"/>
  <c r="N546" i="5" s="1"/>
  <c r="N547" i="5" s="1"/>
  <c r="N548" i="5" s="1"/>
  <c r="N549" i="5" s="1"/>
  <c r="N550" i="5" s="1"/>
  <c r="N551" i="5" s="1"/>
  <c r="N552" i="5" s="1"/>
  <c r="N553" i="5" s="1"/>
  <c r="N554" i="5" s="1"/>
  <c r="N555" i="5" s="1"/>
  <c r="N556" i="5" s="1"/>
  <c r="N557" i="5" s="1"/>
  <c r="N558" i="5" s="1"/>
  <c r="N559" i="5" s="1"/>
  <c r="N560" i="5" s="1"/>
  <c r="N561" i="5" s="1"/>
  <c r="N562" i="5" s="1"/>
  <c r="N563" i="5" s="1"/>
  <c r="N564" i="5" s="1"/>
  <c r="N565" i="5" s="1"/>
  <c r="N566" i="5" s="1"/>
  <c r="N567" i="5" s="1"/>
  <c r="N568" i="5" s="1"/>
  <c r="N569" i="5" s="1"/>
  <c r="N570" i="5" s="1"/>
  <c r="N571" i="5" s="1"/>
  <c r="N572" i="5" s="1"/>
  <c r="N573" i="5" s="1"/>
  <c r="N574" i="5" s="1"/>
  <c r="N575" i="5" s="1"/>
  <c r="N576" i="5" s="1"/>
  <c r="N577" i="5" s="1"/>
  <c r="N578" i="5" s="1"/>
  <c r="N579" i="5" s="1"/>
  <c r="N580" i="5" s="1"/>
  <c r="N581" i="5" s="1"/>
  <c r="N582" i="5" s="1"/>
  <c r="N583" i="5" s="1"/>
  <c r="N584" i="5" s="1"/>
  <c r="N585" i="5" s="1"/>
  <c r="N586" i="5" s="1"/>
  <c r="N587" i="5" s="1"/>
  <c r="N588" i="5" s="1"/>
  <c r="N589" i="5" s="1"/>
  <c r="N590" i="5" s="1"/>
  <c r="N591" i="5" s="1"/>
  <c r="N592" i="5" s="1"/>
  <c r="N593" i="5" s="1"/>
  <c r="N594" i="5" s="1"/>
  <c r="N595" i="5" s="1"/>
  <c r="N596" i="5" s="1"/>
  <c r="N597" i="5" s="1"/>
  <c r="N598" i="5" s="1"/>
  <c r="N599" i="5" s="1"/>
  <c r="N600" i="5" s="1"/>
  <c r="N601" i="5" s="1"/>
  <c r="N602" i="5" s="1"/>
  <c r="N603" i="5" s="1"/>
  <c r="N604" i="5" s="1"/>
  <c r="N605" i="5" s="1"/>
  <c r="N606" i="5" s="1"/>
  <c r="N607" i="5" s="1"/>
  <c r="N608" i="5" s="1"/>
  <c r="N609" i="5" s="1"/>
  <c r="N610" i="5" s="1"/>
  <c r="N611" i="5" s="1"/>
  <c r="N612" i="5" s="1"/>
  <c r="N613" i="5" s="1"/>
  <c r="N614" i="5" s="1"/>
  <c r="N615" i="5" s="1"/>
  <c r="N616" i="5" s="1"/>
  <c r="N617" i="5" s="1"/>
  <c r="N618" i="5" s="1"/>
  <c r="N619" i="5" s="1"/>
  <c r="N620" i="5" s="1"/>
  <c r="N621" i="5" s="1"/>
  <c r="N622" i="5" s="1"/>
  <c r="N623" i="5" s="1"/>
  <c r="N624" i="5" s="1"/>
  <c r="N625" i="5" s="1"/>
  <c r="N626" i="5" s="1"/>
  <c r="N627" i="5" s="1"/>
  <c r="N628" i="5" s="1"/>
  <c r="N629" i="5" s="1"/>
  <c r="N630" i="5" s="1"/>
  <c r="N631" i="5" s="1"/>
  <c r="N632" i="5" s="1"/>
  <c r="N633" i="5" s="1"/>
  <c r="N634" i="5" s="1"/>
  <c r="N635" i="5" s="1"/>
  <c r="N636" i="5" s="1"/>
  <c r="N637" i="5" s="1"/>
  <c r="N638" i="5" s="1"/>
  <c r="N639" i="5" s="1"/>
  <c r="N640" i="5" s="1"/>
  <c r="N641" i="5" s="1"/>
  <c r="N642" i="5" s="1"/>
  <c r="N643" i="5" s="1"/>
  <c r="N644" i="5" s="1"/>
  <c r="N645" i="5" s="1"/>
  <c r="N646" i="5" s="1"/>
  <c r="N647" i="5" s="1"/>
  <c r="N648" i="5" s="1"/>
  <c r="N649" i="5" s="1"/>
  <c r="N650" i="5" s="1"/>
  <c r="N651" i="5" s="1"/>
  <c r="N652" i="5" s="1"/>
  <c r="N653" i="5" s="1"/>
  <c r="N654" i="5" s="1"/>
  <c r="N655" i="5" s="1"/>
  <c r="N656" i="5" s="1"/>
  <c r="N657" i="5" s="1"/>
  <c r="N658" i="5" s="1"/>
  <c r="N659" i="5" s="1"/>
  <c r="N660" i="5" s="1"/>
  <c r="N661" i="5" s="1"/>
  <c r="N662" i="5" s="1"/>
  <c r="N663" i="5" s="1"/>
  <c r="N664" i="5" s="1"/>
  <c r="N665" i="5" s="1"/>
  <c r="N666" i="5" s="1"/>
  <c r="N667" i="5" s="1"/>
  <c r="N668" i="5" s="1"/>
  <c r="N669" i="5" s="1"/>
  <c r="N670" i="5" s="1"/>
  <c r="N671" i="5" s="1"/>
  <c r="N672" i="5" s="1"/>
  <c r="N673" i="5" s="1"/>
  <c r="N674" i="5" s="1"/>
  <c r="N675" i="5" s="1"/>
  <c r="N676" i="5" s="1"/>
  <c r="N677" i="5" s="1"/>
  <c r="N678" i="5" s="1"/>
  <c r="N679" i="5" s="1"/>
  <c r="N680" i="5" s="1"/>
  <c r="N681" i="5" s="1"/>
  <c r="N682" i="5" s="1"/>
  <c r="N683" i="5" s="1"/>
  <c r="N684" i="5" s="1"/>
  <c r="N685" i="5" s="1"/>
  <c r="N686" i="5" s="1"/>
  <c r="N687" i="5" s="1"/>
  <c r="N688" i="5" s="1"/>
  <c r="N689" i="5" s="1"/>
  <c r="N690" i="5" s="1"/>
  <c r="N691" i="5" s="1"/>
  <c r="N692" i="5" s="1"/>
  <c r="N693" i="5" s="1"/>
  <c r="N694" i="5" s="1"/>
  <c r="N695" i="5" s="1"/>
  <c r="N696" i="5" s="1"/>
  <c r="N697" i="5" s="1"/>
  <c r="N698" i="5" s="1"/>
  <c r="N699" i="5" s="1"/>
  <c r="N700" i="5" s="1"/>
  <c r="N701" i="5" s="1"/>
  <c r="N702" i="5" s="1"/>
  <c r="N703" i="5" s="1"/>
  <c r="N704" i="5" s="1"/>
  <c r="N705" i="5" s="1"/>
  <c r="N706" i="5" s="1"/>
  <c r="N707" i="5" s="1"/>
  <c r="N708" i="5" s="1"/>
  <c r="N709" i="5" s="1"/>
  <c r="N710" i="5" s="1"/>
  <c r="N711" i="5" s="1"/>
  <c r="N712" i="5" s="1"/>
  <c r="N713" i="5" s="1"/>
  <c r="N714" i="5" s="1"/>
  <c r="N715" i="5" s="1"/>
  <c r="N716" i="5" s="1"/>
  <c r="N717" i="5" s="1"/>
  <c r="N718" i="5" s="1"/>
  <c r="N719" i="5" s="1"/>
  <c r="N720" i="5" s="1"/>
  <c r="N721" i="5" s="1"/>
  <c r="N722" i="5" s="1"/>
  <c r="N723" i="5" s="1"/>
  <c r="N724" i="5" s="1"/>
  <c r="N725" i="5" s="1"/>
  <c r="N726" i="5" s="1"/>
  <c r="N727" i="5" s="1"/>
  <c r="N728" i="5" s="1"/>
  <c r="N729" i="5" s="1"/>
  <c r="N730" i="5" s="1"/>
  <c r="N731" i="5" s="1"/>
  <c r="N732" i="5" s="1"/>
  <c r="N733" i="5" s="1"/>
  <c r="N734" i="5" s="1"/>
  <c r="N735" i="5" s="1"/>
  <c r="N736" i="5" s="1"/>
  <c r="N737" i="5" s="1"/>
  <c r="N738" i="5" s="1"/>
  <c r="N739" i="5" s="1"/>
  <c r="N740" i="5" s="1"/>
  <c r="N741" i="5" s="1"/>
  <c r="N742" i="5" s="1"/>
  <c r="N743" i="5" s="1"/>
  <c r="N744" i="5" s="1"/>
  <c r="N745" i="5" s="1"/>
  <c r="N746" i="5" s="1"/>
  <c r="N747" i="5" s="1"/>
  <c r="N748" i="5" s="1"/>
  <c r="N749" i="5" s="1"/>
  <c r="N750" i="5" s="1"/>
  <c r="N751" i="5" s="1"/>
  <c r="N752" i="5" s="1"/>
  <c r="N753" i="5" s="1"/>
  <c r="N754" i="5" s="1"/>
  <c r="N755" i="5" s="1"/>
  <c r="N756" i="5" s="1"/>
  <c r="N757" i="5" s="1"/>
  <c r="N758" i="5" s="1"/>
  <c r="N759" i="5" s="1"/>
  <c r="N760" i="5" s="1"/>
  <c r="N761" i="5" s="1"/>
  <c r="N762" i="5" s="1"/>
  <c r="N763" i="5" s="1"/>
  <c r="N764" i="5" s="1"/>
  <c r="N765" i="5" s="1"/>
  <c r="N766" i="5" s="1"/>
  <c r="N767" i="5" s="1"/>
  <c r="N768" i="5" s="1"/>
  <c r="N769" i="5" s="1"/>
  <c r="N770" i="5" s="1"/>
  <c r="N771" i="5" s="1"/>
  <c r="N772" i="5" s="1"/>
  <c r="N773" i="5" s="1"/>
  <c r="N774" i="5" s="1"/>
  <c r="N775" i="5" s="1"/>
  <c r="N776" i="5" s="1"/>
  <c r="N777" i="5" s="1"/>
  <c r="N778" i="5" s="1"/>
  <c r="N779" i="5" s="1"/>
  <c r="N780" i="5" s="1"/>
  <c r="N781" i="5" s="1"/>
  <c r="N782" i="5" s="1"/>
  <c r="N783" i="5" s="1"/>
  <c r="N784" i="5" s="1"/>
  <c r="N785" i="5" s="1"/>
  <c r="N786" i="5" s="1"/>
  <c r="N787" i="5" s="1"/>
  <c r="N788" i="5" s="1"/>
  <c r="N789" i="5" s="1"/>
  <c r="N790" i="5" s="1"/>
  <c r="N791" i="5" s="1"/>
  <c r="N792" i="5" s="1"/>
  <c r="N793" i="5" s="1"/>
  <c r="N794" i="5" s="1"/>
  <c r="N795" i="5" s="1"/>
  <c r="N796" i="5" s="1"/>
  <c r="N797" i="5" s="1"/>
  <c r="N798" i="5" s="1"/>
  <c r="N799" i="5" s="1"/>
  <c r="N800" i="5" s="1"/>
  <c r="N801" i="5" s="1"/>
  <c r="N802" i="5" s="1"/>
  <c r="N803" i="5" s="1"/>
  <c r="N804" i="5" s="1"/>
  <c r="N805" i="5" s="1"/>
  <c r="N806" i="5" s="1"/>
  <c r="N807" i="5" s="1"/>
  <c r="N808" i="5" s="1"/>
  <c r="N809" i="5" s="1"/>
  <c r="N810" i="5" s="1"/>
  <c r="N811" i="5" s="1"/>
  <c r="N812" i="5" s="1"/>
  <c r="N813" i="5" s="1"/>
  <c r="N814" i="5" s="1"/>
  <c r="N815" i="5" s="1"/>
  <c r="N816" i="5" s="1"/>
  <c r="N817" i="5" s="1"/>
  <c r="N818" i="5" s="1"/>
  <c r="N819" i="5" s="1"/>
  <c r="N820" i="5" s="1"/>
  <c r="N821" i="5" s="1"/>
  <c r="N822" i="5" s="1"/>
  <c r="N823" i="5" s="1"/>
  <c r="N824" i="5" s="1"/>
  <c r="N825" i="5" s="1"/>
  <c r="N826" i="5" s="1"/>
  <c r="N827" i="5" s="1"/>
  <c r="N828" i="5" s="1"/>
  <c r="N829" i="5" s="1"/>
  <c r="N830" i="5" s="1"/>
  <c r="N831" i="5" s="1"/>
  <c r="N832" i="5" s="1"/>
  <c r="N833" i="5" s="1"/>
  <c r="N834" i="5" s="1"/>
  <c r="N835" i="5" s="1"/>
  <c r="N836" i="5" s="1"/>
  <c r="N837" i="5" s="1"/>
  <c r="N838" i="5" s="1"/>
  <c r="N839" i="5" s="1"/>
  <c r="N840" i="5" s="1"/>
  <c r="N841" i="5" s="1"/>
  <c r="N842" i="5" s="1"/>
  <c r="N843" i="5" s="1"/>
  <c r="N844" i="5" s="1"/>
  <c r="N845" i="5" s="1"/>
  <c r="N846" i="5" s="1"/>
  <c r="N847" i="5" s="1"/>
  <c r="N848" i="5" s="1"/>
  <c r="N849" i="5" s="1"/>
  <c r="N850" i="5" s="1"/>
  <c r="N851" i="5" s="1"/>
  <c r="N852" i="5" s="1"/>
  <c r="N853" i="5" s="1"/>
  <c r="N854" i="5" s="1"/>
  <c r="N855" i="5" s="1"/>
  <c r="N856" i="5" s="1"/>
  <c r="N857" i="5" s="1"/>
  <c r="N858" i="5" s="1"/>
  <c r="N859" i="5" s="1"/>
  <c r="N860" i="5" s="1"/>
  <c r="N861" i="5" s="1"/>
  <c r="N862" i="5" s="1"/>
  <c r="N863" i="5" s="1"/>
  <c r="N864" i="5" s="1"/>
  <c r="N865" i="5" s="1"/>
  <c r="N866" i="5" s="1"/>
  <c r="N867" i="5" s="1"/>
  <c r="N868" i="5" s="1"/>
  <c r="N869" i="5" s="1"/>
  <c r="N870" i="5" s="1"/>
  <c r="N871" i="5" s="1"/>
  <c r="N872" i="5" s="1"/>
  <c r="N873" i="5" s="1"/>
  <c r="N874" i="5" s="1"/>
  <c r="N875" i="5" s="1"/>
  <c r="N876" i="5" s="1"/>
  <c r="N877" i="5" s="1"/>
  <c r="N878" i="5" s="1"/>
  <c r="N879" i="5" s="1"/>
  <c r="N880" i="5" s="1"/>
  <c r="N881" i="5" s="1"/>
  <c r="N882" i="5" s="1"/>
  <c r="N883" i="5" s="1"/>
  <c r="N884" i="5" s="1"/>
  <c r="N885" i="5" s="1"/>
  <c r="N886" i="5" s="1"/>
  <c r="N887" i="5" s="1"/>
  <c r="N888" i="5" s="1"/>
  <c r="N889" i="5" s="1"/>
  <c r="N890" i="5" s="1"/>
  <c r="N891" i="5" s="1"/>
  <c r="N892" i="5" s="1"/>
  <c r="N893" i="5" s="1"/>
  <c r="N894" i="5" s="1"/>
  <c r="N895" i="5" s="1"/>
  <c r="N896" i="5" s="1"/>
  <c r="N897" i="5" s="1"/>
  <c r="N898" i="5" s="1"/>
  <c r="N899" i="5" s="1"/>
  <c r="N900" i="5" s="1"/>
  <c r="N901" i="5" s="1"/>
  <c r="N902" i="5" s="1"/>
  <c r="N903" i="5" s="1"/>
  <c r="N904" i="5" s="1"/>
  <c r="N905" i="5" s="1"/>
  <c r="N906" i="5" s="1"/>
  <c r="N907" i="5" s="1"/>
  <c r="N908" i="5" s="1"/>
  <c r="N909" i="5" s="1"/>
  <c r="N910" i="5" s="1"/>
  <c r="N911" i="5" s="1"/>
  <c r="N912" i="5" s="1"/>
  <c r="N913" i="5" s="1"/>
  <c r="N914" i="5" s="1"/>
  <c r="N915" i="5" s="1"/>
  <c r="N916" i="5" s="1"/>
  <c r="N917" i="5" s="1"/>
  <c r="N918" i="5" s="1"/>
  <c r="N919" i="5" s="1"/>
  <c r="N920" i="5" s="1"/>
  <c r="N921" i="5" s="1"/>
  <c r="N922" i="5" s="1"/>
  <c r="N923" i="5" s="1"/>
  <c r="N924" i="5" s="1"/>
  <c r="N925" i="5" s="1"/>
  <c r="N926" i="5" s="1"/>
  <c r="N927" i="5" s="1"/>
  <c r="N928" i="5" s="1"/>
  <c r="N929" i="5" s="1"/>
  <c r="N930" i="5" s="1"/>
  <c r="N931" i="5" s="1"/>
  <c r="N932" i="5" s="1"/>
  <c r="N933" i="5" s="1"/>
  <c r="N934" i="5" s="1"/>
  <c r="N935" i="5" s="1"/>
  <c r="N936" i="5" s="1"/>
  <c r="N937" i="5" s="1"/>
  <c r="N938" i="5" s="1"/>
  <c r="N939" i="5" s="1"/>
  <c r="N940" i="5" s="1"/>
  <c r="N941" i="5" s="1"/>
  <c r="N942" i="5" s="1"/>
  <c r="N943" i="5" s="1"/>
  <c r="N944" i="5" s="1"/>
  <c r="N945" i="5" s="1"/>
  <c r="N946" i="5" s="1"/>
  <c r="N947" i="5" s="1"/>
  <c r="N948" i="5" s="1"/>
  <c r="N949" i="5" s="1"/>
  <c r="N950" i="5" s="1"/>
  <c r="N951" i="5" s="1"/>
  <c r="N952" i="5" s="1"/>
  <c r="N953" i="5" s="1"/>
  <c r="N954" i="5" s="1"/>
  <c r="N955" i="5" s="1"/>
  <c r="N956" i="5" s="1"/>
  <c r="N957" i="5" s="1"/>
  <c r="N958" i="5" s="1"/>
  <c r="N959" i="5" s="1"/>
  <c r="N960" i="5" s="1"/>
  <c r="N961" i="5" s="1"/>
  <c r="N962" i="5" s="1"/>
  <c r="N963" i="5" s="1"/>
  <c r="N964" i="5" s="1"/>
  <c r="N965" i="5" s="1"/>
  <c r="N966" i="5" s="1"/>
  <c r="N967" i="5" s="1"/>
  <c r="N968" i="5" s="1"/>
  <c r="N969" i="5" s="1"/>
  <c r="N970" i="5" s="1"/>
  <c r="N971" i="5" s="1"/>
  <c r="N972" i="5" s="1"/>
  <c r="N973" i="5" s="1"/>
  <c r="N974" i="5" s="1"/>
  <c r="N975" i="5" s="1"/>
  <c r="N976" i="5" s="1"/>
  <c r="N977" i="5" s="1"/>
  <c r="N978" i="5" s="1"/>
  <c r="N979" i="5" s="1"/>
  <c r="N980" i="5" s="1"/>
  <c r="N981" i="5" s="1"/>
  <c r="N982" i="5" s="1"/>
  <c r="N983" i="5" s="1"/>
  <c r="N984" i="5" s="1"/>
  <c r="N985" i="5" s="1"/>
  <c r="N986" i="5" s="1"/>
  <c r="N987" i="5" s="1"/>
  <c r="N988" i="5" s="1"/>
  <c r="N989" i="5" s="1"/>
  <c r="N990" i="5" s="1"/>
  <c r="N991" i="5" s="1"/>
  <c r="N992" i="5" s="1"/>
  <c r="N993" i="5" s="1"/>
  <c r="N994" i="5" s="1"/>
  <c r="N995" i="5" s="1"/>
  <c r="N996" i="5" s="1"/>
  <c r="N997" i="5" s="1"/>
  <c r="N998" i="5" s="1"/>
  <c r="N999" i="5" s="1"/>
  <c r="N1000" i="5" s="1"/>
  <c r="N1001" i="5" s="1"/>
  <c r="N1002" i="5" s="1"/>
  <c r="N1003" i="5" s="1"/>
  <c r="N1004" i="5" s="1"/>
  <c r="N1005" i="5" s="1"/>
  <c r="N1006" i="5" s="1"/>
  <c r="N1007" i="5" s="1"/>
  <c r="N1008" i="5" s="1"/>
  <c r="N1009" i="5" s="1"/>
  <c r="N1010" i="5" s="1"/>
  <c r="N1011" i="5" s="1"/>
  <c r="N1012" i="5" s="1"/>
  <c r="N1013" i="5" s="1"/>
  <c r="N1014" i="5" s="1"/>
  <c r="N1015" i="5" s="1"/>
  <c r="N1016" i="5" s="1"/>
  <c r="N1017" i="5" s="1"/>
  <c r="N1018" i="5" s="1"/>
  <c r="N1019" i="5" s="1"/>
  <c r="N1020" i="5" s="1"/>
  <c r="N1021" i="5" s="1"/>
  <c r="N1022" i="5" s="1"/>
  <c r="N1023" i="5" s="1"/>
  <c r="N1024" i="5" s="1"/>
  <c r="N1025" i="5" s="1"/>
  <c r="N1026" i="5" s="1"/>
  <c r="N1027" i="5" s="1"/>
  <c r="N1028" i="5" s="1"/>
  <c r="N1029" i="5" s="1"/>
  <c r="N1030" i="5" s="1"/>
  <c r="N1031" i="5" s="1"/>
  <c r="N1032" i="5" s="1"/>
  <c r="N1033" i="5" s="1"/>
  <c r="N1034" i="5" s="1"/>
  <c r="N1035" i="5" s="1"/>
  <c r="N1036" i="5" s="1"/>
  <c r="N1037" i="5" s="1"/>
  <c r="N1038" i="5" s="1"/>
  <c r="N1039" i="5" s="1"/>
  <c r="N1040" i="5" s="1"/>
  <c r="N1041" i="5" s="1"/>
  <c r="N1042" i="5" s="1"/>
  <c r="N1043" i="5" s="1"/>
  <c r="N1044" i="5" s="1"/>
  <c r="N1045" i="5" s="1"/>
  <c r="N1046" i="5" s="1"/>
  <c r="N1047" i="5" s="1"/>
  <c r="N1048" i="5" s="1"/>
  <c r="N1049" i="5" s="1"/>
  <c r="N1050" i="5" s="1"/>
  <c r="N1051" i="5" s="1"/>
  <c r="N1052" i="5" s="1"/>
  <c r="N1053" i="5" s="1"/>
  <c r="N1054" i="5" s="1"/>
  <c r="N1055" i="5" s="1"/>
  <c r="N1056" i="5" s="1"/>
  <c r="N1057" i="5" s="1"/>
  <c r="N1058" i="5" s="1"/>
  <c r="N1059" i="5" s="1"/>
  <c r="N1060" i="5" s="1"/>
  <c r="N1061" i="5" s="1"/>
  <c r="N1062" i="5" s="1"/>
  <c r="N1063" i="5" s="1"/>
  <c r="N1064" i="5" s="1"/>
  <c r="N1065" i="5" s="1"/>
  <c r="N1066" i="5" s="1"/>
  <c r="N1067" i="5" s="1"/>
  <c r="N1068" i="5" s="1"/>
  <c r="N1069" i="5" s="1"/>
  <c r="N1070" i="5" s="1"/>
  <c r="N1071" i="5" s="1"/>
  <c r="N1072" i="5" s="1"/>
  <c r="N1073" i="5" s="1"/>
  <c r="N1074" i="5" s="1"/>
  <c r="N1075" i="5" s="1"/>
  <c r="N1076" i="5" s="1"/>
  <c r="N1077" i="5" s="1"/>
  <c r="N1078" i="5" s="1"/>
  <c r="N1079" i="5" s="1"/>
  <c r="N1080" i="5" s="1"/>
  <c r="N1081" i="5" s="1"/>
  <c r="N1082" i="5" s="1"/>
  <c r="N1083" i="5" s="1"/>
  <c r="N1084" i="5" s="1"/>
  <c r="N1085" i="5" s="1"/>
  <c r="N1086" i="5" s="1"/>
  <c r="N1087" i="5" s="1"/>
  <c r="N1088" i="5" s="1"/>
  <c r="N1089" i="5" s="1"/>
  <c r="N1090" i="5" s="1"/>
  <c r="N1091" i="5" s="1"/>
  <c r="N1092" i="5" s="1"/>
  <c r="N1093" i="5" s="1"/>
  <c r="N1094" i="5" s="1"/>
  <c r="N1095" i="5" s="1"/>
  <c r="N1096" i="5" s="1"/>
  <c r="N1097" i="5" s="1"/>
  <c r="N1098" i="5" s="1"/>
  <c r="N1099" i="5" s="1"/>
  <c r="N1100" i="5" s="1"/>
  <c r="N1101" i="5" s="1"/>
  <c r="N1102" i="5" s="1"/>
  <c r="N1103" i="5" s="1"/>
  <c r="N1104" i="5" s="1"/>
  <c r="N1105" i="5" s="1"/>
  <c r="N1106" i="5" s="1"/>
  <c r="N1107" i="5" s="1"/>
  <c r="N1108" i="5" s="1"/>
  <c r="N1109" i="5" s="1"/>
  <c r="N1110" i="5" s="1"/>
  <c r="N1111" i="5" s="1"/>
  <c r="N1112" i="5" s="1"/>
  <c r="N1113" i="5" s="1"/>
  <c r="N1114" i="5" s="1"/>
  <c r="N1115" i="5" s="1"/>
  <c r="N1116" i="5" s="1"/>
  <c r="N1117" i="5" s="1"/>
  <c r="N1118" i="5" s="1"/>
  <c r="N1119" i="5" s="1"/>
  <c r="N1120" i="5" s="1"/>
  <c r="N1121" i="5" s="1"/>
  <c r="N1122" i="5" s="1"/>
  <c r="N1123" i="5" s="1"/>
  <c r="N1124" i="5" s="1"/>
  <c r="N1125" i="5" s="1"/>
  <c r="N1126" i="5" s="1"/>
  <c r="N1127" i="5" s="1"/>
  <c r="N1128" i="5" s="1"/>
  <c r="N1129" i="5" s="1"/>
  <c r="N1130" i="5" s="1"/>
  <c r="N1131" i="5" s="1"/>
  <c r="N1132" i="5" s="1"/>
  <c r="N1133" i="5" s="1"/>
  <c r="N1134" i="5" s="1"/>
  <c r="N1135" i="5" s="1"/>
  <c r="N1136" i="5" s="1"/>
  <c r="N1137" i="5" s="1"/>
  <c r="N1138" i="5" s="1"/>
  <c r="N1139" i="5" s="1"/>
  <c r="N1140" i="5" s="1"/>
  <c r="N1141" i="5" s="1"/>
  <c r="N1142" i="5" s="1"/>
  <c r="N1143" i="5" s="1"/>
  <c r="N1144" i="5" s="1"/>
  <c r="N1145" i="5" s="1"/>
  <c r="N1146" i="5" s="1"/>
  <c r="N1147" i="5" s="1"/>
  <c r="N1148" i="5" s="1"/>
  <c r="N1149" i="5" s="1"/>
  <c r="N1150" i="5" s="1"/>
  <c r="N1151" i="5" s="1"/>
  <c r="N1152" i="5" s="1"/>
  <c r="N1153" i="5" s="1"/>
  <c r="N1154" i="5" s="1"/>
  <c r="N1155" i="5" s="1"/>
  <c r="N1156" i="5" s="1"/>
  <c r="N1157" i="5" s="1"/>
  <c r="N1158" i="5" s="1"/>
  <c r="N1159" i="5" s="1"/>
  <c r="N1160" i="5" s="1"/>
  <c r="N1161" i="5" s="1"/>
  <c r="N1162" i="5" s="1"/>
  <c r="N1163" i="5" s="1"/>
  <c r="N1164" i="5" s="1"/>
  <c r="N1165" i="5" s="1"/>
  <c r="N1166" i="5" s="1"/>
  <c r="N1167" i="5" s="1"/>
  <c r="N1168" i="5" s="1"/>
  <c r="N1169" i="5" s="1"/>
  <c r="N1170" i="5" s="1"/>
  <c r="N1171" i="5" s="1"/>
  <c r="N1172" i="5" s="1"/>
  <c r="N1173" i="5" s="1"/>
  <c r="N1174" i="5" s="1"/>
  <c r="N1175" i="5" s="1"/>
  <c r="N1176" i="5" s="1"/>
  <c r="N1177" i="5" s="1"/>
  <c r="N1178" i="5" s="1"/>
  <c r="N1179" i="5" s="1"/>
  <c r="N1180" i="5" s="1"/>
  <c r="N1181" i="5" s="1"/>
  <c r="N1182" i="5" s="1"/>
  <c r="N1183" i="5" s="1"/>
  <c r="N1184" i="5" s="1"/>
  <c r="N1185" i="5" s="1"/>
  <c r="N1186" i="5" s="1"/>
  <c r="N1187" i="5" s="1"/>
  <c r="N1188" i="5" s="1"/>
  <c r="N1189" i="5" s="1"/>
  <c r="N1190" i="5" s="1"/>
  <c r="N1191" i="5" s="1"/>
  <c r="N1192" i="5" s="1"/>
  <c r="N1193" i="5" s="1"/>
  <c r="N1194" i="5" s="1"/>
  <c r="N1195" i="5" s="1"/>
  <c r="N1196" i="5" s="1"/>
  <c r="N1197" i="5" s="1"/>
  <c r="N1198" i="5" s="1"/>
  <c r="N1199" i="5" s="1"/>
  <c r="N1200" i="5" s="1"/>
  <c r="N1201" i="5" s="1"/>
  <c r="N1202" i="5" s="1"/>
  <c r="N1203" i="5" s="1"/>
  <c r="N1204" i="5" s="1"/>
  <c r="N1205" i="5" s="1"/>
  <c r="N1206" i="5" s="1"/>
  <c r="N1207" i="5" s="1"/>
  <c r="N1208" i="5" s="1"/>
  <c r="N1209" i="5" s="1"/>
  <c r="N1210" i="5" s="1"/>
  <c r="N1211" i="5" s="1"/>
  <c r="N1212" i="5" s="1"/>
  <c r="N1213" i="5" s="1"/>
  <c r="N1214" i="5" s="1"/>
  <c r="N1215" i="5" s="1"/>
  <c r="N1216" i="5" s="1"/>
  <c r="N1217" i="5" s="1"/>
  <c r="N1218" i="5" s="1"/>
  <c r="N1219" i="5" s="1"/>
  <c r="N1220" i="5" s="1"/>
  <c r="N1221" i="5" s="1"/>
  <c r="N1222" i="5" s="1"/>
  <c r="N1223" i="5" s="1"/>
  <c r="N1224" i="5" s="1"/>
  <c r="N1225" i="5" s="1"/>
  <c r="N1226" i="5" s="1"/>
  <c r="N1227" i="5" s="1"/>
  <c r="N1228" i="5" s="1"/>
  <c r="N1229" i="5" s="1"/>
  <c r="N1230" i="5" s="1"/>
  <c r="N1231" i="5" s="1"/>
  <c r="N1232" i="5" s="1"/>
  <c r="N1233" i="5" s="1"/>
  <c r="N1234" i="5" s="1"/>
  <c r="N1235" i="5" s="1"/>
  <c r="N1236" i="5" s="1"/>
  <c r="N1237" i="5" s="1"/>
  <c r="N1238" i="5" s="1"/>
  <c r="N1239" i="5" s="1"/>
  <c r="N1240" i="5" s="1"/>
  <c r="N1241" i="5" s="1"/>
  <c r="N1242" i="5" s="1"/>
  <c r="N1243" i="5" s="1"/>
  <c r="N1244" i="5" s="1"/>
  <c r="N1245" i="5" s="1"/>
  <c r="N1246" i="5" s="1"/>
  <c r="N1247" i="5" s="1"/>
  <c r="N1248" i="5" s="1"/>
  <c r="N1249" i="5" s="1"/>
  <c r="N1250" i="5" s="1"/>
  <c r="N1251" i="5" s="1"/>
  <c r="N1252" i="5" s="1"/>
  <c r="N1253" i="5" s="1"/>
  <c r="N1254" i="5" s="1"/>
  <c r="N1255" i="5" s="1"/>
  <c r="N1256" i="5" s="1"/>
  <c r="N1257" i="5" s="1"/>
  <c r="N1258" i="5" s="1"/>
  <c r="N1259" i="5" s="1"/>
  <c r="N1260" i="5" s="1"/>
  <c r="N1261" i="5" s="1"/>
  <c r="N1262" i="5" s="1"/>
  <c r="N1263" i="5" s="1"/>
  <c r="N1264" i="5" s="1"/>
  <c r="N1265" i="5" s="1"/>
  <c r="N1266" i="5" s="1"/>
  <c r="N1267" i="5" s="1"/>
  <c r="N1268" i="5" s="1"/>
  <c r="N1269" i="5" s="1"/>
  <c r="N1270" i="5" s="1"/>
  <c r="N1271" i="5" s="1"/>
  <c r="N1272" i="5" s="1"/>
  <c r="N1273" i="5" s="1"/>
  <c r="N1274" i="5" s="1"/>
  <c r="N1275" i="5" s="1"/>
  <c r="N1276" i="5" s="1"/>
  <c r="N1277" i="5" s="1"/>
  <c r="N1278" i="5" s="1"/>
  <c r="N1279" i="5" s="1"/>
  <c r="N1280" i="5" s="1"/>
  <c r="N1281" i="5" s="1"/>
  <c r="N1282" i="5" s="1"/>
  <c r="N1283" i="5" s="1"/>
  <c r="N1284" i="5" s="1"/>
  <c r="N1285" i="5" s="1"/>
  <c r="N1286" i="5" s="1"/>
  <c r="N1287" i="5" s="1"/>
  <c r="N1288" i="5" s="1"/>
  <c r="N1289" i="5" s="1"/>
  <c r="N1290" i="5" s="1"/>
  <c r="N1291" i="5" s="1"/>
  <c r="N1292" i="5" s="1"/>
  <c r="N1293" i="5" s="1"/>
  <c r="N1294" i="5" s="1"/>
  <c r="N1295" i="5" s="1"/>
  <c r="N1296" i="5" s="1"/>
  <c r="N1297" i="5" s="1"/>
  <c r="N1298" i="5" s="1"/>
  <c r="N1299" i="5" s="1"/>
  <c r="N1300" i="5" s="1"/>
  <c r="N1301" i="5" s="1"/>
  <c r="N1302" i="5" s="1"/>
  <c r="N1303" i="5" s="1"/>
  <c r="N1304" i="5" s="1"/>
  <c r="N1305" i="5" s="1"/>
  <c r="N1306" i="5" s="1"/>
  <c r="N1307" i="5" s="1"/>
  <c r="N1308" i="5" s="1"/>
  <c r="N1309" i="5" s="1"/>
  <c r="N1310" i="5" s="1"/>
  <c r="N1311" i="5" s="1"/>
  <c r="N1312" i="5" s="1"/>
  <c r="N1313" i="5" s="1"/>
  <c r="N1314" i="5" s="1"/>
  <c r="N1315" i="5" s="1"/>
  <c r="N1316" i="5" s="1"/>
  <c r="N1317" i="5" s="1"/>
  <c r="N1318" i="5" s="1"/>
  <c r="N1319" i="5" s="1"/>
  <c r="N1320" i="5" s="1"/>
  <c r="N1321" i="5" s="1"/>
  <c r="N1322" i="5" s="1"/>
  <c r="N1323" i="5" s="1"/>
  <c r="N1324" i="5" s="1"/>
  <c r="N1325" i="5" s="1"/>
  <c r="N1326" i="5" s="1"/>
  <c r="N1327" i="5" s="1"/>
  <c r="N1328" i="5" s="1"/>
  <c r="N1329" i="5" s="1"/>
  <c r="N1330" i="5" s="1"/>
  <c r="N1331" i="5" s="1"/>
  <c r="N1332" i="5" s="1"/>
  <c r="N1333" i="5" s="1"/>
  <c r="N1334" i="5" s="1"/>
  <c r="N1335" i="5" s="1"/>
  <c r="N1336" i="5" s="1"/>
  <c r="N1337" i="5" s="1"/>
  <c r="N1338" i="5" s="1"/>
  <c r="N1339" i="5" s="1"/>
  <c r="N1340" i="5" s="1"/>
  <c r="N1341" i="5" s="1"/>
  <c r="N1342" i="5" s="1"/>
  <c r="N1343" i="5" s="1"/>
  <c r="N1344" i="5" s="1"/>
  <c r="N1345" i="5" s="1"/>
  <c r="N1346" i="5" s="1"/>
  <c r="N1347" i="5" s="1"/>
  <c r="N1348" i="5" s="1"/>
  <c r="N1349" i="5" s="1"/>
  <c r="N1350" i="5" s="1"/>
  <c r="N1351" i="5" s="1"/>
  <c r="N1352" i="5" s="1"/>
  <c r="N1353" i="5" s="1"/>
  <c r="N1354" i="5" s="1"/>
  <c r="N1355" i="5" s="1"/>
  <c r="N1356" i="5" s="1"/>
  <c r="N1357" i="5" s="1"/>
  <c r="N1358" i="5" s="1"/>
  <c r="N1359" i="5" s="1"/>
  <c r="N1360" i="5" s="1"/>
  <c r="N1361" i="5" s="1"/>
  <c r="N1362" i="5" s="1"/>
  <c r="N1363" i="5" s="1"/>
  <c r="N1364" i="5" s="1"/>
  <c r="N1365" i="5" s="1"/>
  <c r="N1366" i="5" s="1"/>
  <c r="N1367" i="5" s="1"/>
  <c r="N1368" i="5" s="1"/>
  <c r="N1369" i="5" s="1"/>
  <c r="N1370" i="5" s="1"/>
  <c r="N1371" i="5" s="1"/>
  <c r="N1372" i="5" s="1"/>
  <c r="N1373" i="5" s="1"/>
  <c r="N1374" i="5" s="1"/>
  <c r="N1375" i="5" s="1"/>
  <c r="N1376" i="5" s="1"/>
  <c r="N1377" i="5" s="1"/>
  <c r="N1378" i="5" s="1"/>
  <c r="N1379" i="5" s="1"/>
  <c r="N1380" i="5" s="1"/>
  <c r="N1381" i="5" s="1"/>
  <c r="N1382" i="5" s="1"/>
  <c r="N1383" i="5" s="1"/>
  <c r="N1384" i="5" s="1"/>
  <c r="N1385" i="5" s="1"/>
  <c r="N1386" i="5" s="1"/>
  <c r="N1387" i="5" s="1"/>
  <c r="N1388" i="5" s="1"/>
  <c r="N1389" i="5" s="1"/>
  <c r="N1390" i="5" s="1"/>
  <c r="N1391" i="5" s="1"/>
  <c r="N1392" i="5" s="1"/>
  <c r="N1393" i="5" s="1"/>
  <c r="N1394" i="5" s="1"/>
  <c r="N1395" i="5" s="1"/>
  <c r="N1396" i="5" s="1"/>
  <c r="N1397" i="5" s="1"/>
  <c r="N1398" i="5" s="1"/>
  <c r="N1399" i="5" s="1"/>
  <c r="N1400" i="5" s="1"/>
  <c r="N1401" i="5" s="1"/>
  <c r="N1402" i="5" s="1"/>
  <c r="N1403" i="5" s="1"/>
  <c r="N1404" i="5" s="1"/>
  <c r="N1405" i="5" s="1"/>
  <c r="N1406" i="5" s="1"/>
  <c r="N1407" i="5" s="1"/>
  <c r="N1408" i="5" s="1"/>
  <c r="N1409" i="5" s="1"/>
  <c r="N1410" i="5" s="1"/>
  <c r="N1411" i="5" s="1"/>
  <c r="N1412" i="5" s="1"/>
  <c r="N1413" i="5" s="1"/>
  <c r="N1414" i="5" s="1"/>
  <c r="N1415" i="5" s="1"/>
  <c r="N1416" i="5" s="1"/>
  <c r="N1417" i="5" s="1"/>
  <c r="N1418" i="5" s="1"/>
  <c r="N1419" i="5" s="1"/>
  <c r="N1420" i="5" s="1"/>
  <c r="N1421" i="5" s="1"/>
  <c r="N1422" i="5" s="1"/>
  <c r="N1423" i="5" s="1"/>
  <c r="N1424" i="5" s="1"/>
  <c r="N1425" i="5" s="1"/>
  <c r="N1426" i="5" s="1"/>
  <c r="N1427" i="5" s="1"/>
  <c r="N1428" i="5" s="1"/>
  <c r="N1429" i="5" s="1"/>
  <c r="N1430" i="5" s="1"/>
  <c r="N1431" i="5" s="1"/>
  <c r="N1432" i="5" s="1"/>
  <c r="N1433" i="5" s="1"/>
  <c r="N1434" i="5" s="1"/>
  <c r="N1435" i="5" s="1"/>
  <c r="N1436" i="5" s="1"/>
  <c r="N1437" i="5" s="1"/>
  <c r="N1438" i="5" s="1"/>
  <c r="N1439" i="5" s="1"/>
  <c r="N1440" i="5" s="1"/>
  <c r="N1441" i="5" s="1"/>
  <c r="N1442" i="5" s="1"/>
  <c r="N1443" i="5" s="1"/>
  <c r="N1444" i="5" s="1"/>
  <c r="N1445" i="5" s="1"/>
  <c r="N1446" i="5" s="1"/>
  <c r="N1447" i="5" s="1"/>
  <c r="N1448" i="5" s="1"/>
  <c r="N1449" i="5" s="1"/>
  <c r="N1450" i="5" s="1"/>
  <c r="N1451" i="5" s="1"/>
  <c r="N1452" i="5" s="1"/>
  <c r="N1453" i="5" s="1"/>
  <c r="N1454" i="5" s="1"/>
  <c r="N1455" i="5" s="1"/>
  <c r="N1456" i="5" s="1"/>
  <c r="N1457" i="5" s="1"/>
  <c r="N1458" i="5" s="1"/>
  <c r="N1459" i="5" s="1"/>
  <c r="N1460" i="5" s="1"/>
  <c r="N1461" i="5" s="1"/>
  <c r="N1462" i="5" s="1"/>
  <c r="N1463" i="5" s="1"/>
  <c r="N1464" i="5" s="1"/>
  <c r="N1465" i="5" s="1"/>
  <c r="N1466" i="5" s="1"/>
  <c r="N1467" i="5" s="1"/>
  <c r="N1468" i="5" s="1"/>
  <c r="N1469" i="5" s="1"/>
  <c r="N1470" i="5" s="1"/>
  <c r="N1471" i="5" s="1"/>
  <c r="N1472" i="5" s="1"/>
  <c r="N1473" i="5" s="1"/>
  <c r="N1474" i="5" s="1"/>
  <c r="N1475" i="5" s="1"/>
  <c r="N1476" i="5" s="1"/>
  <c r="N1477" i="5" s="1"/>
  <c r="N1478" i="5" s="1"/>
  <c r="N1479" i="5" s="1"/>
  <c r="N1480" i="5" s="1"/>
  <c r="N1481" i="5" s="1"/>
  <c r="N1482" i="5" s="1"/>
  <c r="N1483" i="5" s="1"/>
  <c r="N1484" i="5" s="1"/>
  <c r="N1485" i="5" s="1"/>
  <c r="N1486" i="5" s="1"/>
  <c r="N1487" i="5" s="1"/>
  <c r="N1488" i="5" s="1"/>
  <c r="N1489" i="5" s="1"/>
  <c r="N1490" i="5" s="1"/>
  <c r="N1491" i="5" s="1"/>
  <c r="N1492" i="5" s="1"/>
  <c r="N1493" i="5" s="1"/>
  <c r="N1494" i="5" s="1"/>
  <c r="N1495" i="5" s="1"/>
  <c r="N1496" i="5" s="1"/>
  <c r="N1497" i="5" s="1"/>
  <c r="N1498" i="5" s="1"/>
  <c r="N1499" i="5" s="1"/>
  <c r="N1500" i="5" s="1"/>
  <c r="N1501" i="5" s="1"/>
  <c r="N1502" i="5" s="1"/>
  <c r="N1503" i="5" s="1"/>
  <c r="N1504" i="5" s="1"/>
  <c r="N1505" i="5" s="1"/>
  <c r="N1506" i="5" s="1"/>
  <c r="N1507" i="5" s="1"/>
  <c r="N1508" i="5" s="1"/>
  <c r="N1509" i="5" s="1"/>
  <c r="N1510" i="5" s="1"/>
  <c r="N1511" i="5" s="1"/>
  <c r="N1512" i="5" s="1"/>
  <c r="N1513" i="5" s="1"/>
  <c r="N1514" i="5" s="1"/>
  <c r="N1515" i="5" s="1"/>
  <c r="N1516" i="5" s="1"/>
  <c r="N1517" i="5" s="1"/>
  <c r="N1518" i="5" s="1"/>
  <c r="N1519" i="5" s="1"/>
  <c r="N1520" i="5" s="1"/>
  <c r="N1521" i="5" s="1"/>
  <c r="N1522" i="5" s="1"/>
  <c r="N1523" i="5" s="1"/>
  <c r="N1524" i="5" s="1"/>
  <c r="N1525" i="5" s="1"/>
  <c r="N1526" i="5" s="1"/>
  <c r="N1527" i="5" s="1"/>
  <c r="N1528" i="5" s="1"/>
  <c r="N1529" i="5" s="1"/>
  <c r="N1530" i="5" s="1"/>
  <c r="N1531" i="5" s="1"/>
  <c r="N1532" i="5" s="1"/>
  <c r="N1533" i="5" s="1"/>
  <c r="N1534" i="5" s="1"/>
  <c r="N1535" i="5" s="1"/>
  <c r="N1536" i="5" s="1"/>
  <c r="N1537" i="5" s="1"/>
  <c r="N1538" i="5" s="1"/>
  <c r="N1539" i="5" s="1"/>
  <c r="N1540" i="5" s="1"/>
  <c r="N1541" i="5" s="1"/>
  <c r="N1542" i="5" s="1"/>
  <c r="N1543" i="5" s="1"/>
  <c r="N1544" i="5" s="1"/>
  <c r="N1545" i="5" s="1"/>
  <c r="N1546" i="5" s="1"/>
  <c r="N1547" i="5" s="1"/>
  <c r="N1548" i="5" s="1"/>
  <c r="N1549" i="5" s="1"/>
  <c r="N1550" i="5" s="1"/>
  <c r="N1551" i="5" s="1"/>
  <c r="N1552" i="5" s="1"/>
  <c r="N1553" i="5" s="1"/>
  <c r="N1554" i="5" s="1"/>
  <c r="N1555" i="5" s="1"/>
  <c r="N1556" i="5" s="1"/>
  <c r="N1557" i="5" s="1"/>
  <c r="N1558" i="5" s="1"/>
  <c r="N1559" i="5" s="1"/>
  <c r="N1560" i="5" s="1"/>
  <c r="N1561" i="5" s="1"/>
  <c r="N1562" i="5" s="1"/>
  <c r="N1563" i="5" s="1"/>
  <c r="N1564" i="5" s="1"/>
  <c r="N1565" i="5" s="1"/>
  <c r="N1566" i="5" s="1"/>
  <c r="N1567" i="5" s="1"/>
  <c r="N1568" i="5" s="1"/>
  <c r="N1569" i="5" s="1"/>
  <c r="N1570" i="5" s="1"/>
  <c r="N1571" i="5" s="1"/>
  <c r="N1572" i="5" s="1"/>
  <c r="N1573" i="5" s="1"/>
  <c r="N1574" i="5" s="1"/>
  <c r="N1575" i="5" s="1"/>
  <c r="N1576" i="5" s="1"/>
  <c r="N1577" i="5" s="1"/>
  <c r="N1578" i="5" s="1"/>
  <c r="N1579" i="5" s="1"/>
  <c r="N1580" i="5" s="1"/>
  <c r="N1581" i="5" s="1"/>
  <c r="N1582" i="5" s="1"/>
  <c r="N1583" i="5" s="1"/>
  <c r="N1584" i="5" s="1"/>
  <c r="N1585" i="5" s="1"/>
  <c r="N1586" i="5" s="1"/>
  <c r="N1587" i="5" s="1"/>
  <c r="N1588" i="5" s="1"/>
  <c r="N1589" i="5" s="1"/>
  <c r="N1590" i="5" s="1"/>
  <c r="N1591" i="5" s="1"/>
  <c r="N1592" i="5" s="1"/>
  <c r="N1593" i="5" s="1"/>
  <c r="N1594" i="5" s="1"/>
  <c r="N1595" i="5" s="1"/>
  <c r="N1596" i="5" s="1"/>
  <c r="N1597" i="5" s="1"/>
  <c r="N1598" i="5" s="1"/>
  <c r="N1599" i="5" s="1"/>
  <c r="N1600" i="5" s="1"/>
  <c r="N1601" i="5" s="1"/>
  <c r="N1602" i="5" s="1"/>
  <c r="N1603" i="5" s="1"/>
  <c r="N1604" i="5" s="1"/>
  <c r="N1605" i="5" s="1"/>
  <c r="N1606" i="5" s="1"/>
  <c r="N1607" i="5" s="1"/>
  <c r="N1608" i="5" s="1"/>
  <c r="N1609" i="5" s="1"/>
  <c r="N1610" i="5" s="1"/>
  <c r="N1611" i="5" s="1"/>
  <c r="N1612" i="5" s="1"/>
  <c r="N1613" i="5" s="1"/>
  <c r="N1614" i="5" s="1"/>
  <c r="N1615" i="5" s="1"/>
  <c r="N1616" i="5" s="1"/>
  <c r="N1617" i="5" s="1"/>
  <c r="N1618" i="5" s="1"/>
  <c r="N1619" i="5" s="1"/>
  <c r="N1620" i="5" s="1"/>
  <c r="N1621" i="5" s="1"/>
  <c r="N1622" i="5" s="1"/>
  <c r="N1623" i="5" s="1"/>
  <c r="N1624" i="5" s="1"/>
  <c r="N1625" i="5" s="1"/>
  <c r="N1626" i="5" s="1"/>
  <c r="N1627" i="5" s="1"/>
  <c r="N1628" i="5" s="1"/>
  <c r="N1629" i="5" s="1"/>
  <c r="N1630" i="5" s="1"/>
  <c r="N1631" i="5" s="1"/>
  <c r="N1632" i="5" s="1"/>
  <c r="N1633" i="5" s="1"/>
  <c r="N1634" i="5" s="1"/>
  <c r="N1635" i="5" s="1"/>
  <c r="N1636" i="5" s="1"/>
  <c r="N1637" i="5" s="1"/>
  <c r="N1638" i="5" s="1"/>
  <c r="N1639" i="5" s="1"/>
  <c r="N1640" i="5" s="1"/>
  <c r="N1641" i="5" s="1"/>
  <c r="N1642" i="5" s="1"/>
  <c r="N1643" i="5" s="1"/>
  <c r="N1644" i="5" s="1"/>
  <c r="N1645" i="5" s="1"/>
  <c r="N1646" i="5" s="1"/>
  <c r="N1647" i="5" s="1"/>
  <c r="N1648" i="5" s="1"/>
  <c r="N1649" i="5" s="1"/>
  <c r="N1650" i="5" s="1"/>
  <c r="N1651" i="5" s="1"/>
  <c r="N1652" i="5" s="1"/>
  <c r="N1653" i="5" s="1"/>
  <c r="N1654" i="5" s="1"/>
  <c r="N1655" i="5" s="1"/>
  <c r="N1656" i="5" s="1"/>
  <c r="N1657" i="5" s="1"/>
  <c r="N1658" i="5" s="1"/>
  <c r="N1659" i="5" s="1"/>
  <c r="N1660" i="5" s="1"/>
  <c r="N1661" i="5" s="1"/>
  <c r="N1662" i="5" s="1"/>
  <c r="N1663" i="5" s="1"/>
  <c r="N1664" i="5" s="1"/>
  <c r="N1665" i="5" s="1"/>
  <c r="N1666" i="5" s="1"/>
  <c r="N1667" i="5" s="1"/>
  <c r="N1668" i="5" s="1"/>
  <c r="N1669" i="5" s="1"/>
  <c r="N1670" i="5" s="1"/>
  <c r="N1671" i="5" s="1"/>
  <c r="N1672" i="5" s="1"/>
  <c r="N1673" i="5" s="1"/>
  <c r="N1674" i="5" s="1"/>
  <c r="N1675" i="5" s="1"/>
  <c r="N1676" i="5" s="1"/>
  <c r="N1677" i="5" s="1"/>
  <c r="N1678" i="5" s="1"/>
  <c r="N1679" i="5" s="1"/>
  <c r="N1680" i="5" s="1"/>
  <c r="N1681" i="5" s="1"/>
  <c r="N1682" i="5" s="1"/>
  <c r="N1683" i="5" s="1"/>
  <c r="N1684" i="5" s="1"/>
  <c r="N1685" i="5" s="1"/>
  <c r="N1686" i="5" s="1"/>
  <c r="N1687" i="5" s="1"/>
  <c r="N1688" i="5" s="1"/>
  <c r="N1689" i="5" s="1"/>
  <c r="N1690" i="5" s="1"/>
  <c r="N1691" i="5" s="1"/>
  <c r="N1692" i="5" s="1"/>
  <c r="N1693" i="5" s="1"/>
  <c r="N1694" i="5" s="1"/>
  <c r="N1695" i="5" s="1"/>
  <c r="N1696" i="5" s="1"/>
  <c r="N1697" i="5" s="1"/>
  <c r="N1698" i="5" s="1"/>
  <c r="N1699" i="5" s="1"/>
  <c r="N1700" i="5" s="1"/>
  <c r="N1701" i="5" s="1"/>
  <c r="N1702" i="5" s="1"/>
  <c r="N1703" i="5" s="1"/>
  <c r="N1704" i="5" s="1"/>
  <c r="N1705" i="5" s="1"/>
  <c r="N1706" i="5" s="1"/>
  <c r="N1707" i="5" s="1"/>
  <c r="N1708" i="5" s="1"/>
  <c r="N1709" i="5" s="1"/>
  <c r="N1710" i="5" s="1"/>
  <c r="N1711" i="5" s="1"/>
  <c r="N1712" i="5" s="1"/>
  <c r="N1713" i="5" s="1"/>
  <c r="N1714" i="5" s="1"/>
  <c r="N1715" i="5" s="1"/>
  <c r="N1716" i="5" s="1"/>
  <c r="N1717" i="5" s="1"/>
  <c r="N1718" i="5" s="1"/>
  <c r="N1719" i="5" s="1"/>
  <c r="N1720" i="5" s="1"/>
  <c r="N1721" i="5" s="1"/>
  <c r="N1722" i="5" s="1"/>
  <c r="N1723" i="5" s="1"/>
  <c r="N1724" i="5" s="1"/>
  <c r="N1725" i="5" s="1"/>
  <c r="N1726" i="5" s="1"/>
  <c r="N1727" i="5" s="1"/>
  <c r="N1728" i="5" s="1"/>
  <c r="N1729" i="5" s="1"/>
  <c r="N1730" i="5" s="1"/>
  <c r="N1731" i="5" s="1"/>
  <c r="N1732" i="5" s="1"/>
  <c r="N1733" i="5" s="1"/>
  <c r="N1734" i="5" s="1"/>
  <c r="N1735" i="5" s="1"/>
  <c r="N1736" i="5" s="1"/>
  <c r="N1737" i="5" s="1"/>
  <c r="N1738" i="5" s="1"/>
  <c r="N1739" i="5" s="1"/>
  <c r="N1740" i="5" s="1"/>
  <c r="N1741" i="5" s="1"/>
  <c r="N1742" i="5" s="1"/>
  <c r="N1743" i="5" s="1"/>
  <c r="N1744" i="5" s="1"/>
  <c r="N1745" i="5" s="1"/>
  <c r="N1746" i="5" s="1"/>
  <c r="N1747" i="5" s="1"/>
  <c r="N1748" i="5" s="1"/>
  <c r="N1749" i="5" s="1"/>
  <c r="N1750" i="5" s="1"/>
  <c r="N1751" i="5" s="1"/>
  <c r="N1752" i="5" s="1"/>
  <c r="N1753" i="5" s="1"/>
  <c r="N1754" i="5" s="1"/>
  <c r="N1755" i="5" s="1"/>
  <c r="N1756" i="5" s="1"/>
  <c r="N1757" i="5" s="1"/>
  <c r="N1758" i="5" s="1"/>
  <c r="N1759" i="5" s="1"/>
  <c r="N1760" i="5" s="1"/>
  <c r="N1761" i="5" s="1"/>
  <c r="N1762" i="5" s="1"/>
  <c r="N1763" i="5" s="1"/>
  <c r="N1764" i="5" s="1"/>
  <c r="N1765" i="5" s="1"/>
  <c r="N1766" i="5" s="1"/>
  <c r="N1767" i="5" s="1"/>
  <c r="N1768" i="5" s="1"/>
  <c r="N1769" i="5" s="1"/>
  <c r="N1770" i="5" s="1"/>
  <c r="N1771" i="5" s="1"/>
  <c r="N1772" i="5" s="1"/>
  <c r="N1773" i="5" s="1"/>
  <c r="N1774" i="5" s="1"/>
  <c r="N1775" i="5" s="1"/>
  <c r="N1776" i="5" s="1"/>
  <c r="N1777" i="5" s="1"/>
  <c r="N1778" i="5" s="1"/>
  <c r="N1779" i="5" s="1"/>
  <c r="N1780" i="5" s="1"/>
  <c r="N1781" i="5" s="1"/>
  <c r="N1782" i="5" s="1"/>
  <c r="N1783" i="5" s="1"/>
  <c r="N1784" i="5" s="1"/>
  <c r="N1785" i="5" s="1"/>
  <c r="N1786" i="5" s="1"/>
  <c r="N1787" i="5" s="1"/>
  <c r="N1788" i="5" s="1"/>
  <c r="N1789" i="5" s="1"/>
  <c r="N1790" i="5" s="1"/>
  <c r="N1791" i="5" s="1"/>
  <c r="N1792" i="5" s="1"/>
  <c r="N1793" i="5" s="1"/>
  <c r="N1794" i="5" s="1"/>
  <c r="N1795" i="5" s="1"/>
  <c r="N1796" i="5" s="1"/>
  <c r="N1797" i="5" s="1"/>
  <c r="N1798" i="5" s="1"/>
  <c r="N1799" i="5" s="1"/>
  <c r="N1800" i="5" s="1"/>
  <c r="N1801" i="5" s="1"/>
  <c r="N1802" i="5" s="1"/>
  <c r="N1803" i="5" s="1"/>
  <c r="N1804" i="5" s="1"/>
  <c r="N1805" i="5" s="1"/>
  <c r="N1806" i="5" s="1"/>
  <c r="N1807" i="5" s="1"/>
  <c r="N1808" i="5" s="1"/>
  <c r="N1809" i="5" s="1"/>
  <c r="N1810" i="5" s="1"/>
  <c r="N1811" i="5" s="1"/>
  <c r="N1812" i="5" s="1"/>
  <c r="N1813" i="5" s="1"/>
  <c r="N1814" i="5" s="1"/>
  <c r="N1815" i="5" s="1"/>
  <c r="N1816" i="5" s="1"/>
  <c r="N1817" i="5" s="1"/>
  <c r="N1818" i="5" s="1"/>
  <c r="N1819" i="5" s="1"/>
  <c r="N1820" i="5" s="1"/>
  <c r="N1821" i="5" s="1"/>
  <c r="N1822" i="5" s="1"/>
  <c r="N1823" i="5" s="1"/>
  <c r="N1824" i="5" s="1"/>
  <c r="N1825" i="5" s="1"/>
  <c r="N1826" i="5" s="1"/>
  <c r="N1827" i="5" s="1"/>
  <c r="N1828" i="5" s="1"/>
  <c r="N1829" i="5" s="1"/>
  <c r="N1830" i="5" s="1"/>
  <c r="N1831" i="5" s="1"/>
  <c r="N1832" i="5" s="1"/>
  <c r="N1833" i="5" s="1"/>
  <c r="N1834" i="5" s="1"/>
  <c r="N1835" i="5" s="1"/>
  <c r="N1836" i="5" s="1"/>
  <c r="N1837" i="5" s="1"/>
  <c r="N1838" i="5" s="1"/>
  <c r="N1839" i="5" s="1"/>
  <c r="N1840" i="5" s="1"/>
  <c r="N1841" i="5" s="1"/>
  <c r="N1842" i="5" s="1"/>
  <c r="N1843" i="5" s="1"/>
  <c r="N1844" i="5" s="1"/>
  <c r="N1845" i="5" s="1"/>
  <c r="N1846" i="5" s="1"/>
  <c r="N1847" i="5" s="1"/>
  <c r="N1848" i="5" s="1"/>
  <c r="N1849" i="5" s="1"/>
  <c r="N1850" i="5" s="1"/>
  <c r="N1851" i="5" s="1"/>
  <c r="N1852" i="5" s="1"/>
  <c r="N1853" i="5" s="1"/>
  <c r="N1854" i="5" s="1"/>
  <c r="N1855" i="5" s="1"/>
  <c r="N1856" i="5" s="1"/>
  <c r="N1857" i="5" s="1"/>
  <c r="N1858" i="5" s="1"/>
  <c r="N1859" i="5" s="1"/>
  <c r="N1860" i="5" s="1"/>
  <c r="N1861" i="5" s="1"/>
  <c r="N1862" i="5" s="1"/>
  <c r="N1863" i="5" s="1"/>
  <c r="N1864" i="5" s="1"/>
  <c r="N1865" i="5" s="1"/>
  <c r="N1866" i="5" s="1"/>
  <c r="N1867" i="5" s="1"/>
  <c r="N1868" i="5" s="1"/>
  <c r="N1869" i="5" s="1"/>
  <c r="N1870" i="5" s="1"/>
  <c r="N1871" i="5" s="1"/>
  <c r="N1872" i="5" s="1"/>
  <c r="N1873" i="5" s="1"/>
  <c r="N1874" i="5" s="1"/>
  <c r="N1875" i="5" s="1"/>
  <c r="N1876" i="5" s="1"/>
  <c r="N1877" i="5" s="1"/>
  <c r="N1878" i="5" s="1"/>
  <c r="N1879" i="5" s="1"/>
  <c r="N1880" i="5" s="1"/>
  <c r="N1881" i="5" s="1"/>
  <c r="N1882" i="5" s="1"/>
  <c r="N1883" i="5" s="1"/>
  <c r="N1884" i="5" s="1"/>
  <c r="N1885" i="5" s="1"/>
  <c r="N1886" i="5" s="1"/>
  <c r="N1887" i="5" s="1"/>
  <c r="N1888" i="5" s="1"/>
  <c r="N1889" i="5" s="1"/>
  <c r="N1890" i="5" s="1"/>
  <c r="N1891" i="5" s="1"/>
  <c r="N1892" i="5" s="1"/>
  <c r="N1893" i="5" s="1"/>
  <c r="N1894" i="5" s="1"/>
  <c r="N1895" i="5" s="1"/>
  <c r="N1896" i="5" s="1"/>
  <c r="N1897" i="5" s="1"/>
  <c r="N1898" i="5" s="1"/>
  <c r="N1899" i="5" s="1"/>
  <c r="N1900" i="5" s="1"/>
  <c r="N1901" i="5" s="1"/>
  <c r="N1902" i="5" s="1"/>
  <c r="N1903" i="5" s="1"/>
  <c r="N1904" i="5" s="1"/>
  <c r="N1905" i="5" s="1"/>
  <c r="N1906" i="5" s="1"/>
  <c r="N1907" i="5" s="1"/>
  <c r="N1908" i="5" s="1"/>
  <c r="N1909" i="5" s="1"/>
  <c r="N1910" i="5" s="1"/>
  <c r="N1911" i="5" s="1"/>
  <c r="N1912" i="5" s="1"/>
  <c r="N1913" i="5" s="1"/>
  <c r="N1914" i="5" s="1"/>
  <c r="N1915" i="5" s="1"/>
  <c r="N1916" i="5" s="1"/>
  <c r="N1917" i="5" s="1"/>
  <c r="N1918" i="5" s="1"/>
  <c r="N1919" i="5" s="1"/>
  <c r="N1920" i="5" s="1"/>
  <c r="N1921" i="5" s="1"/>
  <c r="N1922" i="5" s="1"/>
  <c r="N1923" i="5" s="1"/>
  <c r="N1924" i="5" s="1"/>
  <c r="N1925" i="5" s="1"/>
  <c r="N1926" i="5" s="1"/>
  <c r="N1927" i="5" s="1"/>
  <c r="N1928" i="5" s="1"/>
  <c r="N1929" i="5" s="1"/>
  <c r="N1930" i="5" s="1"/>
  <c r="N1931" i="5" s="1"/>
  <c r="N1932" i="5" s="1"/>
  <c r="N1933" i="5" s="1"/>
  <c r="N1934" i="5" s="1"/>
  <c r="N1935" i="5" s="1"/>
  <c r="N1936" i="5" s="1"/>
  <c r="N1937" i="5" s="1"/>
  <c r="N1938" i="5" s="1"/>
  <c r="N1939" i="5" s="1"/>
  <c r="N1940" i="5" s="1"/>
  <c r="N1941" i="5" s="1"/>
  <c r="N1942" i="5" s="1"/>
  <c r="N1943" i="5" s="1"/>
  <c r="N1944" i="5" s="1"/>
  <c r="N1945" i="5" s="1"/>
  <c r="N1946" i="5" s="1"/>
  <c r="N1947" i="5" s="1"/>
  <c r="N1948" i="5" s="1"/>
  <c r="N1949" i="5" s="1"/>
  <c r="N1950" i="5" s="1"/>
  <c r="N1951" i="5" s="1"/>
  <c r="N1952" i="5" s="1"/>
  <c r="N1953" i="5" s="1"/>
  <c r="N1954" i="5" s="1"/>
  <c r="N1955" i="5" s="1"/>
  <c r="N1956" i="5" s="1"/>
  <c r="N1957" i="5" s="1"/>
  <c r="N1958" i="5" s="1"/>
  <c r="N1959" i="5" s="1"/>
  <c r="N1960" i="5" s="1"/>
  <c r="N1961" i="5" s="1"/>
  <c r="N1962" i="5" s="1"/>
  <c r="N1963" i="5" s="1"/>
  <c r="N1964" i="5" s="1"/>
  <c r="N1965" i="5" s="1"/>
  <c r="N1966" i="5" s="1"/>
  <c r="N1967" i="5" s="1"/>
  <c r="N1968" i="5" s="1"/>
  <c r="N1969" i="5" s="1"/>
  <c r="N1970" i="5" s="1"/>
  <c r="N1971" i="5" s="1"/>
  <c r="N1972" i="5" s="1"/>
  <c r="N1973" i="5" s="1"/>
  <c r="N1974" i="5" s="1"/>
  <c r="N1975" i="5" s="1"/>
  <c r="N1976" i="5" s="1"/>
  <c r="N1977" i="5" s="1"/>
  <c r="N1978" i="5" s="1"/>
  <c r="N1979" i="5" s="1"/>
  <c r="N1980" i="5" s="1"/>
  <c r="N1981" i="5" s="1"/>
  <c r="N1982" i="5" s="1"/>
  <c r="N1983" i="5" s="1"/>
  <c r="N1984" i="5" s="1"/>
  <c r="N1985" i="5" s="1"/>
  <c r="N1986" i="5" s="1"/>
  <c r="N1987" i="5" s="1"/>
  <c r="N1988" i="5" s="1"/>
  <c r="N1989" i="5" s="1"/>
  <c r="N1990" i="5" s="1"/>
  <c r="N1991" i="5" s="1"/>
  <c r="N1992" i="5" s="1"/>
  <c r="N1993" i="5" s="1"/>
  <c r="N1994" i="5" s="1"/>
  <c r="N1995" i="5" s="1"/>
  <c r="N1996" i="5" s="1"/>
  <c r="N1997" i="5" s="1"/>
  <c r="N1998" i="5" s="1"/>
  <c r="N1999" i="5" s="1"/>
  <c r="N2000" i="5" s="1"/>
  <c r="N2001" i="5" s="1"/>
  <c r="N2002" i="5" s="1"/>
  <c r="N2003" i="5" s="1"/>
  <c r="N2004" i="5" s="1"/>
  <c r="N2005" i="5" s="1"/>
  <c r="N2006" i="5" s="1"/>
  <c r="N2007" i="5" s="1"/>
  <c r="N2008" i="5" s="1"/>
  <c r="N2009" i="5" s="1"/>
  <c r="N2010" i="5" s="1"/>
  <c r="N2011" i="5" s="1"/>
  <c r="N2012" i="5" s="1"/>
  <c r="N2013" i="5" s="1"/>
  <c r="N2014" i="5" s="1"/>
  <c r="N2015" i="5" s="1"/>
  <c r="N2016" i="5" s="1"/>
  <c r="N2017" i="5" s="1"/>
  <c r="N2018" i="5" s="1"/>
  <c r="N2019" i="5" s="1"/>
  <c r="N2020" i="5" s="1"/>
  <c r="N2021" i="5" s="1"/>
  <c r="N2022" i="5" s="1"/>
  <c r="N2023" i="5" s="1"/>
  <c r="N2024" i="5" s="1"/>
  <c r="N2025" i="5" s="1"/>
  <c r="N2026" i="5" s="1"/>
  <c r="N2027" i="5" s="1"/>
  <c r="N2028" i="5" s="1"/>
  <c r="N2029" i="5" s="1"/>
  <c r="N2030" i="5" s="1"/>
  <c r="N2031" i="5" s="1"/>
  <c r="N2032" i="5" s="1"/>
  <c r="N2033" i="5" s="1"/>
  <c r="N2034" i="5" s="1"/>
  <c r="N2035" i="5" s="1"/>
  <c r="N2036" i="5" s="1"/>
  <c r="N2037" i="5" s="1"/>
  <c r="N2038" i="5" s="1"/>
  <c r="N2039" i="5" s="1"/>
  <c r="N2040" i="5" s="1"/>
  <c r="N2041" i="5" s="1"/>
  <c r="N2042" i="5" s="1"/>
  <c r="N2043" i="5" s="1"/>
  <c r="N2044" i="5" s="1"/>
  <c r="N2045" i="5" s="1"/>
  <c r="N2046" i="5" s="1"/>
  <c r="N2047" i="5" s="1"/>
  <c r="N2048" i="5" s="1"/>
  <c r="N2049" i="5" s="1"/>
  <c r="N2050" i="5" s="1"/>
  <c r="N2051" i="5" s="1"/>
  <c r="N2052" i="5" s="1"/>
  <c r="N2053" i="5" s="1"/>
  <c r="N2054" i="5" s="1"/>
  <c r="N2055" i="5" s="1"/>
  <c r="N2056" i="5" s="1"/>
  <c r="N2057" i="5" s="1"/>
  <c r="N2058" i="5" s="1"/>
  <c r="N2059" i="5" s="1"/>
  <c r="N2060" i="5" s="1"/>
  <c r="N2061" i="5" s="1"/>
  <c r="N2062" i="5" s="1"/>
  <c r="N2063" i="5" s="1"/>
  <c r="N2064" i="5" s="1"/>
  <c r="N2065" i="5" s="1"/>
  <c r="N2066" i="5" s="1"/>
  <c r="N2067" i="5" s="1"/>
  <c r="N2068" i="5" s="1"/>
  <c r="N2069" i="5" s="1"/>
  <c r="N2070" i="5" s="1"/>
  <c r="N2071" i="5" s="1"/>
  <c r="N2072" i="5" s="1"/>
  <c r="N2073" i="5" s="1"/>
  <c r="N2074" i="5" s="1"/>
  <c r="N2075" i="5" s="1"/>
  <c r="N2076" i="5" s="1"/>
  <c r="N2077" i="5" s="1"/>
  <c r="N2078" i="5" s="1"/>
  <c r="N2079" i="5" s="1"/>
  <c r="N2080" i="5" s="1"/>
  <c r="N2081" i="5" s="1"/>
  <c r="N2082" i="5" s="1"/>
  <c r="N2083" i="5" s="1"/>
  <c r="N2084" i="5" s="1"/>
  <c r="N2085" i="5" s="1"/>
  <c r="N2086" i="5" s="1"/>
  <c r="N2087" i="5" s="1"/>
  <c r="N2088" i="5" s="1"/>
  <c r="N2089" i="5" s="1"/>
  <c r="N2090" i="5" s="1"/>
  <c r="N2091" i="5" s="1"/>
  <c r="N2092" i="5" s="1"/>
  <c r="N2093" i="5" s="1"/>
  <c r="N2094" i="5" s="1"/>
  <c r="N2095" i="5" s="1"/>
  <c r="N2096" i="5" s="1"/>
  <c r="N2097" i="5" s="1"/>
  <c r="N2098" i="5" s="1"/>
  <c r="N2099" i="5" s="1"/>
  <c r="N2100" i="5" s="1"/>
  <c r="N2101" i="5" s="1"/>
  <c r="N2102" i="5" s="1"/>
  <c r="N2103" i="5" s="1"/>
  <c r="N2104" i="5" s="1"/>
  <c r="N2105" i="5" s="1"/>
  <c r="N2106" i="5" s="1"/>
  <c r="N2107" i="5" s="1"/>
  <c r="N2108" i="5" s="1"/>
  <c r="N2109" i="5" s="1"/>
  <c r="N2110" i="5" s="1"/>
  <c r="N2111" i="5" s="1"/>
  <c r="N2112" i="5" s="1"/>
  <c r="N2113" i="5" s="1"/>
  <c r="N2114" i="5" s="1"/>
  <c r="N2115" i="5" s="1"/>
  <c r="N2116" i="5" s="1"/>
  <c r="N2117" i="5" s="1"/>
  <c r="N2118" i="5" s="1"/>
  <c r="N2119" i="5" s="1"/>
  <c r="N2120" i="5" s="1"/>
  <c r="N2121" i="5" s="1"/>
  <c r="N2122" i="5" s="1"/>
  <c r="N2123" i="5" s="1"/>
  <c r="N2124" i="5" s="1"/>
  <c r="N2125" i="5" s="1"/>
  <c r="N2126" i="5" s="1"/>
  <c r="N2127" i="5" s="1"/>
  <c r="N2128" i="5" s="1"/>
  <c r="N2129" i="5" s="1"/>
  <c r="N2130" i="5" s="1"/>
  <c r="N2131" i="5" s="1"/>
  <c r="N2132" i="5" s="1"/>
  <c r="N2133" i="5" s="1"/>
  <c r="N2134" i="5" s="1"/>
  <c r="N2135" i="5" s="1"/>
  <c r="N2136" i="5" s="1"/>
  <c r="N2137" i="5" s="1"/>
  <c r="N2138" i="5" s="1"/>
  <c r="N2139" i="5" s="1"/>
  <c r="N2140" i="5" s="1"/>
  <c r="N2141" i="5" s="1"/>
  <c r="N2142" i="5" s="1"/>
  <c r="N2143" i="5" s="1"/>
  <c r="N2144" i="5" s="1"/>
  <c r="N2145" i="5" s="1"/>
  <c r="N2146" i="5" s="1"/>
  <c r="N2147" i="5" s="1"/>
  <c r="N2148" i="5" s="1"/>
  <c r="N2149" i="5" s="1"/>
  <c r="N2150" i="5" s="1"/>
  <c r="N2151" i="5" s="1"/>
  <c r="N2152" i="5" s="1"/>
  <c r="N2153" i="5" s="1"/>
  <c r="N2154" i="5" s="1"/>
  <c r="N2155" i="5" s="1"/>
  <c r="N2156" i="5" s="1"/>
  <c r="N2157" i="5" s="1"/>
  <c r="N2158" i="5" s="1"/>
  <c r="N2159" i="5" s="1"/>
  <c r="N2160" i="5" s="1"/>
  <c r="N2161" i="5" s="1"/>
  <c r="N2162" i="5" s="1"/>
  <c r="N2163" i="5" s="1"/>
  <c r="N2164" i="5" s="1"/>
  <c r="N2165" i="5" s="1"/>
  <c r="N2166" i="5" s="1"/>
  <c r="N2167" i="5" s="1"/>
  <c r="N2168" i="5" s="1"/>
  <c r="N2169" i="5" s="1"/>
  <c r="N2170" i="5" s="1"/>
  <c r="N2171" i="5" s="1"/>
  <c r="N2172" i="5" s="1"/>
  <c r="N2173" i="5" s="1"/>
  <c r="N2174" i="5" s="1"/>
  <c r="N2175" i="5" s="1"/>
  <c r="N2176" i="5" s="1"/>
  <c r="N2177" i="5" s="1"/>
  <c r="N2178" i="5" s="1"/>
  <c r="N2179" i="5" s="1"/>
  <c r="N2180" i="5" s="1"/>
  <c r="N2181" i="5" s="1"/>
  <c r="N2182" i="5" s="1"/>
  <c r="N2183" i="5" s="1"/>
  <c r="N2184" i="5" s="1"/>
  <c r="N2185" i="5" s="1"/>
  <c r="N2186" i="5" s="1"/>
  <c r="N2187" i="5" s="1"/>
  <c r="N2188" i="5" s="1"/>
  <c r="N2189" i="5" s="1"/>
  <c r="N2190" i="5" s="1"/>
  <c r="N2191" i="5" s="1"/>
  <c r="N2192" i="5" s="1"/>
  <c r="N2193" i="5" s="1"/>
  <c r="N2194" i="5" s="1"/>
  <c r="N2195" i="5" s="1"/>
  <c r="N2196" i="5" s="1"/>
  <c r="N2197" i="5" s="1"/>
  <c r="N2198" i="5" s="1"/>
  <c r="N2199" i="5" s="1"/>
  <c r="N2200" i="5" s="1"/>
  <c r="N2201" i="5" s="1"/>
  <c r="N2202" i="5" s="1"/>
  <c r="N2203" i="5" s="1"/>
  <c r="N2204" i="5" s="1"/>
  <c r="N2205" i="5" s="1"/>
  <c r="N2206" i="5" s="1"/>
  <c r="N2207" i="5" s="1"/>
  <c r="N2208" i="5" s="1"/>
  <c r="N2209" i="5" s="1"/>
  <c r="N2210" i="5" s="1"/>
  <c r="N2211" i="5" s="1"/>
  <c r="N2212" i="5" s="1"/>
  <c r="N2213" i="5" s="1"/>
  <c r="N2214" i="5" s="1"/>
  <c r="N2215" i="5" s="1"/>
  <c r="N2216" i="5" s="1"/>
  <c r="N2217" i="5" s="1"/>
  <c r="N2218" i="5" s="1"/>
  <c r="N2219" i="5" s="1"/>
  <c r="N2220" i="5" s="1"/>
  <c r="N2221" i="5" s="1"/>
  <c r="N2222" i="5" s="1"/>
  <c r="N2223" i="5" s="1"/>
  <c r="N2224" i="5" s="1"/>
  <c r="N2225" i="5" s="1"/>
  <c r="N2226" i="5" s="1"/>
  <c r="N2227" i="5" s="1"/>
  <c r="N2228" i="5" s="1"/>
  <c r="N2229" i="5" s="1"/>
  <c r="N2230" i="5" s="1"/>
  <c r="N2231" i="5" s="1"/>
  <c r="N2232" i="5" s="1"/>
  <c r="N2233" i="5" s="1"/>
  <c r="N2234" i="5" s="1"/>
  <c r="N2235" i="5" s="1"/>
  <c r="N2236" i="5" s="1"/>
  <c r="N2237" i="5" s="1"/>
  <c r="N2238" i="5" s="1"/>
  <c r="N2239" i="5" s="1"/>
  <c r="N2240" i="5" s="1"/>
  <c r="N2241" i="5" s="1"/>
  <c r="N2242" i="5" s="1"/>
  <c r="N2243" i="5" s="1"/>
  <c r="N2244" i="5" s="1"/>
  <c r="N2245" i="5" s="1"/>
  <c r="N2246" i="5" s="1"/>
  <c r="N2247" i="5" s="1"/>
  <c r="N2248" i="5" s="1"/>
  <c r="N2249" i="5" s="1"/>
  <c r="N2250" i="5" s="1"/>
  <c r="N2251" i="5" s="1"/>
  <c r="N2252" i="5" s="1"/>
  <c r="N2253" i="5" s="1"/>
  <c r="N2254" i="5" s="1"/>
  <c r="N2255" i="5" s="1"/>
  <c r="N2256" i="5" s="1"/>
  <c r="N2257" i="5" s="1"/>
  <c r="N2258" i="5" s="1"/>
  <c r="N2259" i="5" s="1"/>
  <c r="N2260" i="5" s="1"/>
  <c r="N2261" i="5" s="1"/>
  <c r="N2262" i="5" s="1"/>
  <c r="N2263" i="5" s="1"/>
  <c r="N2264" i="5" s="1"/>
  <c r="N2265" i="5" s="1"/>
  <c r="N2266" i="5" s="1"/>
  <c r="N2267" i="5" s="1"/>
  <c r="N2268" i="5" s="1"/>
  <c r="N2269" i="5" s="1"/>
  <c r="N2270" i="5" s="1"/>
  <c r="N2271" i="5" s="1"/>
  <c r="N2272" i="5" s="1"/>
  <c r="N2273" i="5" s="1"/>
  <c r="N2274" i="5" s="1"/>
  <c r="N2275" i="5" s="1"/>
  <c r="N2276" i="5" s="1"/>
  <c r="N2277" i="5" s="1"/>
  <c r="N2278" i="5" s="1"/>
  <c r="N2279" i="5" s="1"/>
  <c r="N2280" i="5" s="1"/>
  <c r="N2281" i="5" s="1"/>
  <c r="N2282" i="5" s="1"/>
  <c r="N2283" i="5" s="1"/>
  <c r="N2284" i="5" s="1"/>
  <c r="N2285" i="5" s="1"/>
  <c r="N2286" i="5" s="1"/>
  <c r="N2287" i="5" s="1"/>
  <c r="N2288" i="5" s="1"/>
  <c r="N2289" i="5" s="1"/>
  <c r="N2290" i="5" s="1"/>
  <c r="N2291" i="5" s="1"/>
  <c r="N2292" i="5" s="1"/>
  <c r="N2293" i="5" s="1"/>
  <c r="N2294" i="5" s="1"/>
  <c r="N2295" i="5" s="1"/>
  <c r="N2296" i="5" s="1"/>
  <c r="N2297" i="5" s="1"/>
  <c r="N2298" i="5" s="1"/>
  <c r="N2299" i="5" s="1"/>
  <c r="N2300" i="5" s="1"/>
  <c r="N2301" i="5" s="1"/>
  <c r="N2302" i="5" s="1"/>
  <c r="N2303" i="5" s="1"/>
  <c r="N2304" i="5" s="1"/>
  <c r="N2305" i="5" s="1"/>
  <c r="N2306" i="5" s="1"/>
  <c r="N2307" i="5" s="1"/>
  <c r="N2308" i="5" s="1"/>
  <c r="N2309" i="5" s="1"/>
  <c r="N2310" i="5" s="1"/>
  <c r="N2311" i="5" s="1"/>
  <c r="N2312" i="5" s="1"/>
  <c r="N2313" i="5" s="1"/>
  <c r="N2314" i="5" s="1"/>
  <c r="N2315" i="5" s="1"/>
  <c r="N2316" i="5" s="1"/>
  <c r="N2317" i="5" s="1"/>
  <c r="N2318" i="5" s="1"/>
  <c r="N2319" i="5" s="1"/>
  <c r="N2320" i="5" s="1"/>
  <c r="N2321" i="5" s="1"/>
  <c r="N2322" i="5" s="1"/>
  <c r="N2323" i="5" s="1"/>
  <c r="N2324" i="5" s="1"/>
  <c r="N2325" i="5" s="1"/>
  <c r="N2326" i="5" s="1"/>
  <c r="N2327" i="5" s="1"/>
  <c r="N2328" i="5" s="1"/>
  <c r="N2329" i="5" s="1"/>
  <c r="N2330" i="5" s="1"/>
  <c r="N2331" i="5" s="1"/>
  <c r="N2332" i="5" s="1"/>
  <c r="N2333" i="5" s="1"/>
  <c r="N2334" i="5" s="1"/>
  <c r="N2335" i="5" s="1"/>
  <c r="N2336" i="5" s="1"/>
  <c r="N2337" i="5" s="1"/>
  <c r="N2338" i="5" s="1"/>
  <c r="N2339" i="5" s="1"/>
  <c r="N2340" i="5" s="1"/>
  <c r="N2341" i="5" s="1"/>
  <c r="N2342" i="5" s="1"/>
  <c r="N2343" i="5" s="1"/>
  <c r="N2344" i="5" s="1"/>
  <c r="N2345" i="5" s="1"/>
  <c r="N2346" i="5" s="1"/>
  <c r="N2347" i="5" s="1"/>
  <c r="N2348" i="5" s="1"/>
  <c r="N2349" i="5" s="1"/>
  <c r="N2350" i="5" s="1"/>
  <c r="N2351" i="5" s="1"/>
  <c r="N2352" i="5" s="1"/>
  <c r="N2353" i="5" s="1"/>
  <c r="N2354" i="5" s="1"/>
  <c r="N2355" i="5" s="1"/>
  <c r="N2356" i="5" s="1"/>
  <c r="N2357" i="5" s="1"/>
  <c r="N2358" i="5" s="1"/>
  <c r="N2359" i="5" s="1"/>
  <c r="N2360" i="5" s="1"/>
  <c r="N2361" i="5" s="1"/>
  <c r="N2362" i="5" s="1"/>
  <c r="N2363" i="5" s="1"/>
  <c r="N2364" i="5" s="1"/>
  <c r="N2365" i="5" s="1"/>
  <c r="N2366" i="5" s="1"/>
  <c r="N2367" i="5" s="1"/>
  <c r="N2368" i="5" s="1"/>
  <c r="N2369" i="5" s="1"/>
  <c r="N2370" i="5" s="1"/>
  <c r="N2371" i="5" s="1"/>
  <c r="N2372" i="5" s="1"/>
  <c r="N2373" i="5" s="1"/>
  <c r="N2374" i="5" s="1"/>
  <c r="N2375" i="5" s="1"/>
  <c r="N2376" i="5" s="1"/>
  <c r="N2377" i="5" s="1"/>
  <c r="N2378" i="5" s="1"/>
  <c r="N2379" i="5" s="1"/>
  <c r="N2380" i="5" s="1"/>
  <c r="N2381" i="5" s="1"/>
  <c r="N2382" i="5" s="1"/>
  <c r="N2383" i="5" s="1"/>
  <c r="N2384" i="5" s="1"/>
  <c r="N2385" i="5" s="1"/>
  <c r="N2386" i="5" s="1"/>
  <c r="N2387" i="5" s="1"/>
  <c r="N2388" i="5" s="1"/>
  <c r="N2389" i="5" s="1"/>
  <c r="N2390" i="5" s="1"/>
  <c r="N2391" i="5" s="1"/>
  <c r="N2392" i="5" s="1"/>
  <c r="N2393" i="5" s="1"/>
  <c r="N2394" i="5" s="1"/>
  <c r="N2395" i="5" s="1"/>
  <c r="N2396" i="5" s="1"/>
  <c r="N2397" i="5" s="1"/>
  <c r="N2398" i="5" s="1"/>
  <c r="N2399" i="5" s="1"/>
  <c r="N2400" i="5" s="1"/>
  <c r="N2401" i="5" s="1"/>
  <c r="N2402" i="5" s="1"/>
  <c r="N2403" i="5" s="1"/>
  <c r="N2404" i="5" s="1"/>
  <c r="N2405" i="5" s="1"/>
  <c r="N2406" i="5" s="1"/>
  <c r="N2407" i="5" s="1"/>
  <c r="N2408" i="5" s="1"/>
  <c r="N2409" i="5" s="1"/>
  <c r="N2410" i="5" s="1"/>
  <c r="N2411" i="5" s="1"/>
  <c r="N2412" i="5" s="1"/>
  <c r="N2413" i="5" s="1"/>
  <c r="N2414" i="5" s="1"/>
  <c r="N2415" i="5" s="1"/>
  <c r="N2416" i="5" s="1"/>
  <c r="N2417" i="5" s="1"/>
  <c r="N2418" i="5" s="1"/>
  <c r="N2419" i="5" s="1"/>
  <c r="N2420" i="5" s="1"/>
  <c r="N2421" i="5" s="1"/>
  <c r="N2422" i="5" s="1"/>
  <c r="N2423" i="5" s="1"/>
  <c r="N2424" i="5" s="1"/>
  <c r="N2425" i="5" s="1"/>
  <c r="N2426" i="5" s="1"/>
  <c r="N2427" i="5" s="1"/>
  <c r="N2428" i="5" s="1"/>
  <c r="N2429" i="5" s="1"/>
  <c r="N2430" i="5" s="1"/>
  <c r="N2431" i="5" s="1"/>
  <c r="N2432" i="5" s="1"/>
  <c r="N2433" i="5" s="1"/>
  <c r="N2434" i="5" s="1"/>
  <c r="N2435" i="5" s="1"/>
  <c r="N2436" i="5" s="1"/>
  <c r="N2437" i="5" s="1"/>
  <c r="N2438" i="5" s="1"/>
  <c r="N2439" i="5" s="1"/>
  <c r="N2440" i="5" s="1"/>
  <c r="N2441" i="5" s="1"/>
  <c r="N2442" i="5" s="1"/>
  <c r="N2443" i="5" s="1"/>
  <c r="N2444" i="5" s="1"/>
  <c r="N2445" i="5" s="1"/>
  <c r="N2446" i="5" s="1"/>
  <c r="N2447" i="5" s="1"/>
  <c r="N2448" i="5" s="1"/>
  <c r="N2449" i="5" s="1"/>
  <c r="N2450" i="5" s="1"/>
  <c r="N2451" i="5" s="1"/>
  <c r="N2452" i="5" s="1"/>
  <c r="N2453" i="5" s="1"/>
  <c r="N2454" i="5" s="1"/>
  <c r="N2455" i="5" s="1"/>
  <c r="N2456" i="5" s="1"/>
  <c r="N2457" i="5" s="1"/>
  <c r="N2458" i="5" s="1"/>
  <c r="N2459" i="5" s="1"/>
  <c r="N2460" i="5" s="1"/>
  <c r="N2461" i="5" s="1"/>
  <c r="N2462" i="5" s="1"/>
  <c r="N2463" i="5" s="1"/>
  <c r="N2464" i="5" s="1"/>
  <c r="N2465" i="5" s="1"/>
  <c r="N2466" i="5" s="1"/>
  <c r="N2467" i="5" s="1"/>
  <c r="N2468" i="5" s="1"/>
  <c r="N2469" i="5" s="1"/>
  <c r="N2470" i="5" s="1"/>
  <c r="N2471" i="5" s="1"/>
  <c r="N2472" i="5" s="1"/>
  <c r="N2473" i="5" s="1"/>
  <c r="N2474" i="5" s="1"/>
  <c r="N2475" i="5" s="1"/>
  <c r="N2476" i="5" s="1"/>
  <c r="N2477" i="5" s="1"/>
  <c r="N2478" i="5" s="1"/>
  <c r="N2479" i="5" s="1"/>
  <c r="N2480" i="5" s="1"/>
  <c r="N2481" i="5" s="1"/>
  <c r="N2482" i="5" s="1"/>
  <c r="N2483" i="5" s="1"/>
  <c r="N2484" i="5" s="1"/>
  <c r="N2485" i="5" s="1"/>
  <c r="N2486" i="5" s="1"/>
  <c r="N2487" i="5" s="1"/>
  <c r="N2488" i="5" s="1"/>
  <c r="N2489" i="5" s="1"/>
  <c r="N2490" i="5" s="1"/>
  <c r="N2491" i="5" s="1"/>
  <c r="N2492" i="5" s="1"/>
  <c r="N2493" i="5" s="1"/>
  <c r="N2494" i="5" s="1"/>
  <c r="N2495" i="5" s="1"/>
  <c r="N2496" i="5" s="1"/>
  <c r="N2497" i="5" s="1"/>
  <c r="N2498" i="5" s="1"/>
  <c r="N2499" i="5" s="1"/>
  <c r="N2500" i="5" s="1"/>
  <c r="N2501" i="5" s="1"/>
  <c r="N2502" i="5" s="1"/>
  <c r="N2503" i="5" s="1"/>
  <c r="N2504" i="5" s="1"/>
  <c r="N2505" i="5" s="1"/>
  <c r="N2506" i="5" s="1"/>
  <c r="N2507" i="5" s="1"/>
  <c r="N2508" i="5" s="1"/>
  <c r="N2509" i="5" s="1"/>
  <c r="N2510" i="5" s="1"/>
  <c r="N2511" i="5" s="1"/>
  <c r="N2512" i="5" s="1"/>
  <c r="N2513" i="5" s="1"/>
  <c r="N2514" i="5" s="1"/>
  <c r="N2515" i="5" s="1"/>
  <c r="N2516" i="5" s="1"/>
  <c r="N2517" i="5" s="1"/>
  <c r="N2518" i="5" s="1"/>
  <c r="N2519" i="5" s="1"/>
  <c r="N2520" i="5" s="1"/>
  <c r="N2521" i="5" s="1"/>
  <c r="N2522" i="5" s="1"/>
  <c r="N2523" i="5" s="1"/>
  <c r="N2524" i="5" s="1"/>
  <c r="N2525" i="5" s="1"/>
  <c r="N2526" i="5" s="1"/>
  <c r="N2527" i="5" s="1"/>
  <c r="N2528" i="5" s="1"/>
  <c r="N2529" i="5" s="1"/>
  <c r="N2530" i="5" s="1"/>
  <c r="N2531" i="5" s="1"/>
  <c r="N2532" i="5" s="1"/>
  <c r="N2533" i="5" s="1"/>
  <c r="N2534" i="5" s="1"/>
  <c r="N2535" i="5" s="1"/>
  <c r="N2536" i="5" s="1"/>
  <c r="N2537" i="5" s="1"/>
  <c r="N2538" i="5" s="1"/>
  <c r="N2539" i="5" s="1"/>
  <c r="N2540" i="5" s="1"/>
  <c r="N2541" i="5" s="1"/>
  <c r="N2542" i="5" s="1"/>
  <c r="N2543" i="5" s="1"/>
  <c r="N2544" i="5" s="1"/>
  <c r="N2545" i="5" s="1"/>
  <c r="N2546" i="5" s="1"/>
  <c r="N2547" i="5" s="1"/>
  <c r="N2548" i="5" s="1"/>
  <c r="N2549" i="5" s="1"/>
  <c r="N2550" i="5" s="1"/>
  <c r="N2551" i="5" s="1"/>
  <c r="N2552" i="5" s="1"/>
  <c r="N2553" i="5" s="1"/>
  <c r="N2554" i="5" s="1"/>
  <c r="N2555" i="5" s="1"/>
  <c r="N2556" i="5" s="1"/>
  <c r="N2557" i="5" s="1"/>
  <c r="N2558" i="5" s="1"/>
  <c r="N2559" i="5" s="1"/>
  <c r="N2560" i="5" s="1"/>
  <c r="N2561" i="5" s="1"/>
  <c r="N2562" i="5" s="1"/>
  <c r="N2563" i="5" s="1"/>
  <c r="N2564" i="5" s="1"/>
  <c r="N2565" i="5" s="1"/>
  <c r="N2566" i="5" s="1"/>
  <c r="N2567" i="5" s="1"/>
  <c r="N2568" i="5" s="1"/>
  <c r="N2569" i="5" s="1"/>
  <c r="N2570" i="5" s="1"/>
  <c r="N2571" i="5" s="1"/>
  <c r="N2572" i="5" s="1"/>
  <c r="N2573" i="5" s="1"/>
  <c r="N2574" i="5" s="1"/>
  <c r="N2575" i="5" s="1"/>
  <c r="N2576" i="5" s="1"/>
  <c r="N2577" i="5" s="1"/>
  <c r="N2578" i="5" s="1"/>
  <c r="N2579" i="5" s="1"/>
  <c r="N2580" i="5" s="1"/>
  <c r="N2581" i="5" s="1"/>
  <c r="N2582" i="5" s="1"/>
  <c r="N2583" i="5" s="1"/>
  <c r="N2584" i="5" s="1"/>
  <c r="N2585" i="5" s="1"/>
  <c r="N2586" i="5" s="1"/>
  <c r="N2587" i="5" s="1"/>
  <c r="N2588" i="5" s="1"/>
  <c r="N2589" i="5" s="1"/>
  <c r="N2590" i="5" s="1"/>
  <c r="N2591" i="5" s="1"/>
  <c r="N2592" i="5" s="1"/>
  <c r="N2593" i="5" s="1"/>
  <c r="N2594" i="5" s="1"/>
  <c r="N2595" i="5" s="1"/>
  <c r="N2596" i="5" s="1"/>
  <c r="N2597" i="5" s="1"/>
  <c r="N2598" i="5" s="1"/>
  <c r="N2599" i="5" s="1"/>
  <c r="N2600" i="5" s="1"/>
  <c r="N2601" i="5" s="1"/>
  <c r="N2602" i="5" s="1"/>
  <c r="N2603" i="5" s="1"/>
  <c r="N2604" i="5" s="1"/>
  <c r="N2605" i="5" s="1"/>
  <c r="N2606" i="5" s="1"/>
  <c r="N2607" i="5" s="1"/>
  <c r="N2608" i="5" s="1"/>
  <c r="N2609" i="5" s="1"/>
  <c r="N2610" i="5" s="1"/>
  <c r="N2611" i="5" s="1"/>
  <c r="N2612" i="5" s="1"/>
  <c r="N2613" i="5" s="1"/>
  <c r="N2614" i="5" s="1"/>
  <c r="N2615" i="5" s="1"/>
  <c r="N2616" i="5" s="1"/>
  <c r="N2617" i="5" s="1"/>
  <c r="N2618" i="5" s="1"/>
  <c r="N2619" i="5" s="1"/>
  <c r="N2620" i="5" s="1"/>
  <c r="N2621" i="5" s="1"/>
  <c r="N2622" i="5" s="1"/>
  <c r="N2623" i="5" s="1"/>
  <c r="N2624" i="5" s="1"/>
  <c r="N2625" i="5" s="1"/>
  <c r="N2626" i="5" s="1"/>
  <c r="N2627" i="5" s="1"/>
  <c r="N2628" i="5" s="1"/>
  <c r="N2629" i="5" s="1"/>
  <c r="N2630" i="5" s="1"/>
  <c r="N2631" i="5" s="1"/>
  <c r="N2632" i="5" s="1"/>
  <c r="N2633" i="5" s="1"/>
  <c r="N2634" i="5" s="1"/>
  <c r="N2635" i="5" s="1"/>
  <c r="N2636" i="5" s="1"/>
  <c r="N2637" i="5" s="1"/>
  <c r="N2638" i="5" s="1"/>
  <c r="N2639" i="5" s="1"/>
  <c r="N2640" i="5" s="1"/>
  <c r="N2641" i="5" s="1"/>
  <c r="N2642" i="5" s="1"/>
  <c r="N2643" i="5" s="1"/>
  <c r="N2644" i="5" s="1"/>
  <c r="N2645" i="5" s="1"/>
  <c r="N2646" i="5" s="1"/>
  <c r="N2647" i="5" s="1"/>
  <c r="N2648" i="5" s="1"/>
  <c r="N2649" i="5" s="1"/>
  <c r="N2650" i="5" s="1"/>
  <c r="N2651" i="5" s="1"/>
  <c r="N2652" i="5" s="1"/>
  <c r="N2653" i="5" s="1"/>
  <c r="N2654" i="5" s="1"/>
  <c r="N2655" i="5" s="1"/>
  <c r="N2656" i="5" s="1"/>
  <c r="N2657" i="5" s="1"/>
  <c r="N2658" i="5" s="1"/>
  <c r="N2659" i="5" s="1"/>
  <c r="N2660" i="5" s="1"/>
  <c r="N2661" i="5" s="1"/>
  <c r="N2662" i="5" s="1"/>
  <c r="N2663" i="5" s="1"/>
  <c r="N2664" i="5" s="1"/>
  <c r="N2665" i="5" s="1"/>
  <c r="N2666" i="5" s="1"/>
  <c r="N2667" i="5" s="1"/>
  <c r="N2668" i="5" s="1"/>
  <c r="N2669" i="5" s="1"/>
  <c r="N2670" i="5" s="1"/>
  <c r="N2671" i="5" s="1"/>
  <c r="N2672" i="5" s="1"/>
  <c r="N2673" i="5" s="1"/>
  <c r="N2674" i="5" s="1"/>
  <c r="N2675" i="5" s="1"/>
  <c r="N2676" i="5" s="1"/>
  <c r="N2677" i="5" s="1"/>
  <c r="N2678" i="5" s="1"/>
  <c r="N2679" i="5" s="1"/>
  <c r="N2680" i="5" s="1"/>
  <c r="N2681" i="5" s="1"/>
  <c r="N2682" i="5" s="1"/>
  <c r="N2683" i="5" s="1"/>
  <c r="N2684" i="5" s="1"/>
  <c r="N2685" i="5" s="1"/>
  <c r="N2686" i="5" s="1"/>
  <c r="N2687" i="5" s="1"/>
  <c r="N2688" i="5" s="1"/>
  <c r="N2689" i="5" s="1"/>
  <c r="N2690" i="5" s="1"/>
  <c r="N2691" i="5" s="1"/>
  <c r="N2692" i="5" s="1"/>
  <c r="N2693" i="5" s="1"/>
  <c r="N2694" i="5" s="1"/>
  <c r="N2695" i="5" s="1"/>
  <c r="N2696" i="5" s="1"/>
  <c r="N2697" i="5" s="1"/>
  <c r="N2698" i="5" s="1"/>
  <c r="N2699" i="5" s="1"/>
  <c r="N2700" i="5" s="1"/>
  <c r="N2701" i="5" s="1"/>
  <c r="N2702" i="5" s="1"/>
  <c r="N2703" i="5" s="1"/>
  <c r="N2704" i="5" s="1"/>
  <c r="N2705" i="5" s="1"/>
  <c r="N2706" i="5" s="1"/>
  <c r="N2707" i="5" s="1"/>
  <c r="N2708" i="5" s="1"/>
  <c r="N2709" i="5" s="1"/>
  <c r="N2710" i="5" s="1"/>
  <c r="N2711" i="5" s="1"/>
  <c r="N2712" i="5" s="1"/>
  <c r="N2713" i="5" s="1"/>
  <c r="N2714" i="5" s="1"/>
  <c r="N2715" i="5" s="1"/>
  <c r="N2716" i="5" s="1"/>
  <c r="N2717" i="5" s="1"/>
  <c r="N2718" i="5" s="1"/>
  <c r="N2719" i="5" s="1"/>
  <c r="N2720" i="5" s="1"/>
  <c r="N2721" i="5" s="1"/>
  <c r="N2722" i="5" s="1"/>
  <c r="N2723" i="5" s="1"/>
  <c r="N2724" i="5" s="1"/>
  <c r="N2725" i="5" s="1"/>
  <c r="N2726" i="5" s="1"/>
  <c r="N2727" i="5" s="1"/>
  <c r="N2728" i="5" s="1"/>
  <c r="N2729" i="5" s="1"/>
  <c r="N2730" i="5" s="1"/>
  <c r="N2731" i="5" s="1"/>
  <c r="N2732" i="5" s="1"/>
  <c r="N2733" i="5" s="1"/>
  <c r="N2734" i="5" s="1"/>
  <c r="N2735" i="5" s="1"/>
  <c r="N2736" i="5" s="1"/>
  <c r="N2737" i="5" s="1"/>
  <c r="N2738" i="5" s="1"/>
  <c r="N2739" i="5" s="1"/>
  <c r="N2740" i="5" s="1"/>
  <c r="N2741" i="5" s="1"/>
  <c r="N2742" i="5" s="1"/>
  <c r="N2743" i="5" s="1"/>
  <c r="N2744" i="5" s="1"/>
  <c r="N2745" i="5" s="1"/>
  <c r="N2746" i="5" s="1"/>
  <c r="N2747" i="5" s="1"/>
  <c r="N2748" i="5" s="1"/>
  <c r="N2749" i="5" s="1"/>
  <c r="N2750" i="5" s="1"/>
  <c r="N2751" i="5" s="1"/>
  <c r="N2752" i="5" s="1"/>
  <c r="N2753" i="5" s="1"/>
  <c r="N2754" i="5" s="1"/>
  <c r="N2755" i="5" s="1"/>
  <c r="N2756" i="5" s="1"/>
  <c r="N2757" i="5" s="1"/>
  <c r="N2758" i="5" s="1"/>
  <c r="N2759" i="5" s="1"/>
  <c r="N2760" i="5" s="1"/>
  <c r="N2761" i="5" s="1"/>
  <c r="N2762" i="5" s="1"/>
  <c r="N2763" i="5" s="1"/>
  <c r="N2764" i="5" s="1"/>
  <c r="N2765" i="5" s="1"/>
  <c r="N2766" i="5" s="1"/>
  <c r="N2767" i="5" s="1"/>
  <c r="N2768" i="5" s="1"/>
  <c r="N2769" i="5" s="1"/>
  <c r="N2770" i="5" s="1"/>
  <c r="N2771" i="5" s="1"/>
  <c r="N2772" i="5" s="1"/>
  <c r="N2773" i="5" s="1"/>
  <c r="N2774" i="5" s="1"/>
  <c r="N2775" i="5" s="1"/>
  <c r="N2776" i="5" s="1"/>
  <c r="N2777" i="5" s="1"/>
  <c r="N2778" i="5" s="1"/>
  <c r="N2779" i="5" s="1"/>
  <c r="N2780" i="5" s="1"/>
  <c r="N2781" i="5" s="1"/>
  <c r="N2782" i="5" s="1"/>
  <c r="N2783" i="5" s="1"/>
  <c r="N2784" i="5" s="1"/>
  <c r="N2785" i="5" s="1"/>
  <c r="N2786" i="5" s="1"/>
  <c r="N2787" i="5" s="1"/>
  <c r="N2788" i="5" s="1"/>
  <c r="N2789" i="5" s="1"/>
  <c r="N2790" i="5" s="1"/>
  <c r="N2791" i="5" s="1"/>
  <c r="N2792" i="5" s="1"/>
  <c r="N2793" i="5" s="1"/>
  <c r="N2794" i="5" s="1"/>
  <c r="N2795" i="5" s="1"/>
  <c r="N2796" i="5" s="1"/>
  <c r="N2797" i="5" s="1"/>
  <c r="N2798" i="5" s="1"/>
  <c r="N2799" i="5" s="1"/>
  <c r="N2800" i="5" s="1"/>
  <c r="N2801" i="5" s="1"/>
  <c r="N2802" i="5" s="1"/>
  <c r="N2803" i="5" s="1"/>
  <c r="N2804" i="5" s="1"/>
  <c r="N2805" i="5" s="1"/>
  <c r="N2806" i="5" s="1"/>
  <c r="N2807" i="5" s="1"/>
  <c r="N2808" i="5" s="1"/>
  <c r="N2809" i="5" s="1"/>
  <c r="N2810" i="5" s="1"/>
  <c r="N2811" i="5" s="1"/>
  <c r="N2812" i="5" s="1"/>
  <c r="N2813" i="5" s="1"/>
  <c r="N2814" i="5" s="1"/>
  <c r="N2815" i="5" s="1"/>
  <c r="N2816" i="5" s="1"/>
  <c r="N2817" i="5" s="1"/>
  <c r="N2818" i="5" s="1"/>
  <c r="N2819" i="5" s="1"/>
  <c r="N2820" i="5" s="1"/>
  <c r="N2821" i="5" s="1"/>
  <c r="N2822" i="5" s="1"/>
  <c r="N2823" i="5" s="1"/>
  <c r="N2824" i="5" s="1"/>
  <c r="N2825" i="5" s="1"/>
  <c r="N2826" i="5" s="1"/>
  <c r="N2827" i="5" s="1"/>
  <c r="N2828" i="5" s="1"/>
  <c r="N2829" i="5" s="1"/>
  <c r="N2830" i="5" s="1"/>
  <c r="N2831" i="5" s="1"/>
  <c r="N2832" i="5" s="1"/>
  <c r="N2833" i="5" s="1"/>
  <c r="N2834" i="5" s="1"/>
  <c r="N2835" i="5" s="1"/>
  <c r="N2836" i="5" s="1"/>
  <c r="N2837" i="5" s="1"/>
  <c r="N2838" i="5" s="1"/>
  <c r="N2839" i="5" s="1"/>
  <c r="N2840" i="5" s="1"/>
  <c r="N2841" i="5" s="1"/>
  <c r="N2842" i="5" s="1"/>
  <c r="N2843" i="5" s="1"/>
  <c r="N2844" i="5" s="1"/>
  <c r="N2845" i="5" s="1"/>
  <c r="N2846" i="5" s="1"/>
  <c r="N2847" i="5" s="1"/>
  <c r="N2848" i="5" s="1"/>
  <c r="N2849" i="5" s="1"/>
  <c r="N2850" i="5" s="1"/>
  <c r="N2851" i="5" s="1"/>
  <c r="N2852" i="5" s="1"/>
  <c r="N2853" i="5" s="1"/>
  <c r="N2854" i="5" s="1"/>
  <c r="N2855" i="5" s="1"/>
  <c r="N2856" i="5" s="1"/>
  <c r="N2857" i="5" s="1"/>
  <c r="N2858" i="5" s="1"/>
  <c r="N2859" i="5" s="1"/>
  <c r="N2860" i="5" s="1"/>
  <c r="N2861" i="5" s="1"/>
  <c r="N2862" i="5" s="1"/>
  <c r="N2863" i="5" s="1"/>
  <c r="N2864" i="5" s="1"/>
  <c r="N2865" i="5" s="1"/>
  <c r="N2866" i="5" s="1"/>
  <c r="N2867" i="5" s="1"/>
  <c r="N2868" i="5" s="1"/>
  <c r="N2869" i="5" s="1"/>
  <c r="N2870" i="5" s="1"/>
  <c r="N2871" i="5" s="1"/>
  <c r="N2872" i="5" s="1"/>
  <c r="N2873" i="5" s="1"/>
  <c r="N2874" i="5" s="1"/>
  <c r="N2875" i="5" s="1"/>
  <c r="N2876" i="5" s="1"/>
  <c r="N2877" i="5" s="1"/>
  <c r="N2878" i="5" s="1"/>
  <c r="N2879" i="5" s="1"/>
  <c r="N2880" i="5" s="1"/>
  <c r="N2881" i="5" s="1"/>
  <c r="N2882" i="5" s="1"/>
  <c r="N2883" i="5" s="1"/>
  <c r="N2884" i="5" s="1"/>
  <c r="N2885" i="5" s="1"/>
  <c r="N2886" i="5" s="1"/>
  <c r="N2887" i="5" s="1"/>
  <c r="N2888" i="5" s="1"/>
  <c r="N2889" i="5" s="1"/>
  <c r="N2890" i="5" s="1"/>
  <c r="N2891" i="5" s="1"/>
  <c r="N2892" i="5" s="1"/>
  <c r="N2893" i="5" s="1"/>
  <c r="N2894" i="5" s="1"/>
  <c r="N2895" i="5" s="1"/>
  <c r="N2896" i="5" s="1"/>
  <c r="N2897" i="5" s="1"/>
  <c r="N2898" i="5" s="1"/>
  <c r="N2899" i="5" s="1"/>
  <c r="N2900" i="5" s="1"/>
  <c r="N2901" i="5" s="1"/>
  <c r="N2902" i="5" s="1"/>
  <c r="N2903" i="5" s="1"/>
  <c r="N2904" i="5" s="1"/>
  <c r="N2905" i="5" s="1"/>
  <c r="N2906" i="5" s="1"/>
  <c r="N2907" i="5" s="1"/>
  <c r="N2908" i="5" s="1"/>
  <c r="N2909" i="5" s="1"/>
  <c r="N2910" i="5" s="1"/>
  <c r="N2911" i="5" s="1"/>
  <c r="N2912" i="5" s="1"/>
  <c r="N2913" i="5" s="1"/>
  <c r="N2914" i="5" s="1"/>
  <c r="N2915" i="5" s="1"/>
  <c r="N2916" i="5" s="1"/>
  <c r="N2917" i="5" s="1"/>
  <c r="N2918" i="5" s="1"/>
  <c r="N2919" i="5" s="1"/>
  <c r="N2920" i="5" s="1"/>
  <c r="N2921" i="5" s="1"/>
  <c r="N2922" i="5" s="1"/>
  <c r="N2923" i="5" s="1"/>
  <c r="N2924" i="5" s="1"/>
  <c r="N2925" i="5" s="1"/>
  <c r="N2926" i="5" s="1"/>
  <c r="N2927" i="5" s="1"/>
  <c r="N2928" i="5" s="1"/>
  <c r="N2929" i="5" s="1"/>
  <c r="N2930" i="5" s="1"/>
  <c r="N2931" i="5" s="1"/>
  <c r="N2932" i="5" s="1"/>
  <c r="N2933" i="5" s="1"/>
  <c r="N2934" i="5" s="1"/>
  <c r="N2935" i="5" s="1"/>
  <c r="N2936" i="5" s="1"/>
  <c r="N2937" i="5" s="1"/>
  <c r="N2938" i="5" s="1"/>
  <c r="N2939" i="5" s="1"/>
  <c r="N2940" i="5" s="1"/>
  <c r="N2941" i="5" s="1"/>
  <c r="N2942" i="5" s="1"/>
  <c r="N2943" i="5" s="1"/>
  <c r="N2944" i="5" s="1"/>
  <c r="N2945" i="5" s="1"/>
  <c r="N2946" i="5" s="1"/>
  <c r="N2947" i="5" s="1"/>
  <c r="N2948" i="5" s="1"/>
  <c r="N2949" i="5" s="1"/>
  <c r="N2950" i="5" s="1"/>
  <c r="N2951" i="5" s="1"/>
  <c r="N2952" i="5" s="1"/>
  <c r="N2953" i="5" s="1"/>
  <c r="N2954" i="5" s="1"/>
  <c r="N2955" i="5" s="1"/>
  <c r="N2956" i="5" s="1"/>
  <c r="N2957" i="5" s="1"/>
  <c r="N2958" i="5" s="1"/>
  <c r="N2959" i="5" s="1"/>
  <c r="N2960" i="5" s="1"/>
  <c r="N2961" i="5" s="1"/>
  <c r="N2962" i="5" s="1"/>
  <c r="N2963" i="5" s="1"/>
  <c r="N2964" i="5" s="1"/>
  <c r="N2965" i="5" s="1"/>
  <c r="N2966" i="5" s="1"/>
  <c r="N2967" i="5" s="1"/>
  <c r="N2968" i="5" s="1"/>
  <c r="N2969" i="5" s="1"/>
  <c r="N2970" i="5" s="1"/>
  <c r="N2971" i="5" s="1"/>
  <c r="N2972" i="5" s="1"/>
  <c r="N2973" i="5" s="1"/>
  <c r="N2974" i="5" s="1"/>
  <c r="N2975" i="5" s="1"/>
  <c r="N2976" i="5" s="1"/>
  <c r="N2977" i="5" s="1"/>
  <c r="N2978" i="5" s="1"/>
  <c r="N2979" i="5" s="1"/>
  <c r="N2980" i="5" s="1"/>
  <c r="N2981" i="5" s="1"/>
  <c r="N2982" i="5" s="1"/>
  <c r="N2983" i="5" s="1"/>
  <c r="N2984" i="5" s="1"/>
  <c r="N2985" i="5" s="1"/>
  <c r="N2986" i="5" s="1"/>
  <c r="N2987" i="5" s="1"/>
  <c r="N2988" i="5" s="1"/>
  <c r="N2989" i="5" s="1"/>
  <c r="N2990" i="5" s="1"/>
  <c r="N2991" i="5" s="1"/>
  <c r="N2992" i="5" s="1"/>
  <c r="N2993" i="5" s="1"/>
  <c r="N2994" i="5" s="1"/>
  <c r="N2995" i="5" s="1"/>
  <c r="N2996" i="5" s="1"/>
  <c r="N2997" i="5" s="1"/>
  <c r="N2998" i="5" s="1"/>
  <c r="N2999" i="5" s="1"/>
  <c r="N3000" i="5" s="1"/>
  <c r="N3001" i="5" s="1"/>
  <c r="N3002" i="5" s="1"/>
  <c r="N3003" i="5" s="1"/>
  <c r="N3004" i="5" s="1"/>
  <c r="N3005" i="5" s="1"/>
  <c r="N3006" i="5" s="1"/>
  <c r="N3007" i="5" s="1"/>
  <c r="N3008" i="5" s="1"/>
  <c r="N3009" i="5" s="1"/>
  <c r="N3010" i="5" s="1"/>
  <c r="N3011" i="5" s="1"/>
  <c r="N3012" i="5" s="1"/>
  <c r="N3013" i="5" s="1"/>
  <c r="N3014" i="5" s="1"/>
  <c r="N3015" i="5" s="1"/>
  <c r="N3016" i="5" s="1"/>
  <c r="N3017" i="5" s="1"/>
  <c r="N3018" i="5" s="1"/>
  <c r="N3019" i="5" s="1"/>
  <c r="N3020" i="5" s="1"/>
  <c r="N3021" i="5" s="1"/>
  <c r="N3022" i="5" s="1"/>
  <c r="N3023" i="5" s="1"/>
  <c r="N3024" i="5" s="1"/>
  <c r="N3025" i="5" s="1"/>
  <c r="N3026" i="5" s="1"/>
  <c r="N3027" i="5" s="1"/>
  <c r="N3028" i="5" s="1"/>
  <c r="N3029" i="5" s="1"/>
  <c r="N3030" i="5" s="1"/>
  <c r="N3031" i="5" s="1"/>
  <c r="N3032" i="5" s="1"/>
  <c r="N3033" i="5" s="1"/>
  <c r="N3034" i="5" s="1"/>
  <c r="N3035" i="5" s="1"/>
  <c r="N3036" i="5" s="1"/>
  <c r="N3037" i="5" s="1"/>
  <c r="N3038" i="5" s="1"/>
  <c r="N3039" i="5" s="1"/>
  <c r="N3040" i="5" s="1"/>
  <c r="N3041" i="5" s="1"/>
  <c r="N3042" i="5" s="1"/>
  <c r="N3043" i="5" s="1"/>
  <c r="N3044" i="5" s="1"/>
  <c r="N3045" i="5" s="1"/>
  <c r="N3046" i="5" s="1"/>
  <c r="N3047" i="5" s="1"/>
  <c r="N3048" i="5" s="1"/>
  <c r="N3049" i="5" s="1"/>
  <c r="N3050" i="5" s="1"/>
  <c r="N3051" i="5" s="1"/>
  <c r="N3052" i="5" s="1"/>
  <c r="N3053" i="5" s="1"/>
  <c r="N3054" i="5" s="1"/>
  <c r="N3055" i="5" s="1"/>
  <c r="N3056" i="5" s="1"/>
  <c r="N3057" i="5" s="1"/>
  <c r="N3058" i="5" s="1"/>
  <c r="N3059" i="5" s="1"/>
  <c r="N3060" i="5" s="1"/>
  <c r="N3061" i="5" s="1"/>
  <c r="N3062" i="5" s="1"/>
  <c r="N3063" i="5" s="1"/>
  <c r="N3064" i="5" s="1"/>
  <c r="N3065" i="5" s="1"/>
  <c r="N3066" i="5" s="1"/>
  <c r="N3067" i="5" s="1"/>
  <c r="N3068" i="5" s="1"/>
  <c r="N3069" i="5" s="1"/>
  <c r="N3070" i="5" s="1"/>
  <c r="N3071" i="5" s="1"/>
  <c r="N3072" i="5" s="1"/>
  <c r="N3073" i="5" s="1"/>
  <c r="N3074" i="5" s="1"/>
  <c r="N3075" i="5" s="1"/>
  <c r="N3076" i="5" s="1"/>
  <c r="N3077" i="5" s="1"/>
  <c r="N3078" i="5" s="1"/>
  <c r="N3079" i="5" s="1"/>
  <c r="N3080" i="5" s="1"/>
  <c r="N3081" i="5" s="1"/>
  <c r="N3082" i="5" s="1"/>
  <c r="N3083" i="5" s="1"/>
  <c r="N3084" i="5" s="1"/>
  <c r="N3085" i="5" s="1"/>
  <c r="N3086" i="5" s="1"/>
  <c r="N3087" i="5" s="1"/>
  <c r="N3088" i="5" s="1"/>
  <c r="N3089" i="5" s="1"/>
  <c r="N3090" i="5" s="1"/>
  <c r="N3091" i="5" s="1"/>
  <c r="N3092" i="5" s="1"/>
  <c r="N3093" i="5" s="1"/>
  <c r="N3094" i="5" s="1"/>
  <c r="N3095" i="5" s="1"/>
  <c r="N3096" i="5" s="1"/>
  <c r="N3097" i="5" s="1"/>
  <c r="N3098" i="5" s="1"/>
  <c r="N3099" i="5" s="1"/>
  <c r="N3100" i="5" s="1"/>
  <c r="N3101" i="5" s="1"/>
  <c r="N3102" i="5" s="1"/>
  <c r="N3103" i="5" s="1"/>
  <c r="N3104" i="5" s="1"/>
  <c r="N3105" i="5" s="1"/>
  <c r="N3106" i="5" s="1"/>
  <c r="N3107" i="5" s="1"/>
  <c r="N3108" i="5" s="1"/>
  <c r="N3109" i="5" s="1"/>
  <c r="N3110" i="5" s="1"/>
  <c r="N3111" i="5" s="1"/>
  <c r="N3112" i="5" s="1"/>
  <c r="N3113" i="5" s="1"/>
  <c r="N3114" i="5" s="1"/>
  <c r="N3115" i="5" s="1"/>
  <c r="N3116" i="5" s="1"/>
  <c r="N3117" i="5" s="1"/>
  <c r="N3118" i="5" s="1"/>
  <c r="N3119" i="5" s="1"/>
  <c r="N3120" i="5" s="1"/>
  <c r="N3121" i="5" s="1"/>
  <c r="N3122" i="5" s="1"/>
  <c r="N3123" i="5" s="1"/>
  <c r="N3124" i="5" s="1"/>
  <c r="N3125" i="5" s="1"/>
  <c r="N3126" i="5" s="1"/>
  <c r="N3127" i="5" s="1"/>
  <c r="N3128" i="5" s="1"/>
  <c r="N3129" i="5" s="1"/>
  <c r="N3130" i="5" s="1"/>
  <c r="N3131" i="5" s="1"/>
  <c r="N3132" i="5" s="1"/>
  <c r="N3133" i="5" s="1"/>
  <c r="N3134" i="5" s="1"/>
  <c r="N3135" i="5" s="1"/>
  <c r="N3136" i="5" s="1"/>
  <c r="N3137" i="5" s="1"/>
  <c r="N3138" i="5" s="1"/>
  <c r="N3139" i="5" s="1"/>
  <c r="N3140" i="5" s="1"/>
  <c r="N3141" i="5" s="1"/>
  <c r="N3142" i="5" s="1"/>
  <c r="N3143" i="5" s="1"/>
  <c r="N3144" i="5" s="1"/>
  <c r="N3145" i="5" s="1"/>
  <c r="N3146" i="5" s="1"/>
  <c r="N3147" i="5" s="1"/>
  <c r="N3148" i="5" s="1"/>
  <c r="N3149" i="5" s="1"/>
  <c r="N3150" i="5" s="1"/>
  <c r="N3151" i="5" s="1"/>
  <c r="N3152" i="5" s="1"/>
  <c r="N3153" i="5" s="1"/>
  <c r="N3154" i="5" s="1"/>
  <c r="N3155" i="5" s="1"/>
  <c r="N3156" i="5" s="1"/>
  <c r="N3157" i="5" s="1"/>
  <c r="N3158" i="5" s="1"/>
  <c r="N3159" i="5" s="1"/>
  <c r="N3160" i="5" s="1"/>
  <c r="N3161" i="5" s="1"/>
  <c r="N3162" i="5" s="1"/>
  <c r="N3163" i="5" s="1"/>
  <c r="N3164" i="5" s="1"/>
  <c r="N3165" i="5" s="1"/>
  <c r="N3166" i="5" s="1"/>
  <c r="N3167" i="5" s="1"/>
  <c r="N3168" i="5" s="1"/>
  <c r="N3169" i="5" s="1"/>
  <c r="N3170" i="5" s="1"/>
  <c r="N3171" i="5" s="1"/>
  <c r="N3172" i="5" s="1"/>
  <c r="N3173" i="5" s="1"/>
  <c r="N3174" i="5" s="1"/>
  <c r="N3175" i="5" s="1"/>
  <c r="N3176" i="5" s="1"/>
  <c r="N3177" i="5" s="1"/>
  <c r="N3178" i="5" s="1"/>
  <c r="N3179" i="5" s="1"/>
  <c r="N3180" i="5" s="1"/>
  <c r="N3181" i="5" s="1"/>
  <c r="N3182" i="5" s="1"/>
  <c r="N3183" i="5" s="1"/>
  <c r="N3184" i="5" s="1"/>
  <c r="N3185" i="5" s="1"/>
  <c r="N3186" i="5" s="1"/>
  <c r="N3187" i="5" s="1"/>
  <c r="N3188" i="5" s="1"/>
  <c r="N3189" i="5" s="1"/>
  <c r="N3190" i="5" s="1"/>
  <c r="N3191" i="5" s="1"/>
  <c r="N3192" i="5" s="1"/>
  <c r="N3193" i="5" s="1"/>
  <c r="N3194" i="5" s="1"/>
  <c r="N3195" i="5" s="1"/>
  <c r="N3196" i="5" s="1"/>
  <c r="N3197" i="5" s="1"/>
  <c r="N3198" i="5" s="1"/>
  <c r="N3199" i="5" s="1"/>
  <c r="N3200" i="5" s="1"/>
  <c r="N3201" i="5" s="1"/>
  <c r="N3202" i="5" s="1"/>
  <c r="N3203" i="5" s="1"/>
  <c r="N3204" i="5" s="1"/>
  <c r="N3205" i="5" s="1"/>
  <c r="N3206" i="5" s="1"/>
  <c r="N3207" i="5" s="1"/>
  <c r="N3208" i="5" s="1"/>
  <c r="N3209" i="5" s="1"/>
  <c r="N3210" i="5" s="1"/>
  <c r="N3211" i="5" s="1"/>
  <c r="N3212" i="5" s="1"/>
  <c r="N3213" i="5" s="1"/>
  <c r="N3214" i="5" s="1"/>
  <c r="N3215" i="5" s="1"/>
  <c r="N3216" i="5" s="1"/>
  <c r="N3217" i="5" s="1"/>
  <c r="N3218" i="5" s="1"/>
  <c r="N3219" i="5" s="1"/>
  <c r="N3220" i="5" s="1"/>
  <c r="N3221" i="5" s="1"/>
  <c r="N3222" i="5" s="1"/>
  <c r="N3223" i="5" s="1"/>
  <c r="N3224" i="5" s="1"/>
  <c r="N3225" i="5" s="1"/>
  <c r="N3226" i="5" s="1"/>
  <c r="N3227" i="5" s="1"/>
  <c r="N3228" i="5" s="1"/>
  <c r="N3229" i="5" s="1"/>
  <c r="N3230" i="5" s="1"/>
  <c r="N3231" i="5" s="1"/>
  <c r="N3232" i="5" s="1"/>
  <c r="N3233" i="5" s="1"/>
  <c r="N3234" i="5" s="1"/>
  <c r="N3235" i="5" s="1"/>
  <c r="N3236" i="5" s="1"/>
  <c r="N3237" i="5" s="1"/>
  <c r="N3238" i="5" s="1"/>
  <c r="N3239" i="5" s="1"/>
  <c r="N3240" i="5" s="1"/>
  <c r="N3241" i="5" s="1"/>
  <c r="N3242" i="5" s="1"/>
  <c r="N3243" i="5" s="1"/>
  <c r="N3244" i="5" s="1"/>
  <c r="N3245" i="5" s="1"/>
  <c r="N3246" i="5" s="1"/>
  <c r="N3247" i="5" s="1"/>
  <c r="N3248" i="5" s="1"/>
  <c r="N3249" i="5" s="1"/>
  <c r="N3250" i="5" s="1"/>
  <c r="N3251" i="5" s="1"/>
  <c r="N3252" i="5" s="1"/>
  <c r="N3253" i="5" s="1"/>
  <c r="N3254" i="5" s="1"/>
  <c r="N3255" i="5" s="1"/>
  <c r="N3256" i="5" s="1"/>
  <c r="N3257" i="5" s="1"/>
  <c r="N3258" i="5" s="1"/>
  <c r="N3259" i="5" s="1"/>
  <c r="N3260" i="5" s="1"/>
  <c r="N3261" i="5" s="1"/>
  <c r="N3262" i="5" s="1"/>
  <c r="N3263" i="5" s="1"/>
  <c r="N3264" i="5" s="1"/>
  <c r="N3265" i="5" s="1"/>
  <c r="N3266" i="5" s="1"/>
  <c r="N3267" i="5" s="1"/>
  <c r="N3268" i="5" s="1"/>
  <c r="N3269" i="5" s="1"/>
  <c r="N3270" i="5" s="1"/>
  <c r="N3271" i="5" s="1"/>
  <c r="N3272" i="5" s="1"/>
  <c r="N3273" i="5" s="1"/>
  <c r="N3274" i="5" s="1"/>
  <c r="N3275" i="5" s="1"/>
  <c r="N3276" i="5" s="1"/>
  <c r="N3277" i="5" s="1"/>
  <c r="N3278" i="5" s="1"/>
  <c r="N3279" i="5" s="1"/>
  <c r="N3280" i="5" s="1"/>
  <c r="N3281" i="5" s="1"/>
  <c r="N3282" i="5" s="1"/>
  <c r="N3283" i="5" s="1"/>
  <c r="N3284" i="5" s="1"/>
  <c r="N3285" i="5" s="1"/>
  <c r="N3286" i="5" s="1"/>
  <c r="N3287" i="5" s="1"/>
  <c r="N3288" i="5" s="1"/>
  <c r="N3289" i="5" s="1"/>
  <c r="N3290" i="5" s="1"/>
  <c r="N3291" i="5" s="1"/>
  <c r="N3292" i="5" s="1"/>
  <c r="N3293" i="5" s="1"/>
  <c r="N3294" i="5" s="1"/>
  <c r="N3295" i="5" s="1"/>
  <c r="N3296" i="5" s="1"/>
  <c r="N3297" i="5" s="1"/>
  <c r="N3298" i="5" s="1"/>
  <c r="N3299" i="5" s="1"/>
  <c r="N3300" i="5" s="1"/>
  <c r="N3301" i="5" s="1"/>
  <c r="N3302" i="5" s="1"/>
  <c r="N3303" i="5" s="1"/>
  <c r="N3304" i="5" s="1"/>
  <c r="N3305" i="5" s="1"/>
  <c r="N3306" i="5" s="1"/>
  <c r="N3307" i="5" s="1"/>
  <c r="N3308" i="5" s="1"/>
  <c r="N3309" i="5" s="1"/>
  <c r="N3310" i="5" s="1"/>
  <c r="N3311" i="5" s="1"/>
  <c r="N3312" i="5" s="1"/>
  <c r="N3313" i="5" s="1"/>
  <c r="N3314" i="5" s="1"/>
  <c r="N3315" i="5" s="1"/>
  <c r="N3316" i="5" s="1"/>
  <c r="N3317" i="5" s="1"/>
  <c r="N3318" i="5" s="1"/>
  <c r="N3319" i="5" s="1"/>
  <c r="N3320" i="5" s="1"/>
  <c r="N3321" i="5" s="1"/>
  <c r="N3322" i="5" s="1"/>
  <c r="N3323" i="5" s="1"/>
  <c r="N3324" i="5" s="1"/>
  <c r="N3325" i="5" s="1"/>
  <c r="N3326" i="5" s="1"/>
  <c r="N3327" i="5" s="1"/>
  <c r="N3328" i="5" s="1"/>
  <c r="N3329" i="5" s="1"/>
  <c r="N3330" i="5" s="1"/>
  <c r="N3331" i="5" s="1"/>
  <c r="N3332" i="5" s="1"/>
  <c r="N3333" i="5" s="1"/>
  <c r="N3334" i="5" s="1"/>
  <c r="N3335" i="5" s="1"/>
  <c r="N3336" i="5" s="1"/>
  <c r="N3337" i="5" s="1"/>
  <c r="N3338" i="5" s="1"/>
  <c r="N3339" i="5" s="1"/>
  <c r="N3340" i="5" s="1"/>
  <c r="N3341" i="5" s="1"/>
  <c r="N3342" i="5" s="1"/>
  <c r="N3343" i="5" s="1"/>
  <c r="N3344" i="5" s="1"/>
  <c r="N3345" i="5" s="1"/>
  <c r="N3346" i="5" s="1"/>
  <c r="N3347" i="5" s="1"/>
  <c r="N3348" i="5" s="1"/>
  <c r="N3349" i="5" s="1"/>
  <c r="N3350" i="5" s="1"/>
  <c r="N3351" i="5" s="1"/>
  <c r="N3352" i="5" s="1"/>
  <c r="N3353" i="5" s="1"/>
  <c r="N3354" i="5" s="1"/>
  <c r="N3355" i="5" s="1"/>
  <c r="N3356" i="5" s="1"/>
  <c r="N3357" i="5" s="1"/>
  <c r="N3358" i="5" s="1"/>
  <c r="N3359" i="5" s="1"/>
  <c r="N3360" i="5" s="1"/>
  <c r="N3361" i="5" s="1"/>
  <c r="N3362" i="5" s="1"/>
  <c r="N3363" i="5" s="1"/>
  <c r="N3364" i="5" s="1"/>
  <c r="N3365" i="5" s="1"/>
  <c r="N3366" i="5" s="1"/>
  <c r="N3367" i="5" s="1"/>
  <c r="N3368" i="5" s="1"/>
  <c r="N3369" i="5" s="1"/>
  <c r="N3370" i="5" s="1"/>
  <c r="N3371" i="5" s="1"/>
  <c r="N3372" i="5" s="1"/>
  <c r="N3373" i="5" s="1"/>
  <c r="N3374" i="5" s="1"/>
  <c r="N3375" i="5" s="1"/>
  <c r="N3376" i="5" s="1"/>
  <c r="N3377" i="5" s="1"/>
  <c r="N3378" i="5" s="1"/>
  <c r="N3379" i="5" s="1"/>
  <c r="N3380" i="5" s="1"/>
  <c r="N3381" i="5" s="1"/>
  <c r="N3382" i="5" s="1"/>
  <c r="N3383" i="5" s="1"/>
  <c r="N3384" i="5" s="1"/>
  <c r="N3385" i="5" s="1"/>
  <c r="N3386" i="5" s="1"/>
  <c r="N3387" i="5" s="1"/>
  <c r="N3388" i="5" s="1"/>
  <c r="N3389" i="5" s="1"/>
  <c r="N3390" i="5" s="1"/>
  <c r="N3391" i="5" s="1"/>
  <c r="N3392" i="5" s="1"/>
  <c r="N3393" i="5" s="1"/>
  <c r="N3394" i="5" s="1"/>
  <c r="N3395" i="5" s="1"/>
  <c r="N3396" i="5" s="1"/>
  <c r="N3397" i="5" s="1"/>
  <c r="N3398" i="5" s="1"/>
  <c r="N3399" i="5" s="1"/>
  <c r="N3400" i="5" s="1"/>
  <c r="N3401" i="5" s="1"/>
  <c r="N3402" i="5" s="1"/>
  <c r="N3403" i="5" s="1"/>
  <c r="N3404" i="5" s="1"/>
  <c r="N3405" i="5" s="1"/>
  <c r="N3406" i="5" s="1"/>
  <c r="N3407" i="5" s="1"/>
  <c r="N3408" i="5" s="1"/>
  <c r="N3409" i="5" s="1"/>
  <c r="N3410" i="5" s="1"/>
  <c r="N3411" i="5" s="1"/>
  <c r="N3412" i="5" s="1"/>
  <c r="N3413" i="5" s="1"/>
  <c r="N3414" i="5" s="1"/>
  <c r="N3415" i="5" s="1"/>
  <c r="N3416" i="5" s="1"/>
  <c r="N3417" i="5" s="1"/>
  <c r="N3418" i="5" s="1"/>
  <c r="N3419" i="5" s="1"/>
  <c r="N3420" i="5" s="1"/>
  <c r="N3421" i="5" s="1"/>
  <c r="N3422" i="5" s="1"/>
  <c r="N3423" i="5" s="1"/>
  <c r="N3424" i="5" s="1"/>
  <c r="N3425" i="5" s="1"/>
  <c r="N3426" i="5" s="1"/>
  <c r="N3427" i="5" s="1"/>
  <c r="N3428" i="5" s="1"/>
  <c r="N3429" i="5" s="1"/>
  <c r="N3430" i="5" s="1"/>
  <c r="N3431" i="5" s="1"/>
  <c r="N3432" i="5" s="1"/>
  <c r="N3433" i="5" s="1"/>
  <c r="N3434" i="5" s="1"/>
  <c r="N3435" i="5" s="1"/>
  <c r="N3436" i="5" s="1"/>
  <c r="N3437" i="5" s="1"/>
  <c r="N3438" i="5" s="1"/>
  <c r="N3439" i="5" s="1"/>
  <c r="N3440" i="5" s="1"/>
  <c r="N3441" i="5" s="1"/>
  <c r="N3442" i="5" s="1"/>
  <c r="N3443" i="5" s="1"/>
  <c r="N3444" i="5" s="1"/>
  <c r="N3445" i="5" s="1"/>
  <c r="N3446" i="5" s="1"/>
  <c r="N3447" i="5" s="1"/>
  <c r="N3448" i="5" s="1"/>
  <c r="N3449" i="5" s="1"/>
  <c r="N3450" i="5" s="1"/>
  <c r="N3451" i="5" s="1"/>
  <c r="N3452" i="5" s="1"/>
  <c r="N3453" i="5" s="1"/>
  <c r="N3454" i="5" s="1"/>
  <c r="N3455" i="5" s="1"/>
  <c r="N3456" i="5" s="1"/>
  <c r="N3457" i="5" s="1"/>
  <c r="N3458" i="5" s="1"/>
  <c r="N3459" i="5" s="1"/>
  <c r="N3460" i="5" s="1"/>
  <c r="N3461" i="5" s="1"/>
  <c r="N3462" i="5" s="1"/>
  <c r="N3463" i="5" s="1"/>
  <c r="N3464" i="5" s="1"/>
  <c r="N3465" i="5" s="1"/>
  <c r="N3466" i="5" s="1"/>
  <c r="N3467" i="5" s="1"/>
  <c r="N3468" i="5" s="1"/>
  <c r="N3469" i="5" s="1"/>
  <c r="N3470" i="5" s="1"/>
  <c r="N3471" i="5" s="1"/>
  <c r="N3472" i="5" s="1"/>
  <c r="N3473" i="5" s="1"/>
  <c r="N3474" i="5" s="1"/>
  <c r="N3475" i="5" s="1"/>
  <c r="N3476" i="5" s="1"/>
  <c r="N3477" i="5" s="1"/>
  <c r="N3478" i="5" s="1"/>
  <c r="N3479" i="5" s="1"/>
  <c r="N3480" i="5" s="1"/>
  <c r="N3481" i="5" s="1"/>
  <c r="N3482" i="5" s="1"/>
  <c r="N3483" i="5" s="1"/>
  <c r="N3484" i="5" s="1"/>
  <c r="N3485" i="5" s="1"/>
  <c r="N3486" i="5" s="1"/>
  <c r="N3487" i="5" s="1"/>
  <c r="N3488" i="5" s="1"/>
  <c r="N3489" i="5" s="1"/>
  <c r="N3490" i="5" s="1"/>
  <c r="N3491" i="5" s="1"/>
  <c r="N3492" i="5" s="1"/>
  <c r="N3493" i="5" s="1"/>
  <c r="N3494" i="5" s="1"/>
  <c r="N3495" i="5" s="1"/>
  <c r="N3496" i="5" s="1"/>
  <c r="N3497" i="5" s="1"/>
  <c r="N3498" i="5" s="1"/>
  <c r="N3499" i="5" s="1"/>
  <c r="N3500" i="5" s="1"/>
  <c r="N3501" i="5" s="1"/>
  <c r="N3502" i="5" s="1"/>
  <c r="N3503" i="5" s="1"/>
  <c r="N3504" i="5" s="1"/>
  <c r="N3505" i="5" s="1"/>
  <c r="N3506" i="5" s="1"/>
  <c r="N3507" i="5" s="1"/>
  <c r="N3508" i="5" s="1"/>
  <c r="N3509" i="5" s="1"/>
  <c r="N3510" i="5" s="1"/>
  <c r="N3511" i="5" s="1"/>
  <c r="N3512" i="5" s="1"/>
  <c r="N3513" i="5" s="1"/>
  <c r="N3514" i="5" s="1"/>
  <c r="N3515" i="5" s="1"/>
  <c r="N3516" i="5" s="1"/>
  <c r="N3517" i="5" s="1"/>
  <c r="N3518" i="5" s="1"/>
  <c r="N3519" i="5" s="1"/>
  <c r="N3520" i="5" s="1"/>
  <c r="N3521" i="5" s="1"/>
  <c r="N3522" i="5" s="1"/>
  <c r="N3523" i="5" s="1"/>
  <c r="N3524" i="5" s="1"/>
  <c r="N3525" i="5" s="1"/>
  <c r="N3526" i="5" s="1"/>
  <c r="N3527" i="5" s="1"/>
  <c r="N3528" i="5" s="1"/>
  <c r="N3529" i="5" s="1"/>
  <c r="N3530" i="5" s="1"/>
  <c r="N3531" i="5" s="1"/>
  <c r="N3532" i="5" s="1"/>
  <c r="N3533" i="5" s="1"/>
  <c r="N3534" i="5" s="1"/>
  <c r="N3535" i="5" s="1"/>
  <c r="N3536" i="5" s="1"/>
  <c r="N3537" i="5" s="1"/>
  <c r="N3538" i="5" s="1"/>
  <c r="N3539" i="5" s="1"/>
  <c r="N3540" i="5" s="1"/>
  <c r="N3541" i="5" s="1"/>
  <c r="N3542" i="5" s="1"/>
  <c r="N3543" i="5" s="1"/>
  <c r="N3544" i="5" s="1"/>
  <c r="N3545" i="5" s="1"/>
  <c r="N3546" i="5" s="1"/>
  <c r="N3547" i="5" s="1"/>
  <c r="N3548" i="5" s="1"/>
  <c r="N3549" i="5" s="1"/>
  <c r="N3550" i="5" s="1"/>
  <c r="N3551" i="5" s="1"/>
  <c r="N3552" i="5" s="1"/>
  <c r="N3553" i="5" s="1"/>
  <c r="N3554" i="5" s="1"/>
  <c r="N3555" i="5" s="1"/>
  <c r="N3556" i="5" s="1"/>
  <c r="N3557" i="5" s="1"/>
  <c r="N3558" i="5" s="1"/>
  <c r="N3559" i="5" s="1"/>
  <c r="N3560" i="5" s="1"/>
  <c r="N3561" i="5" s="1"/>
  <c r="N3562" i="5" s="1"/>
  <c r="N3563" i="5" s="1"/>
  <c r="N3564" i="5" s="1"/>
  <c r="N3565" i="5" s="1"/>
  <c r="N3566" i="5" s="1"/>
  <c r="N3567" i="5" s="1"/>
  <c r="N3568" i="5" s="1"/>
  <c r="N3569" i="5" s="1"/>
  <c r="N3570" i="5" s="1"/>
  <c r="N3571" i="5" s="1"/>
  <c r="N3572" i="5" s="1"/>
  <c r="N3573" i="5" s="1"/>
  <c r="N3574" i="5" s="1"/>
  <c r="N3575" i="5" s="1"/>
  <c r="N3576" i="5" s="1"/>
  <c r="N3577" i="5" s="1"/>
  <c r="N3578" i="5" s="1"/>
  <c r="N3579" i="5" s="1"/>
  <c r="N3580" i="5" s="1"/>
  <c r="N3581" i="5" s="1"/>
  <c r="N3582" i="5" s="1"/>
  <c r="N3583" i="5" s="1"/>
  <c r="N3584" i="5" s="1"/>
  <c r="N3585" i="5" s="1"/>
  <c r="N3586" i="5" s="1"/>
  <c r="N3587" i="5" s="1"/>
  <c r="N3588" i="5" s="1"/>
  <c r="N3589" i="5" s="1"/>
  <c r="N3590" i="5" s="1"/>
  <c r="N3591" i="5" s="1"/>
  <c r="N3592" i="5" s="1"/>
  <c r="N3593" i="5" s="1"/>
  <c r="N3594" i="5" s="1"/>
  <c r="N3595" i="5" s="1"/>
  <c r="N3596" i="5" s="1"/>
  <c r="N3597" i="5" s="1"/>
  <c r="N3598" i="5" s="1"/>
  <c r="N3599" i="5" s="1"/>
  <c r="N3600" i="5" s="1"/>
  <c r="N3601" i="5" s="1"/>
  <c r="N3602" i="5" s="1"/>
  <c r="N3603" i="5" s="1"/>
  <c r="N3604" i="5" s="1"/>
  <c r="N3605" i="5" s="1"/>
  <c r="N3606" i="5" s="1"/>
  <c r="N3607" i="5" s="1"/>
  <c r="N3608" i="5" s="1"/>
  <c r="N3609" i="5" s="1"/>
  <c r="N3610" i="5" s="1"/>
  <c r="N3611" i="5" s="1"/>
  <c r="N3612" i="5" s="1"/>
  <c r="N3613" i="5" s="1"/>
  <c r="N3614" i="5" s="1"/>
  <c r="N3615" i="5" s="1"/>
  <c r="N3616" i="5" s="1"/>
  <c r="N3617" i="5" s="1"/>
  <c r="N3618" i="5" s="1"/>
  <c r="N3619" i="5" s="1"/>
  <c r="N3620" i="5" s="1"/>
  <c r="N3621" i="5" s="1"/>
  <c r="N3622" i="5" s="1"/>
  <c r="N3623" i="5" s="1"/>
  <c r="N3624" i="5" s="1"/>
  <c r="N3625" i="5" s="1"/>
  <c r="N3626" i="5" s="1"/>
  <c r="N3627" i="5" s="1"/>
  <c r="N3628" i="5" s="1"/>
  <c r="N3629" i="5" s="1"/>
  <c r="N3630" i="5" s="1"/>
  <c r="N3631" i="5" s="1"/>
  <c r="N3632" i="5" s="1"/>
  <c r="N3633" i="5" s="1"/>
  <c r="N3634" i="5" s="1"/>
  <c r="N3635" i="5" s="1"/>
  <c r="N3636" i="5" s="1"/>
  <c r="N3637" i="5" s="1"/>
  <c r="N3638" i="5" s="1"/>
  <c r="N3639" i="5" s="1"/>
  <c r="N3640" i="5" s="1"/>
  <c r="N3641" i="5" s="1"/>
  <c r="N3642" i="5" s="1"/>
  <c r="N3643" i="5" s="1"/>
  <c r="N3644" i="5" s="1"/>
  <c r="N3645" i="5" s="1"/>
  <c r="N3646" i="5" s="1"/>
  <c r="N3647" i="5" s="1"/>
  <c r="N3648" i="5" s="1"/>
  <c r="N3649" i="5" s="1"/>
  <c r="N3650" i="5" s="1"/>
  <c r="N3651" i="5" s="1"/>
  <c r="N3652" i="5" s="1"/>
  <c r="N3653" i="5" s="1"/>
  <c r="N3654" i="5" s="1"/>
  <c r="N3655" i="5" s="1"/>
  <c r="N3656" i="5" s="1"/>
  <c r="N3657" i="5" s="1"/>
  <c r="N3658" i="5" s="1"/>
  <c r="N3659" i="5" s="1"/>
  <c r="N3660" i="5" s="1"/>
  <c r="N3661" i="5" s="1"/>
  <c r="N3662" i="5" s="1"/>
  <c r="N3663" i="5" s="1"/>
  <c r="N3664" i="5" s="1"/>
  <c r="N3665" i="5" s="1"/>
  <c r="N3666" i="5" s="1"/>
  <c r="N3667" i="5" s="1"/>
  <c r="N3668" i="5" s="1"/>
  <c r="N3669" i="5" s="1"/>
  <c r="N3670" i="5" s="1"/>
  <c r="N3671" i="5" s="1"/>
  <c r="N3672" i="5" s="1"/>
  <c r="N3673" i="5" s="1"/>
  <c r="N3674" i="5" s="1"/>
  <c r="N3675" i="5" s="1"/>
  <c r="N3676" i="5" s="1"/>
  <c r="N3677" i="5" s="1"/>
  <c r="N3678" i="5" s="1"/>
  <c r="N3679" i="5" s="1"/>
  <c r="N3680" i="5" s="1"/>
  <c r="N3681" i="5" s="1"/>
  <c r="N3682" i="5" s="1"/>
  <c r="N3683" i="5" s="1"/>
  <c r="N3684" i="5" s="1"/>
  <c r="N3685" i="5" s="1"/>
  <c r="N3686" i="5" s="1"/>
  <c r="N3687" i="5" s="1"/>
  <c r="N3688" i="5" s="1"/>
  <c r="N3689" i="5" s="1"/>
  <c r="N3690" i="5" s="1"/>
  <c r="N3691" i="5" s="1"/>
  <c r="N3692" i="5" s="1"/>
  <c r="N3693" i="5" s="1"/>
  <c r="N3694" i="5" s="1"/>
  <c r="N3695" i="5" s="1"/>
  <c r="N3696" i="5" s="1"/>
  <c r="N3697" i="5" s="1"/>
  <c r="N3698" i="5" s="1"/>
  <c r="N3699" i="5" s="1"/>
  <c r="N3700" i="5" s="1"/>
  <c r="N3701" i="5" s="1"/>
  <c r="N3702" i="5" s="1"/>
  <c r="N3703" i="5" s="1"/>
  <c r="N3704" i="5" s="1"/>
  <c r="N3705" i="5" s="1"/>
  <c r="N3706" i="5" s="1"/>
  <c r="N3707" i="5" s="1"/>
  <c r="N3708" i="5" s="1"/>
  <c r="N3709" i="5" s="1"/>
  <c r="N3710" i="5" s="1"/>
  <c r="N3711" i="5" s="1"/>
  <c r="N3712" i="5" s="1"/>
  <c r="N3713" i="5" s="1"/>
  <c r="N3714" i="5" s="1"/>
  <c r="N3715" i="5" s="1"/>
  <c r="N3716" i="5" s="1"/>
  <c r="N3717" i="5" s="1"/>
  <c r="N3718" i="5" s="1"/>
  <c r="N3719" i="5" s="1"/>
  <c r="N3720" i="5" s="1"/>
  <c r="N3721" i="5" s="1"/>
  <c r="N3722" i="5" s="1"/>
  <c r="N3723" i="5" s="1"/>
  <c r="N3724" i="5" s="1"/>
  <c r="N3725" i="5" s="1"/>
  <c r="N3726" i="5" s="1"/>
  <c r="N3727" i="5" s="1"/>
  <c r="N3728" i="5" s="1"/>
  <c r="N3729" i="5" s="1"/>
  <c r="N3730" i="5" s="1"/>
  <c r="N3731" i="5" s="1"/>
  <c r="N3732" i="5" s="1"/>
  <c r="N3733" i="5" s="1"/>
  <c r="N3734" i="5" s="1"/>
  <c r="N3735" i="5" s="1"/>
  <c r="N3736" i="5" s="1"/>
  <c r="N3737" i="5" s="1"/>
  <c r="N3738" i="5" s="1"/>
  <c r="N3739" i="5" s="1"/>
  <c r="N3740" i="5" s="1"/>
  <c r="N3741" i="5" s="1"/>
  <c r="N3742" i="5" s="1"/>
  <c r="N3743" i="5" s="1"/>
  <c r="N3744" i="5" s="1"/>
  <c r="N3745" i="5" s="1"/>
  <c r="N3746" i="5" s="1"/>
  <c r="N3747" i="5" s="1"/>
  <c r="N3748" i="5" s="1"/>
  <c r="N3749" i="5" s="1"/>
  <c r="N3750" i="5" s="1"/>
  <c r="N3751" i="5" s="1"/>
  <c r="N3752" i="5" s="1"/>
  <c r="N3753" i="5" s="1"/>
  <c r="N3754" i="5" s="1"/>
  <c r="N3755" i="5" s="1"/>
  <c r="N3756" i="5" s="1"/>
  <c r="N3757" i="5" s="1"/>
  <c r="N3758" i="5" s="1"/>
  <c r="N3759" i="5" s="1"/>
  <c r="N3760" i="5" s="1"/>
  <c r="N3761" i="5" s="1"/>
  <c r="N3762" i="5" s="1"/>
  <c r="N3763" i="5" s="1"/>
  <c r="N3764" i="5" s="1"/>
  <c r="N3765" i="5" s="1"/>
  <c r="N3766" i="5" s="1"/>
  <c r="N3767" i="5" s="1"/>
  <c r="N3768" i="5" s="1"/>
  <c r="N3769" i="5" s="1"/>
  <c r="N3770" i="5" s="1"/>
  <c r="N3771" i="5" s="1"/>
  <c r="N3772" i="5" s="1"/>
  <c r="N3773" i="5" s="1"/>
  <c r="N3774" i="5" s="1"/>
  <c r="N3775" i="5" s="1"/>
  <c r="N3776" i="5" s="1"/>
  <c r="N3777" i="5" s="1"/>
  <c r="N3778" i="5" s="1"/>
  <c r="N3779" i="5" s="1"/>
  <c r="N3780" i="5" s="1"/>
  <c r="N3781" i="5" s="1"/>
  <c r="N3782" i="5" s="1"/>
  <c r="N3783" i="5" s="1"/>
  <c r="N3784" i="5" s="1"/>
  <c r="N3785" i="5" s="1"/>
  <c r="N3786" i="5" s="1"/>
  <c r="N3787" i="5" s="1"/>
  <c r="N3788" i="5" s="1"/>
  <c r="N3789" i="5" s="1"/>
  <c r="N3790" i="5" s="1"/>
  <c r="N3791" i="5" s="1"/>
  <c r="N3792" i="5" s="1"/>
  <c r="N3793" i="5" s="1"/>
  <c r="N3794" i="5" s="1"/>
  <c r="N3795" i="5" s="1"/>
  <c r="N3796" i="5" s="1"/>
  <c r="N3797" i="5" s="1"/>
  <c r="N3798" i="5" s="1"/>
  <c r="N3799" i="5" s="1"/>
  <c r="N3800" i="5" s="1"/>
  <c r="N3801" i="5" s="1"/>
  <c r="N3802" i="5" s="1"/>
  <c r="N3803" i="5" s="1"/>
  <c r="N3804" i="5" s="1"/>
  <c r="N3805" i="5" s="1"/>
  <c r="N3806" i="5" s="1"/>
  <c r="N3807" i="5" s="1"/>
  <c r="N3808" i="5" s="1"/>
  <c r="N3809" i="5" s="1"/>
  <c r="N3810" i="5" s="1"/>
  <c r="N3811" i="5" s="1"/>
  <c r="N3812" i="5" s="1"/>
  <c r="N3813" i="5" s="1"/>
  <c r="N3814" i="5" s="1"/>
  <c r="N3815" i="5" s="1"/>
  <c r="N3816" i="5" s="1"/>
  <c r="N3817" i="5" s="1"/>
  <c r="N3818" i="5" s="1"/>
  <c r="N3819" i="5" s="1"/>
  <c r="N3820" i="5" s="1"/>
  <c r="N3821" i="5" s="1"/>
  <c r="N3822" i="5" s="1"/>
  <c r="N3823" i="5" s="1"/>
  <c r="N3824" i="5" s="1"/>
  <c r="N3825" i="5" s="1"/>
  <c r="N3826" i="5" s="1"/>
  <c r="N3827" i="5" s="1"/>
  <c r="N3828" i="5" s="1"/>
  <c r="N3829" i="5" s="1"/>
  <c r="N3830" i="5" s="1"/>
  <c r="N3831" i="5" s="1"/>
  <c r="N3832" i="5" s="1"/>
  <c r="N3833" i="5" s="1"/>
  <c r="N3834" i="5" s="1"/>
  <c r="N3835" i="5" s="1"/>
  <c r="N3836" i="5" s="1"/>
  <c r="N3837" i="5" s="1"/>
  <c r="N3838" i="5" s="1"/>
  <c r="N3839" i="5" s="1"/>
  <c r="N3840" i="5" s="1"/>
  <c r="N3841" i="5" s="1"/>
  <c r="N3842" i="5" s="1"/>
  <c r="N3843" i="5" s="1"/>
  <c r="N3844" i="5" s="1"/>
  <c r="N3845" i="5" s="1"/>
  <c r="N3846" i="5" s="1"/>
  <c r="N3847" i="5" s="1"/>
  <c r="N3848" i="5" s="1"/>
  <c r="N3849" i="5" s="1"/>
  <c r="N3850" i="5" s="1"/>
  <c r="N3851" i="5" s="1"/>
  <c r="N3852" i="5" s="1"/>
  <c r="N3853" i="5" s="1"/>
  <c r="N3854" i="5" s="1"/>
  <c r="N3855" i="5" s="1"/>
  <c r="N3856" i="5" s="1"/>
  <c r="N3857" i="5" s="1"/>
  <c r="N3858" i="5" s="1"/>
  <c r="N3859" i="5" s="1"/>
  <c r="N3860" i="5" s="1"/>
  <c r="N3861" i="5" s="1"/>
  <c r="N3862" i="5" s="1"/>
  <c r="N3863" i="5" s="1"/>
  <c r="N3864" i="5" s="1"/>
  <c r="N3865" i="5" s="1"/>
  <c r="N3866" i="5" s="1"/>
  <c r="N3867" i="5" s="1"/>
  <c r="N3868" i="5" s="1"/>
  <c r="N3869" i="5" s="1"/>
  <c r="N3870" i="5" s="1"/>
  <c r="N3871" i="5" s="1"/>
  <c r="N3872" i="5" s="1"/>
  <c r="N3873" i="5" s="1"/>
  <c r="N3874" i="5" s="1"/>
  <c r="N3875" i="5" s="1"/>
  <c r="N3876" i="5" s="1"/>
  <c r="N3877" i="5" s="1"/>
  <c r="N3878" i="5" s="1"/>
  <c r="N3879" i="5" s="1"/>
  <c r="N3880" i="5" s="1"/>
  <c r="N3881" i="5" s="1"/>
  <c r="N3882" i="5" s="1"/>
  <c r="N3883" i="5" s="1"/>
  <c r="N3884" i="5" s="1"/>
  <c r="N3885" i="5" s="1"/>
  <c r="N3886" i="5" s="1"/>
  <c r="N3887" i="5" s="1"/>
  <c r="N3888" i="5" s="1"/>
  <c r="N3889" i="5" s="1"/>
  <c r="N3890" i="5" s="1"/>
  <c r="N3891" i="5" s="1"/>
  <c r="N3892" i="5" s="1"/>
  <c r="N3893" i="5" s="1"/>
  <c r="N3894" i="5" s="1"/>
  <c r="N3895" i="5" s="1"/>
  <c r="N3896" i="5" s="1"/>
  <c r="N3897" i="5" s="1"/>
  <c r="N3898" i="5" s="1"/>
  <c r="N3899" i="5" s="1"/>
  <c r="N3900" i="5" s="1"/>
  <c r="N3901" i="5" s="1"/>
  <c r="N3902" i="5" s="1"/>
  <c r="N3903" i="5" s="1"/>
  <c r="N3904" i="5" s="1"/>
  <c r="N3905" i="5" s="1"/>
  <c r="N3906" i="5" s="1"/>
  <c r="N3907" i="5" s="1"/>
  <c r="N3908" i="5" s="1"/>
  <c r="N3909" i="5" s="1"/>
  <c r="N3910" i="5" s="1"/>
  <c r="N3911" i="5" s="1"/>
  <c r="N3912" i="5" s="1"/>
  <c r="N3913" i="5" s="1"/>
  <c r="N3914" i="5" s="1"/>
  <c r="N3915" i="5" s="1"/>
  <c r="N3916" i="5" s="1"/>
  <c r="N3917" i="5" s="1"/>
  <c r="N3918" i="5" s="1"/>
  <c r="N3919" i="5" s="1"/>
  <c r="N3920" i="5" s="1"/>
  <c r="N3921" i="5" s="1"/>
  <c r="N3922" i="5" s="1"/>
  <c r="N3923" i="5" s="1"/>
  <c r="N3924" i="5" s="1"/>
  <c r="N3925" i="5" s="1"/>
  <c r="N3926" i="5" s="1"/>
  <c r="N3927" i="5" s="1"/>
  <c r="N3928" i="5" s="1"/>
  <c r="N3929" i="5" s="1"/>
  <c r="N3930" i="5" s="1"/>
  <c r="N3931" i="5" s="1"/>
  <c r="N3932" i="5" s="1"/>
  <c r="N3933" i="5" s="1"/>
  <c r="N3934" i="5" s="1"/>
  <c r="N3935" i="5" s="1"/>
  <c r="N3936" i="5" s="1"/>
  <c r="N3937" i="5" s="1"/>
  <c r="N3938" i="5" s="1"/>
  <c r="N3939" i="5" s="1"/>
  <c r="N3940" i="5" s="1"/>
  <c r="N3941" i="5" s="1"/>
  <c r="N3942" i="5" s="1"/>
  <c r="N3943" i="5" s="1"/>
  <c r="N3944" i="5" s="1"/>
  <c r="N3945" i="5" s="1"/>
  <c r="N3946" i="5" s="1"/>
  <c r="N3947" i="5" s="1"/>
  <c r="N3948" i="5" s="1"/>
  <c r="N3949" i="5" s="1"/>
  <c r="N3950" i="5" s="1"/>
  <c r="N3951" i="5" s="1"/>
  <c r="N3952" i="5" s="1"/>
  <c r="N3953" i="5" s="1"/>
  <c r="N3954" i="5" s="1"/>
  <c r="N3955" i="5" s="1"/>
  <c r="N3956" i="5" s="1"/>
  <c r="N3957" i="5" s="1"/>
  <c r="N3958" i="5" s="1"/>
  <c r="N3959" i="5" s="1"/>
  <c r="N3960" i="5" s="1"/>
  <c r="N3961" i="5" s="1"/>
  <c r="N3962" i="5" s="1"/>
  <c r="N3963" i="5" s="1"/>
  <c r="N3964" i="5" s="1"/>
  <c r="N3965" i="5" s="1"/>
  <c r="N3966" i="5" s="1"/>
  <c r="N3967" i="5" s="1"/>
  <c r="N3968" i="5" s="1"/>
  <c r="N3969" i="5" s="1"/>
  <c r="N3970" i="5" s="1"/>
  <c r="N3971" i="5" s="1"/>
  <c r="N3972" i="5" s="1"/>
  <c r="N3973" i="5" s="1"/>
  <c r="N3974" i="5" s="1"/>
  <c r="N3975" i="5" s="1"/>
  <c r="N3976" i="5" s="1"/>
  <c r="N3977" i="5" s="1"/>
  <c r="N3978" i="5" s="1"/>
  <c r="N3979" i="5" s="1"/>
  <c r="N3980" i="5" s="1"/>
  <c r="N3981" i="5" s="1"/>
  <c r="N3982" i="5" s="1"/>
  <c r="N3983" i="5" s="1"/>
  <c r="N3984" i="5" s="1"/>
  <c r="N3985" i="5" s="1"/>
  <c r="N3986" i="5" s="1"/>
  <c r="N3987" i="5" s="1"/>
  <c r="N3988" i="5" s="1"/>
  <c r="N3989" i="5" s="1"/>
  <c r="N3990" i="5" s="1"/>
  <c r="N3991" i="5" s="1"/>
  <c r="N3992" i="5" s="1"/>
  <c r="N3993" i="5" s="1"/>
  <c r="N3994" i="5" s="1"/>
  <c r="N3995" i="5" s="1"/>
  <c r="N3996" i="5" s="1"/>
  <c r="N3997" i="5" s="1"/>
  <c r="N3998" i="5" s="1"/>
  <c r="N3999" i="5" s="1"/>
  <c r="N4000" i="5" s="1"/>
  <c r="N4001" i="5" s="1"/>
  <c r="N4002" i="5" s="1"/>
  <c r="N4003" i="5" s="1"/>
  <c r="N4004" i="5" s="1"/>
  <c r="N4005" i="5" s="1"/>
  <c r="N4006" i="5" s="1"/>
  <c r="N4007" i="5" s="1"/>
  <c r="N4008" i="5" s="1"/>
  <c r="N4009" i="5" s="1"/>
  <c r="N4010" i="5" s="1"/>
  <c r="N4011" i="5" s="1"/>
  <c r="N4012" i="5" s="1"/>
  <c r="N4013" i="5" s="1"/>
  <c r="N4014" i="5" s="1"/>
  <c r="N4015" i="5" s="1"/>
  <c r="N4016" i="5" s="1"/>
  <c r="N4017" i="5" s="1"/>
  <c r="N4018" i="5" s="1"/>
  <c r="N4019" i="5" s="1"/>
  <c r="N4020" i="5" s="1"/>
  <c r="N4021" i="5" s="1"/>
  <c r="N4022" i="5" s="1"/>
  <c r="N4023" i="5" s="1"/>
  <c r="N4024" i="5" s="1"/>
  <c r="N4025" i="5" s="1"/>
  <c r="N4026" i="5" s="1"/>
  <c r="N4027" i="5" s="1"/>
  <c r="N4028" i="5" s="1"/>
  <c r="N4029" i="5" s="1"/>
  <c r="N4030" i="5" s="1"/>
  <c r="N4031" i="5" s="1"/>
  <c r="N4032" i="5" s="1"/>
  <c r="N4033" i="5" s="1"/>
  <c r="N4034" i="5" s="1"/>
  <c r="N4035" i="5" s="1"/>
  <c r="N4036" i="5" s="1"/>
  <c r="N4037" i="5" s="1"/>
  <c r="N4038" i="5" s="1"/>
  <c r="N4039" i="5" s="1"/>
  <c r="N4040" i="5" s="1"/>
  <c r="N4041" i="5" s="1"/>
  <c r="N4042" i="5" s="1"/>
  <c r="N4043" i="5" s="1"/>
  <c r="N4044" i="5" s="1"/>
  <c r="N4045" i="5" s="1"/>
  <c r="N4046" i="5" s="1"/>
  <c r="N4047" i="5" s="1"/>
  <c r="N4048" i="5" s="1"/>
  <c r="N4049" i="5" s="1"/>
  <c r="N4050" i="5" s="1"/>
  <c r="N4051" i="5" s="1"/>
  <c r="N4052" i="5" s="1"/>
  <c r="N4053" i="5" s="1"/>
  <c r="N4054" i="5" s="1"/>
  <c r="N4055" i="5" s="1"/>
  <c r="N4056" i="5" s="1"/>
  <c r="N4057" i="5" s="1"/>
  <c r="N4058" i="5" s="1"/>
  <c r="N4059" i="5" s="1"/>
  <c r="N4060" i="5" s="1"/>
  <c r="N4061" i="5" s="1"/>
  <c r="N4062" i="5" s="1"/>
  <c r="N4063" i="5" s="1"/>
  <c r="N4064" i="5" s="1"/>
  <c r="N4065" i="5" s="1"/>
  <c r="N4066" i="5" s="1"/>
  <c r="N4067" i="5" s="1"/>
  <c r="N4068" i="5" s="1"/>
  <c r="N4069" i="5" s="1"/>
  <c r="N4070" i="5" s="1"/>
  <c r="N4071" i="5" s="1"/>
  <c r="N4072" i="5" s="1"/>
  <c r="N4073" i="5" s="1"/>
  <c r="N4074" i="5" s="1"/>
  <c r="N4075" i="5" s="1"/>
  <c r="N4076" i="5" s="1"/>
  <c r="N4077" i="5" s="1"/>
  <c r="N4078" i="5" s="1"/>
  <c r="N4079" i="5" s="1"/>
  <c r="N4080" i="5" s="1"/>
  <c r="N4081" i="5" s="1"/>
  <c r="N4082" i="5" s="1"/>
  <c r="N4083" i="5" s="1"/>
  <c r="N4084" i="5" s="1"/>
  <c r="N4085" i="5" s="1"/>
  <c r="N4086" i="5" s="1"/>
  <c r="N4087" i="5" s="1"/>
  <c r="N4088" i="5" s="1"/>
  <c r="N4089" i="5" s="1"/>
  <c r="N4090" i="5" s="1"/>
  <c r="N4091" i="5" s="1"/>
  <c r="N4092" i="5" s="1"/>
  <c r="N4093" i="5" s="1"/>
  <c r="N4094" i="5" s="1"/>
  <c r="N4095" i="5" s="1"/>
  <c r="N4096" i="5" s="1"/>
  <c r="N4097" i="5" s="1"/>
  <c r="N4098" i="5" s="1"/>
  <c r="N4099" i="5" s="1"/>
  <c r="N4100" i="5" s="1"/>
  <c r="N4101" i="5" s="1"/>
  <c r="N4102" i="5" s="1"/>
  <c r="N4103" i="5" s="1"/>
  <c r="N4104" i="5" s="1"/>
  <c r="N4105" i="5" s="1"/>
  <c r="N4106" i="5" s="1"/>
  <c r="N4107" i="5" s="1"/>
  <c r="N4108" i="5" s="1"/>
  <c r="N4109" i="5" s="1"/>
  <c r="N4110" i="5" s="1"/>
  <c r="N4111" i="5" s="1"/>
  <c r="N4112" i="5" s="1"/>
  <c r="N4113" i="5" s="1"/>
  <c r="N4114" i="5" s="1"/>
  <c r="N4115" i="5" s="1"/>
  <c r="N4116" i="5" s="1"/>
  <c r="N4117" i="5" s="1"/>
  <c r="N4118" i="5" s="1"/>
  <c r="N4119" i="5" s="1"/>
  <c r="N4120" i="5" s="1"/>
  <c r="N4121" i="5" s="1"/>
  <c r="N4122" i="5" s="1"/>
  <c r="N4123" i="5" s="1"/>
  <c r="N4124" i="5" s="1"/>
  <c r="N4125" i="5" s="1"/>
  <c r="N4126" i="5" s="1"/>
  <c r="N4127" i="5" s="1"/>
  <c r="N4128" i="5" s="1"/>
  <c r="N4129" i="5" s="1"/>
  <c r="N4130" i="5" s="1"/>
  <c r="N4131" i="5" s="1"/>
  <c r="N4132" i="5" s="1"/>
  <c r="N4133" i="5" s="1"/>
  <c r="N4134" i="5" s="1"/>
  <c r="N4135" i="5" s="1"/>
  <c r="N4136" i="5" s="1"/>
  <c r="N4137" i="5" s="1"/>
  <c r="N4138" i="5" s="1"/>
  <c r="N4139" i="5" s="1"/>
  <c r="N4140" i="5" s="1"/>
  <c r="N4141" i="5" s="1"/>
  <c r="N4142" i="5" s="1"/>
  <c r="N4143" i="5" s="1"/>
  <c r="N4144" i="5" s="1"/>
  <c r="N4145" i="5" s="1"/>
  <c r="N4146" i="5" s="1"/>
  <c r="N4147" i="5" s="1"/>
  <c r="N4148" i="5" s="1"/>
  <c r="N4149" i="5" s="1"/>
  <c r="N4150" i="5" s="1"/>
  <c r="N4151" i="5" s="1"/>
  <c r="N4152" i="5" s="1"/>
  <c r="N4153" i="5" s="1"/>
  <c r="N4154" i="5" s="1"/>
  <c r="N4155" i="5" s="1"/>
  <c r="N4156" i="5" s="1"/>
  <c r="N4157" i="5" s="1"/>
  <c r="N4158" i="5" s="1"/>
  <c r="N4159" i="5" s="1"/>
  <c r="N4160" i="5" s="1"/>
  <c r="N4161" i="5" s="1"/>
  <c r="N4162" i="5" s="1"/>
  <c r="N4163" i="5" s="1"/>
  <c r="N4164" i="5" s="1"/>
  <c r="N4165" i="5" s="1"/>
  <c r="N4166" i="5" s="1"/>
  <c r="N4167" i="5" s="1"/>
  <c r="N4168" i="5" s="1"/>
  <c r="N4169" i="5" s="1"/>
  <c r="N4170" i="5" s="1"/>
  <c r="M46" i="4"/>
  <c r="O46" i="4" s="1"/>
  <c r="M53" i="4"/>
  <c r="O53" i="4" s="1"/>
  <c r="M43" i="4"/>
  <c r="O69" i="4"/>
  <c r="P69" i="4"/>
  <c r="Q69" i="4" s="1"/>
  <c r="N69" i="4"/>
  <c r="M56" i="4"/>
  <c r="W69" i="4"/>
  <c r="V69" i="4"/>
  <c r="T69" i="4"/>
  <c r="U69" i="4"/>
  <c r="M93" i="4"/>
  <c r="M109" i="4"/>
  <c r="M50" i="4"/>
  <c r="O50" i="4" s="1"/>
  <c r="U129" i="4"/>
  <c r="T129" i="4"/>
  <c r="W129" i="4"/>
  <c r="V129" i="4"/>
  <c r="P53" i="5"/>
  <c r="P54" i="5" s="1"/>
  <c r="P55" i="5" s="1"/>
  <c r="P56" i="5" s="1"/>
  <c r="P57" i="5" s="1"/>
  <c r="P58" i="5" s="1"/>
  <c r="P59" i="5" s="1"/>
  <c r="P60" i="5" s="1"/>
  <c r="P61" i="5" s="1"/>
  <c r="P62" i="5" s="1"/>
  <c r="P63" i="5" s="1"/>
  <c r="P64" i="5" s="1"/>
  <c r="P65" i="5" s="1"/>
  <c r="P66" i="5" s="1"/>
  <c r="P67" i="5" s="1"/>
  <c r="P68" i="5" s="1"/>
  <c r="P69" i="5" s="1"/>
  <c r="P70" i="5" s="1"/>
  <c r="P71" i="5" s="1"/>
  <c r="P72" i="5" s="1"/>
  <c r="P73" i="5" s="1"/>
  <c r="P74" i="5" s="1"/>
  <c r="P75" i="5" s="1"/>
  <c r="P76" i="5" s="1"/>
  <c r="P77" i="5" s="1"/>
  <c r="P78" i="5" s="1"/>
  <c r="P79" i="5" s="1"/>
  <c r="P80" i="5" s="1"/>
  <c r="P81" i="5" s="1"/>
  <c r="P82" i="5" s="1"/>
  <c r="P83" i="5" s="1"/>
  <c r="P84" i="5" s="1"/>
  <c r="P85" i="5" s="1"/>
  <c r="P86" i="5" s="1"/>
  <c r="P87" i="5" s="1"/>
  <c r="P88" i="5" s="1"/>
  <c r="P89" i="5" s="1"/>
  <c r="P90" i="5" s="1"/>
  <c r="P91" i="5" s="1"/>
  <c r="P92" i="5" s="1"/>
  <c r="P93" i="5" s="1"/>
  <c r="P94" i="5" s="1"/>
  <c r="P95" i="5" s="1"/>
  <c r="P96" i="5" s="1"/>
  <c r="P97" i="5" s="1"/>
  <c r="P98" i="5" s="1"/>
  <c r="P99" i="5" s="1"/>
  <c r="P100" i="5" s="1"/>
  <c r="P101" i="5" s="1"/>
  <c r="P102" i="5" s="1"/>
  <c r="P103" i="5" s="1"/>
  <c r="P104" i="5" s="1"/>
  <c r="P105" i="5" s="1"/>
  <c r="P106" i="5" s="1"/>
  <c r="P107" i="5" s="1"/>
  <c r="P108" i="5" s="1"/>
  <c r="P109" i="5" s="1"/>
  <c r="P110" i="5" s="1"/>
  <c r="P111" i="5" s="1"/>
  <c r="P112" i="5" s="1"/>
  <c r="P113" i="5" s="1"/>
  <c r="P114" i="5" s="1"/>
  <c r="P115" i="5" s="1"/>
  <c r="P116" i="5" s="1"/>
  <c r="P117" i="5" s="1"/>
  <c r="P118" i="5" s="1"/>
  <c r="P119" i="5" s="1"/>
  <c r="P120" i="5" s="1"/>
  <c r="P121" i="5" s="1"/>
  <c r="P122" i="5" s="1"/>
  <c r="P123" i="5" s="1"/>
  <c r="P124" i="5" s="1"/>
  <c r="P125" i="5" s="1"/>
  <c r="P126" i="5" s="1"/>
  <c r="P127" i="5" s="1"/>
  <c r="P128" i="5" s="1"/>
  <c r="P129" i="5" s="1"/>
  <c r="P130" i="5" s="1"/>
  <c r="P131" i="5" s="1"/>
  <c r="P132" i="5" s="1"/>
  <c r="P133" i="5" s="1"/>
  <c r="P134" i="5" s="1"/>
  <c r="P135" i="5" s="1"/>
  <c r="P136" i="5" s="1"/>
  <c r="P137" i="5" s="1"/>
  <c r="P138" i="5" s="1"/>
  <c r="P139" i="5" s="1"/>
  <c r="P140" i="5" s="1"/>
  <c r="P141" i="5" s="1"/>
  <c r="P142" i="5" s="1"/>
  <c r="P143" i="5" s="1"/>
  <c r="P144" i="5" s="1"/>
  <c r="P145" i="5" s="1"/>
  <c r="P146" i="5" s="1"/>
  <c r="P147" i="5" s="1"/>
  <c r="P148" i="5" s="1"/>
  <c r="P149" i="5" s="1"/>
  <c r="P150" i="5" s="1"/>
  <c r="P151" i="5" s="1"/>
  <c r="P152" i="5" s="1"/>
  <c r="P153" i="5" s="1"/>
  <c r="P154" i="5" s="1"/>
  <c r="P155" i="5" s="1"/>
  <c r="P156" i="5" s="1"/>
  <c r="P157" i="5" s="1"/>
  <c r="P158" i="5" s="1"/>
  <c r="P159" i="5" s="1"/>
  <c r="P160" i="5" s="1"/>
  <c r="P161" i="5" s="1"/>
  <c r="P162" i="5" s="1"/>
  <c r="P163" i="5" s="1"/>
  <c r="P164" i="5" s="1"/>
  <c r="P165" i="5" s="1"/>
  <c r="P166" i="5" s="1"/>
  <c r="P167" i="5" s="1"/>
  <c r="P168" i="5" s="1"/>
  <c r="P169" i="5" s="1"/>
  <c r="P170" i="5" s="1"/>
  <c r="P171" i="5" s="1"/>
  <c r="P172" i="5" s="1"/>
  <c r="P173" i="5" s="1"/>
  <c r="P174" i="5" s="1"/>
  <c r="P175" i="5" s="1"/>
  <c r="P176" i="5" s="1"/>
  <c r="P177" i="5" s="1"/>
  <c r="P178" i="5" s="1"/>
  <c r="P179" i="5" s="1"/>
  <c r="P180" i="5" s="1"/>
  <c r="P181" i="5" s="1"/>
  <c r="P182" i="5" s="1"/>
  <c r="P183" i="5" s="1"/>
  <c r="P184" i="5" s="1"/>
  <c r="P185" i="5" s="1"/>
  <c r="P186" i="5" s="1"/>
  <c r="P187" i="5" s="1"/>
  <c r="P188" i="5" s="1"/>
  <c r="P189" i="5" s="1"/>
  <c r="P190" i="5" s="1"/>
  <c r="P191" i="5" s="1"/>
  <c r="P192" i="5" s="1"/>
  <c r="P193" i="5" s="1"/>
  <c r="P194" i="5" s="1"/>
  <c r="P195" i="5" s="1"/>
  <c r="P196" i="5" s="1"/>
  <c r="P197" i="5" s="1"/>
  <c r="P198" i="5" s="1"/>
  <c r="P199" i="5" s="1"/>
  <c r="P200" i="5" s="1"/>
  <c r="P201" i="5" s="1"/>
  <c r="P202" i="5" s="1"/>
  <c r="P203" i="5" s="1"/>
  <c r="P204" i="5" s="1"/>
  <c r="P205" i="5" s="1"/>
  <c r="P206" i="5" s="1"/>
  <c r="P207" i="5" s="1"/>
  <c r="P208" i="5" s="1"/>
  <c r="P209" i="5" s="1"/>
  <c r="P210" i="5" s="1"/>
  <c r="P211" i="5" s="1"/>
  <c r="P212" i="5" s="1"/>
  <c r="P213" i="5" s="1"/>
  <c r="P214" i="5" s="1"/>
  <c r="P215" i="5" s="1"/>
  <c r="P216" i="5" s="1"/>
  <c r="P217" i="5" s="1"/>
  <c r="P218" i="5" s="1"/>
  <c r="P219" i="5" s="1"/>
  <c r="P220" i="5" s="1"/>
  <c r="P221" i="5" s="1"/>
  <c r="P222" i="5" s="1"/>
  <c r="P223" i="5" s="1"/>
  <c r="P224" i="5" s="1"/>
  <c r="P225" i="5" s="1"/>
  <c r="P226" i="5" s="1"/>
  <c r="P227" i="5" s="1"/>
  <c r="P228" i="5" s="1"/>
  <c r="P229" i="5" s="1"/>
  <c r="P230" i="5" s="1"/>
  <c r="P231" i="5" s="1"/>
  <c r="P232" i="5" s="1"/>
  <c r="P233" i="5" s="1"/>
  <c r="P234" i="5" s="1"/>
  <c r="P235" i="5" s="1"/>
  <c r="P236" i="5" s="1"/>
  <c r="P237" i="5" s="1"/>
  <c r="P238" i="5" s="1"/>
  <c r="P239" i="5" s="1"/>
  <c r="P240" i="5" s="1"/>
  <c r="P241" i="5" s="1"/>
  <c r="P242" i="5" s="1"/>
  <c r="P243" i="5" s="1"/>
  <c r="P244" i="5" s="1"/>
  <c r="P245" i="5" s="1"/>
  <c r="P246" i="5" s="1"/>
  <c r="P247" i="5" s="1"/>
  <c r="P248" i="5" s="1"/>
  <c r="P249" i="5" s="1"/>
  <c r="P250" i="5" s="1"/>
  <c r="P251" i="5" s="1"/>
  <c r="P252" i="5" s="1"/>
  <c r="P253" i="5" s="1"/>
  <c r="P254" i="5" s="1"/>
  <c r="P255" i="5" s="1"/>
  <c r="P256" i="5" s="1"/>
  <c r="P257" i="5" s="1"/>
  <c r="P258" i="5" s="1"/>
  <c r="P259" i="5" s="1"/>
  <c r="P260" i="5" s="1"/>
  <c r="P261" i="5" s="1"/>
  <c r="P262" i="5" s="1"/>
  <c r="P263" i="5" s="1"/>
  <c r="P264" i="5" s="1"/>
  <c r="P265" i="5" s="1"/>
  <c r="P266" i="5" s="1"/>
  <c r="P267" i="5" s="1"/>
  <c r="P268" i="5" s="1"/>
  <c r="P269" i="5" s="1"/>
  <c r="P270" i="5" s="1"/>
  <c r="P271" i="5" s="1"/>
  <c r="P272" i="5" s="1"/>
  <c r="P273" i="5" s="1"/>
  <c r="P274" i="5" s="1"/>
  <c r="P275" i="5" s="1"/>
  <c r="P276" i="5" s="1"/>
  <c r="P277" i="5" s="1"/>
  <c r="P278" i="5" s="1"/>
  <c r="P279" i="5" s="1"/>
  <c r="P280" i="5" s="1"/>
  <c r="P281" i="5" s="1"/>
  <c r="P282" i="5" s="1"/>
  <c r="P283" i="5" s="1"/>
  <c r="P284" i="5" s="1"/>
  <c r="P285" i="5" s="1"/>
  <c r="P286" i="5" s="1"/>
  <c r="P287" i="5" s="1"/>
  <c r="P288" i="5" s="1"/>
  <c r="P289" i="5" s="1"/>
  <c r="P290" i="5" s="1"/>
  <c r="P291" i="5" s="1"/>
  <c r="P292" i="5" s="1"/>
  <c r="P293" i="5" s="1"/>
  <c r="P294" i="5" s="1"/>
  <c r="P295" i="5" s="1"/>
  <c r="P296" i="5" s="1"/>
  <c r="P297" i="5" s="1"/>
  <c r="P298" i="5" s="1"/>
  <c r="P299" i="5" s="1"/>
  <c r="P300" i="5" s="1"/>
  <c r="P301" i="5" s="1"/>
  <c r="P302" i="5" s="1"/>
  <c r="P303" i="5" s="1"/>
  <c r="P304" i="5" s="1"/>
  <c r="P305" i="5" s="1"/>
  <c r="P306" i="5" s="1"/>
  <c r="P307" i="5" s="1"/>
  <c r="P308" i="5" s="1"/>
  <c r="P309" i="5" s="1"/>
  <c r="P310" i="5" s="1"/>
  <c r="P311" i="5" s="1"/>
  <c r="P312" i="5" s="1"/>
  <c r="P313" i="5" s="1"/>
  <c r="P314" i="5" s="1"/>
  <c r="P315" i="5" s="1"/>
  <c r="P316" i="5" s="1"/>
  <c r="P317" i="5" s="1"/>
  <c r="P318" i="5" s="1"/>
  <c r="P319" i="5" s="1"/>
  <c r="P320" i="5" s="1"/>
  <c r="P321" i="5" s="1"/>
  <c r="P322" i="5" s="1"/>
  <c r="P323" i="5" s="1"/>
  <c r="P324" i="5" s="1"/>
  <c r="P325" i="5" s="1"/>
  <c r="P326" i="5" s="1"/>
  <c r="P327" i="5" s="1"/>
  <c r="P328" i="5" s="1"/>
  <c r="P329" i="5" s="1"/>
  <c r="P330" i="5" s="1"/>
  <c r="P331" i="5" s="1"/>
  <c r="P332" i="5" s="1"/>
  <c r="P333" i="5" s="1"/>
  <c r="P334" i="5" s="1"/>
  <c r="P335" i="5" s="1"/>
  <c r="P336" i="5" s="1"/>
  <c r="P337" i="5" s="1"/>
  <c r="P338" i="5" s="1"/>
  <c r="P339" i="5" s="1"/>
  <c r="P340" i="5" s="1"/>
  <c r="P341" i="5" s="1"/>
  <c r="P342" i="5" s="1"/>
  <c r="P343" i="5" s="1"/>
  <c r="P344" i="5" s="1"/>
  <c r="P345" i="5" s="1"/>
  <c r="P346" i="5" s="1"/>
  <c r="P347" i="5" s="1"/>
  <c r="P348" i="5" s="1"/>
  <c r="P349" i="5" s="1"/>
  <c r="P350" i="5" s="1"/>
  <c r="P351" i="5" s="1"/>
  <c r="P352" i="5" s="1"/>
  <c r="P353" i="5" s="1"/>
  <c r="P354" i="5" s="1"/>
  <c r="P355" i="5" s="1"/>
  <c r="P356" i="5" s="1"/>
  <c r="P357" i="5" s="1"/>
  <c r="P358" i="5" s="1"/>
  <c r="P359" i="5" s="1"/>
  <c r="P360" i="5" s="1"/>
  <c r="P361" i="5" s="1"/>
  <c r="P362" i="5" s="1"/>
  <c r="P363" i="5" s="1"/>
  <c r="P364" i="5" s="1"/>
  <c r="P365" i="5" s="1"/>
  <c r="P366" i="5" s="1"/>
  <c r="P367" i="5" s="1"/>
  <c r="P368" i="5" s="1"/>
  <c r="P369" i="5" s="1"/>
  <c r="P370" i="5" s="1"/>
  <c r="P371" i="5" s="1"/>
  <c r="P372" i="5" s="1"/>
  <c r="P373" i="5" s="1"/>
  <c r="P374" i="5" s="1"/>
  <c r="P375" i="5" s="1"/>
  <c r="P376" i="5" s="1"/>
  <c r="P377" i="5" s="1"/>
  <c r="P378" i="5" s="1"/>
  <c r="P379" i="5" s="1"/>
  <c r="P380" i="5" s="1"/>
  <c r="P381" i="5" s="1"/>
  <c r="P382" i="5" s="1"/>
  <c r="P383" i="5" s="1"/>
  <c r="P384" i="5" s="1"/>
  <c r="P385" i="5" s="1"/>
  <c r="P386" i="5" s="1"/>
  <c r="P387" i="5" s="1"/>
  <c r="P388" i="5" s="1"/>
  <c r="P389" i="5" s="1"/>
  <c r="P390" i="5" s="1"/>
  <c r="P391" i="5" s="1"/>
  <c r="P392" i="5" s="1"/>
  <c r="P393" i="5" s="1"/>
  <c r="P394" i="5" s="1"/>
  <c r="P395" i="5" s="1"/>
  <c r="P396" i="5" s="1"/>
  <c r="P397" i="5" s="1"/>
  <c r="P398" i="5" s="1"/>
  <c r="P399" i="5" s="1"/>
  <c r="P400" i="5" s="1"/>
  <c r="P401" i="5" s="1"/>
  <c r="P402" i="5" s="1"/>
  <c r="P403" i="5" s="1"/>
  <c r="P404" i="5" s="1"/>
  <c r="P405" i="5" s="1"/>
  <c r="P406" i="5" s="1"/>
  <c r="P407" i="5" s="1"/>
  <c r="P408" i="5" s="1"/>
  <c r="P409" i="5" s="1"/>
  <c r="P410" i="5" s="1"/>
  <c r="P411" i="5" s="1"/>
  <c r="P412" i="5" s="1"/>
  <c r="P413" i="5" s="1"/>
  <c r="P414" i="5" s="1"/>
  <c r="P415" i="5" s="1"/>
  <c r="P416" i="5" s="1"/>
  <c r="P417" i="5" s="1"/>
  <c r="P418" i="5" s="1"/>
  <c r="P419" i="5" s="1"/>
  <c r="P420" i="5" s="1"/>
  <c r="P421" i="5" s="1"/>
  <c r="P422" i="5" s="1"/>
  <c r="P423" i="5" s="1"/>
  <c r="P424" i="5" s="1"/>
  <c r="P425" i="5" s="1"/>
  <c r="P426" i="5" s="1"/>
  <c r="P427" i="5" s="1"/>
  <c r="P428" i="5" s="1"/>
  <c r="P429" i="5" s="1"/>
  <c r="P430" i="5" s="1"/>
  <c r="P431" i="5" s="1"/>
  <c r="P432" i="5" s="1"/>
  <c r="P433" i="5" s="1"/>
  <c r="P434" i="5" s="1"/>
  <c r="P435" i="5" s="1"/>
  <c r="P436" i="5" s="1"/>
  <c r="P437" i="5" s="1"/>
  <c r="P438" i="5" s="1"/>
  <c r="P439" i="5" s="1"/>
  <c r="P440" i="5" s="1"/>
  <c r="P441" i="5" s="1"/>
  <c r="P442" i="5" s="1"/>
  <c r="P443" i="5" s="1"/>
  <c r="P444" i="5" s="1"/>
  <c r="P445" i="5" s="1"/>
  <c r="P446" i="5" s="1"/>
  <c r="P447" i="5" s="1"/>
  <c r="P448" i="5" s="1"/>
  <c r="P449" i="5" s="1"/>
  <c r="P450" i="5" s="1"/>
  <c r="P451" i="5" s="1"/>
  <c r="P452" i="5" s="1"/>
  <c r="P453" i="5" s="1"/>
  <c r="P454" i="5" s="1"/>
  <c r="P455" i="5" s="1"/>
  <c r="P456" i="5" s="1"/>
  <c r="P457" i="5" s="1"/>
  <c r="P458" i="5" s="1"/>
  <c r="P459" i="5" s="1"/>
  <c r="P460" i="5" s="1"/>
  <c r="P461" i="5" s="1"/>
  <c r="P462" i="5" s="1"/>
  <c r="P463" i="5" s="1"/>
  <c r="P464" i="5" s="1"/>
  <c r="P465" i="5" s="1"/>
  <c r="P466" i="5" s="1"/>
  <c r="P467" i="5" s="1"/>
  <c r="P468" i="5" s="1"/>
  <c r="P469" i="5" s="1"/>
  <c r="P470" i="5" s="1"/>
  <c r="P471" i="5" s="1"/>
  <c r="P472" i="5" s="1"/>
  <c r="P473" i="5" s="1"/>
  <c r="P474" i="5" s="1"/>
  <c r="P475" i="5" s="1"/>
  <c r="P476" i="5" s="1"/>
  <c r="P477" i="5" s="1"/>
  <c r="P478" i="5" s="1"/>
  <c r="P479" i="5" s="1"/>
  <c r="P480" i="5" s="1"/>
  <c r="P481" i="5" s="1"/>
  <c r="P482" i="5" s="1"/>
  <c r="P483" i="5" s="1"/>
  <c r="P484" i="5" s="1"/>
  <c r="P485" i="5" s="1"/>
  <c r="P486" i="5" s="1"/>
  <c r="P487" i="5" s="1"/>
  <c r="P488" i="5" s="1"/>
  <c r="P489" i="5" s="1"/>
  <c r="P490" i="5" s="1"/>
  <c r="P491" i="5" s="1"/>
  <c r="P492" i="5" s="1"/>
  <c r="P493" i="5" s="1"/>
  <c r="P494" i="5" s="1"/>
  <c r="P495" i="5" s="1"/>
  <c r="P496" i="5" s="1"/>
  <c r="P497" i="5" s="1"/>
  <c r="P498" i="5" s="1"/>
  <c r="P499" i="5" s="1"/>
  <c r="P500" i="5" s="1"/>
  <c r="P501" i="5" s="1"/>
  <c r="P502" i="5" s="1"/>
  <c r="P503" i="5" s="1"/>
  <c r="P504" i="5" s="1"/>
  <c r="P505" i="5" s="1"/>
  <c r="P506" i="5" s="1"/>
  <c r="P507" i="5" s="1"/>
  <c r="P508" i="5" s="1"/>
  <c r="P509" i="5" s="1"/>
  <c r="P510" i="5" s="1"/>
  <c r="P511" i="5" s="1"/>
  <c r="P512" i="5" s="1"/>
  <c r="P513" i="5" s="1"/>
  <c r="P514" i="5" s="1"/>
  <c r="P515" i="5" s="1"/>
  <c r="P516" i="5" s="1"/>
  <c r="P517" i="5" s="1"/>
  <c r="P518" i="5" s="1"/>
  <c r="P519" i="5" s="1"/>
  <c r="P520" i="5" s="1"/>
  <c r="P521" i="5" s="1"/>
  <c r="P522" i="5" s="1"/>
  <c r="P523" i="5" s="1"/>
  <c r="P524" i="5" s="1"/>
  <c r="P525" i="5" s="1"/>
  <c r="P526" i="5" s="1"/>
  <c r="P527" i="5" s="1"/>
  <c r="P528" i="5" s="1"/>
  <c r="P529" i="5" s="1"/>
  <c r="P530" i="5" s="1"/>
  <c r="P531" i="5" s="1"/>
  <c r="P532" i="5" s="1"/>
  <c r="P533" i="5" s="1"/>
  <c r="P534" i="5" s="1"/>
  <c r="P535" i="5" s="1"/>
  <c r="P536" i="5" s="1"/>
  <c r="P537" i="5" s="1"/>
  <c r="P538" i="5" s="1"/>
  <c r="P539" i="5" s="1"/>
  <c r="P540" i="5" s="1"/>
  <c r="P541" i="5" s="1"/>
  <c r="P542" i="5" s="1"/>
  <c r="P543" i="5" s="1"/>
  <c r="P544" i="5" s="1"/>
  <c r="P545" i="5" s="1"/>
  <c r="P546" i="5" s="1"/>
  <c r="P547" i="5" s="1"/>
  <c r="P548" i="5" s="1"/>
  <c r="P549" i="5" s="1"/>
  <c r="P550" i="5" s="1"/>
  <c r="P551" i="5" s="1"/>
  <c r="P552" i="5" s="1"/>
  <c r="P553" i="5" s="1"/>
  <c r="P554" i="5" s="1"/>
  <c r="P555" i="5" s="1"/>
  <c r="P556" i="5" s="1"/>
  <c r="P557" i="5" s="1"/>
  <c r="P558" i="5" s="1"/>
  <c r="P559" i="5" s="1"/>
  <c r="P560" i="5" s="1"/>
  <c r="P561" i="5" s="1"/>
  <c r="P562" i="5" s="1"/>
  <c r="P563" i="5" s="1"/>
  <c r="P564" i="5" s="1"/>
  <c r="P565" i="5" s="1"/>
  <c r="P566" i="5" s="1"/>
  <c r="P567" i="5" s="1"/>
  <c r="P568" i="5" s="1"/>
  <c r="P569" i="5" s="1"/>
  <c r="P570" i="5" s="1"/>
  <c r="P571" i="5" s="1"/>
  <c r="P572" i="5" s="1"/>
  <c r="P573" i="5" s="1"/>
  <c r="P574" i="5" s="1"/>
  <c r="P575" i="5" s="1"/>
  <c r="P576" i="5" s="1"/>
  <c r="P577" i="5" s="1"/>
  <c r="P578" i="5" s="1"/>
  <c r="P579" i="5" s="1"/>
  <c r="P580" i="5" s="1"/>
  <c r="P581" i="5" s="1"/>
  <c r="P582" i="5" s="1"/>
  <c r="P583" i="5" s="1"/>
  <c r="P584" i="5" s="1"/>
  <c r="P585" i="5" s="1"/>
  <c r="P586" i="5" s="1"/>
  <c r="P587" i="5" s="1"/>
  <c r="P588" i="5" s="1"/>
  <c r="P589" i="5" s="1"/>
  <c r="P590" i="5" s="1"/>
  <c r="P591" i="5" s="1"/>
  <c r="P592" i="5" s="1"/>
  <c r="P593" i="5" s="1"/>
  <c r="P594" i="5" s="1"/>
  <c r="P595" i="5" s="1"/>
  <c r="P596" i="5" s="1"/>
  <c r="P597" i="5" s="1"/>
  <c r="P598" i="5" s="1"/>
  <c r="P599" i="5" s="1"/>
  <c r="P600" i="5" s="1"/>
  <c r="P601" i="5" s="1"/>
  <c r="P602" i="5" s="1"/>
  <c r="P603" i="5" s="1"/>
  <c r="P604" i="5" s="1"/>
  <c r="P605" i="5" s="1"/>
  <c r="P606" i="5" s="1"/>
  <c r="P607" i="5" s="1"/>
  <c r="P608" i="5" s="1"/>
  <c r="P609" i="5" s="1"/>
  <c r="P610" i="5" s="1"/>
  <c r="P611" i="5" s="1"/>
  <c r="P612" i="5" s="1"/>
  <c r="P613" i="5" s="1"/>
  <c r="P614" i="5" s="1"/>
  <c r="P615" i="5" s="1"/>
  <c r="P616" i="5" s="1"/>
  <c r="P617" i="5" s="1"/>
  <c r="P618" i="5" s="1"/>
  <c r="P619" i="5" s="1"/>
  <c r="P620" i="5" s="1"/>
  <c r="P621" i="5" s="1"/>
  <c r="P622" i="5" s="1"/>
  <c r="P623" i="5" s="1"/>
  <c r="P624" i="5" s="1"/>
  <c r="P625" i="5" s="1"/>
  <c r="P626" i="5" s="1"/>
  <c r="P627" i="5" s="1"/>
  <c r="P628" i="5" s="1"/>
  <c r="P629" i="5" s="1"/>
  <c r="P630" i="5" s="1"/>
  <c r="P631" i="5" s="1"/>
  <c r="P632" i="5" s="1"/>
  <c r="P633" i="5" s="1"/>
  <c r="P634" i="5" s="1"/>
  <c r="P635" i="5" s="1"/>
  <c r="P636" i="5" s="1"/>
  <c r="P637" i="5" s="1"/>
  <c r="P638" i="5" s="1"/>
  <c r="P639" i="5" s="1"/>
  <c r="P640" i="5" s="1"/>
  <c r="P641" i="5" s="1"/>
  <c r="P642" i="5" s="1"/>
  <c r="P643" i="5" s="1"/>
  <c r="P644" i="5" s="1"/>
  <c r="P645" i="5" s="1"/>
  <c r="P646" i="5" s="1"/>
  <c r="P647" i="5" s="1"/>
  <c r="P648" i="5" s="1"/>
  <c r="P649" i="5" s="1"/>
  <c r="P650" i="5" s="1"/>
  <c r="P651" i="5" s="1"/>
  <c r="P652" i="5" s="1"/>
  <c r="P653" i="5" s="1"/>
  <c r="P654" i="5" s="1"/>
  <c r="P655" i="5" s="1"/>
  <c r="P656" i="5" s="1"/>
  <c r="P657" i="5" s="1"/>
  <c r="P658" i="5" s="1"/>
  <c r="P659" i="5" s="1"/>
  <c r="P660" i="5" s="1"/>
  <c r="P661" i="5" s="1"/>
  <c r="P662" i="5" s="1"/>
  <c r="P663" i="5" s="1"/>
  <c r="P664" i="5" s="1"/>
  <c r="P665" i="5" s="1"/>
  <c r="P666" i="5" s="1"/>
  <c r="P667" i="5" s="1"/>
  <c r="P668" i="5" s="1"/>
  <c r="P669" i="5" s="1"/>
  <c r="P670" i="5" s="1"/>
  <c r="P671" i="5" s="1"/>
  <c r="P672" i="5" s="1"/>
  <c r="P673" i="5" s="1"/>
  <c r="P674" i="5" s="1"/>
  <c r="P675" i="5" s="1"/>
  <c r="P676" i="5" s="1"/>
  <c r="P677" i="5" s="1"/>
  <c r="P678" i="5" s="1"/>
  <c r="P679" i="5" s="1"/>
  <c r="P680" i="5" s="1"/>
  <c r="P681" i="5" s="1"/>
  <c r="P682" i="5" s="1"/>
  <c r="P683" i="5" s="1"/>
  <c r="P684" i="5" s="1"/>
  <c r="P685" i="5" s="1"/>
  <c r="P686" i="5" s="1"/>
  <c r="P687" i="5" s="1"/>
  <c r="P688" i="5" s="1"/>
  <c r="P689" i="5" s="1"/>
  <c r="P690" i="5" s="1"/>
  <c r="P691" i="5" s="1"/>
  <c r="P692" i="5" s="1"/>
  <c r="P693" i="5" s="1"/>
  <c r="P694" i="5" s="1"/>
  <c r="P695" i="5" s="1"/>
  <c r="P696" i="5" s="1"/>
  <c r="P697" i="5" s="1"/>
  <c r="P698" i="5" s="1"/>
  <c r="P699" i="5" s="1"/>
  <c r="P700" i="5" s="1"/>
  <c r="P701" i="5" s="1"/>
  <c r="P702" i="5" s="1"/>
  <c r="P703" i="5" s="1"/>
  <c r="P704" i="5" s="1"/>
  <c r="P705" i="5" s="1"/>
  <c r="P706" i="5" s="1"/>
  <c r="P707" i="5" s="1"/>
  <c r="P708" i="5" s="1"/>
  <c r="P709" i="5" s="1"/>
  <c r="P710" i="5" s="1"/>
  <c r="P711" i="5" s="1"/>
  <c r="P712" i="5" s="1"/>
  <c r="P713" i="5" s="1"/>
  <c r="P714" i="5" s="1"/>
  <c r="P715" i="5" s="1"/>
  <c r="P716" i="5" s="1"/>
  <c r="P717" i="5" s="1"/>
  <c r="P718" i="5" s="1"/>
  <c r="P719" i="5" s="1"/>
  <c r="P720" i="5" s="1"/>
  <c r="P721" i="5" s="1"/>
  <c r="P722" i="5" s="1"/>
  <c r="P723" i="5" s="1"/>
  <c r="P724" i="5" s="1"/>
  <c r="P725" i="5" s="1"/>
  <c r="P726" i="5" s="1"/>
  <c r="P727" i="5" s="1"/>
  <c r="P728" i="5" s="1"/>
  <c r="P729" i="5" s="1"/>
  <c r="P730" i="5" s="1"/>
  <c r="P731" i="5" s="1"/>
  <c r="P732" i="5" s="1"/>
  <c r="P733" i="5" s="1"/>
  <c r="P734" i="5" s="1"/>
  <c r="P735" i="5" s="1"/>
  <c r="P736" i="5" s="1"/>
  <c r="P737" i="5" s="1"/>
  <c r="P738" i="5" s="1"/>
  <c r="P739" i="5" s="1"/>
  <c r="P740" i="5" s="1"/>
  <c r="P741" i="5" s="1"/>
  <c r="P742" i="5" s="1"/>
  <c r="P743" i="5" s="1"/>
  <c r="P744" i="5" s="1"/>
  <c r="P745" i="5" s="1"/>
  <c r="P746" i="5" s="1"/>
  <c r="P747" i="5" s="1"/>
  <c r="P748" i="5" s="1"/>
  <c r="P749" i="5" s="1"/>
  <c r="P750" i="5" s="1"/>
  <c r="P751" i="5" s="1"/>
  <c r="P752" i="5" s="1"/>
  <c r="P753" i="5" s="1"/>
  <c r="P754" i="5" s="1"/>
  <c r="P755" i="5" s="1"/>
  <c r="P756" i="5" s="1"/>
  <c r="P757" i="5" s="1"/>
  <c r="P758" i="5" s="1"/>
  <c r="P759" i="5" s="1"/>
  <c r="P760" i="5" s="1"/>
  <c r="P761" i="5" s="1"/>
  <c r="P762" i="5" s="1"/>
  <c r="P763" i="5" s="1"/>
  <c r="P764" i="5" s="1"/>
  <c r="P765" i="5" s="1"/>
  <c r="P766" i="5" s="1"/>
  <c r="P767" i="5" s="1"/>
  <c r="P768" i="5" s="1"/>
  <c r="P769" i="5" s="1"/>
  <c r="P770" i="5" s="1"/>
  <c r="P771" i="5" s="1"/>
  <c r="P772" i="5" s="1"/>
  <c r="P773" i="5" s="1"/>
  <c r="P774" i="5" s="1"/>
  <c r="P775" i="5" s="1"/>
  <c r="P776" i="5" s="1"/>
  <c r="P777" i="5" s="1"/>
  <c r="P778" i="5" s="1"/>
  <c r="P779" i="5" s="1"/>
  <c r="P780" i="5" s="1"/>
  <c r="P781" i="5" s="1"/>
  <c r="P782" i="5" s="1"/>
  <c r="P783" i="5" s="1"/>
  <c r="P784" i="5" s="1"/>
  <c r="P785" i="5" s="1"/>
  <c r="P786" i="5" s="1"/>
  <c r="P787" i="5" s="1"/>
  <c r="P788" i="5" s="1"/>
  <c r="P789" i="5" s="1"/>
  <c r="P790" i="5" s="1"/>
  <c r="P791" i="5" s="1"/>
  <c r="P792" i="5" s="1"/>
  <c r="P793" i="5" s="1"/>
  <c r="P794" i="5" s="1"/>
  <c r="P795" i="5" s="1"/>
  <c r="P796" i="5" s="1"/>
  <c r="P797" i="5" s="1"/>
  <c r="P798" i="5" s="1"/>
  <c r="P799" i="5" s="1"/>
  <c r="P800" i="5" s="1"/>
  <c r="P801" i="5" s="1"/>
  <c r="P802" i="5" s="1"/>
  <c r="P803" i="5" s="1"/>
  <c r="P804" i="5" s="1"/>
  <c r="P805" i="5" s="1"/>
  <c r="P806" i="5" s="1"/>
  <c r="P807" i="5" s="1"/>
  <c r="P808" i="5" s="1"/>
  <c r="P809" i="5" s="1"/>
  <c r="P810" i="5" s="1"/>
  <c r="P811" i="5" s="1"/>
  <c r="P812" i="5" s="1"/>
  <c r="P813" i="5" s="1"/>
  <c r="P814" i="5" s="1"/>
  <c r="P815" i="5" s="1"/>
  <c r="P816" i="5" s="1"/>
  <c r="P817" i="5" s="1"/>
  <c r="P818" i="5" s="1"/>
  <c r="P819" i="5" s="1"/>
  <c r="P820" i="5" s="1"/>
  <c r="P821" i="5" s="1"/>
  <c r="P822" i="5" s="1"/>
  <c r="P823" i="5" s="1"/>
  <c r="P824" i="5" s="1"/>
  <c r="P825" i="5" s="1"/>
  <c r="P826" i="5" s="1"/>
  <c r="P827" i="5" s="1"/>
  <c r="P828" i="5" s="1"/>
  <c r="P829" i="5" s="1"/>
  <c r="P830" i="5" s="1"/>
  <c r="P831" i="5" s="1"/>
  <c r="P832" i="5" s="1"/>
  <c r="P833" i="5" s="1"/>
  <c r="P834" i="5" s="1"/>
  <c r="P835" i="5" s="1"/>
  <c r="P836" i="5" s="1"/>
  <c r="P837" i="5" s="1"/>
  <c r="P838" i="5" s="1"/>
  <c r="P839" i="5" s="1"/>
  <c r="P840" i="5" s="1"/>
  <c r="P841" i="5" s="1"/>
  <c r="P842" i="5" s="1"/>
  <c r="P843" i="5" s="1"/>
  <c r="P844" i="5" s="1"/>
  <c r="P845" i="5" s="1"/>
  <c r="P846" i="5" s="1"/>
  <c r="P847" i="5" s="1"/>
  <c r="P848" i="5" s="1"/>
  <c r="P849" i="5" s="1"/>
  <c r="P850" i="5" s="1"/>
  <c r="P851" i="5" s="1"/>
  <c r="P852" i="5" s="1"/>
  <c r="P853" i="5" s="1"/>
  <c r="P854" i="5" s="1"/>
  <c r="P855" i="5" s="1"/>
  <c r="P856" i="5" s="1"/>
  <c r="P857" i="5" s="1"/>
  <c r="P858" i="5" s="1"/>
  <c r="P859" i="5" s="1"/>
  <c r="P860" i="5" s="1"/>
  <c r="P861" i="5" s="1"/>
  <c r="P862" i="5" s="1"/>
  <c r="P863" i="5" s="1"/>
  <c r="P864" i="5" s="1"/>
  <c r="P865" i="5" s="1"/>
  <c r="P866" i="5" s="1"/>
  <c r="P867" i="5" s="1"/>
  <c r="P868" i="5" s="1"/>
  <c r="P869" i="5" s="1"/>
  <c r="P870" i="5" s="1"/>
  <c r="P871" i="5" s="1"/>
  <c r="P872" i="5" s="1"/>
  <c r="P873" i="5" s="1"/>
  <c r="P874" i="5" s="1"/>
  <c r="P875" i="5" s="1"/>
  <c r="P876" i="5" s="1"/>
  <c r="P877" i="5" s="1"/>
  <c r="P878" i="5" s="1"/>
  <c r="P879" i="5" s="1"/>
  <c r="P880" i="5" s="1"/>
  <c r="P881" i="5" s="1"/>
  <c r="P882" i="5" s="1"/>
  <c r="P883" i="5" s="1"/>
  <c r="P884" i="5" s="1"/>
  <c r="P885" i="5" s="1"/>
  <c r="P886" i="5" s="1"/>
  <c r="P887" i="5" s="1"/>
  <c r="P888" i="5" s="1"/>
  <c r="P889" i="5" s="1"/>
  <c r="P890" i="5" s="1"/>
  <c r="P891" i="5" s="1"/>
  <c r="P892" i="5" s="1"/>
  <c r="P893" i="5" s="1"/>
  <c r="P894" i="5" s="1"/>
  <c r="P895" i="5" s="1"/>
  <c r="P896" i="5" s="1"/>
  <c r="P897" i="5" s="1"/>
  <c r="P898" i="5" s="1"/>
  <c r="P899" i="5" s="1"/>
  <c r="P900" i="5" s="1"/>
  <c r="P901" i="5" s="1"/>
  <c r="P902" i="5" s="1"/>
  <c r="P903" i="5" s="1"/>
  <c r="P904" i="5" s="1"/>
  <c r="P905" i="5" s="1"/>
  <c r="P906" i="5" s="1"/>
  <c r="P907" i="5" s="1"/>
  <c r="P908" i="5" s="1"/>
  <c r="P909" i="5" s="1"/>
  <c r="P910" i="5" s="1"/>
  <c r="P911" i="5" s="1"/>
  <c r="P912" i="5" s="1"/>
  <c r="P913" i="5" s="1"/>
  <c r="P914" i="5" s="1"/>
  <c r="P915" i="5" s="1"/>
  <c r="P916" i="5" s="1"/>
  <c r="P917" i="5" s="1"/>
  <c r="P918" i="5" s="1"/>
  <c r="P919" i="5" s="1"/>
  <c r="P920" i="5" s="1"/>
  <c r="P921" i="5" s="1"/>
  <c r="P922" i="5" s="1"/>
  <c r="P923" i="5" s="1"/>
  <c r="P924" i="5" s="1"/>
  <c r="P925" i="5" s="1"/>
  <c r="P926" i="5" s="1"/>
  <c r="P927" i="5" s="1"/>
  <c r="P928" i="5" s="1"/>
  <c r="P929" i="5" s="1"/>
  <c r="P930" i="5" s="1"/>
  <c r="P931" i="5" s="1"/>
  <c r="P932" i="5" s="1"/>
  <c r="P933" i="5" s="1"/>
  <c r="P934" i="5" s="1"/>
  <c r="P935" i="5" s="1"/>
  <c r="P936" i="5" s="1"/>
  <c r="P937" i="5" s="1"/>
  <c r="P938" i="5" s="1"/>
  <c r="P939" i="5" s="1"/>
  <c r="P940" i="5" s="1"/>
  <c r="P941" i="5" s="1"/>
  <c r="P942" i="5" s="1"/>
  <c r="P943" i="5" s="1"/>
  <c r="P944" i="5" s="1"/>
  <c r="P945" i="5" s="1"/>
  <c r="P946" i="5" s="1"/>
  <c r="P947" i="5" s="1"/>
  <c r="P948" i="5" s="1"/>
  <c r="P949" i="5" s="1"/>
  <c r="P950" i="5" s="1"/>
  <c r="P951" i="5" s="1"/>
  <c r="P952" i="5" s="1"/>
  <c r="P953" i="5" s="1"/>
  <c r="P954" i="5" s="1"/>
  <c r="P955" i="5" s="1"/>
  <c r="P956" i="5" s="1"/>
  <c r="P957" i="5" s="1"/>
  <c r="P958" i="5" s="1"/>
  <c r="P959" i="5" s="1"/>
  <c r="P960" i="5" s="1"/>
  <c r="P961" i="5" s="1"/>
  <c r="P962" i="5" s="1"/>
  <c r="P963" i="5" s="1"/>
  <c r="P964" i="5" s="1"/>
  <c r="P965" i="5" s="1"/>
  <c r="P966" i="5" s="1"/>
  <c r="P967" i="5" s="1"/>
  <c r="P968" i="5" s="1"/>
  <c r="P969" i="5" s="1"/>
  <c r="P970" i="5" s="1"/>
  <c r="P971" i="5" s="1"/>
  <c r="P972" i="5" s="1"/>
  <c r="P973" i="5" s="1"/>
  <c r="P974" i="5" s="1"/>
  <c r="P975" i="5" s="1"/>
  <c r="P976" i="5" s="1"/>
  <c r="P977" i="5" s="1"/>
  <c r="P978" i="5" s="1"/>
  <c r="P979" i="5" s="1"/>
  <c r="P980" i="5" s="1"/>
  <c r="P981" i="5" s="1"/>
  <c r="P982" i="5" s="1"/>
  <c r="P983" i="5" s="1"/>
  <c r="P984" i="5" s="1"/>
  <c r="P985" i="5" s="1"/>
  <c r="P986" i="5" s="1"/>
  <c r="P987" i="5" s="1"/>
  <c r="P988" i="5" s="1"/>
  <c r="P989" i="5" s="1"/>
  <c r="P990" i="5" s="1"/>
  <c r="P991" i="5" s="1"/>
  <c r="P992" i="5" s="1"/>
  <c r="P993" i="5" s="1"/>
  <c r="P994" i="5" s="1"/>
  <c r="P995" i="5" s="1"/>
  <c r="P996" i="5" s="1"/>
  <c r="P997" i="5" s="1"/>
  <c r="P998" i="5" s="1"/>
  <c r="P999" i="5" s="1"/>
  <c r="P1000" i="5" s="1"/>
  <c r="P1001" i="5" s="1"/>
  <c r="P1002" i="5" s="1"/>
  <c r="P1003" i="5" s="1"/>
  <c r="P1004" i="5" s="1"/>
  <c r="P1005" i="5" s="1"/>
  <c r="P1006" i="5" s="1"/>
  <c r="P1007" i="5" s="1"/>
  <c r="P1008" i="5" s="1"/>
  <c r="P1009" i="5" s="1"/>
  <c r="P1010" i="5" s="1"/>
  <c r="P1011" i="5" s="1"/>
  <c r="P1012" i="5" s="1"/>
  <c r="P1013" i="5" s="1"/>
  <c r="P1014" i="5" s="1"/>
  <c r="P1015" i="5" s="1"/>
  <c r="P1016" i="5" s="1"/>
  <c r="P1017" i="5" s="1"/>
  <c r="P1018" i="5" s="1"/>
  <c r="P1019" i="5" s="1"/>
  <c r="P1020" i="5" s="1"/>
  <c r="P1021" i="5" s="1"/>
  <c r="P1022" i="5" s="1"/>
  <c r="P1023" i="5" s="1"/>
  <c r="P1024" i="5" s="1"/>
  <c r="P1025" i="5" s="1"/>
  <c r="P1026" i="5" s="1"/>
  <c r="P1027" i="5" s="1"/>
  <c r="P1028" i="5" s="1"/>
  <c r="P1029" i="5" s="1"/>
  <c r="P1030" i="5" s="1"/>
  <c r="P1031" i="5" s="1"/>
  <c r="P1032" i="5" s="1"/>
  <c r="P1033" i="5" s="1"/>
  <c r="P1034" i="5" s="1"/>
  <c r="P1035" i="5" s="1"/>
  <c r="P1036" i="5" s="1"/>
  <c r="P1037" i="5" s="1"/>
  <c r="P1038" i="5" s="1"/>
  <c r="P1039" i="5" s="1"/>
  <c r="P1040" i="5" s="1"/>
  <c r="P1041" i="5" s="1"/>
  <c r="P1042" i="5" s="1"/>
  <c r="P1043" i="5" s="1"/>
  <c r="P1044" i="5" s="1"/>
  <c r="P1045" i="5" s="1"/>
  <c r="P1046" i="5" s="1"/>
  <c r="P1047" i="5" s="1"/>
  <c r="P1048" i="5" s="1"/>
  <c r="P1049" i="5" s="1"/>
  <c r="P1050" i="5" s="1"/>
  <c r="P1051" i="5" s="1"/>
  <c r="P1052" i="5" s="1"/>
  <c r="P1053" i="5" s="1"/>
  <c r="P1054" i="5" s="1"/>
  <c r="P1055" i="5" s="1"/>
  <c r="P1056" i="5" s="1"/>
  <c r="P1057" i="5" s="1"/>
  <c r="P1058" i="5" s="1"/>
  <c r="P1059" i="5" s="1"/>
  <c r="P1060" i="5" s="1"/>
  <c r="P1061" i="5" s="1"/>
  <c r="P1062" i="5" s="1"/>
  <c r="P1063" i="5" s="1"/>
  <c r="P1064" i="5" s="1"/>
  <c r="P1065" i="5" s="1"/>
  <c r="P1066" i="5" s="1"/>
  <c r="P1067" i="5" s="1"/>
  <c r="P1068" i="5" s="1"/>
  <c r="P1069" i="5" s="1"/>
  <c r="P1070" i="5" s="1"/>
  <c r="P1071" i="5" s="1"/>
  <c r="P1072" i="5" s="1"/>
  <c r="P1073" i="5" s="1"/>
  <c r="P1074" i="5" s="1"/>
  <c r="P1075" i="5" s="1"/>
  <c r="P1076" i="5" s="1"/>
  <c r="P1077" i="5" s="1"/>
  <c r="P1078" i="5" s="1"/>
  <c r="P1079" i="5" s="1"/>
  <c r="P1080" i="5" s="1"/>
  <c r="P1081" i="5" s="1"/>
  <c r="P1082" i="5" s="1"/>
  <c r="P1083" i="5" s="1"/>
  <c r="P1084" i="5" s="1"/>
  <c r="P1085" i="5" s="1"/>
  <c r="P1086" i="5" s="1"/>
  <c r="P1087" i="5" s="1"/>
  <c r="P1088" i="5" s="1"/>
  <c r="P1089" i="5" s="1"/>
  <c r="P1090" i="5" s="1"/>
  <c r="P1091" i="5" s="1"/>
  <c r="P1092" i="5" s="1"/>
  <c r="P1093" i="5" s="1"/>
  <c r="P1094" i="5" s="1"/>
  <c r="P1095" i="5" s="1"/>
  <c r="P1096" i="5" s="1"/>
  <c r="P1097" i="5" s="1"/>
  <c r="P1098" i="5" s="1"/>
  <c r="P1099" i="5" s="1"/>
  <c r="P1100" i="5" s="1"/>
  <c r="P1101" i="5" s="1"/>
  <c r="P1102" i="5" s="1"/>
  <c r="P1103" i="5" s="1"/>
  <c r="P1104" i="5" s="1"/>
  <c r="P1105" i="5" s="1"/>
  <c r="P1106" i="5" s="1"/>
  <c r="P1107" i="5" s="1"/>
  <c r="P1108" i="5" s="1"/>
  <c r="P1109" i="5" s="1"/>
  <c r="P1110" i="5" s="1"/>
  <c r="P1111" i="5" s="1"/>
  <c r="P1112" i="5" s="1"/>
  <c r="P1113" i="5" s="1"/>
  <c r="P1114" i="5" s="1"/>
  <c r="P1115" i="5" s="1"/>
  <c r="P1116" i="5" s="1"/>
  <c r="P1117" i="5" s="1"/>
  <c r="P1118" i="5" s="1"/>
  <c r="P1119" i="5" s="1"/>
  <c r="P1120" i="5" s="1"/>
  <c r="P1121" i="5" s="1"/>
  <c r="P1122" i="5" s="1"/>
  <c r="P1123" i="5" s="1"/>
  <c r="P1124" i="5" s="1"/>
  <c r="P1125" i="5" s="1"/>
  <c r="P1126" i="5" s="1"/>
  <c r="P1127" i="5" s="1"/>
  <c r="P1128" i="5" s="1"/>
  <c r="P1129" i="5" s="1"/>
  <c r="P1130" i="5" s="1"/>
  <c r="P1131" i="5" s="1"/>
  <c r="P1132" i="5" s="1"/>
  <c r="P1133" i="5" s="1"/>
  <c r="P1134" i="5" s="1"/>
  <c r="P1135" i="5" s="1"/>
  <c r="P1136" i="5" s="1"/>
  <c r="P1137" i="5" s="1"/>
  <c r="P1138" i="5" s="1"/>
  <c r="P1139" i="5" s="1"/>
  <c r="P1140" i="5" s="1"/>
  <c r="P1141" i="5" s="1"/>
  <c r="P1142" i="5" s="1"/>
  <c r="P1143" i="5" s="1"/>
  <c r="P1144" i="5" s="1"/>
  <c r="P1145" i="5" s="1"/>
  <c r="P1146" i="5" s="1"/>
  <c r="P1147" i="5" s="1"/>
  <c r="P1148" i="5" s="1"/>
  <c r="P1149" i="5" s="1"/>
  <c r="P1150" i="5" s="1"/>
  <c r="P1151" i="5" s="1"/>
  <c r="P1152" i="5" s="1"/>
  <c r="P1153" i="5" s="1"/>
  <c r="P1154" i="5" s="1"/>
  <c r="P1155" i="5" s="1"/>
  <c r="P1156" i="5" s="1"/>
  <c r="P1157" i="5" s="1"/>
  <c r="P1158" i="5" s="1"/>
  <c r="P1159" i="5" s="1"/>
  <c r="P1160" i="5" s="1"/>
  <c r="P1161" i="5" s="1"/>
  <c r="P1162" i="5" s="1"/>
  <c r="P1163" i="5" s="1"/>
  <c r="P1164" i="5" s="1"/>
  <c r="P1165" i="5" s="1"/>
  <c r="P1166" i="5" s="1"/>
  <c r="P1167" i="5" s="1"/>
  <c r="P1168" i="5" s="1"/>
  <c r="P1169" i="5" s="1"/>
  <c r="P1170" i="5" s="1"/>
  <c r="P1171" i="5" s="1"/>
  <c r="P1172" i="5" s="1"/>
  <c r="P1173" i="5" s="1"/>
  <c r="P1174" i="5" s="1"/>
  <c r="P1175" i="5" s="1"/>
  <c r="P1176" i="5" s="1"/>
  <c r="P1177" i="5" s="1"/>
  <c r="P1178" i="5" s="1"/>
  <c r="P1179" i="5" s="1"/>
  <c r="P1180" i="5" s="1"/>
  <c r="P1181" i="5" s="1"/>
  <c r="P1182" i="5" s="1"/>
  <c r="P1183" i="5" s="1"/>
  <c r="P1184" i="5" s="1"/>
  <c r="P1185" i="5" s="1"/>
  <c r="P1186" i="5" s="1"/>
  <c r="P1187" i="5" s="1"/>
  <c r="P1188" i="5" s="1"/>
  <c r="P1189" i="5" s="1"/>
  <c r="P1190" i="5" s="1"/>
  <c r="P1191" i="5" s="1"/>
  <c r="P1192" i="5" s="1"/>
  <c r="P1193" i="5" s="1"/>
  <c r="P1194" i="5" s="1"/>
  <c r="P1195" i="5" s="1"/>
  <c r="P1196" i="5" s="1"/>
  <c r="P1197" i="5" s="1"/>
  <c r="P1198" i="5" s="1"/>
  <c r="P1199" i="5" s="1"/>
  <c r="P1200" i="5" s="1"/>
  <c r="P1201" i="5" s="1"/>
  <c r="P1202" i="5" s="1"/>
  <c r="P1203" i="5" s="1"/>
  <c r="P1204" i="5" s="1"/>
  <c r="P1205" i="5" s="1"/>
  <c r="P1206" i="5" s="1"/>
  <c r="P1207" i="5" s="1"/>
  <c r="P1208" i="5" s="1"/>
  <c r="P1209" i="5" s="1"/>
  <c r="P1210" i="5" s="1"/>
  <c r="P1211" i="5" s="1"/>
  <c r="P1212" i="5" s="1"/>
  <c r="P1213" i="5" s="1"/>
  <c r="P1214" i="5" s="1"/>
  <c r="P1215" i="5" s="1"/>
  <c r="P1216" i="5" s="1"/>
  <c r="P1217" i="5" s="1"/>
  <c r="P1218" i="5" s="1"/>
  <c r="P1219" i="5" s="1"/>
  <c r="P1220" i="5" s="1"/>
  <c r="P1221" i="5" s="1"/>
  <c r="P1222" i="5" s="1"/>
  <c r="P1223" i="5" s="1"/>
  <c r="P1224" i="5" s="1"/>
  <c r="P1225" i="5" s="1"/>
  <c r="P1226" i="5" s="1"/>
  <c r="P1227" i="5" s="1"/>
  <c r="P1228" i="5" s="1"/>
  <c r="P1229" i="5" s="1"/>
  <c r="P1230" i="5" s="1"/>
  <c r="P1231" i="5" s="1"/>
  <c r="P1232" i="5" s="1"/>
  <c r="P1233" i="5" s="1"/>
  <c r="P1234" i="5" s="1"/>
  <c r="P1235" i="5" s="1"/>
  <c r="P1236" i="5" s="1"/>
  <c r="P1237" i="5" s="1"/>
  <c r="P1238" i="5" s="1"/>
  <c r="P1239" i="5" s="1"/>
  <c r="P1240" i="5" s="1"/>
  <c r="P1241" i="5" s="1"/>
  <c r="P1242" i="5" s="1"/>
  <c r="P1243" i="5" s="1"/>
  <c r="P1244" i="5" s="1"/>
  <c r="P1245" i="5" s="1"/>
  <c r="P1246" i="5" s="1"/>
  <c r="P1247" i="5" s="1"/>
  <c r="P1248" i="5" s="1"/>
  <c r="P1249" i="5" s="1"/>
  <c r="P1250" i="5" s="1"/>
  <c r="P1251" i="5" s="1"/>
  <c r="P1252" i="5" s="1"/>
  <c r="P1253" i="5" s="1"/>
  <c r="P1254" i="5" s="1"/>
  <c r="P1255" i="5" s="1"/>
  <c r="P1256" i="5" s="1"/>
  <c r="P1257" i="5" s="1"/>
  <c r="P1258" i="5" s="1"/>
  <c r="P1259" i="5" s="1"/>
  <c r="P1260" i="5" s="1"/>
  <c r="P1261" i="5" s="1"/>
  <c r="P1262" i="5" s="1"/>
  <c r="P1263" i="5" s="1"/>
  <c r="P1264" i="5" s="1"/>
  <c r="P1265" i="5" s="1"/>
  <c r="P1266" i="5" s="1"/>
  <c r="P1267" i="5" s="1"/>
  <c r="P1268" i="5" s="1"/>
  <c r="P1269" i="5" s="1"/>
  <c r="P1270" i="5" s="1"/>
  <c r="P1271" i="5" s="1"/>
  <c r="P1272" i="5" s="1"/>
  <c r="P1273" i="5" s="1"/>
  <c r="P1274" i="5" s="1"/>
  <c r="P1275" i="5" s="1"/>
  <c r="P1276" i="5" s="1"/>
  <c r="P1277" i="5" s="1"/>
  <c r="P1278" i="5" s="1"/>
  <c r="P1279" i="5" s="1"/>
  <c r="P1280" i="5" s="1"/>
  <c r="P1281" i="5" s="1"/>
  <c r="P1282" i="5" s="1"/>
  <c r="P1283" i="5" s="1"/>
  <c r="P1284" i="5" s="1"/>
  <c r="P1285" i="5" s="1"/>
  <c r="P1286" i="5" s="1"/>
  <c r="P1287" i="5" s="1"/>
  <c r="P1288" i="5" s="1"/>
  <c r="P1289" i="5" s="1"/>
  <c r="P1290" i="5" s="1"/>
  <c r="P1291" i="5" s="1"/>
  <c r="P1292" i="5" s="1"/>
  <c r="P1293" i="5" s="1"/>
  <c r="P1294" i="5" s="1"/>
  <c r="P1295" i="5" s="1"/>
  <c r="P1296" i="5" s="1"/>
  <c r="P1297" i="5" s="1"/>
  <c r="P1298" i="5" s="1"/>
  <c r="P1299" i="5" s="1"/>
  <c r="P1300" i="5" s="1"/>
  <c r="P1301" i="5" s="1"/>
  <c r="P1302" i="5" s="1"/>
  <c r="P1303" i="5" s="1"/>
  <c r="P1304" i="5" s="1"/>
  <c r="P1305" i="5" s="1"/>
  <c r="P1306" i="5" s="1"/>
  <c r="P1307" i="5" s="1"/>
  <c r="P1308" i="5" s="1"/>
  <c r="P1309" i="5" s="1"/>
  <c r="P1310" i="5" s="1"/>
  <c r="P1311" i="5" s="1"/>
  <c r="P1312" i="5" s="1"/>
  <c r="P1313" i="5" s="1"/>
  <c r="P1314" i="5" s="1"/>
  <c r="P1315" i="5" s="1"/>
  <c r="P1316" i="5" s="1"/>
  <c r="P1317" i="5" s="1"/>
  <c r="P1318" i="5" s="1"/>
  <c r="P1319" i="5" s="1"/>
  <c r="P1320" i="5" s="1"/>
  <c r="P1321" i="5" s="1"/>
  <c r="P1322" i="5" s="1"/>
  <c r="P1323" i="5" s="1"/>
  <c r="P1324" i="5" s="1"/>
  <c r="P1325" i="5" s="1"/>
  <c r="P1326" i="5" s="1"/>
  <c r="P1327" i="5" s="1"/>
  <c r="P1328" i="5" s="1"/>
  <c r="P1329" i="5" s="1"/>
  <c r="P1330" i="5" s="1"/>
  <c r="P1331" i="5" s="1"/>
  <c r="P1332" i="5" s="1"/>
  <c r="P1333" i="5" s="1"/>
  <c r="P1334" i="5" s="1"/>
  <c r="P1335" i="5" s="1"/>
  <c r="P1336" i="5" s="1"/>
  <c r="P1337" i="5" s="1"/>
  <c r="P1338" i="5" s="1"/>
  <c r="P1339" i="5" s="1"/>
  <c r="P1340" i="5" s="1"/>
  <c r="P1341" i="5" s="1"/>
  <c r="P1342" i="5" s="1"/>
  <c r="P1343" i="5" s="1"/>
  <c r="P1344" i="5" s="1"/>
  <c r="P1345" i="5" s="1"/>
  <c r="P1346" i="5" s="1"/>
  <c r="P1347" i="5" s="1"/>
  <c r="P1348" i="5" s="1"/>
  <c r="P1349" i="5" s="1"/>
  <c r="P1350" i="5" s="1"/>
  <c r="P1351" i="5" s="1"/>
  <c r="P1352" i="5" s="1"/>
  <c r="P1353" i="5" s="1"/>
  <c r="P1354" i="5" s="1"/>
  <c r="P1355" i="5" s="1"/>
  <c r="P1356" i="5" s="1"/>
  <c r="P1357" i="5" s="1"/>
  <c r="P1358" i="5" s="1"/>
  <c r="P1359" i="5" s="1"/>
  <c r="P1360" i="5" s="1"/>
  <c r="P1361" i="5" s="1"/>
  <c r="P1362" i="5" s="1"/>
  <c r="P1363" i="5" s="1"/>
  <c r="P1364" i="5" s="1"/>
  <c r="P1365" i="5" s="1"/>
  <c r="P1366" i="5" s="1"/>
  <c r="P1367" i="5" s="1"/>
  <c r="P1368" i="5" s="1"/>
  <c r="P1369" i="5" s="1"/>
  <c r="P1370" i="5" s="1"/>
  <c r="P1371" i="5" s="1"/>
  <c r="P1372" i="5" s="1"/>
  <c r="P1373" i="5" s="1"/>
  <c r="P1374" i="5" s="1"/>
  <c r="P1375" i="5" s="1"/>
  <c r="P1376" i="5" s="1"/>
  <c r="P1377" i="5" s="1"/>
  <c r="P1378" i="5" s="1"/>
  <c r="P1379" i="5" s="1"/>
  <c r="P1380" i="5" s="1"/>
  <c r="P1381" i="5" s="1"/>
  <c r="P1382" i="5" s="1"/>
  <c r="P1383" i="5" s="1"/>
  <c r="P1384" i="5" s="1"/>
  <c r="P1385" i="5" s="1"/>
  <c r="P1386" i="5" s="1"/>
  <c r="P1387" i="5" s="1"/>
  <c r="P1388" i="5" s="1"/>
  <c r="P1389" i="5" s="1"/>
  <c r="P1390" i="5" s="1"/>
  <c r="P1391" i="5" s="1"/>
  <c r="P1392" i="5" s="1"/>
  <c r="P1393" i="5" s="1"/>
  <c r="P1394" i="5" s="1"/>
  <c r="P1395" i="5" s="1"/>
  <c r="P1396" i="5" s="1"/>
  <c r="P1397" i="5" s="1"/>
  <c r="P1398" i="5" s="1"/>
  <c r="P1399" i="5" s="1"/>
  <c r="P1400" i="5" s="1"/>
  <c r="P1401" i="5" s="1"/>
  <c r="P1402" i="5" s="1"/>
  <c r="P1403" i="5" s="1"/>
  <c r="P1404" i="5" s="1"/>
  <c r="P1405" i="5" s="1"/>
  <c r="P1406" i="5" s="1"/>
  <c r="P1407" i="5" s="1"/>
  <c r="P1408" i="5" s="1"/>
  <c r="P1409" i="5" s="1"/>
  <c r="P1410" i="5" s="1"/>
  <c r="P1411" i="5" s="1"/>
  <c r="P1412" i="5" s="1"/>
  <c r="P1413" i="5" s="1"/>
  <c r="P1414" i="5" s="1"/>
  <c r="P1415" i="5" s="1"/>
  <c r="P1416" i="5" s="1"/>
  <c r="P1417" i="5" s="1"/>
  <c r="P1418" i="5" s="1"/>
  <c r="P1419" i="5" s="1"/>
  <c r="P1420" i="5" s="1"/>
  <c r="P1421" i="5" s="1"/>
  <c r="P1422" i="5" s="1"/>
  <c r="P1423" i="5" s="1"/>
  <c r="P1424" i="5" s="1"/>
  <c r="P1425" i="5" s="1"/>
  <c r="P1426" i="5" s="1"/>
  <c r="P1427" i="5" s="1"/>
  <c r="P1428" i="5" s="1"/>
  <c r="P1429" i="5" s="1"/>
  <c r="P1430" i="5" s="1"/>
  <c r="P1431" i="5" s="1"/>
  <c r="P1432" i="5" s="1"/>
  <c r="P1433" i="5" s="1"/>
  <c r="P1434" i="5" s="1"/>
  <c r="P1435" i="5" s="1"/>
  <c r="P1436" i="5" s="1"/>
  <c r="P1437" i="5" s="1"/>
  <c r="P1438" i="5" s="1"/>
  <c r="P1439" i="5" s="1"/>
  <c r="P1440" i="5" s="1"/>
  <c r="P1441" i="5" s="1"/>
  <c r="P1442" i="5" s="1"/>
  <c r="P1443" i="5" s="1"/>
  <c r="P1444" i="5" s="1"/>
  <c r="P1445" i="5" s="1"/>
  <c r="P1446" i="5" s="1"/>
  <c r="P1447" i="5" s="1"/>
  <c r="P1448" i="5" s="1"/>
  <c r="P1449" i="5" s="1"/>
  <c r="P1450" i="5" s="1"/>
  <c r="P1451" i="5" s="1"/>
  <c r="P1452" i="5" s="1"/>
  <c r="P1453" i="5" s="1"/>
  <c r="P1454" i="5" s="1"/>
  <c r="P1455" i="5" s="1"/>
  <c r="P1456" i="5" s="1"/>
  <c r="P1457" i="5" s="1"/>
  <c r="P1458" i="5" s="1"/>
  <c r="P1459" i="5" s="1"/>
  <c r="P1460" i="5" s="1"/>
  <c r="P1461" i="5" s="1"/>
  <c r="P1462" i="5" s="1"/>
  <c r="P1463" i="5" s="1"/>
  <c r="P1464" i="5" s="1"/>
  <c r="P1465" i="5" s="1"/>
  <c r="P1466" i="5" s="1"/>
  <c r="P1467" i="5" s="1"/>
  <c r="P1468" i="5" s="1"/>
  <c r="P1469" i="5" s="1"/>
  <c r="P1470" i="5" s="1"/>
  <c r="P1471" i="5" s="1"/>
  <c r="P1472" i="5" s="1"/>
  <c r="P1473" i="5" s="1"/>
  <c r="P1474" i="5" s="1"/>
  <c r="P1475" i="5" s="1"/>
  <c r="P1476" i="5" s="1"/>
  <c r="P1477" i="5" s="1"/>
  <c r="P1478" i="5" s="1"/>
  <c r="P1479" i="5" s="1"/>
  <c r="P1480" i="5" s="1"/>
  <c r="P1481" i="5" s="1"/>
  <c r="P1482" i="5" s="1"/>
  <c r="P1483" i="5" s="1"/>
  <c r="P1484" i="5" s="1"/>
  <c r="P1485" i="5" s="1"/>
  <c r="P1486" i="5" s="1"/>
  <c r="P1487" i="5" s="1"/>
  <c r="P1488" i="5" s="1"/>
  <c r="P1489" i="5" s="1"/>
  <c r="P1490" i="5" s="1"/>
  <c r="P1491" i="5" s="1"/>
  <c r="P1492" i="5" s="1"/>
  <c r="P1493" i="5" s="1"/>
  <c r="P1494" i="5" s="1"/>
  <c r="P1495" i="5" s="1"/>
  <c r="P1496" i="5" s="1"/>
  <c r="P1497" i="5" s="1"/>
  <c r="P1498" i="5" s="1"/>
  <c r="P1499" i="5" s="1"/>
  <c r="P1500" i="5" s="1"/>
  <c r="P1501" i="5" s="1"/>
  <c r="P1502" i="5" s="1"/>
  <c r="P1503" i="5" s="1"/>
  <c r="P1504" i="5" s="1"/>
  <c r="P1505" i="5" s="1"/>
  <c r="P1506" i="5" s="1"/>
  <c r="P1507" i="5" s="1"/>
  <c r="P1508" i="5" s="1"/>
  <c r="P1509" i="5" s="1"/>
  <c r="P1510" i="5" s="1"/>
  <c r="P1511" i="5" s="1"/>
  <c r="P1512" i="5" s="1"/>
  <c r="P1513" i="5" s="1"/>
  <c r="P1514" i="5" s="1"/>
  <c r="P1515" i="5" s="1"/>
  <c r="P1516" i="5" s="1"/>
  <c r="P1517" i="5" s="1"/>
  <c r="P1518" i="5" s="1"/>
  <c r="P1519" i="5" s="1"/>
  <c r="P1520" i="5" s="1"/>
  <c r="P1521" i="5" s="1"/>
  <c r="P1522" i="5" s="1"/>
  <c r="P1523" i="5" s="1"/>
  <c r="P1524" i="5" s="1"/>
  <c r="P1525" i="5" s="1"/>
  <c r="P1526" i="5" s="1"/>
  <c r="P1527" i="5" s="1"/>
  <c r="P1528" i="5" s="1"/>
  <c r="P1529" i="5" s="1"/>
  <c r="P1530" i="5" s="1"/>
  <c r="P1531" i="5" s="1"/>
  <c r="P1532" i="5" s="1"/>
  <c r="P1533" i="5" s="1"/>
  <c r="P1534" i="5" s="1"/>
  <c r="P1535" i="5" s="1"/>
  <c r="P1536" i="5" s="1"/>
  <c r="P1537" i="5" s="1"/>
  <c r="P1538" i="5" s="1"/>
  <c r="P1539" i="5" s="1"/>
  <c r="P1540" i="5" s="1"/>
  <c r="P1541" i="5" s="1"/>
  <c r="P1542" i="5" s="1"/>
  <c r="P1543" i="5" s="1"/>
  <c r="P1544" i="5" s="1"/>
  <c r="P1545" i="5" s="1"/>
  <c r="P1546" i="5" s="1"/>
  <c r="P1547" i="5" s="1"/>
  <c r="P1548" i="5" s="1"/>
  <c r="P1549" i="5" s="1"/>
  <c r="P1550" i="5" s="1"/>
  <c r="P1551" i="5" s="1"/>
  <c r="P1552" i="5" s="1"/>
  <c r="P1553" i="5" s="1"/>
  <c r="P1554" i="5" s="1"/>
  <c r="P1555" i="5" s="1"/>
  <c r="P1556" i="5" s="1"/>
  <c r="P1557" i="5" s="1"/>
  <c r="P1558" i="5" s="1"/>
  <c r="P1559" i="5" s="1"/>
  <c r="P1560" i="5" s="1"/>
  <c r="P1561" i="5" s="1"/>
  <c r="P1562" i="5" s="1"/>
  <c r="P1563" i="5" s="1"/>
  <c r="P1564" i="5" s="1"/>
  <c r="P1565" i="5" s="1"/>
  <c r="P1566" i="5" s="1"/>
  <c r="P1567" i="5" s="1"/>
  <c r="P1568" i="5" s="1"/>
  <c r="P1569" i="5" s="1"/>
  <c r="P1570" i="5" s="1"/>
  <c r="P1571" i="5" s="1"/>
  <c r="P1572" i="5" s="1"/>
  <c r="P1573" i="5" s="1"/>
  <c r="P1574" i="5" s="1"/>
  <c r="P1575" i="5" s="1"/>
  <c r="P1576" i="5" s="1"/>
  <c r="P1577" i="5" s="1"/>
  <c r="P1578" i="5" s="1"/>
  <c r="P1579" i="5" s="1"/>
  <c r="P1580" i="5" s="1"/>
  <c r="P1581" i="5" s="1"/>
  <c r="P1582" i="5" s="1"/>
  <c r="P1583" i="5" s="1"/>
  <c r="P1584" i="5" s="1"/>
  <c r="P1585" i="5" s="1"/>
  <c r="P1586" i="5" s="1"/>
  <c r="P1587" i="5" s="1"/>
  <c r="P1588" i="5" s="1"/>
  <c r="P1589" i="5" s="1"/>
  <c r="P1590" i="5" s="1"/>
  <c r="P1591" i="5" s="1"/>
  <c r="P1592" i="5" s="1"/>
  <c r="P1593" i="5" s="1"/>
  <c r="P1594" i="5" s="1"/>
  <c r="P1595" i="5" s="1"/>
  <c r="P1596" i="5" s="1"/>
  <c r="P1597" i="5" s="1"/>
  <c r="P1598" i="5" s="1"/>
  <c r="P1599" i="5" s="1"/>
  <c r="P1600" i="5" s="1"/>
  <c r="P1601" i="5" s="1"/>
  <c r="P1602" i="5" s="1"/>
  <c r="P1603" i="5" s="1"/>
  <c r="P1604" i="5" s="1"/>
  <c r="P1605" i="5" s="1"/>
  <c r="P1606" i="5" s="1"/>
  <c r="P1607" i="5" s="1"/>
  <c r="P1608" i="5" s="1"/>
  <c r="P1609" i="5" s="1"/>
  <c r="P1610" i="5" s="1"/>
  <c r="P1611" i="5" s="1"/>
  <c r="P1612" i="5" s="1"/>
  <c r="P1613" i="5" s="1"/>
  <c r="P1614" i="5" s="1"/>
  <c r="P1615" i="5" s="1"/>
  <c r="P1616" i="5" s="1"/>
  <c r="P1617" i="5" s="1"/>
  <c r="P1618" i="5" s="1"/>
  <c r="P1619" i="5" s="1"/>
  <c r="P1620" i="5" s="1"/>
  <c r="P1621" i="5" s="1"/>
  <c r="P1622" i="5" s="1"/>
  <c r="P1623" i="5" s="1"/>
  <c r="P1624" i="5" s="1"/>
  <c r="P1625" i="5" s="1"/>
  <c r="P1626" i="5" s="1"/>
  <c r="P1627" i="5" s="1"/>
  <c r="P1628" i="5" s="1"/>
  <c r="P1629" i="5" s="1"/>
  <c r="P1630" i="5" s="1"/>
  <c r="P1631" i="5" s="1"/>
  <c r="P1632" i="5" s="1"/>
  <c r="P1633" i="5" s="1"/>
  <c r="P1634" i="5" s="1"/>
  <c r="P1635" i="5" s="1"/>
  <c r="P1636" i="5" s="1"/>
  <c r="P1637" i="5" s="1"/>
  <c r="P1638" i="5" s="1"/>
  <c r="P1639" i="5" s="1"/>
  <c r="P1640" i="5" s="1"/>
  <c r="P1641" i="5" s="1"/>
  <c r="P1642" i="5" s="1"/>
  <c r="P1643" i="5" s="1"/>
  <c r="P1644" i="5" s="1"/>
  <c r="P1645" i="5" s="1"/>
  <c r="P1646" i="5" s="1"/>
  <c r="P1647" i="5" s="1"/>
  <c r="P1648" i="5" s="1"/>
  <c r="P1649" i="5" s="1"/>
  <c r="P1650" i="5" s="1"/>
  <c r="P1651" i="5" s="1"/>
  <c r="P1652" i="5" s="1"/>
  <c r="P1653" i="5" s="1"/>
  <c r="P1654" i="5" s="1"/>
  <c r="P1655" i="5" s="1"/>
  <c r="P1656" i="5" s="1"/>
  <c r="P1657" i="5" s="1"/>
  <c r="P1658" i="5" s="1"/>
  <c r="P1659" i="5" s="1"/>
  <c r="P1660" i="5" s="1"/>
  <c r="P1661" i="5" s="1"/>
  <c r="P1662" i="5" s="1"/>
  <c r="P1663" i="5" s="1"/>
  <c r="P1664" i="5" s="1"/>
  <c r="P1665" i="5" s="1"/>
  <c r="P1666" i="5" s="1"/>
  <c r="P1667" i="5" s="1"/>
  <c r="P1668" i="5" s="1"/>
  <c r="P1669" i="5" s="1"/>
  <c r="P1670" i="5" s="1"/>
  <c r="P1671" i="5" s="1"/>
  <c r="P1672" i="5" s="1"/>
  <c r="P1673" i="5" s="1"/>
  <c r="P1674" i="5" s="1"/>
  <c r="P1675" i="5" s="1"/>
  <c r="P1676" i="5" s="1"/>
  <c r="P1677" i="5" s="1"/>
  <c r="P1678" i="5" s="1"/>
  <c r="P1679" i="5" s="1"/>
  <c r="P1680" i="5" s="1"/>
  <c r="P1681" i="5" s="1"/>
  <c r="P1682" i="5" s="1"/>
  <c r="P1683" i="5" s="1"/>
  <c r="P1684" i="5" s="1"/>
  <c r="P1685" i="5" s="1"/>
  <c r="P1686" i="5" s="1"/>
  <c r="P1687" i="5" s="1"/>
  <c r="P1688" i="5" s="1"/>
  <c r="P1689" i="5" s="1"/>
  <c r="P1690" i="5" s="1"/>
  <c r="P1691" i="5" s="1"/>
  <c r="P1692" i="5" s="1"/>
  <c r="P1693" i="5" s="1"/>
  <c r="P1694" i="5" s="1"/>
  <c r="P1695" i="5" s="1"/>
  <c r="P1696" i="5" s="1"/>
  <c r="P1697" i="5" s="1"/>
  <c r="P1698" i="5" s="1"/>
  <c r="P1699" i="5" s="1"/>
  <c r="P1700" i="5" s="1"/>
  <c r="P1701" i="5" s="1"/>
  <c r="P1702" i="5" s="1"/>
  <c r="P1703" i="5" s="1"/>
  <c r="P1704" i="5" s="1"/>
  <c r="P1705" i="5" s="1"/>
  <c r="P1706" i="5" s="1"/>
  <c r="P1707" i="5" s="1"/>
  <c r="P1708" i="5" s="1"/>
  <c r="P1709" i="5" s="1"/>
  <c r="P1710" i="5" s="1"/>
  <c r="P1711" i="5" s="1"/>
  <c r="P1712" i="5" s="1"/>
  <c r="P1713" i="5" s="1"/>
  <c r="P1714" i="5" s="1"/>
  <c r="P1715" i="5" s="1"/>
  <c r="P1716" i="5" s="1"/>
  <c r="P1717" i="5" s="1"/>
  <c r="P1718" i="5" s="1"/>
  <c r="P1719" i="5" s="1"/>
  <c r="P1720" i="5" s="1"/>
  <c r="P1721" i="5" s="1"/>
  <c r="P1722" i="5" s="1"/>
  <c r="P1723" i="5" s="1"/>
  <c r="P1724" i="5" s="1"/>
  <c r="P1725" i="5" s="1"/>
  <c r="P1726" i="5" s="1"/>
  <c r="P1727" i="5" s="1"/>
  <c r="P1728" i="5" s="1"/>
  <c r="P1729" i="5" s="1"/>
  <c r="P1730" i="5" s="1"/>
  <c r="P1731" i="5" s="1"/>
  <c r="P1732" i="5" s="1"/>
  <c r="P1733" i="5" s="1"/>
  <c r="P1734" i="5" s="1"/>
  <c r="P1735" i="5" s="1"/>
  <c r="P1736" i="5" s="1"/>
  <c r="P1737" i="5" s="1"/>
  <c r="P1738" i="5" s="1"/>
  <c r="P1739" i="5" s="1"/>
  <c r="P1740" i="5" s="1"/>
  <c r="P1741" i="5" s="1"/>
  <c r="P1742" i="5" s="1"/>
  <c r="P1743" i="5" s="1"/>
  <c r="P1744" i="5" s="1"/>
  <c r="P1745" i="5" s="1"/>
  <c r="P1746" i="5" s="1"/>
  <c r="P1747" i="5" s="1"/>
  <c r="P1748" i="5" s="1"/>
  <c r="P1749" i="5" s="1"/>
  <c r="P1750" i="5" s="1"/>
  <c r="P1751" i="5" s="1"/>
  <c r="P1752" i="5" s="1"/>
  <c r="P1753" i="5" s="1"/>
  <c r="P1754" i="5" s="1"/>
  <c r="P1755" i="5" s="1"/>
  <c r="P1756" i="5" s="1"/>
  <c r="P1757" i="5" s="1"/>
  <c r="P1758" i="5" s="1"/>
  <c r="P1759" i="5" s="1"/>
  <c r="P1760" i="5" s="1"/>
  <c r="P1761" i="5" s="1"/>
  <c r="P1762" i="5" s="1"/>
  <c r="P1763" i="5" s="1"/>
  <c r="P1764" i="5" s="1"/>
  <c r="P1765" i="5" s="1"/>
  <c r="P1766" i="5" s="1"/>
  <c r="P1767" i="5" s="1"/>
  <c r="P1768" i="5" s="1"/>
  <c r="P1769" i="5" s="1"/>
  <c r="P1770" i="5" s="1"/>
  <c r="P1771" i="5" s="1"/>
  <c r="P1772" i="5" s="1"/>
  <c r="P1773" i="5" s="1"/>
  <c r="P1774" i="5" s="1"/>
  <c r="P1775" i="5" s="1"/>
  <c r="P1776" i="5" s="1"/>
  <c r="P1777" i="5" s="1"/>
  <c r="P1778" i="5" s="1"/>
  <c r="P1779" i="5" s="1"/>
  <c r="P1780" i="5" s="1"/>
  <c r="P1781" i="5" s="1"/>
  <c r="P1782" i="5" s="1"/>
  <c r="P1783" i="5" s="1"/>
  <c r="P1784" i="5" s="1"/>
  <c r="P1785" i="5" s="1"/>
  <c r="P1786" i="5" s="1"/>
  <c r="P1787" i="5" s="1"/>
  <c r="P1788" i="5" s="1"/>
  <c r="P1789" i="5" s="1"/>
  <c r="P1790" i="5" s="1"/>
  <c r="P1791" i="5" s="1"/>
  <c r="P1792" i="5" s="1"/>
  <c r="P1793" i="5" s="1"/>
  <c r="P1794" i="5" s="1"/>
  <c r="P1795" i="5" s="1"/>
  <c r="P1796" i="5" s="1"/>
  <c r="P1797" i="5" s="1"/>
  <c r="P1798" i="5" s="1"/>
  <c r="P1799" i="5" s="1"/>
  <c r="P1800" i="5" s="1"/>
  <c r="P1801" i="5" s="1"/>
  <c r="P1802" i="5" s="1"/>
  <c r="P1803" i="5" s="1"/>
  <c r="P1804" i="5" s="1"/>
  <c r="P1805" i="5" s="1"/>
  <c r="P1806" i="5" s="1"/>
  <c r="P1807" i="5" s="1"/>
  <c r="P1808" i="5" s="1"/>
  <c r="P1809" i="5" s="1"/>
  <c r="P1810" i="5" s="1"/>
  <c r="P1811" i="5" s="1"/>
  <c r="P1812" i="5" s="1"/>
  <c r="P1813" i="5" s="1"/>
  <c r="P1814" i="5" s="1"/>
  <c r="P1815" i="5" s="1"/>
  <c r="P1816" i="5" s="1"/>
  <c r="P1817" i="5" s="1"/>
  <c r="P1818" i="5" s="1"/>
  <c r="P1819" i="5" s="1"/>
  <c r="P1820" i="5" s="1"/>
  <c r="P1821" i="5" s="1"/>
  <c r="P1822" i="5" s="1"/>
  <c r="P1823" i="5" s="1"/>
  <c r="P1824" i="5" s="1"/>
  <c r="P1825" i="5" s="1"/>
  <c r="P1826" i="5" s="1"/>
  <c r="P1827" i="5" s="1"/>
  <c r="P1828" i="5" s="1"/>
  <c r="P1829" i="5" s="1"/>
  <c r="P1830" i="5" s="1"/>
  <c r="P1831" i="5" s="1"/>
  <c r="P1832" i="5" s="1"/>
  <c r="P1833" i="5" s="1"/>
  <c r="P1834" i="5" s="1"/>
  <c r="P1835" i="5" s="1"/>
  <c r="P1836" i="5" s="1"/>
  <c r="P1837" i="5" s="1"/>
  <c r="P1838" i="5" s="1"/>
  <c r="P1839" i="5" s="1"/>
  <c r="P1840" i="5" s="1"/>
  <c r="P1841" i="5" s="1"/>
  <c r="P1842" i="5" s="1"/>
  <c r="P1843" i="5" s="1"/>
  <c r="P1844" i="5" s="1"/>
  <c r="P1845" i="5" s="1"/>
  <c r="P1846" i="5" s="1"/>
  <c r="P1847" i="5" s="1"/>
  <c r="P1848" i="5" s="1"/>
  <c r="P1849" i="5" s="1"/>
  <c r="P1850" i="5" s="1"/>
  <c r="P1851" i="5" s="1"/>
  <c r="P1852" i="5" s="1"/>
  <c r="P1853" i="5" s="1"/>
  <c r="P1854" i="5" s="1"/>
  <c r="P1855" i="5" s="1"/>
  <c r="P1856" i="5" s="1"/>
  <c r="P1857" i="5" s="1"/>
  <c r="P1858" i="5" s="1"/>
  <c r="P1859" i="5" s="1"/>
  <c r="P1860" i="5" s="1"/>
  <c r="P1861" i="5" s="1"/>
  <c r="P1862" i="5" s="1"/>
  <c r="P1863" i="5" s="1"/>
  <c r="P1864" i="5" s="1"/>
  <c r="P1865" i="5" s="1"/>
  <c r="P1866" i="5" s="1"/>
  <c r="P1867" i="5" s="1"/>
  <c r="P1868" i="5" s="1"/>
  <c r="P1869" i="5" s="1"/>
  <c r="P1870" i="5" s="1"/>
  <c r="P1871" i="5" s="1"/>
  <c r="P1872" i="5" s="1"/>
  <c r="P1873" i="5" s="1"/>
  <c r="P1874" i="5" s="1"/>
  <c r="P1875" i="5" s="1"/>
  <c r="P1876" i="5" s="1"/>
  <c r="P1877" i="5" s="1"/>
  <c r="P1878" i="5" s="1"/>
  <c r="P1879" i="5" s="1"/>
  <c r="P1880" i="5" s="1"/>
  <c r="P1881" i="5" s="1"/>
  <c r="P1882" i="5" s="1"/>
  <c r="P1883" i="5" s="1"/>
  <c r="P1884" i="5" s="1"/>
  <c r="P1885" i="5" s="1"/>
  <c r="P1886" i="5" s="1"/>
  <c r="P1887" i="5" s="1"/>
  <c r="P1888" i="5" s="1"/>
  <c r="P1889" i="5" s="1"/>
  <c r="P1890" i="5" s="1"/>
  <c r="P1891" i="5" s="1"/>
  <c r="P1892" i="5" s="1"/>
  <c r="P1893" i="5" s="1"/>
  <c r="P1894" i="5" s="1"/>
  <c r="P1895" i="5" s="1"/>
  <c r="P1896" i="5" s="1"/>
  <c r="P1897" i="5" s="1"/>
  <c r="P1898" i="5" s="1"/>
  <c r="P1899" i="5" s="1"/>
  <c r="P1900" i="5" s="1"/>
  <c r="P1901" i="5" s="1"/>
  <c r="P1902" i="5" s="1"/>
  <c r="P1903" i="5" s="1"/>
  <c r="P1904" i="5" s="1"/>
  <c r="P1905" i="5" s="1"/>
  <c r="P1906" i="5" s="1"/>
  <c r="P1907" i="5" s="1"/>
  <c r="P1908" i="5" s="1"/>
  <c r="P1909" i="5" s="1"/>
  <c r="P1910" i="5" s="1"/>
  <c r="P1911" i="5" s="1"/>
  <c r="P1912" i="5" s="1"/>
  <c r="P1913" i="5" s="1"/>
  <c r="P1914" i="5" s="1"/>
  <c r="P1915" i="5" s="1"/>
  <c r="P1916" i="5" s="1"/>
  <c r="P1917" i="5" s="1"/>
  <c r="P1918" i="5" s="1"/>
  <c r="P1919" i="5" s="1"/>
  <c r="P1920" i="5" s="1"/>
  <c r="P1921" i="5" s="1"/>
  <c r="P1922" i="5" s="1"/>
  <c r="P1923" i="5" s="1"/>
  <c r="P1924" i="5" s="1"/>
  <c r="P1925" i="5" s="1"/>
  <c r="P1926" i="5" s="1"/>
  <c r="P1927" i="5" s="1"/>
  <c r="P1928" i="5" s="1"/>
  <c r="P1929" i="5" s="1"/>
  <c r="P1930" i="5" s="1"/>
  <c r="P1931" i="5" s="1"/>
  <c r="P1932" i="5" s="1"/>
  <c r="P1933" i="5" s="1"/>
  <c r="P1934" i="5" s="1"/>
  <c r="P1935" i="5" s="1"/>
  <c r="P1936" i="5" s="1"/>
  <c r="P1937" i="5" s="1"/>
  <c r="P1938" i="5" s="1"/>
  <c r="P1939" i="5" s="1"/>
  <c r="P1940" i="5" s="1"/>
  <c r="P1941" i="5" s="1"/>
  <c r="P1942" i="5" s="1"/>
  <c r="P1943" i="5" s="1"/>
  <c r="P1944" i="5" s="1"/>
  <c r="P1945" i="5" s="1"/>
  <c r="P1946" i="5" s="1"/>
  <c r="P1947" i="5" s="1"/>
  <c r="P1948" i="5" s="1"/>
  <c r="P1949" i="5" s="1"/>
  <c r="P1950" i="5" s="1"/>
  <c r="P1951" i="5" s="1"/>
  <c r="P1952" i="5" s="1"/>
  <c r="P1953" i="5" s="1"/>
  <c r="P1954" i="5" s="1"/>
  <c r="P1955" i="5" s="1"/>
  <c r="P1956" i="5" s="1"/>
  <c r="P1957" i="5" s="1"/>
  <c r="P1958" i="5" s="1"/>
  <c r="P1959" i="5" s="1"/>
  <c r="P1960" i="5" s="1"/>
  <c r="P1961" i="5" s="1"/>
  <c r="P1962" i="5" s="1"/>
  <c r="P1963" i="5" s="1"/>
  <c r="P1964" i="5" s="1"/>
  <c r="P1965" i="5" s="1"/>
  <c r="P1966" i="5" s="1"/>
  <c r="P1967" i="5" s="1"/>
  <c r="P1968" i="5" s="1"/>
  <c r="P1969" i="5" s="1"/>
  <c r="P1970" i="5" s="1"/>
  <c r="P1971" i="5" s="1"/>
  <c r="P1972" i="5" s="1"/>
  <c r="P1973" i="5" s="1"/>
  <c r="P1974" i="5" s="1"/>
  <c r="P1975" i="5" s="1"/>
  <c r="P1976" i="5" s="1"/>
  <c r="P1977" i="5" s="1"/>
  <c r="P1978" i="5" s="1"/>
  <c r="P1979" i="5" s="1"/>
  <c r="P1980" i="5" s="1"/>
  <c r="P1981" i="5" s="1"/>
  <c r="P1982" i="5" s="1"/>
  <c r="P1983" i="5" s="1"/>
  <c r="P1984" i="5" s="1"/>
  <c r="P1985" i="5" s="1"/>
  <c r="P1986" i="5" s="1"/>
  <c r="P1987" i="5" s="1"/>
  <c r="P1988" i="5" s="1"/>
  <c r="P1989" i="5" s="1"/>
  <c r="P1990" i="5" s="1"/>
  <c r="P1991" i="5" s="1"/>
  <c r="P1992" i="5" s="1"/>
  <c r="P1993" i="5" s="1"/>
  <c r="P1994" i="5" s="1"/>
  <c r="P1995" i="5" s="1"/>
  <c r="P1996" i="5" s="1"/>
  <c r="P1997" i="5" s="1"/>
  <c r="P1998" i="5" s="1"/>
  <c r="P1999" i="5" s="1"/>
  <c r="P2000" i="5" s="1"/>
  <c r="P2001" i="5" s="1"/>
  <c r="P2002" i="5" s="1"/>
  <c r="P2003" i="5" s="1"/>
  <c r="P2004" i="5" s="1"/>
  <c r="P2005" i="5" s="1"/>
  <c r="P2006" i="5" s="1"/>
  <c r="P2007" i="5" s="1"/>
  <c r="P2008" i="5" s="1"/>
  <c r="P2009" i="5" s="1"/>
  <c r="P2010" i="5" s="1"/>
  <c r="P2011" i="5" s="1"/>
  <c r="P2012" i="5" s="1"/>
  <c r="P2013" i="5" s="1"/>
  <c r="P2014" i="5" s="1"/>
  <c r="P2015" i="5" s="1"/>
  <c r="P2016" i="5" s="1"/>
  <c r="P2017" i="5" s="1"/>
  <c r="P2018" i="5" s="1"/>
  <c r="P2019" i="5" s="1"/>
  <c r="P2020" i="5" s="1"/>
  <c r="P2021" i="5" s="1"/>
  <c r="P2022" i="5" s="1"/>
  <c r="P2023" i="5" s="1"/>
  <c r="P2024" i="5" s="1"/>
  <c r="P2025" i="5" s="1"/>
  <c r="P2026" i="5" s="1"/>
  <c r="P2027" i="5" s="1"/>
  <c r="P2028" i="5" s="1"/>
  <c r="P2029" i="5" s="1"/>
  <c r="P2030" i="5" s="1"/>
  <c r="P2031" i="5" s="1"/>
  <c r="P2032" i="5" s="1"/>
  <c r="P2033" i="5" s="1"/>
  <c r="P2034" i="5" s="1"/>
  <c r="P2035" i="5" s="1"/>
  <c r="P2036" i="5" s="1"/>
  <c r="P2037" i="5" s="1"/>
  <c r="P2038" i="5" s="1"/>
  <c r="P2039" i="5" s="1"/>
  <c r="P2040" i="5" s="1"/>
  <c r="P2041" i="5" s="1"/>
  <c r="P2042" i="5" s="1"/>
  <c r="P2043" i="5" s="1"/>
  <c r="P2044" i="5" s="1"/>
  <c r="P2045" i="5" s="1"/>
  <c r="P2046" i="5" s="1"/>
  <c r="P2047" i="5" s="1"/>
  <c r="P2048" i="5" s="1"/>
  <c r="P2049" i="5" s="1"/>
  <c r="P2050" i="5" s="1"/>
  <c r="P2051" i="5" s="1"/>
  <c r="P2052" i="5" s="1"/>
  <c r="P2053" i="5" s="1"/>
  <c r="P2054" i="5" s="1"/>
  <c r="P2055" i="5" s="1"/>
  <c r="P2056" i="5" s="1"/>
  <c r="P2057" i="5" s="1"/>
  <c r="P2058" i="5" s="1"/>
  <c r="P2059" i="5" s="1"/>
  <c r="P2060" i="5" s="1"/>
  <c r="P2061" i="5" s="1"/>
  <c r="P2062" i="5" s="1"/>
  <c r="P2063" i="5" s="1"/>
  <c r="P2064" i="5" s="1"/>
  <c r="P2065" i="5" s="1"/>
  <c r="P2066" i="5" s="1"/>
  <c r="P2067" i="5" s="1"/>
  <c r="P2068" i="5" s="1"/>
  <c r="P2069" i="5" s="1"/>
  <c r="P2070" i="5" s="1"/>
  <c r="P2071" i="5" s="1"/>
  <c r="P2072" i="5" s="1"/>
  <c r="P2073" i="5" s="1"/>
  <c r="P2074" i="5" s="1"/>
  <c r="P2075" i="5" s="1"/>
  <c r="P2076" i="5" s="1"/>
  <c r="P2077" i="5" s="1"/>
  <c r="P2078" i="5" s="1"/>
  <c r="P2079" i="5" s="1"/>
  <c r="P2080" i="5" s="1"/>
  <c r="P2081" i="5" s="1"/>
  <c r="P2082" i="5" s="1"/>
  <c r="P2083" i="5" s="1"/>
  <c r="P2084" i="5" s="1"/>
  <c r="P2085" i="5" s="1"/>
  <c r="P2086" i="5" s="1"/>
  <c r="P2087" i="5" s="1"/>
  <c r="P2088" i="5" s="1"/>
  <c r="P2089" i="5" s="1"/>
  <c r="P2090" i="5" s="1"/>
  <c r="P2091" i="5" s="1"/>
  <c r="P2092" i="5" s="1"/>
  <c r="P2093" i="5" s="1"/>
  <c r="P2094" i="5" s="1"/>
  <c r="P2095" i="5" s="1"/>
  <c r="P2096" i="5" s="1"/>
  <c r="P2097" i="5" s="1"/>
  <c r="P2098" i="5" s="1"/>
  <c r="P2099" i="5" s="1"/>
  <c r="P2100" i="5" s="1"/>
  <c r="P2101" i="5" s="1"/>
  <c r="P2102" i="5" s="1"/>
  <c r="P2103" i="5" s="1"/>
  <c r="P2104" i="5" s="1"/>
  <c r="P2105" i="5" s="1"/>
  <c r="P2106" i="5" s="1"/>
  <c r="P2107" i="5" s="1"/>
  <c r="P2108" i="5" s="1"/>
  <c r="P2109" i="5" s="1"/>
  <c r="P2110" i="5" s="1"/>
  <c r="P2111" i="5" s="1"/>
  <c r="P2112" i="5" s="1"/>
  <c r="P2113" i="5" s="1"/>
  <c r="P2114" i="5" s="1"/>
  <c r="P2115" i="5" s="1"/>
  <c r="P2116" i="5" s="1"/>
  <c r="P2117" i="5" s="1"/>
  <c r="P2118" i="5" s="1"/>
  <c r="P2119" i="5" s="1"/>
  <c r="P2120" i="5" s="1"/>
  <c r="P2121" i="5" s="1"/>
  <c r="P2122" i="5" s="1"/>
  <c r="P2123" i="5" s="1"/>
  <c r="P2124" i="5" s="1"/>
  <c r="P2125" i="5" s="1"/>
  <c r="P2126" i="5" s="1"/>
  <c r="P2127" i="5" s="1"/>
  <c r="P2128" i="5" s="1"/>
  <c r="P2129" i="5" s="1"/>
  <c r="P2130" i="5" s="1"/>
  <c r="P2131" i="5" s="1"/>
  <c r="P2132" i="5" s="1"/>
  <c r="P2133" i="5" s="1"/>
  <c r="P2134" i="5" s="1"/>
  <c r="P2135" i="5" s="1"/>
  <c r="P2136" i="5" s="1"/>
  <c r="P2137" i="5" s="1"/>
  <c r="P2138" i="5" s="1"/>
  <c r="P2139" i="5" s="1"/>
  <c r="P2140" i="5" s="1"/>
  <c r="P2141" i="5" s="1"/>
  <c r="P2142" i="5" s="1"/>
  <c r="P2143" i="5" s="1"/>
  <c r="P2144" i="5" s="1"/>
  <c r="P2145" i="5" s="1"/>
  <c r="P2146" i="5" s="1"/>
  <c r="P2147" i="5" s="1"/>
  <c r="P2148" i="5" s="1"/>
  <c r="P2149" i="5" s="1"/>
  <c r="P2150" i="5" s="1"/>
  <c r="P2151" i="5" s="1"/>
  <c r="P2152" i="5" s="1"/>
  <c r="P2153" i="5" s="1"/>
  <c r="P2154" i="5" s="1"/>
  <c r="P2155" i="5" s="1"/>
  <c r="P2156" i="5" s="1"/>
  <c r="P2157" i="5" s="1"/>
  <c r="P2158" i="5" s="1"/>
  <c r="P2159" i="5" s="1"/>
  <c r="P2160" i="5" s="1"/>
  <c r="P2161" i="5" s="1"/>
  <c r="P2162" i="5" s="1"/>
  <c r="P2163" i="5" s="1"/>
  <c r="P2164" i="5" s="1"/>
  <c r="P2165" i="5" s="1"/>
  <c r="P2166" i="5" s="1"/>
  <c r="P2167" i="5" s="1"/>
  <c r="P2168" i="5" s="1"/>
  <c r="P2169" i="5" s="1"/>
  <c r="P2170" i="5" s="1"/>
  <c r="P2171" i="5" s="1"/>
  <c r="P2172" i="5" s="1"/>
  <c r="P2173" i="5" s="1"/>
  <c r="P2174" i="5" s="1"/>
  <c r="P2175" i="5" s="1"/>
  <c r="P2176" i="5" s="1"/>
  <c r="P2177" i="5" s="1"/>
  <c r="P2178" i="5" s="1"/>
  <c r="P2179" i="5" s="1"/>
  <c r="P2180" i="5" s="1"/>
  <c r="P2181" i="5" s="1"/>
  <c r="P2182" i="5" s="1"/>
  <c r="P2183" i="5" s="1"/>
  <c r="P2184" i="5" s="1"/>
  <c r="P2185" i="5" s="1"/>
  <c r="P2186" i="5" s="1"/>
  <c r="P2187" i="5" s="1"/>
  <c r="P2188" i="5" s="1"/>
  <c r="P2189" i="5" s="1"/>
  <c r="P2190" i="5" s="1"/>
  <c r="P2191" i="5" s="1"/>
  <c r="P2192" i="5" s="1"/>
  <c r="P2193" i="5" s="1"/>
  <c r="P2194" i="5" s="1"/>
  <c r="P2195" i="5" s="1"/>
  <c r="P2196" i="5" s="1"/>
  <c r="P2197" i="5" s="1"/>
  <c r="P2198" i="5" s="1"/>
  <c r="P2199" i="5" s="1"/>
  <c r="P2200" i="5" s="1"/>
  <c r="P2201" i="5" s="1"/>
  <c r="P2202" i="5" s="1"/>
  <c r="P2203" i="5" s="1"/>
  <c r="P2204" i="5" s="1"/>
  <c r="P2205" i="5" s="1"/>
  <c r="P2206" i="5" s="1"/>
  <c r="P2207" i="5" s="1"/>
  <c r="P2208" i="5" s="1"/>
  <c r="P2209" i="5" s="1"/>
  <c r="P2210" i="5" s="1"/>
  <c r="P2211" i="5" s="1"/>
  <c r="P2212" i="5" s="1"/>
  <c r="P2213" i="5" s="1"/>
  <c r="P2214" i="5" s="1"/>
  <c r="P2215" i="5" s="1"/>
  <c r="P2216" i="5" s="1"/>
  <c r="P2217" i="5" s="1"/>
  <c r="P2218" i="5" s="1"/>
  <c r="P2219" i="5" s="1"/>
  <c r="P2220" i="5" s="1"/>
  <c r="P2221" i="5" s="1"/>
  <c r="P2222" i="5" s="1"/>
  <c r="P2223" i="5" s="1"/>
  <c r="P2224" i="5" s="1"/>
  <c r="P2225" i="5" s="1"/>
  <c r="P2226" i="5" s="1"/>
  <c r="P2227" i="5" s="1"/>
  <c r="P2228" i="5" s="1"/>
  <c r="P2229" i="5" s="1"/>
  <c r="P2230" i="5" s="1"/>
  <c r="P2231" i="5" s="1"/>
  <c r="P2232" i="5" s="1"/>
  <c r="P2233" i="5" s="1"/>
  <c r="P2234" i="5" s="1"/>
  <c r="P2235" i="5" s="1"/>
  <c r="P2236" i="5" s="1"/>
  <c r="P2237" i="5" s="1"/>
  <c r="P2238" i="5" s="1"/>
  <c r="P2239" i="5" s="1"/>
  <c r="P2240" i="5" s="1"/>
  <c r="P2241" i="5" s="1"/>
  <c r="P2242" i="5" s="1"/>
  <c r="P2243" i="5" s="1"/>
  <c r="P2244" i="5" s="1"/>
  <c r="P2245" i="5" s="1"/>
  <c r="P2246" i="5" s="1"/>
  <c r="P2247" i="5" s="1"/>
  <c r="P2248" i="5" s="1"/>
  <c r="P2249" i="5" s="1"/>
  <c r="P2250" i="5" s="1"/>
  <c r="P2251" i="5" s="1"/>
  <c r="P2252" i="5" s="1"/>
  <c r="P2253" i="5" s="1"/>
  <c r="P2254" i="5" s="1"/>
  <c r="P2255" i="5" s="1"/>
  <c r="P2256" i="5" s="1"/>
  <c r="P2257" i="5" s="1"/>
  <c r="P2258" i="5" s="1"/>
  <c r="P2259" i="5" s="1"/>
  <c r="P2260" i="5" s="1"/>
  <c r="P2261" i="5" s="1"/>
  <c r="P2262" i="5" s="1"/>
  <c r="P2263" i="5" s="1"/>
  <c r="P2264" i="5" s="1"/>
  <c r="P2265" i="5" s="1"/>
  <c r="P2266" i="5" s="1"/>
  <c r="P2267" i="5" s="1"/>
  <c r="P2268" i="5" s="1"/>
  <c r="P2269" i="5" s="1"/>
  <c r="P2270" i="5" s="1"/>
  <c r="P2271" i="5" s="1"/>
  <c r="P2272" i="5" s="1"/>
  <c r="P2273" i="5" s="1"/>
  <c r="P2274" i="5" s="1"/>
  <c r="P2275" i="5" s="1"/>
  <c r="P2276" i="5" s="1"/>
  <c r="P2277" i="5" s="1"/>
  <c r="P2278" i="5" s="1"/>
  <c r="P2279" i="5" s="1"/>
  <c r="P2280" i="5" s="1"/>
  <c r="P2281" i="5" s="1"/>
  <c r="P2282" i="5" s="1"/>
  <c r="P2283" i="5" s="1"/>
  <c r="P2284" i="5" s="1"/>
  <c r="P2285" i="5" s="1"/>
  <c r="P2286" i="5" s="1"/>
  <c r="P2287" i="5" s="1"/>
  <c r="P2288" i="5" s="1"/>
  <c r="P2289" i="5" s="1"/>
  <c r="P2290" i="5" s="1"/>
  <c r="P2291" i="5" s="1"/>
  <c r="P2292" i="5" s="1"/>
  <c r="P2293" i="5" s="1"/>
  <c r="P2294" i="5" s="1"/>
  <c r="P2295" i="5" s="1"/>
  <c r="P2296" i="5" s="1"/>
  <c r="P2297" i="5" s="1"/>
  <c r="P2298" i="5" s="1"/>
  <c r="P2299" i="5" s="1"/>
  <c r="P2300" i="5" s="1"/>
  <c r="P2301" i="5" s="1"/>
  <c r="P2302" i="5" s="1"/>
  <c r="P2303" i="5" s="1"/>
  <c r="P2304" i="5" s="1"/>
  <c r="P2305" i="5" s="1"/>
  <c r="P2306" i="5" s="1"/>
  <c r="P2307" i="5" s="1"/>
  <c r="P2308" i="5" s="1"/>
  <c r="P2309" i="5" s="1"/>
  <c r="P2310" i="5" s="1"/>
  <c r="P2311" i="5" s="1"/>
  <c r="P2312" i="5" s="1"/>
  <c r="P2313" i="5" s="1"/>
  <c r="P2314" i="5" s="1"/>
  <c r="P2315" i="5" s="1"/>
  <c r="P2316" i="5" s="1"/>
  <c r="P2317" i="5" s="1"/>
  <c r="P2318" i="5" s="1"/>
  <c r="P2319" i="5" s="1"/>
  <c r="P2320" i="5" s="1"/>
  <c r="P2321" i="5" s="1"/>
  <c r="P2322" i="5" s="1"/>
  <c r="P2323" i="5" s="1"/>
  <c r="P2324" i="5" s="1"/>
  <c r="P2325" i="5" s="1"/>
  <c r="P2326" i="5" s="1"/>
  <c r="P2327" i="5" s="1"/>
  <c r="P2328" i="5" s="1"/>
  <c r="P2329" i="5" s="1"/>
  <c r="P2330" i="5" s="1"/>
  <c r="P2331" i="5" s="1"/>
  <c r="P2332" i="5" s="1"/>
  <c r="P2333" i="5" s="1"/>
  <c r="P2334" i="5" s="1"/>
  <c r="P2335" i="5" s="1"/>
  <c r="P2336" i="5" s="1"/>
  <c r="P2337" i="5" s="1"/>
  <c r="P2338" i="5" s="1"/>
  <c r="P2339" i="5" s="1"/>
  <c r="P2340" i="5" s="1"/>
  <c r="P2341" i="5" s="1"/>
  <c r="P2342" i="5" s="1"/>
  <c r="P2343" i="5" s="1"/>
  <c r="P2344" i="5" s="1"/>
  <c r="P2345" i="5" s="1"/>
  <c r="P2346" i="5" s="1"/>
  <c r="P2347" i="5" s="1"/>
  <c r="P2348" i="5" s="1"/>
  <c r="P2349" i="5" s="1"/>
  <c r="P2350" i="5" s="1"/>
  <c r="P2351" i="5" s="1"/>
  <c r="P2352" i="5" s="1"/>
  <c r="P2353" i="5" s="1"/>
  <c r="P2354" i="5" s="1"/>
  <c r="P2355" i="5" s="1"/>
  <c r="P2356" i="5" s="1"/>
  <c r="P2357" i="5" s="1"/>
  <c r="P2358" i="5" s="1"/>
  <c r="P2359" i="5" s="1"/>
  <c r="P2360" i="5" s="1"/>
  <c r="P2361" i="5" s="1"/>
  <c r="P2362" i="5" s="1"/>
  <c r="P2363" i="5" s="1"/>
  <c r="P2364" i="5" s="1"/>
  <c r="P2365" i="5" s="1"/>
  <c r="P2366" i="5" s="1"/>
  <c r="P2367" i="5" s="1"/>
  <c r="P2368" i="5" s="1"/>
  <c r="P2369" i="5" s="1"/>
  <c r="P2370" i="5" s="1"/>
  <c r="P2371" i="5" s="1"/>
  <c r="P2372" i="5" s="1"/>
  <c r="P2373" i="5" s="1"/>
  <c r="P2374" i="5" s="1"/>
  <c r="P2375" i="5" s="1"/>
  <c r="P2376" i="5" s="1"/>
  <c r="P2377" i="5" s="1"/>
  <c r="P2378" i="5" s="1"/>
  <c r="P2379" i="5" s="1"/>
  <c r="P2380" i="5" s="1"/>
  <c r="P2381" i="5" s="1"/>
  <c r="P2382" i="5" s="1"/>
  <c r="P2383" i="5" s="1"/>
  <c r="P2384" i="5" s="1"/>
  <c r="P2385" i="5" s="1"/>
  <c r="P2386" i="5" s="1"/>
  <c r="P2387" i="5" s="1"/>
  <c r="P2388" i="5" s="1"/>
  <c r="P2389" i="5" s="1"/>
  <c r="P2390" i="5" s="1"/>
  <c r="P2391" i="5" s="1"/>
  <c r="P2392" i="5" s="1"/>
  <c r="P2393" i="5" s="1"/>
  <c r="P2394" i="5" s="1"/>
  <c r="P2395" i="5" s="1"/>
  <c r="P2396" i="5" s="1"/>
  <c r="P2397" i="5" s="1"/>
  <c r="P2398" i="5" s="1"/>
  <c r="P2399" i="5" s="1"/>
  <c r="P2400" i="5" s="1"/>
  <c r="P2401" i="5" s="1"/>
  <c r="P2402" i="5" s="1"/>
  <c r="P2403" i="5" s="1"/>
  <c r="P2404" i="5" s="1"/>
  <c r="P2405" i="5" s="1"/>
  <c r="P2406" i="5" s="1"/>
  <c r="P2407" i="5" s="1"/>
  <c r="P2408" i="5" s="1"/>
  <c r="P2409" i="5" s="1"/>
  <c r="P2410" i="5" s="1"/>
  <c r="P2411" i="5" s="1"/>
  <c r="P2412" i="5" s="1"/>
  <c r="P2413" i="5" s="1"/>
  <c r="P2414" i="5" s="1"/>
  <c r="P2415" i="5" s="1"/>
  <c r="P2416" i="5" s="1"/>
  <c r="P2417" i="5" s="1"/>
  <c r="P2418" i="5" s="1"/>
  <c r="P2419" i="5" s="1"/>
  <c r="P2420" i="5" s="1"/>
  <c r="P2421" i="5" s="1"/>
  <c r="P2422" i="5" s="1"/>
  <c r="P2423" i="5" s="1"/>
  <c r="P2424" i="5" s="1"/>
  <c r="P2425" i="5" s="1"/>
  <c r="P2426" i="5" s="1"/>
  <c r="P2427" i="5" s="1"/>
  <c r="P2428" i="5" s="1"/>
  <c r="P2429" i="5" s="1"/>
  <c r="P2430" i="5" s="1"/>
  <c r="P2431" i="5" s="1"/>
  <c r="P2432" i="5" s="1"/>
  <c r="P2433" i="5" s="1"/>
  <c r="P2434" i="5" s="1"/>
  <c r="P2435" i="5" s="1"/>
  <c r="P2436" i="5" s="1"/>
  <c r="P2437" i="5" s="1"/>
  <c r="P2438" i="5" s="1"/>
  <c r="P2439" i="5" s="1"/>
  <c r="P2440" i="5" s="1"/>
  <c r="P2441" i="5" s="1"/>
  <c r="P2442" i="5" s="1"/>
  <c r="P2443" i="5" s="1"/>
  <c r="P2444" i="5" s="1"/>
  <c r="P2445" i="5" s="1"/>
  <c r="P2446" i="5" s="1"/>
  <c r="P2447" i="5" s="1"/>
  <c r="P2448" i="5" s="1"/>
  <c r="P2449" i="5" s="1"/>
  <c r="P2450" i="5" s="1"/>
  <c r="P2451" i="5" s="1"/>
  <c r="P2452" i="5" s="1"/>
  <c r="P2453" i="5" s="1"/>
  <c r="P2454" i="5" s="1"/>
  <c r="P2455" i="5" s="1"/>
  <c r="P2456" i="5" s="1"/>
  <c r="P2457" i="5" s="1"/>
  <c r="P2458" i="5" s="1"/>
  <c r="P2459" i="5" s="1"/>
  <c r="P2460" i="5" s="1"/>
  <c r="P2461" i="5" s="1"/>
  <c r="P2462" i="5" s="1"/>
  <c r="P2463" i="5" s="1"/>
  <c r="P2464" i="5" s="1"/>
  <c r="P2465" i="5" s="1"/>
  <c r="P2466" i="5" s="1"/>
  <c r="P2467" i="5" s="1"/>
  <c r="P2468" i="5" s="1"/>
  <c r="P2469" i="5" s="1"/>
  <c r="P2470" i="5" s="1"/>
  <c r="P2471" i="5" s="1"/>
  <c r="P2472" i="5" s="1"/>
  <c r="P2473" i="5" s="1"/>
  <c r="P2474" i="5" s="1"/>
  <c r="P2475" i="5" s="1"/>
  <c r="P2476" i="5" s="1"/>
  <c r="P2477" i="5" s="1"/>
  <c r="P2478" i="5" s="1"/>
  <c r="P2479" i="5" s="1"/>
  <c r="P2480" i="5" s="1"/>
  <c r="P2481" i="5" s="1"/>
  <c r="P2482" i="5" s="1"/>
  <c r="P2483" i="5" s="1"/>
  <c r="P2484" i="5" s="1"/>
  <c r="P2485" i="5" s="1"/>
  <c r="P2486" i="5" s="1"/>
  <c r="P2487" i="5" s="1"/>
  <c r="P2488" i="5" s="1"/>
  <c r="P2489" i="5" s="1"/>
  <c r="P2490" i="5" s="1"/>
  <c r="P2491" i="5" s="1"/>
  <c r="P2492" i="5" s="1"/>
  <c r="P2493" i="5" s="1"/>
  <c r="P2494" i="5" s="1"/>
  <c r="P2495" i="5" s="1"/>
  <c r="P2496" i="5" s="1"/>
  <c r="P2497" i="5" s="1"/>
  <c r="P2498" i="5" s="1"/>
  <c r="P2499" i="5" s="1"/>
  <c r="P2500" i="5" s="1"/>
  <c r="P2501" i="5" s="1"/>
  <c r="P2502" i="5" s="1"/>
  <c r="P2503" i="5" s="1"/>
  <c r="P2504" i="5" s="1"/>
  <c r="P2505" i="5" s="1"/>
  <c r="P2506" i="5" s="1"/>
  <c r="P2507" i="5" s="1"/>
  <c r="P2508" i="5" s="1"/>
  <c r="P2509" i="5" s="1"/>
  <c r="P2510" i="5" s="1"/>
  <c r="P2511" i="5" s="1"/>
  <c r="P2512" i="5" s="1"/>
  <c r="P2513" i="5" s="1"/>
  <c r="P2514" i="5" s="1"/>
  <c r="P2515" i="5" s="1"/>
  <c r="P2516" i="5" s="1"/>
  <c r="P2517" i="5" s="1"/>
  <c r="P2518" i="5" s="1"/>
  <c r="P2519" i="5" s="1"/>
  <c r="P2520" i="5" s="1"/>
  <c r="P2521" i="5" s="1"/>
  <c r="P2522" i="5" s="1"/>
  <c r="P2523" i="5" s="1"/>
  <c r="P2524" i="5" s="1"/>
  <c r="P2525" i="5" s="1"/>
  <c r="P2526" i="5" s="1"/>
  <c r="P2527" i="5" s="1"/>
  <c r="P2528" i="5" s="1"/>
  <c r="P2529" i="5" s="1"/>
  <c r="P2530" i="5" s="1"/>
  <c r="P2531" i="5" s="1"/>
  <c r="P2532" i="5" s="1"/>
  <c r="P2533" i="5" s="1"/>
  <c r="P2534" i="5" s="1"/>
  <c r="P2535" i="5" s="1"/>
  <c r="P2536" i="5" s="1"/>
  <c r="P2537" i="5" s="1"/>
  <c r="P2538" i="5" s="1"/>
  <c r="P2539" i="5" s="1"/>
  <c r="P2540" i="5" s="1"/>
  <c r="P2541" i="5" s="1"/>
  <c r="P2542" i="5" s="1"/>
  <c r="P2543" i="5" s="1"/>
  <c r="P2544" i="5" s="1"/>
  <c r="P2545" i="5" s="1"/>
  <c r="P2546" i="5" s="1"/>
  <c r="P2547" i="5" s="1"/>
  <c r="P2548" i="5" s="1"/>
  <c r="P2549" i="5" s="1"/>
  <c r="P2550" i="5" s="1"/>
  <c r="P2551" i="5" s="1"/>
  <c r="P2552" i="5" s="1"/>
  <c r="P2553" i="5" s="1"/>
  <c r="P2554" i="5" s="1"/>
  <c r="P2555" i="5" s="1"/>
  <c r="P2556" i="5" s="1"/>
  <c r="P2557" i="5" s="1"/>
  <c r="P2558" i="5" s="1"/>
  <c r="P2559" i="5" s="1"/>
  <c r="P2560" i="5" s="1"/>
  <c r="P2561" i="5" s="1"/>
  <c r="P2562" i="5" s="1"/>
  <c r="P2563" i="5" s="1"/>
  <c r="P2564" i="5" s="1"/>
  <c r="P2565" i="5" s="1"/>
  <c r="P2566" i="5" s="1"/>
  <c r="P2567" i="5" s="1"/>
  <c r="P2568" i="5" s="1"/>
  <c r="P2569" i="5" s="1"/>
  <c r="P2570" i="5" s="1"/>
  <c r="P2571" i="5" s="1"/>
  <c r="P2572" i="5" s="1"/>
  <c r="P2573" i="5" s="1"/>
  <c r="P2574" i="5" s="1"/>
  <c r="P2575" i="5" s="1"/>
  <c r="P2576" i="5" s="1"/>
  <c r="P2577" i="5" s="1"/>
  <c r="P2578" i="5" s="1"/>
  <c r="P2579" i="5" s="1"/>
  <c r="P2580" i="5" s="1"/>
  <c r="P2581" i="5" s="1"/>
  <c r="P2582" i="5" s="1"/>
  <c r="P2583" i="5" s="1"/>
  <c r="P2584" i="5" s="1"/>
  <c r="P2585" i="5" s="1"/>
  <c r="P2586" i="5" s="1"/>
  <c r="P2587" i="5" s="1"/>
  <c r="P2588" i="5" s="1"/>
  <c r="P2589" i="5" s="1"/>
  <c r="P2590" i="5" s="1"/>
  <c r="P2591" i="5" s="1"/>
  <c r="P2592" i="5" s="1"/>
  <c r="P2593" i="5" s="1"/>
  <c r="P2594" i="5" s="1"/>
  <c r="P2595" i="5" s="1"/>
  <c r="P2596" i="5" s="1"/>
  <c r="P2597" i="5" s="1"/>
  <c r="P2598" i="5" s="1"/>
  <c r="P2599" i="5" s="1"/>
  <c r="P2600" i="5" s="1"/>
  <c r="P2601" i="5" s="1"/>
  <c r="P2602" i="5" s="1"/>
  <c r="P2603" i="5" s="1"/>
  <c r="P2604" i="5" s="1"/>
  <c r="P2605" i="5" s="1"/>
  <c r="P2606" i="5" s="1"/>
  <c r="P2607" i="5" s="1"/>
  <c r="P2608" i="5" s="1"/>
  <c r="P2609" i="5" s="1"/>
  <c r="P2610" i="5" s="1"/>
  <c r="P2611" i="5" s="1"/>
  <c r="P2612" i="5" s="1"/>
  <c r="P2613" i="5" s="1"/>
  <c r="P2614" i="5" s="1"/>
  <c r="P2615" i="5" s="1"/>
  <c r="P2616" i="5" s="1"/>
  <c r="P2617" i="5" s="1"/>
  <c r="P2618" i="5" s="1"/>
  <c r="P2619" i="5" s="1"/>
  <c r="P2620" i="5" s="1"/>
  <c r="P2621" i="5" s="1"/>
  <c r="P2622" i="5" s="1"/>
  <c r="P2623" i="5" s="1"/>
  <c r="P2624" i="5" s="1"/>
  <c r="P2625" i="5" s="1"/>
  <c r="P2626" i="5" s="1"/>
  <c r="P2627" i="5" s="1"/>
  <c r="P2628" i="5" s="1"/>
  <c r="P2629" i="5" s="1"/>
  <c r="P2630" i="5" s="1"/>
  <c r="P2631" i="5" s="1"/>
  <c r="P2632" i="5" s="1"/>
  <c r="P2633" i="5" s="1"/>
  <c r="P2634" i="5" s="1"/>
  <c r="P2635" i="5" s="1"/>
  <c r="P2636" i="5" s="1"/>
  <c r="P2637" i="5" s="1"/>
  <c r="P2638" i="5" s="1"/>
  <c r="P2639" i="5" s="1"/>
  <c r="P2640" i="5" s="1"/>
  <c r="P2641" i="5" s="1"/>
  <c r="P2642" i="5" s="1"/>
  <c r="P2643" i="5" s="1"/>
  <c r="P2644" i="5" s="1"/>
  <c r="P2645" i="5" s="1"/>
  <c r="P2646" i="5" s="1"/>
  <c r="P2647" i="5" s="1"/>
  <c r="P2648" i="5" s="1"/>
  <c r="P2649" i="5" s="1"/>
  <c r="P2650" i="5" s="1"/>
  <c r="P2651" i="5" s="1"/>
  <c r="P2652" i="5" s="1"/>
  <c r="P2653" i="5" s="1"/>
  <c r="P2654" i="5" s="1"/>
  <c r="P2655" i="5" s="1"/>
  <c r="P2656" i="5" s="1"/>
  <c r="P2657" i="5" s="1"/>
  <c r="P2658" i="5" s="1"/>
  <c r="P2659" i="5" s="1"/>
  <c r="P2660" i="5" s="1"/>
  <c r="P2661" i="5" s="1"/>
  <c r="P2662" i="5" s="1"/>
  <c r="P2663" i="5" s="1"/>
  <c r="P2664" i="5" s="1"/>
  <c r="P2665" i="5" s="1"/>
  <c r="P2666" i="5" s="1"/>
  <c r="P2667" i="5" s="1"/>
  <c r="P2668" i="5" s="1"/>
  <c r="P2669" i="5" s="1"/>
  <c r="P2670" i="5" s="1"/>
  <c r="P2671" i="5" s="1"/>
  <c r="P2672" i="5" s="1"/>
  <c r="P2673" i="5" s="1"/>
  <c r="P2674" i="5" s="1"/>
  <c r="P2675" i="5" s="1"/>
  <c r="P2676" i="5" s="1"/>
  <c r="P2677" i="5" s="1"/>
  <c r="P2678" i="5" s="1"/>
  <c r="P2679" i="5" s="1"/>
  <c r="P2680" i="5" s="1"/>
  <c r="P2681" i="5" s="1"/>
  <c r="P2682" i="5" s="1"/>
  <c r="P2683" i="5" s="1"/>
  <c r="P2684" i="5" s="1"/>
  <c r="P2685" i="5" s="1"/>
  <c r="P2686" i="5" s="1"/>
  <c r="P2687" i="5" s="1"/>
  <c r="P2688" i="5" s="1"/>
  <c r="P2689" i="5" s="1"/>
  <c r="P2690" i="5" s="1"/>
  <c r="P2691" i="5" s="1"/>
  <c r="P2692" i="5" s="1"/>
  <c r="P2693" i="5" s="1"/>
  <c r="P2694" i="5" s="1"/>
  <c r="P2695" i="5" s="1"/>
  <c r="P2696" i="5" s="1"/>
  <c r="P2697" i="5" s="1"/>
  <c r="P2698" i="5" s="1"/>
  <c r="P2699" i="5" s="1"/>
  <c r="P2700" i="5" s="1"/>
  <c r="P2701" i="5" s="1"/>
  <c r="P2702" i="5" s="1"/>
  <c r="P2703" i="5" s="1"/>
  <c r="P2704" i="5" s="1"/>
  <c r="P2705" i="5" s="1"/>
  <c r="P2706" i="5" s="1"/>
  <c r="P2707" i="5" s="1"/>
  <c r="P2708" i="5" s="1"/>
  <c r="P2709" i="5" s="1"/>
  <c r="P2710" i="5" s="1"/>
  <c r="P2711" i="5" s="1"/>
  <c r="P2712" i="5" s="1"/>
  <c r="P2713" i="5" s="1"/>
  <c r="P2714" i="5" s="1"/>
  <c r="P2715" i="5" s="1"/>
  <c r="P2716" i="5" s="1"/>
  <c r="P2717" i="5" s="1"/>
  <c r="P2718" i="5" s="1"/>
  <c r="P2719" i="5" s="1"/>
  <c r="P2720" i="5" s="1"/>
  <c r="P2721" i="5" s="1"/>
  <c r="P2722" i="5" s="1"/>
  <c r="P2723" i="5" s="1"/>
  <c r="P2724" i="5" s="1"/>
  <c r="P2725" i="5" s="1"/>
  <c r="P2726" i="5" s="1"/>
  <c r="P2727" i="5" s="1"/>
  <c r="P2728" i="5" s="1"/>
  <c r="P2729" i="5" s="1"/>
  <c r="P2730" i="5" s="1"/>
  <c r="P2731" i="5" s="1"/>
  <c r="P2732" i="5" s="1"/>
  <c r="P2733" i="5" s="1"/>
  <c r="P2734" i="5" s="1"/>
  <c r="P2735" i="5" s="1"/>
  <c r="P2736" i="5" s="1"/>
  <c r="P2737" i="5" s="1"/>
  <c r="P2738" i="5" s="1"/>
  <c r="P2739" i="5" s="1"/>
  <c r="P2740" i="5" s="1"/>
  <c r="P2741" i="5" s="1"/>
  <c r="P2742" i="5" s="1"/>
  <c r="P2743" i="5" s="1"/>
  <c r="P2744" i="5" s="1"/>
  <c r="P2745" i="5" s="1"/>
  <c r="P2746" i="5" s="1"/>
  <c r="P2747" i="5" s="1"/>
  <c r="P2748" i="5" s="1"/>
  <c r="P2749" i="5" s="1"/>
  <c r="P2750" i="5" s="1"/>
  <c r="P2751" i="5" s="1"/>
  <c r="P2752" i="5" s="1"/>
  <c r="P2753" i="5" s="1"/>
  <c r="P2754" i="5" s="1"/>
  <c r="P2755" i="5" s="1"/>
  <c r="P2756" i="5" s="1"/>
  <c r="P2757" i="5" s="1"/>
  <c r="P2758" i="5" s="1"/>
  <c r="P2759" i="5" s="1"/>
  <c r="P2760" i="5" s="1"/>
  <c r="P2761" i="5" s="1"/>
  <c r="P2762" i="5" s="1"/>
  <c r="P2763" i="5" s="1"/>
  <c r="P2764" i="5" s="1"/>
  <c r="P2765" i="5" s="1"/>
  <c r="P2766" i="5" s="1"/>
  <c r="P2767" i="5" s="1"/>
  <c r="P2768" i="5" s="1"/>
  <c r="P2769" i="5" s="1"/>
  <c r="P2770" i="5" s="1"/>
  <c r="P2771" i="5" s="1"/>
  <c r="P2772" i="5" s="1"/>
  <c r="P2773" i="5" s="1"/>
  <c r="P2774" i="5" s="1"/>
  <c r="P2775" i="5" s="1"/>
  <c r="P2776" i="5" s="1"/>
  <c r="P2777" i="5" s="1"/>
  <c r="P2778" i="5" s="1"/>
  <c r="P2779" i="5" s="1"/>
  <c r="P2780" i="5" s="1"/>
  <c r="P2781" i="5" s="1"/>
  <c r="P2782" i="5" s="1"/>
  <c r="P2783" i="5" s="1"/>
  <c r="P2784" i="5" s="1"/>
  <c r="P2785" i="5" s="1"/>
  <c r="P2786" i="5" s="1"/>
  <c r="P2787" i="5" s="1"/>
  <c r="P2788" i="5" s="1"/>
  <c r="P2789" i="5" s="1"/>
  <c r="P2790" i="5" s="1"/>
  <c r="P2791" i="5" s="1"/>
  <c r="P2792" i="5" s="1"/>
  <c r="P2793" i="5" s="1"/>
  <c r="P2794" i="5" s="1"/>
  <c r="P2795" i="5" s="1"/>
  <c r="P2796" i="5" s="1"/>
  <c r="P2797" i="5" s="1"/>
  <c r="P2798" i="5" s="1"/>
  <c r="P2799" i="5" s="1"/>
  <c r="P2800" i="5" s="1"/>
  <c r="P2801" i="5" s="1"/>
  <c r="P2802" i="5" s="1"/>
  <c r="P2803" i="5" s="1"/>
  <c r="P2804" i="5" s="1"/>
  <c r="P2805" i="5" s="1"/>
  <c r="P2806" i="5" s="1"/>
  <c r="P2807" i="5" s="1"/>
  <c r="P2808" i="5" s="1"/>
  <c r="P2809" i="5" s="1"/>
  <c r="P2810" i="5" s="1"/>
  <c r="P2811" i="5" s="1"/>
  <c r="P2812" i="5" s="1"/>
  <c r="P2813" i="5" s="1"/>
  <c r="P2814" i="5" s="1"/>
  <c r="P2815" i="5" s="1"/>
  <c r="P2816" i="5" s="1"/>
  <c r="P2817" i="5" s="1"/>
  <c r="P2818" i="5" s="1"/>
  <c r="P2819" i="5" s="1"/>
  <c r="P2820" i="5" s="1"/>
  <c r="P2821" i="5" s="1"/>
  <c r="P2822" i="5" s="1"/>
  <c r="P2823" i="5" s="1"/>
  <c r="P2824" i="5" s="1"/>
  <c r="P2825" i="5" s="1"/>
  <c r="P2826" i="5" s="1"/>
  <c r="P2827" i="5" s="1"/>
  <c r="P2828" i="5" s="1"/>
  <c r="P2829" i="5" s="1"/>
  <c r="P2830" i="5" s="1"/>
  <c r="P2831" i="5" s="1"/>
  <c r="P2832" i="5" s="1"/>
  <c r="P2833" i="5" s="1"/>
  <c r="P2834" i="5" s="1"/>
  <c r="P2835" i="5" s="1"/>
  <c r="P2836" i="5" s="1"/>
  <c r="P2837" i="5" s="1"/>
  <c r="P2838" i="5" s="1"/>
  <c r="P2839" i="5" s="1"/>
  <c r="P2840" i="5" s="1"/>
  <c r="P2841" i="5" s="1"/>
  <c r="P2842" i="5" s="1"/>
  <c r="P2843" i="5" s="1"/>
  <c r="P2844" i="5" s="1"/>
  <c r="P2845" i="5" s="1"/>
  <c r="P2846" i="5" s="1"/>
  <c r="P2847" i="5" s="1"/>
  <c r="P2848" i="5" s="1"/>
  <c r="P2849" i="5" s="1"/>
  <c r="P2850" i="5" s="1"/>
  <c r="P2851" i="5" s="1"/>
  <c r="P2852" i="5" s="1"/>
  <c r="P2853" i="5" s="1"/>
  <c r="P2854" i="5" s="1"/>
  <c r="P2855" i="5" s="1"/>
  <c r="P2856" i="5" s="1"/>
  <c r="P2857" i="5" s="1"/>
  <c r="P2858" i="5" s="1"/>
  <c r="P2859" i="5" s="1"/>
  <c r="P2860" i="5" s="1"/>
  <c r="P2861" i="5" s="1"/>
  <c r="P2862" i="5" s="1"/>
  <c r="P2863" i="5" s="1"/>
  <c r="P2864" i="5" s="1"/>
  <c r="P2865" i="5" s="1"/>
  <c r="P2866" i="5" s="1"/>
  <c r="P2867" i="5" s="1"/>
  <c r="P2868" i="5" s="1"/>
  <c r="P2869" i="5" s="1"/>
  <c r="P2870" i="5" s="1"/>
  <c r="P2871" i="5" s="1"/>
  <c r="P2872" i="5" s="1"/>
  <c r="P2873" i="5" s="1"/>
  <c r="P2874" i="5" s="1"/>
  <c r="P2875" i="5" s="1"/>
  <c r="P2876" i="5" s="1"/>
  <c r="P2877" i="5" s="1"/>
  <c r="P2878" i="5" s="1"/>
  <c r="P2879" i="5" s="1"/>
  <c r="P2880" i="5" s="1"/>
  <c r="P2881" i="5" s="1"/>
  <c r="P2882" i="5" s="1"/>
  <c r="P2883" i="5" s="1"/>
  <c r="P2884" i="5" s="1"/>
  <c r="P2885" i="5" s="1"/>
  <c r="P2886" i="5" s="1"/>
  <c r="P2887" i="5" s="1"/>
  <c r="P2888" i="5" s="1"/>
  <c r="P2889" i="5" s="1"/>
  <c r="P2890" i="5" s="1"/>
  <c r="P2891" i="5" s="1"/>
  <c r="P2892" i="5" s="1"/>
  <c r="P2893" i="5" s="1"/>
  <c r="P2894" i="5" s="1"/>
  <c r="P2895" i="5" s="1"/>
  <c r="P2896" i="5" s="1"/>
  <c r="P2897" i="5" s="1"/>
  <c r="P2898" i="5" s="1"/>
  <c r="P2899" i="5" s="1"/>
  <c r="P2900" i="5" s="1"/>
  <c r="P2901" i="5" s="1"/>
  <c r="P2902" i="5" s="1"/>
  <c r="P2903" i="5" s="1"/>
  <c r="P2904" i="5" s="1"/>
  <c r="P2905" i="5" s="1"/>
  <c r="P2906" i="5" s="1"/>
  <c r="P2907" i="5" s="1"/>
  <c r="P2908" i="5" s="1"/>
  <c r="P2909" i="5" s="1"/>
  <c r="P2910" i="5" s="1"/>
  <c r="P2911" i="5" s="1"/>
  <c r="P2912" i="5" s="1"/>
  <c r="P2913" i="5" s="1"/>
  <c r="P2914" i="5" s="1"/>
  <c r="P2915" i="5" s="1"/>
  <c r="P2916" i="5" s="1"/>
  <c r="P2917" i="5" s="1"/>
  <c r="P2918" i="5" s="1"/>
  <c r="P2919" i="5" s="1"/>
  <c r="P2920" i="5" s="1"/>
  <c r="P2921" i="5" s="1"/>
  <c r="P2922" i="5" s="1"/>
  <c r="P2923" i="5" s="1"/>
  <c r="P2924" i="5" s="1"/>
  <c r="P2925" i="5" s="1"/>
  <c r="P2926" i="5" s="1"/>
  <c r="P2927" i="5" s="1"/>
  <c r="P2928" i="5" s="1"/>
  <c r="P2929" i="5" s="1"/>
  <c r="P2930" i="5" s="1"/>
  <c r="P2931" i="5" s="1"/>
  <c r="P2932" i="5" s="1"/>
  <c r="P2933" i="5" s="1"/>
  <c r="P2934" i="5" s="1"/>
  <c r="P2935" i="5" s="1"/>
  <c r="P2936" i="5" s="1"/>
  <c r="P2937" i="5" s="1"/>
  <c r="P2938" i="5" s="1"/>
  <c r="P2939" i="5" s="1"/>
  <c r="P2940" i="5" s="1"/>
  <c r="P2941" i="5" s="1"/>
  <c r="P2942" i="5" s="1"/>
  <c r="P2943" i="5" s="1"/>
  <c r="P2944" i="5" s="1"/>
  <c r="P2945" i="5" s="1"/>
  <c r="P2946" i="5" s="1"/>
  <c r="P2947" i="5" s="1"/>
  <c r="P2948" i="5" s="1"/>
  <c r="P2949" i="5" s="1"/>
  <c r="P2950" i="5" s="1"/>
  <c r="P2951" i="5" s="1"/>
  <c r="P2952" i="5" s="1"/>
  <c r="P2953" i="5" s="1"/>
  <c r="P2954" i="5" s="1"/>
  <c r="P2955" i="5" s="1"/>
  <c r="P2956" i="5" s="1"/>
  <c r="P2957" i="5" s="1"/>
  <c r="P2958" i="5" s="1"/>
  <c r="P2959" i="5" s="1"/>
  <c r="P2960" i="5" s="1"/>
  <c r="P2961" i="5" s="1"/>
  <c r="P2962" i="5" s="1"/>
  <c r="P2963" i="5" s="1"/>
  <c r="P2964" i="5" s="1"/>
  <c r="P2965" i="5" s="1"/>
  <c r="P2966" i="5" s="1"/>
  <c r="P2967" i="5" s="1"/>
  <c r="P2968" i="5" s="1"/>
  <c r="P2969" i="5" s="1"/>
  <c r="P2970" i="5" s="1"/>
  <c r="P2971" i="5" s="1"/>
  <c r="P2972" i="5" s="1"/>
  <c r="P2973" i="5" s="1"/>
  <c r="P2974" i="5" s="1"/>
  <c r="P2975" i="5" s="1"/>
  <c r="P2976" i="5" s="1"/>
  <c r="P2977" i="5" s="1"/>
  <c r="P2978" i="5" s="1"/>
  <c r="P2979" i="5" s="1"/>
  <c r="P2980" i="5" s="1"/>
  <c r="P2981" i="5" s="1"/>
  <c r="P2982" i="5" s="1"/>
  <c r="P2983" i="5" s="1"/>
  <c r="P2984" i="5" s="1"/>
  <c r="P2985" i="5" s="1"/>
  <c r="P2986" i="5" s="1"/>
  <c r="P2987" i="5" s="1"/>
  <c r="P2988" i="5" s="1"/>
  <c r="P2989" i="5" s="1"/>
  <c r="P2990" i="5" s="1"/>
  <c r="P2991" i="5" s="1"/>
  <c r="P2992" i="5" s="1"/>
  <c r="P2993" i="5" s="1"/>
  <c r="P2994" i="5" s="1"/>
  <c r="P2995" i="5" s="1"/>
  <c r="P2996" i="5" s="1"/>
  <c r="P2997" i="5" s="1"/>
  <c r="P2998" i="5" s="1"/>
  <c r="P2999" i="5" s="1"/>
  <c r="P3000" i="5" s="1"/>
  <c r="P3001" i="5" s="1"/>
  <c r="P3002" i="5" s="1"/>
  <c r="P3003" i="5" s="1"/>
  <c r="P3004" i="5" s="1"/>
  <c r="P3005" i="5" s="1"/>
  <c r="P3006" i="5" s="1"/>
  <c r="P3007" i="5" s="1"/>
  <c r="P3008" i="5" s="1"/>
  <c r="P3009" i="5" s="1"/>
  <c r="P3010" i="5" s="1"/>
  <c r="P3011" i="5" s="1"/>
  <c r="P3012" i="5" s="1"/>
  <c r="P3013" i="5" s="1"/>
  <c r="P3014" i="5" s="1"/>
  <c r="P3015" i="5" s="1"/>
  <c r="P3016" i="5" s="1"/>
  <c r="P3017" i="5" s="1"/>
  <c r="P3018" i="5" s="1"/>
  <c r="P3019" i="5" s="1"/>
  <c r="P3020" i="5" s="1"/>
  <c r="P3021" i="5" s="1"/>
  <c r="P3022" i="5" s="1"/>
  <c r="P3023" i="5" s="1"/>
  <c r="P3024" i="5" s="1"/>
  <c r="P3025" i="5" s="1"/>
  <c r="P3026" i="5" s="1"/>
  <c r="P3027" i="5" s="1"/>
  <c r="P3028" i="5" s="1"/>
  <c r="P3029" i="5" s="1"/>
  <c r="P3030" i="5" s="1"/>
  <c r="P3031" i="5" s="1"/>
  <c r="P3032" i="5" s="1"/>
  <c r="P3033" i="5" s="1"/>
  <c r="P3034" i="5" s="1"/>
  <c r="P3035" i="5" s="1"/>
  <c r="P3036" i="5" s="1"/>
  <c r="P3037" i="5" s="1"/>
  <c r="P3038" i="5" s="1"/>
  <c r="P3039" i="5" s="1"/>
  <c r="P3040" i="5" s="1"/>
  <c r="P3041" i="5" s="1"/>
  <c r="P3042" i="5" s="1"/>
  <c r="P3043" i="5" s="1"/>
  <c r="P3044" i="5" s="1"/>
  <c r="P3045" i="5" s="1"/>
  <c r="P3046" i="5" s="1"/>
  <c r="P3047" i="5" s="1"/>
  <c r="P3048" i="5" s="1"/>
  <c r="P3049" i="5" s="1"/>
  <c r="P3050" i="5" s="1"/>
  <c r="P3051" i="5" s="1"/>
  <c r="P3052" i="5" s="1"/>
  <c r="P3053" i="5" s="1"/>
  <c r="P3054" i="5" s="1"/>
  <c r="P3055" i="5" s="1"/>
  <c r="P3056" i="5" s="1"/>
  <c r="P3057" i="5" s="1"/>
  <c r="P3058" i="5" s="1"/>
  <c r="P3059" i="5" s="1"/>
  <c r="P3060" i="5" s="1"/>
  <c r="P3061" i="5" s="1"/>
  <c r="P3062" i="5" s="1"/>
  <c r="P3063" i="5" s="1"/>
  <c r="P3064" i="5" s="1"/>
  <c r="P3065" i="5" s="1"/>
  <c r="P3066" i="5" s="1"/>
  <c r="P3067" i="5" s="1"/>
  <c r="P3068" i="5" s="1"/>
  <c r="P3069" i="5" s="1"/>
  <c r="P3070" i="5" s="1"/>
  <c r="P3071" i="5" s="1"/>
  <c r="P3072" i="5" s="1"/>
  <c r="P3073" i="5" s="1"/>
  <c r="P3074" i="5" s="1"/>
  <c r="P3075" i="5" s="1"/>
  <c r="P3076" i="5" s="1"/>
  <c r="P3077" i="5" s="1"/>
  <c r="P3078" i="5" s="1"/>
  <c r="P3079" i="5" s="1"/>
  <c r="P3080" i="5" s="1"/>
  <c r="P3081" i="5" s="1"/>
  <c r="P3082" i="5" s="1"/>
  <c r="P3083" i="5" s="1"/>
  <c r="P3084" i="5" s="1"/>
  <c r="P3085" i="5" s="1"/>
  <c r="P3086" i="5" s="1"/>
  <c r="P3087" i="5" s="1"/>
  <c r="P3088" i="5" s="1"/>
  <c r="P3089" i="5" s="1"/>
  <c r="P3090" i="5" s="1"/>
  <c r="P3091" i="5" s="1"/>
  <c r="P3092" i="5" s="1"/>
  <c r="P3093" i="5" s="1"/>
  <c r="P3094" i="5" s="1"/>
  <c r="P3095" i="5" s="1"/>
  <c r="P3096" i="5" s="1"/>
  <c r="P3097" i="5" s="1"/>
  <c r="P3098" i="5" s="1"/>
  <c r="P3099" i="5" s="1"/>
  <c r="P3100" i="5" s="1"/>
  <c r="P3101" i="5" s="1"/>
  <c r="P3102" i="5" s="1"/>
  <c r="P3103" i="5" s="1"/>
  <c r="P3104" i="5" s="1"/>
  <c r="P3105" i="5" s="1"/>
  <c r="P3106" i="5" s="1"/>
  <c r="P3107" i="5" s="1"/>
  <c r="P3108" i="5" s="1"/>
  <c r="P3109" i="5" s="1"/>
  <c r="P3110" i="5" s="1"/>
  <c r="P3111" i="5" s="1"/>
  <c r="P3112" i="5" s="1"/>
  <c r="P3113" i="5" s="1"/>
  <c r="P3114" i="5" s="1"/>
  <c r="P3115" i="5" s="1"/>
  <c r="P3116" i="5" s="1"/>
  <c r="P3117" i="5" s="1"/>
  <c r="P3118" i="5" s="1"/>
  <c r="P3119" i="5" s="1"/>
  <c r="P3120" i="5" s="1"/>
  <c r="P3121" i="5" s="1"/>
  <c r="P3122" i="5" s="1"/>
  <c r="P3123" i="5" s="1"/>
  <c r="P3124" i="5" s="1"/>
  <c r="P3125" i="5" s="1"/>
  <c r="P3126" i="5" s="1"/>
  <c r="P3127" i="5" s="1"/>
  <c r="P3128" i="5" s="1"/>
  <c r="P3129" i="5" s="1"/>
  <c r="P3130" i="5" s="1"/>
  <c r="P3131" i="5" s="1"/>
  <c r="P3132" i="5" s="1"/>
  <c r="P3133" i="5" s="1"/>
  <c r="P3134" i="5" s="1"/>
  <c r="P3135" i="5" s="1"/>
  <c r="P3136" i="5" s="1"/>
  <c r="P3137" i="5" s="1"/>
  <c r="P3138" i="5" s="1"/>
  <c r="P3139" i="5" s="1"/>
  <c r="P3140" i="5" s="1"/>
  <c r="P3141" i="5" s="1"/>
  <c r="P3142" i="5" s="1"/>
  <c r="P3143" i="5" s="1"/>
  <c r="P3144" i="5" s="1"/>
  <c r="P3145" i="5" s="1"/>
  <c r="P3146" i="5" s="1"/>
  <c r="P3147" i="5" s="1"/>
  <c r="P3148" i="5" s="1"/>
  <c r="P3149" i="5" s="1"/>
  <c r="P3150" i="5" s="1"/>
  <c r="P3151" i="5" s="1"/>
  <c r="P3152" i="5" s="1"/>
  <c r="P3153" i="5" s="1"/>
  <c r="P3154" i="5" s="1"/>
  <c r="P3155" i="5" s="1"/>
  <c r="P3156" i="5" s="1"/>
  <c r="P3157" i="5" s="1"/>
  <c r="P3158" i="5" s="1"/>
  <c r="P3159" i="5" s="1"/>
  <c r="P3160" i="5" s="1"/>
  <c r="P3161" i="5" s="1"/>
  <c r="P3162" i="5" s="1"/>
  <c r="P3163" i="5" s="1"/>
  <c r="P3164" i="5" s="1"/>
  <c r="P3165" i="5" s="1"/>
  <c r="P3166" i="5" s="1"/>
  <c r="P3167" i="5" s="1"/>
  <c r="P3168" i="5" s="1"/>
  <c r="P3169" i="5" s="1"/>
  <c r="P3170" i="5" s="1"/>
  <c r="P3171" i="5" s="1"/>
  <c r="P3172" i="5" s="1"/>
  <c r="P3173" i="5" s="1"/>
  <c r="P3174" i="5" s="1"/>
  <c r="P3175" i="5" s="1"/>
  <c r="P3176" i="5" s="1"/>
  <c r="P3177" i="5" s="1"/>
  <c r="P3178" i="5" s="1"/>
  <c r="P3179" i="5" s="1"/>
  <c r="P3180" i="5" s="1"/>
  <c r="P3181" i="5" s="1"/>
  <c r="P3182" i="5" s="1"/>
  <c r="P3183" i="5" s="1"/>
  <c r="P3184" i="5" s="1"/>
  <c r="P3185" i="5" s="1"/>
  <c r="P3186" i="5" s="1"/>
  <c r="P3187" i="5" s="1"/>
  <c r="P3188" i="5" s="1"/>
  <c r="P3189" i="5" s="1"/>
  <c r="P3190" i="5" s="1"/>
  <c r="P3191" i="5" s="1"/>
  <c r="P3192" i="5" s="1"/>
  <c r="P3193" i="5" s="1"/>
  <c r="P3194" i="5" s="1"/>
  <c r="P3195" i="5" s="1"/>
  <c r="P3196" i="5" s="1"/>
  <c r="P3197" i="5" s="1"/>
  <c r="P3198" i="5" s="1"/>
  <c r="P3199" i="5" s="1"/>
  <c r="P3200" i="5" s="1"/>
  <c r="P3201" i="5" s="1"/>
  <c r="P3202" i="5" s="1"/>
  <c r="P3203" i="5" s="1"/>
  <c r="P3204" i="5" s="1"/>
  <c r="P3205" i="5" s="1"/>
  <c r="P3206" i="5" s="1"/>
  <c r="P3207" i="5" s="1"/>
  <c r="P3208" i="5" s="1"/>
  <c r="P3209" i="5" s="1"/>
  <c r="P3210" i="5" s="1"/>
  <c r="P3211" i="5" s="1"/>
  <c r="P3212" i="5" s="1"/>
  <c r="P3213" i="5" s="1"/>
  <c r="P3214" i="5" s="1"/>
  <c r="P3215" i="5" s="1"/>
  <c r="P3216" i="5" s="1"/>
  <c r="P3217" i="5" s="1"/>
  <c r="P3218" i="5" s="1"/>
  <c r="P3219" i="5" s="1"/>
  <c r="P3220" i="5" s="1"/>
  <c r="P3221" i="5" s="1"/>
  <c r="P3222" i="5" s="1"/>
  <c r="P3223" i="5" s="1"/>
  <c r="P3224" i="5" s="1"/>
  <c r="P3225" i="5" s="1"/>
  <c r="P3226" i="5" s="1"/>
  <c r="P3227" i="5" s="1"/>
  <c r="P3228" i="5" s="1"/>
  <c r="P3229" i="5" s="1"/>
  <c r="P3230" i="5" s="1"/>
  <c r="P3231" i="5" s="1"/>
  <c r="P3232" i="5" s="1"/>
  <c r="P3233" i="5" s="1"/>
  <c r="P3234" i="5" s="1"/>
  <c r="P3235" i="5" s="1"/>
  <c r="P3236" i="5" s="1"/>
  <c r="P3237" i="5" s="1"/>
  <c r="P3238" i="5" s="1"/>
  <c r="P3239" i="5" s="1"/>
  <c r="P3240" i="5" s="1"/>
  <c r="P3241" i="5" s="1"/>
  <c r="P3242" i="5" s="1"/>
  <c r="P3243" i="5" s="1"/>
  <c r="P3244" i="5" s="1"/>
  <c r="P3245" i="5" s="1"/>
  <c r="P3246" i="5" s="1"/>
  <c r="P3247" i="5" s="1"/>
  <c r="P3248" i="5" s="1"/>
  <c r="P3249" i="5" s="1"/>
  <c r="P3250" i="5" s="1"/>
  <c r="P3251" i="5" s="1"/>
  <c r="P3252" i="5" s="1"/>
  <c r="P3253" i="5" s="1"/>
  <c r="P3254" i="5" s="1"/>
  <c r="P3255" i="5" s="1"/>
  <c r="P3256" i="5" s="1"/>
  <c r="P3257" i="5" s="1"/>
  <c r="P3258" i="5" s="1"/>
  <c r="P3259" i="5" s="1"/>
  <c r="P3260" i="5" s="1"/>
  <c r="P3261" i="5" s="1"/>
  <c r="P3262" i="5" s="1"/>
  <c r="P3263" i="5" s="1"/>
  <c r="P3264" i="5" s="1"/>
  <c r="P3265" i="5" s="1"/>
  <c r="P3266" i="5" s="1"/>
  <c r="P3267" i="5" s="1"/>
  <c r="P3268" i="5" s="1"/>
  <c r="P3269" i="5" s="1"/>
  <c r="P3270" i="5" s="1"/>
  <c r="P3271" i="5" s="1"/>
  <c r="P3272" i="5" s="1"/>
  <c r="P3273" i="5" s="1"/>
  <c r="P3274" i="5" s="1"/>
  <c r="P3275" i="5" s="1"/>
  <c r="P3276" i="5" s="1"/>
  <c r="P3277" i="5" s="1"/>
  <c r="P3278" i="5" s="1"/>
  <c r="P3279" i="5" s="1"/>
  <c r="P3280" i="5" s="1"/>
  <c r="P3281" i="5" s="1"/>
  <c r="P3282" i="5" s="1"/>
  <c r="P3283" i="5" s="1"/>
  <c r="P3284" i="5" s="1"/>
  <c r="P3285" i="5" s="1"/>
  <c r="P3286" i="5" s="1"/>
  <c r="P3287" i="5" s="1"/>
  <c r="P3288" i="5" s="1"/>
  <c r="P3289" i="5" s="1"/>
  <c r="P3290" i="5" s="1"/>
  <c r="P3291" i="5" s="1"/>
  <c r="P3292" i="5" s="1"/>
  <c r="P3293" i="5" s="1"/>
  <c r="P3294" i="5" s="1"/>
  <c r="P3295" i="5" s="1"/>
  <c r="P3296" i="5" s="1"/>
  <c r="P3297" i="5" s="1"/>
  <c r="P3298" i="5" s="1"/>
  <c r="P3299" i="5" s="1"/>
  <c r="P3300" i="5" s="1"/>
  <c r="P3301" i="5" s="1"/>
  <c r="P3302" i="5" s="1"/>
  <c r="P3303" i="5" s="1"/>
  <c r="P3304" i="5" s="1"/>
  <c r="P3305" i="5" s="1"/>
  <c r="P3306" i="5" s="1"/>
  <c r="P3307" i="5" s="1"/>
  <c r="P3308" i="5" s="1"/>
  <c r="P3309" i="5" s="1"/>
  <c r="P3310" i="5" s="1"/>
  <c r="P3311" i="5" s="1"/>
  <c r="P3312" i="5" s="1"/>
  <c r="P3313" i="5" s="1"/>
  <c r="P3314" i="5" s="1"/>
  <c r="P3315" i="5" s="1"/>
  <c r="P3316" i="5" s="1"/>
  <c r="P3317" i="5" s="1"/>
  <c r="P3318" i="5" s="1"/>
  <c r="P3319" i="5" s="1"/>
  <c r="P3320" i="5" s="1"/>
  <c r="P3321" i="5" s="1"/>
  <c r="P3322" i="5" s="1"/>
  <c r="P3323" i="5" s="1"/>
  <c r="P3324" i="5" s="1"/>
  <c r="P3325" i="5" s="1"/>
  <c r="P3326" i="5" s="1"/>
  <c r="P3327" i="5" s="1"/>
  <c r="P3328" i="5" s="1"/>
  <c r="P3329" i="5" s="1"/>
  <c r="P3330" i="5" s="1"/>
  <c r="P3331" i="5" s="1"/>
  <c r="P3332" i="5" s="1"/>
  <c r="P3333" i="5" s="1"/>
  <c r="P3334" i="5" s="1"/>
  <c r="P3335" i="5" s="1"/>
  <c r="P3336" i="5" s="1"/>
  <c r="P3337" i="5" s="1"/>
  <c r="P3338" i="5" s="1"/>
  <c r="P3339" i="5" s="1"/>
  <c r="P3340" i="5" s="1"/>
  <c r="P3341" i="5" s="1"/>
  <c r="P3342" i="5" s="1"/>
  <c r="P3343" i="5" s="1"/>
  <c r="P3344" i="5" s="1"/>
  <c r="P3345" i="5" s="1"/>
  <c r="P3346" i="5" s="1"/>
  <c r="P3347" i="5" s="1"/>
  <c r="P3348" i="5" s="1"/>
  <c r="P3349" i="5" s="1"/>
  <c r="P3350" i="5" s="1"/>
  <c r="P3351" i="5" s="1"/>
  <c r="P3352" i="5" s="1"/>
  <c r="P3353" i="5" s="1"/>
  <c r="P3354" i="5" s="1"/>
  <c r="P3355" i="5" s="1"/>
  <c r="P3356" i="5" s="1"/>
  <c r="P3357" i="5" s="1"/>
  <c r="P3358" i="5" s="1"/>
  <c r="P3359" i="5" s="1"/>
  <c r="P3360" i="5" s="1"/>
  <c r="P3361" i="5" s="1"/>
  <c r="P3362" i="5" s="1"/>
  <c r="P3363" i="5" s="1"/>
  <c r="P3364" i="5" s="1"/>
  <c r="P3365" i="5" s="1"/>
  <c r="P3366" i="5" s="1"/>
  <c r="P3367" i="5" s="1"/>
  <c r="P3368" i="5" s="1"/>
  <c r="P3369" i="5" s="1"/>
  <c r="P3370" i="5" s="1"/>
  <c r="P3371" i="5" s="1"/>
  <c r="P3372" i="5" s="1"/>
  <c r="P3373" i="5" s="1"/>
  <c r="P3374" i="5" s="1"/>
  <c r="P3375" i="5" s="1"/>
  <c r="P3376" i="5" s="1"/>
  <c r="P3377" i="5" s="1"/>
  <c r="P3378" i="5" s="1"/>
  <c r="P3379" i="5" s="1"/>
  <c r="P3380" i="5" s="1"/>
  <c r="P3381" i="5" s="1"/>
  <c r="P3382" i="5" s="1"/>
  <c r="P3383" i="5" s="1"/>
  <c r="P3384" i="5" s="1"/>
  <c r="P3385" i="5" s="1"/>
  <c r="P3386" i="5" s="1"/>
  <c r="P3387" i="5" s="1"/>
  <c r="P3388" i="5" s="1"/>
  <c r="P3389" i="5" s="1"/>
  <c r="P3390" i="5" s="1"/>
  <c r="P3391" i="5" s="1"/>
  <c r="P3392" i="5" s="1"/>
  <c r="P3393" i="5" s="1"/>
  <c r="P3394" i="5" s="1"/>
  <c r="P3395" i="5" s="1"/>
  <c r="P3396" i="5" s="1"/>
  <c r="P3397" i="5" s="1"/>
  <c r="P3398" i="5" s="1"/>
  <c r="P3399" i="5" s="1"/>
  <c r="P3400" i="5" s="1"/>
  <c r="P3401" i="5" s="1"/>
  <c r="P3402" i="5" s="1"/>
  <c r="P3403" i="5" s="1"/>
  <c r="P3404" i="5" s="1"/>
  <c r="P3405" i="5" s="1"/>
  <c r="P3406" i="5" s="1"/>
  <c r="P3407" i="5" s="1"/>
  <c r="P3408" i="5" s="1"/>
  <c r="P3409" i="5" s="1"/>
  <c r="P3410" i="5" s="1"/>
  <c r="P3411" i="5" s="1"/>
  <c r="P3412" i="5" s="1"/>
  <c r="P3413" i="5" s="1"/>
  <c r="P3414" i="5" s="1"/>
  <c r="P3415" i="5" s="1"/>
  <c r="P3416" i="5" s="1"/>
  <c r="P3417" i="5" s="1"/>
  <c r="P3418" i="5" s="1"/>
  <c r="P3419" i="5" s="1"/>
  <c r="P3420" i="5" s="1"/>
  <c r="P3421" i="5" s="1"/>
  <c r="P3422" i="5" s="1"/>
  <c r="P3423" i="5" s="1"/>
  <c r="P3424" i="5" s="1"/>
  <c r="P3425" i="5" s="1"/>
  <c r="P3426" i="5" s="1"/>
  <c r="P3427" i="5" s="1"/>
  <c r="P3428" i="5" s="1"/>
  <c r="P3429" i="5" s="1"/>
  <c r="P3430" i="5" s="1"/>
  <c r="P3431" i="5" s="1"/>
  <c r="P3432" i="5" s="1"/>
  <c r="P3433" i="5" s="1"/>
  <c r="P3434" i="5" s="1"/>
  <c r="P3435" i="5" s="1"/>
  <c r="P3436" i="5" s="1"/>
  <c r="P3437" i="5" s="1"/>
  <c r="P3438" i="5" s="1"/>
  <c r="P3439" i="5" s="1"/>
  <c r="P3440" i="5" s="1"/>
  <c r="P3441" i="5" s="1"/>
  <c r="P3442" i="5" s="1"/>
  <c r="P3443" i="5" s="1"/>
  <c r="P3444" i="5" s="1"/>
  <c r="P3445" i="5" s="1"/>
  <c r="P3446" i="5" s="1"/>
  <c r="P3447" i="5" s="1"/>
  <c r="P3448" i="5" s="1"/>
  <c r="P3449" i="5" s="1"/>
  <c r="P3450" i="5" s="1"/>
  <c r="P3451" i="5" s="1"/>
  <c r="P3452" i="5" s="1"/>
  <c r="P3453" i="5" s="1"/>
  <c r="P3454" i="5" s="1"/>
  <c r="P3455" i="5" s="1"/>
  <c r="P3456" i="5" s="1"/>
  <c r="P3457" i="5" s="1"/>
  <c r="P3458" i="5" s="1"/>
  <c r="P3459" i="5" s="1"/>
  <c r="P3460" i="5" s="1"/>
  <c r="P3461" i="5" s="1"/>
  <c r="P3462" i="5" s="1"/>
  <c r="P3463" i="5" s="1"/>
  <c r="P3464" i="5" s="1"/>
  <c r="P3465" i="5" s="1"/>
  <c r="P3466" i="5" s="1"/>
  <c r="P3467" i="5" s="1"/>
  <c r="P3468" i="5" s="1"/>
  <c r="P3469" i="5" s="1"/>
  <c r="P3470" i="5" s="1"/>
  <c r="P3471" i="5" s="1"/>
  <c r="P3472" i="5" s="1"/>
  <c r="P3473" i="5" s="1"/>
  <c r="P3474" i="5" s="1"/>
  <c r="P3475" i="5" s="1"/>
  <c r="P3476" i="5" s="1"/>
  <c r="P3477" i="5" s="1"/>
  <c r="P3478" i="5" s="1"/>
  <c r="P3479" i="5" s="1"/>
  <c r="P3480" i="5" s="1"/>
  <c r="P3481" i="5" s="1"/>
  <c r="P3482" i="5" s="1"/>
  <c r="P3483" i="5" s="1"/>
  <c r="P3484" i="5" s="1"/>
  <c r="P3485" i="5" s="1"/>
  <c r="P3486" i="5" s="1"/>
  <c r="P3487" i="5" s="1"/>
  <c r="P3488" i="5" s="1"/>
  <c r="P3489" i="5" s="1"/>
  <c r="P3490" i="5" s="1"/>
  <c r="P3491" i="5" s="1"/>
  <c r="P3492" i="5" s="1"/>
  <c r="P3493" i="5" s="1"/>
  <c r="P3494" i="5" s="1"/>
  <c r="P3495" i="5" s="1"/>
  <c r="P3496" i="5" s="1"/>
  <c r="P3497" i="5" s="1"/>
  <c r="P3498" i="5" s="1"/>
  <c r="P3499" i="5" s="1"/>
  <c r="P3500" i="5" s="1"/>
  <c r="P3501" i="5" s="1"/>
  <c r="P3502" i="5" s="1"/>
  <c r="P3503" i="5" s="1"/>
  <c r="P3504" i="5" s="1"/>
  <c r="P3505" i="5" s="1"/>
  <c r="P3506" i="5" s="1"/>
  <c r="P3507" i="5" s="1"/>
  <c r="P3508" i="5" s="1"/>
  <c r="P3509" i="5" s="1"/>
  <c r="P3510" i="5" s="1"/>
  <c r="P3511" i="5" s="1"/>
  <c r="P3512" i="5" s="1"/>
  <c r="P3513" i="5" s="1"/>
  <c r="P3514" i="5" s="1"/>
  <c r="P3515" i="5" s="1"/>
  <c r="P3516" i="5" s="1"/>
  <c r="P3517" i="5" s="1"/>
  <c r="P3518" i="5" s="1"/>
  <c r="P3519" i="5" s="1"/>
  <c r="P3520" i="5" s="1"/>
  <c r="P3521" i="5" s="1"/>
  <c r="P3522" i="5" s="1"/>
  <c r="P3523" i="5" s="1"/>
  <c r="P3524" i="5" s="1"/>
  <c r="P3525" i="5" s="1"/>
  <c r="P3526" i="5" s="1"/>
  <c r="P3527" i="5" s="1"/>
  <c r="P3528" i="5" s="1"/>
  <c r="P3529" i="5" s="1"/>
  <c r="P3530" i="5" s="1"/>
  <c r="P3531" i="5" s="1"/>
  <c r="P3532" i="5" s="1"/>
  <c r="P3533" i="5" s="1"/>
  <c r="P3534" i="5" s="1"/>
  <c r="P3535" i="5" s="1"/>
  <c r="P3536" i="5" s="1"/>
  <c r="P3537" i="5" s="1"/>
  <c r="P3538" i="5" s="1"/>
  <c r="P3539" i="5" s="1"/>
  <c r="P3540" i="5" s="1"/>
  <c r="P3541" i="5" s="1"/>
  <c r="P3542" i="5" s="1"/>
  <c r="P3543" i="5" s="1"/>
  <c r="P3544" i="5" s="1"/>
  <c r="P3545" i="5" s="1"/>
  <c r="P3546" i="5" s="1"/>
  <c r="P3547" i="5" s="1"/>
  <c r="P3548" i="5" s="1"/>
  <c r="P3549" i="5" s="1"/>
  <c r="P3550" i="5" s="1"/>
  <c r="P3551" i="5" s="1"/>
  <c r="P3552" i="5" s="1"/>
  <c r="P3553" i="5" s="1"/>
  <c r="P3554" i="5" s="1"/>
  <c r="P3555" i="5" s="1"/>
  <c r="P3556" i="5" s="1"/>
  <c r="P3557" i="5" s="1"/>
  <c r="P3558" i="5" s="1"/>
  <c r="P3559" i="5" s="1"/>
  <c r="P3560" i="5" s="1"/>
  <c r="P3561" i="5" s="1"/>
  <c r="P3562" i="5" s="1"/>
  <c r="P3563" i="5" s="1"/>
  <c r="P3564" i="5" s="1"/>
  <c r="P3565" i="5" s="1"/>
  <c r="P3566" i="5" s="1"/>
  <c r="P3567" i="5" s="1"/>
  <c r="P3568" i="5" s="1"/>
  <c r="P3569" i="5" s="1"/>
  <c r="P3570" i="5" s="1"/>
  <c r="P3571" i="5" s="1"/>
  <c r="P3572" i="5" s="1"/>
  <c r="P3573" i="5" s="1"/>
  <c r="P3574" i="5" s="1"/>
  <c r="P3575" i="5" s="1"/>
  <c r="P3576" i="5" s="1"/>
  <c r="P3577" i="5" s="1"/>
  <c r="P3578" i="5" s="1"/>
  <c r="P3579" i="5" s="1"/>
  <c r="P3580" i="5" s="1"/>
  <c r="P3581" i="5" s="1"/>
  <c r="P3582" i="5" s="1"/>
  <c r="P3583" i="5" s="1"/>
  <c r="P3584" i="5" s="1"/>
  <c r="P3585" i="5" s="1"/>
  <c r="P3586" i="5" s="1"/>
  <c r="P3587" i="5" s="1"/>
  <c r="P3588" i="5" s="1"/>
  <c r="P3589" i="5" s="1"/>
  <c r="P3590" i="5" s="1"/>
  <c r="P3591" i="5" s="1"/>
  <c r="P3592" i="5" s="1"/>
  <c r="P3593" i="5" s="1"/>
  <c r="P3594" i="5" s="1"/>
  <c r="P3595" i="5" s="1"/>
  <c r="P3596" i="5" s="1"/>
  <c r="P3597" i="5" s="1"/>
  <c r="P3598" i="5" s="1"/>
  <c r="P3599" i="5" s="1"/>
  <c r="P3600" i="5" s="1"/>
  <c r="P3601" i="5" s="1"/>
  <c r="P3602" i="5" s="1"/>
  <c r="P3603" i="5" s="1"/>
  <c r="P3604" i="5" s="1"/>
  <c r="P3605" i="5" s="1"/>
  <c r="P3606" i="5" s="1"/>
  <c r="P3607" i="5" s="1"/>
  <c r="P3608" i="5" s="1"/>
  <c r="P3609" i="5" s="1"/>
  <c r="P3610" i="5" s="1"/>
  <c r="P3611" i="5" s="1"/>
  <c r="P3612" i="5" s="1"/>
  <c r="P3613" i="5" s="1"/>
  <c r="P3614" i="5" s="1"/>
  <c r="P3615" i="5" s="1"/>
  <c r="P3616" i="5" s="1"/>
  <c r="P3617" i="5" s="1"/>
  <c r="P3618" i="5" s="1"/>
  <c r="P3619" i="5" s="1"/>
  <c r="P3620" i="5" s="1"/>
  <c r="P3621" i="5" s="1"/>
  <c r="P3622" i="5" s="1"/>
  <c r="P3623" i="5" s="1"/>
  <c r="P3624" i="5" s="1"/>
  <c r="P3625" i="5" s="1"/>
  <c r="P3626" i="5" s="1"/>
  <c r="P3627" i="5" s="1"/>
  <c r="P3628" i="5" s="1"/>
  <c r="P3629" i="5" s="1"/>
  <c r="P3630" i="5" s="1"/>
  <c r="P3631" i="5" s="1"/>
  <c r="P3632" i="5" s="1"/>
  <c r="P3633" i="5" s="1"/>
  <c r="P3634" i="5" s="1"/>
  <c r="P3635" i="5" s="1"/>
  <c r="P3636" i="5" s="1"/>
  <c r="P3637" i="5" s="1"/>
  <c r="P3638" i="5" s="1"/>
  <c r="P3639" i="5" s="1"/>
  <c r="P3640" i="5" s="1"/>
  <c r="P3641" i="5" s="1"/>
  <c r="P3642" i="5" s="1"/>
  <c r="P3643" i="5" s="1"/>
  <c r="P3644" i="5" s="1"/>
  <c r="P3645" i="5" s="1"/>
  <c r="P3646" i="5" s="1"/>
  <c r="P3647" i="5" s="1"/>
  <c r="P3648" i="5" s="1"/>
  <c r="P3649" i="5" s="1"/>
  <c r="P3650" i="5" s="1"/>
  <c r="P3651" i="5" s="1"/>
  <c r="P3652" i="5" s="1"/>
  <c r="P3653" i="5" s="1"/>
  <c r="P3654" i="5" s="1"/>
  <c r="P3655" i="5" s="1"/>
  <c r="P3656" i="5" s="1"/>
  <c r="P3657" i="5" s="1"/>
  <c r="P3658" i="5" s="1"/>
  <c r="P3659" i="5" s="1"/>
  <c r="P3660" i="5" s="1"/>
  <c r="P3661" i="5" s="1"/>
  <c r="P3662" i="5" s="1"/>
  <c r="P3663" i="5" s="1"/>
  <c r="P3664" i="5" s="1"/>
  <c r="P3665" i="5" s="1"/>
  <c r="P3666" i="5" s="1"/>
  <c r="P3667" i="5" s="1"/>
  <c r="P3668" i="5" s="1"/>
  <c r="P3669" i="5" s="1"/>
  <c r="P3670" i="5" s="1"/>
  <c r="P3671" i="5" s="1"/>
  <c r="P3672" i="5" s="1"/>
  <c r="P3673" i="5" s="1"/>
  <c r="P3674" i="5" s="1"/>
  <c r="P3675" i="5" s="1"/>
  <c r="P3676" i="5" s="1"/>
  <c r="P3677" i="5" s="1"/>
  <c r="P3678" i="5" s="1"/>
  <c r="P3679" i="5" s="1"/>
  <c r="P3680" i="5" s="1"/>
  <c r="P3681" i="5" s="1"/>
  <c r="P3682" i="5" s="1"/>
  <c r="P3683" i="5" s="1"/>
  <c r="P3684" i="5" s="1"/>
  <c r="P3685" i="5" s="1"/>
  <c r="P3686" i="5" s="1"/>
  <c r="P3687" i="5" s="1"/>
  <c r="P3688" i="5" s="1"/>
  <c r="P3689" i="5" s="1"/>
  <c r="P3690" i="5" s="1"/>
  <c r="P3691" i="5" s="1"/>
  <c r="P3692" i="5" s="1"/>
  <c r="P3693" i="5" s="1"/>
  <c r="P3694" i="5" s="1"/>
  <c r="P3695" i="5" s="1"/>
  <c r="P3696" i="5" s="1"/>
  <c r="P3697" i="5" s="1"/>
  <c r="P3698" i="5" s="1"/>
  <c r="P3699" i="5" s="1"/>
  <c r="P3700" i="5" s="1"/>
  <c r="P3701" i="5" s="1"/>
  <c r="P3702" i="5" s="1"/>
  <c r="P3703" i="5" s="1"/>
  <c r="P3704" i="5" s="1"/>
  <c r="P3705" i="5" s="1"/>
  <c r="P3706" i="5" s="1"/>
  <c r="P3707" i="5" s="1"/>
  <c r="P3708" i="5" s="1"/>
  <c r="P3709" i="5" s="1"/>
  <c r="P3710" i="5" s="1"/>
  <c r="P3711" i="5" s="1"/>
  <c r="P3712" i="5" s="1"/>
  <c r="P3713" i="5" s="1"/>
  <c r="P3714" i="5" s="1"/>
  <c r="P3715" i="5" s="1"/>
  <c r="P3716" i="5" s="1"/>
  <c r="P3717" i="5" s="1"/>
  <c r="P3718" i="5" s="1"/>
  <c r="P3719" i="5" s="1"/>
  <c r="P3720" i="5" s="1"/>
  <c r="P3721" i="5" s="1"/>
  <c r="P3722" i="5" s="1"/>
  <c r="P3723" i="5" s="1"/>
  <c r="P3724" i="5" s="1"/>
  <c r="P3725" i="5" s="1"/>
  <c r="P3726" i="5" s="1"/>
  <c r="P3727" i="5" s="1"/>
  <c r="P3728" i="5" s="1"/>
  <c r="P3729" i="5" s="1"/>
  <c r="P3730" i="5" s="1"/>
  <c r="P3731" i="5" s="1"/>
  <c r="P3732" i="5" s="1"/>
  <c r="P3733" i="5" s="1"/>
  <c r="P3734" i="5" s="1"/>
  <c r="P3735" i="5" s="1"/>
  <c r="P3736" i="5" s="1"/>
  <c r="P3737" i="5" s="1"/>
  <c r="P3738" i="5" s="1"/>
  <c r="P3739" i="5" s="1"/>
  <c r="P3740" i="5" s="1"/>
  <c r="P3741" i="5" s="1"/>
  <c r="P3742" i="5" s="1"/>
  <c r="P3743" i="5" s="1"/>
  <c r="P3744" i="5" s="1"/>
  <c r="P3745" i="5" s="1"/>
  <c r="P3746" i="5" s="1"/>
  <c r="P3747" i="5" s="1"/>
  <c r="P3748" i="5" s="1"/>
  <c r="P3749" i="5" s="1"/>
  <c r="P3750" i="5" s="1"/>
  <c r="P3751" i="5" s="1"/>
  <c r="P3752" i="5" s="1"/>
  <c r="P3753" i="5" s="1"/>
  <c r="P3754" i="5" s="1"/>
  <c r="P3755" i="5" s="1"/>
  <c r="P3756" i="5" s="1"/>
  <c r="P3757" i="5" s="1"/>
  <c r="P3758" i="5" s="1"/>
  <c r="P3759" i="5" s="1"/>
  <c r="P3760" i="5" s="1"/>
  <c r="P3761" i="5" s="1"/>
  <c r="P3762" i="5" s="1"/>
  <c r="P3763" i="5" s="1"/>
  <c r="P3764" i="5" s="1"/>
  <c r="P3765" i="5" s="1"/>
  <c r="P3766" i="5" s="1"/>
  <c r="P3767" i="5" s="1"/>
  <c r="P3768" i="5" s="1"/>
  <c r="P3769" i="5" s="1"/>
  <c r="P3770" i="5" s="1"/>
  <c r="P3771" i="5" s="1"/>
  <c r="P3772" i="5" s="1"/>
  <c r="P3773" i="5" s="1"/>
  <c r="P3774" i="5" s="1"/>
  <c r="P3775" i="5" s="1"/>
  <c r="P3776" i="5" s="1"/>
  <c r="P3777" i="5" s="1"/>
  <c r="P3778" i="5" s="1"/>
  <c r="P3779" i="5" s="1"/>
  <c r="P3780" i="5" s="1"/>
  <c r="P3781" i="5" s="1"/>
  <c r="P3782" i="5" s="1"/>
  <c r="P3783" i="5" s="1"/>
  <c r="P3784" i="5" s="1"/>
  <c r="P3785" i="5" s="1"/>
  <c r="P3786" i="5" s="1"/>
  <c r="P3787" i="5" s="1"/>
  <c r="P3788" i="5" s="1"/>
  <c r="P3789" i="5" s="1"/>
  <c r="P3790" i="5" s="1"/>
  <c r="P3791" i="5" s="1"/>
  <c r="P3792" i="5" s="1"/>
  <c r="P3793" i="5" s="1"/>
  <c r="P3794" i="5" s="1"/>
  <c r="P3795" i="5" s="1"/>
  <c r="P3796" i="5" s="1"/>
  <c r="P3797" i="5" s="1"/>
  <c r="P3798" i="5" s="1"/>
  <c r="P3799" i="5" s="1"/>
  <c r="P3800" i="5" s="1"/>
  <c r="P3801" i="5" s="1"/>
  <c r="P3802" i="5" s="1"/>
  <c r="P3803" i="5" s="1"/>
  <c r="P3804" i="5" s="1"/>
  <c r="P3805" i="5" s="1"/>
  <c r="P3806" i="5" s="1"/>
  <c r="P3807" i="5" s="1"/>
  <c r="P3808" i="5" s="1"/>
  <c r="P3809" i="5" s="1"/>
  <c r="P3810" i="5" s="1"/>
  <c r="P3811" i="5" s="1"/>
  <c r="P3812" i="5" s="1"/>
  <c r="P3813" i="5" s="1"/>
  <c r="P3814" i="5" s="1"/>
  <c r="P3815" i="5" s="1"/>
  <c r="P3816" i="5" s="1"/>
  <c r="P3817" i="5" s="1"/>
  <c r="P3818" i="5" s="1"/>
  <c r="P3819" i="5" s="1"/>
  <c r="P3820" i="5" s="1"/>
  <c r="P3821" i="5" s="1"/>
  <c r="P3822" i="5" s="1"/>
  <c r="P3823" i="5" s="1"/>
  <c r="P3824" i="5" s="1"/>
  <c r="P3825" i="5" s="1"/>
  <c r="P3826" i="5" s="1"/>
  <c r="P3827" i="5" s="1"/>
  <c r="P3828" i="5" s="1"/>
  <c r="P3829" i="5" s="1"/>
  <c r="P3830" i="5" s="1"/>
  <c r="P3831" i="5" s="1"/>
  <c r="P3832" i="5" s="1"/>
  <c r="P3833" i="5" s="1"/>
  <c r="P3834" i="5" s="1"/>
  <c r="P3835" i="5" s="1"/>
  <c r="P3836" i="5" s="1"/>
  <c r="P3837" i="5" s="1"/>
  <c r="P3838" i="5" s="1"/>
  <c r="P3839" i="5" s="1"/>
  <c r="P3840" i="5" s="1"/>
  <c r="P3841" i="5" s="1"/>
  <c r="P3842" i="5" s="1"/>
  <c r="P3843" i="5" s="1"/>
  <c r="P3844" i="5" s="1"/>
  <c r="P3845" i="5" s="1"/>
  <c r="P3846" i="5" s="1"/>
  <c r="P3847" i="5" s="1"/>
  <c r="P3848" i="5" s="1"/>
  <c r="P3849" i="5" s="1"/>
  <c r="P3850" i="5" s="1"/>
  <c r="P3851" i="5" s="1"/>
  <c r="P3852" i="5" s="1"/>
  <c r="P3853" i="5" s="1"/>
  <c r="P3854" i="5" s="1"/>
  <c r="P3855" i="5" s="1"/>
  <c r="P3856" i="5" s="1"/>
  <c r="P3857" i="5" s="1"/>
  <c r="P3858" i="5" s="1"/>
  <c r="P3859" i="5" s="1"/>
  <c r="P3860" i="5" s="1"/>
  <c r="P3861" i="5" s="1"/>
  <c r="P3862" i="5" s="1"/>
  <c r="P3863" i="5" s="1"/>
  <c r="P3864" i="5" s="1"/>
  <c r="P3865" i="5" s="1"/>
  <c r="P3866" i="5" s="1"/>
  <c r="P3867" i="5" s="1"/>
  <c r="P3868" i="5" s="1"/>
  <c r="P3869" i="5" s="1"/>
  <c r="P3870" i="5" s="1"/>
  <c r="P3871" i="5" s="1"/>
  <c r="P3872" i="5" s="1"/>
  <c r="P3873" i="5" s="1"/>
  <c r="P3874" i="5" s="1"/>
  <c r="P3875" i="5" s="1"/>
  <c r="P3876" i="5" s="1"/>
  <c r="P3877" i="5" s="1"/>
  <c r="P3878" i="5" s="1"/>
  <c r="P3879" i="5" s="1"/>
  <c r="P3880" i="5" s="1"/>
  <c r="P3881" i="5" s="1"/>
  <c r="P3882" i="5" s="1"/>
  <c r="P3883" i="5" s="1"/>
  <c r="P3884" i="5" s="1"/>
  <c r="P3885" i="5" s="1"/>
  <c r="P3886" i="5" s="1"/>
  <c r="P3887" i="5" s="1"/>
  <c r="P3888" i="5" s="1"/>
  <c r="P3889" i="5" s="1"/>
  <c r="P3890" i="5" s="1"/>
  <c r="P3891" i="5" s="1"/>
  <c r="P3892" i="5" s="1"/>
  <c r="P3893" i="5" s="1"/>
  <c r="P3894" i="5" s="1"/>
  <c r="P3895" i="5" s="1"/>
  <c r="P3896" i="5" s="1"/>
  <c r="P3897" i="5" s="1"/>
  <c r="P3898" i="5" s="1"/>
  <c r="P3899" i="5" s="1"/>
  <c r="P3900" i="5" s="1"/>
  <c r="P3901" i="5" s="1"/>
  <c r="P3902" i="5" s="1"/>
  <c r="P3903" i="5" s="1"/>
  <c r="P3904" i="5" s="1"/>
  <c r="P3905" i="5" s="1"/>
  <c r="P3906" i="5" s="1"/>
  <c r="P3907" i="5" s="1"/>
  <c r="P3908" i="5" s="1"/>
  <c r="P3909" i="5" s="1"/>
  <c r="P3910" i="5" s="1"/>
  <c r="P3911" i="5" s="1"/>
  <c r="P3912" i="5" s="1"/>
  <c r="P3913" i="5" s="1"/>
  <c r="P3914" i="5" s="1"/>
  <c r="P3915" i="5" s="1"/>
  <c r="P3916" i="5" s="1"/>
  <c r="P3917" i="5" s="1"/>
  <c r="P3918" i="5" s="1"/>
  <c r="P3919" i="5" s="1"/>
  <c r="P3920" i="5" s="1"/>
  <c r="P3921" i="5" s="1"/>
  <c r="P3922" i="5" s="1"/>
  <c r="P3923" i="5" s="1"/>
  <c r="P3924" i="5" s="1"/>
  <c r="P3925" i="5" s="1"/>
  <c r="P3926" i="5" s="1"/>
  <c r="P3927" i="5" s="1"/>
  <c r="P3928" i="5" s="1"/>
  <c r="P3929" i="5" s="1"/>
  <c r="P3930" i="5" s="1"/>
  <c r="P3931" i="5" s="1"/>
  <c r="P3932" i="5" s="1"/>
  <c r="P3933" i="5" s="1"/>
  <c r="P3934" i="5" s="1"/>
  <c r="P3935" i="5" s="1"/>
  <c r="P3936" i="5" s="1"/>
  <c r="P3937" i="5" s="1"/>
  <c r="P3938" i="5" s="1"/>
  <c r="P3939" i="5" s="1"/>
  <c r="P3940" i="5" s="1"/>
  <c r="P3941" i="5" s="1"/>
  <c r="P3942" i="5" s="1"/>
  <c r="P3943" i="5" s="1"/>
  <c r="P3944" i="5" s="1"/>
  <c r="P3945" i="5" s="1"/>
  <c r="P3946" i="5" s="1"/>
  <c r="P3947" i="5" s="1"/>
  <c r="P3948" i="5" s="1"/>
  <c r="P3949" i="5" s="1"/>
  <c r="P3950" i="5" s="1"/>
  <c r="P3951" i="5" s="1"/>
  <c r="P3952" i="5" s="1"/>
  <c r="P3953" i="5" s="1"/>
  <c r="P3954" i="5" s="1"/>
  <c r="P3955" i="5" s="1"/>
  <c r="P3956" i="5" s="1"/>
  <c r="P3957" i="5" s="1"/>
  <c r="P3958" i="5" s="1"/>
  <c r="P3959" i="5" s="1"/>
  <c r="P3960" i="5" s="1"/>
  <c r="P3961" i="5" s="1"/>
  <c r="P3962" i="5" s="1"/>
  <c r="P3963" i="5" s="1"/>
  <c r="P3964" i="5" s="1"/>
  <c r="P3965" i="5" s="1"/>
  <c r="P3966" i="5" s="1"/>
  <c r="P3967" i="5" s="1"/>
  <c r="P3968" i="5" s="1"/>
  <c r="P3969" i="5" s="1"/>
  <c r="P3970" i="5" s="1"/>
  <c r="P3971" i="5" s="1"/>
  <c r="P3972" i="5" s="1"/>
  <c r="P3973" i="5" s="1"/>
  <c r="P3974" i="5" s="1"/>
  <c r="P3975" i="5" s="1"/>
  <c r="P3976" i="5" s="1"/>
  <c r="P3977" i="5" s="1"/>
  <c r="P3978" i="5" s="1"/>
  <c r="P3979" i="5" s="1"/>
  <c r="P3980" i="5" s="1"/>
  <c r="P3981" i="5" s="1"/>
  <c r="P3982" i="5" s="1"/>
  <c r="P3983" i="5" s="1"/>
  <c r="P3984" i="5" s="1"/>
  <c r="P3985" i="5" s="1"/>
  <c r="P3986" i="5" s="1"/>
  <c r="P3987" i="5" s="1"/>
  <c r="P3988" i="5" s="1"/>
  <c r="P3989" i="5" s="1"/>
  <c r="P3990" i="5" s="1"/>
  <c r="P3991" i="5" s="1"/>
  <c r="P3992" i="5" s="1"/>
  <c r="P3993" i="5" s="1"/>
  <c r="P3994" i="5" s="1"/>
  <c r="P3995" i="5" s="1"/>
  <c r="P3996" i="5" s="1"/>
  <c r="P3997" i="5" s="1"/>
  <c r="P3998" i="5" s="1"/>
  <c r="P3999" i="5" s="1"/>
  <c r="P4000" i="5" s="1"/>
  <c r="P4001" i="5" s="1"/>
  <c r="P4002" i="5" s="1"/>
  <c r="P4003" i="5" s="1"/>
  <c r="P4004" i="5" s="1"/>
  <c r="P4005" i="5" s="1"/>
  <c r="P4006" i="5" s="1"/>
  <c r="P4007" i="5" s="1"/>
  <c r="P4008" i="5" s="1"/>
  <c r="P4009" i="5" s="1"/>
  <c r="P4010" i="5" s="1"/>
  <c r="P4011" i="5" s="1"/>
  <c r="P4012" i="5" s="1"/>
  <c r="P4013" i="5" s="1"/>
  <c r="P4014" i="5" s="1"/>
  <c r="P4015" i="5" s="1"/>
  <c r="P4016" i="5" s="1"/>
  <c r="P4017" i="5" s="1"/>
  <c r="P4018" i="5" s="1"/>
  <c r="P4019" i="5" s="1"/>
  <c r="P4020" i="5" s="1"/>
  <c r="P4021" i="5" s="1"/>
  <c r="P4022" i="5" s="1"/>
  <c r="P4023" i="5" s="1"/>
  <c r="P4024" i="5" s="1"/>
  <c r="P4025" i="5" s="1"/>
  <c r="P4026" i="5" s="1"/>
  <c r="P4027" i="5" s="1"/>
  <c r="P4028" i="5" s="1"/>
  <c r="P4029" i="5" s="1"/>
  <c r="P4030" i="5" s="1"/>
  <c r="P4031" i="5" s="1"/>
  <c r="P4032" i="5" s="1"/>
  <c r="P4033" i="5" s="1"/>
  <c r="P4034" i="5" s="1"/>
  <c r="P4035" i="5" s="1"/>
  <c r="P4036" i="5" s="1"/>
  <c r="P4037" i="5" s="1"/>
  <c r="P4038" i="5" s="1"/>
  <c r="P4039" i="5" s="1"/>
  <c r="P4040" i="5" s="1"/>
  <c r="P4041" i="5" s="1"/>
  <c r="P4042" i="5" s="1"/>
  <c r="P4043" i="5" s="1"/>
  <c r="P4044" i="5" s="1"/>
  <c r="P4045" i="5" s="1"/>
  <c r="P4046" i="5" s="1"/>
  <c r="P4047" i="5" s="1"/>
  <c r="P4048" i="5" s="1"/>
  <c r="P4049" i="5" s="1"/>
  <c r="P4050" i="5" s="1"/>
  <c r="P4051" i="5" s="1"/>
  <c r="P4052" i="5" s="1"/>
  <c r="P4053" i="5" s="1"/>
  <c r="P4054" i="5" s="1"/>
  <c r="P4055" i="5" s="1"/>
  <c r="P4056" i="5" s="1"/>
  <c r="P4057" i="5" s="1"/>
  <c r="P4058" i="5" s="1"/>
  <c r="P4059" i="5" s="1"/>
  <c r="P4060" i="5" s="1"/>
  <c r="P4061" i="5" s="1"/>
  <c r="P4062" i="5" s="1"/>
  <c r="P4063" i="5" s="1"/>
  <c r="P4064" i="5" s="1"/>
  <c r="P4065" i="5" s="1"/>
  <c r="P4066" i="5" s="1"/>
  <c r="P4067" i="5" s="1"/>
  <c r="P4068" i="5" s="1"/>
  <c r="P4069" i="5" s="1"/>
  <c r="P4070" i="5" s="1"/>
  <c r="P4071" i="5" s="1"/>
  <c r="P4072" i="5" s="1"/>
  <c r="P4073" i="5" s="1"/>
  <c r="P4074" i="5" s="1"/>
  <c r="P4075" i="5" s="1"/>
  <c r="P4076" i="5" s="1"/>
  <c r="P4077" i="5" s="1"/>
  <c r="P4078" i="5" s="1"/>
  <c r="P4079" i="5" s="1"/>
  <c r="P4080" i="5" s="1"/>
  <c r="P4081" i="5" s="1"/>
  <c r="P4082" i="5" s="1"/>
  <c r="P4083" i="5" s="1"/>
  <c r="P4084" i="5" s="1"/>
  <c r="P4085" i="5" s="1"/>
  <c r="P4086" i="5" s="1"/>
  <c r="P4087" i="5" s="1"/>
  <c r="P4088" i="5" s="1"/>
  <c r="P4089" i="5" s="1"/>
  <c r="P4090" i="5" s="1"/>
  <c r="P4091" i="5" s="1"/>
  <c r="P4092" i="5" s="1"/>
  <c r="P4093" i="5" s="1"/>
  <c r="P4094" i="5" s="1"/>
  <c r="P4095" i="5" s="1"/>
  <c r="P4096" i="5" s="1"/>
  <c r="P4097" i="5" s="1"/>
  <c r="P4098" i="5" s="1"/>
  <c r="P4099" i="5" s="1"/>
  <c r="P4100" i="5" s="1"/>
  <c r="P4101" i="5" s="1"/>
  <c r="P4102" i="5" s="1"/>
  <c r="P4103" i="5" s="1"/>
  <c r="P4104" i="5" s="1"/>
  <c r="P4105" i="5" s="1"/>
  <c r="P4106" i="5" s="1"/>
  <c r="P4107" i="5" s="1"/>
  <c r="P4108" i="5" s="1"/>
  <c r="P4109" i="5" s="1"/>
  <c r="P4110" i="5" s="1"/>
  <c r="P4111" i="5" s="1"/>
  <c r="P4112" i="5" s="1"/>
  <c r="P4113" i="5" s="1"/>
  <c r="P4114" i="5" s="1"/>
  <c r="P4115" i="5" s="1"/>
  <c r="P4116" i="5" s="1"/>
  <c r="P4117" i="5" s="1"/>
  <c r="P4118" i="5" s="1"/>
  <c r="P4119" i="5" s="1"/>
  <c r="P4120" i="5" s="1"/>
  <c r="P4121" i="5" s="1"/>
  <c r="P4122" i="5" s="1"/>
  <c r="P4123" i="5" s="1"/>
  <c r="P4124" i="5" s="1"/>
  <c r="P4125" i="5" s="1"/>
  <c r="P4126" i="5" s="1"/>
  <c r="P4127" i="5" s="1"/>
  <c r="P4128" i="5" s="1"/>
  <c r="P4129" i="5" s="1"/>
  <c r="P4130" i="5" s="1"/>
  <c r="P4131" i="5" s="1"/>
  <c r="P4132" i="5" s="1"/>
  <c r="P4133" i="5" s="1"/>
  <c r="P4134" i="5" s="1"/>
  <c r="P4135" i="5" s="1"/>
  <c r="P4136" i="5" s="1"/>
  <c r="P4137" i="5" s="1"/>
  <c r="P4138" i="5" s="1"/>
  <c r="P4139" i="5" s="1"/>
  <c r="P4140" i="5" s="1"/>
  <c r="P4141" i="5" s="1"/>
  <c r="P4142" i="5" s="1"/>
  <c r="P4143" i="5" s="1"/>
  <c r="P4144" i="5" s="1"/>
  <c r="P4145" i="5" s="1"/>
  <c r="P4146" i="5" s="1"/>
  <c r="P4147" i="5" s="1"/>
  <c r="P4148" i="5" s="1"/>
  <c r="P4149" i="5" s="1"/>
  <c r="P4150" i="5" s="1"/>
  <c r="P4151" i="5" s="1"/>
  <c r="P4152" i="5" s="1"/>
  <c r="P4153" i="5" s="1"/>
  <c r="P4154" i="5" s="1"/>
  <c r="P4155" i="5" s="1"/>
  <c r="P4156" i="5" s="1"/>
  <c r="P4157" i="5" s="1"/>
  <c r="P4158" i="5" s="1"/>
  <c r="P4159" i="5" s="1"/>
  <c r="P4160" i="5" s="1"/>
  <c r="P4161" i="5" s="1"/>
  <c r="P4162" i="5" s="1"/>
  <c r="P4163" i="5" s="1"/>
  <c r="P4164" i="5" s="1"/>
  <c r="P4165" i="5" s="1"/>
  <c r="P4166" i="5" s="1"/>
  <c r="P4167" i="5" s="1"/>
  <c r="P4168" i="5" s="1"/>
  <c r="P4169" i="5" s="1"/>
  <c r="P4170" i="5" s="1"/>
  <c r="P46" i="4"/>
  <c r="Q46" i="4" s="1"/>
  <c r="N46" i="4"/>
  <c r="M69" i="4"/>
  <c r="M76" i="4"/>
  <c r="W92" i="4"/>
  <c r="V92" i="4"/>
  <c r="U92" i="4"/>
  <c r="P31" i="4"/>
  <c r="Q31" i="4" s="1"/>
  <c r="O31" i="4"/>
  <c r="N31" i="4"/>
  <c r="J31" i="4"/>
  <c r="M37" i="4"/>
  <c r="P37" i="4" s="1"/>
  <c r="Q37" i="4" s="1"/>
  <c r="M62" i="4"/>
  <c r="M34" i="4"/>
  <c r="P34" i="4" s="1"/>
  <c r="Q34" i="4" s="1"/>
  <c r="N57" i="4"/>
  <c r="P57" i="4"/>
  <c r="Q57" i="4" s="1"/>
  <c r="O57" i="4"/>
  <c r="W100" i="4"/>
  <c r="V100" i="4"/>
  <c r="U100" i="4"/>
  <c r="T100" i="4"/>
  <c r="V63" i="4"/>
  <c r="U63" i="4"/>
  <c r="T63" i="4"/>
  <c r="W63" i="4"/>
  <c r="V75" i="4"/>
  <c r="T75" i="4"/>
  <c r="W75" i="4"/>
  <c r="U75" i="4"/>
  <c r="M131" i="4"/>
  <c r="O41" i="4"/>
  <c r="M51" i="4"/>
  <c r="O51" i="4" s="1"/>
  <c r="T66" i="4"/>
  <c r="M68" i="4"/>
  <c r="J74" i="4"/>
  <c r="R74" i="4" s="1"/>
  <c r="P74" i="4"/>
  <c r="Q74" i="4" s="1"/>
  <c r="N74" i="4"/>
  <c r="M77" i="4"/>
  <c r="M89" i="4"/>
  <c r="O94" i="4"/>
  <c r="J94" i="4"/>
  <c r="R94" i="4" s="1"/>
  <c r="O100" i="4"/>
  <c r="N100" i="4"/>
  <c r="P110" i="4"/>
  <c r="Q110" i="4" s="1"/>
  <c r="O110" i="4"/>
  <c r="J110" i="4"/>
  <c r="R110" i="4" s="1"/>
  <c r="P119" i="4"/>
  <c r="Q119" i="4" s="1"/>
  <c r="O119" i="4"/>
  <c r="N119" i="4"/>
  <c r="J119" i="4"/>
  <c r="R119" i="4" s="1"/>
  <c r="M125" i="4"/>
  <c r="U128" i="4"/>
  <c r="V128" i="4"/>
  <c r="T128" i="4"/>
  <c r="U66" i="4"/>
  <c r="P73" i="4"/>
  <c r="Q73" i="4" s="1"/>
  <c r="N73" i="4"/>
  <c r="AA75" i="4"/>
  <c r="AE75" i="4" s="1"/>
  <c r="AI75" i="4" s="1"/>
  <c r="Z75" i="4"/>
  <c r="AD75" i="4" s="1"/>
  <c r="AH75" i="4" s="1"/>
  <c r="Y75" i="4"/>
  <c r="AC75" i="4" s="1"/>
  <c r="AG75" i="4" s="1"/>
  <c r="P87" i="4"/>
  <c r="Q87" i="4" s="1"/>
  <c r="O87" i="4"/>
  <c r="N87" i="4"/>
  <c r="J87" i="4"/>
  <c r="R87" i="4" s="1"/>
  <c r="AA94" i="4"/>
  <c r="AE94" i="4" s="1"/>
  <c r="AI94" i="4" s="1"/>
  <c r="Z94" i="4"/>
  <c r="AD94" i="4" s="1"/>
  <c r="AH94" i="4" s="1"/>
  <c r="M97" i="4"/>
  <c r="M102" i="4"/>
  <c r="W108" i="4"/>
  <c r="V108" i="4"/>
  <c r="U108" i="4"/>
  <c r="T108" i="4"/>
  <c r="AA110" i="4"/>
  <c r="AE110" i="4" s="1"/>
  <c r="AI110" i="4" s="1"/>
  <c r="Z110" i="4"/>
  <c r="AD110" i="4" s="1"/>
  <c r="AH110" i="4" s="1"/>
  <c r="O126" i="4"/>
  <c r="P126" i="4"/>
  <c r="Q126" i="4" s="1"/>
  <c r="N126" i="4"/>
  <c r="V132" i="4"/>
  <c r="U132" i="4"/>
  <c r="T132" i="4"/>
  <c r="W132" i="4"/>
  <c r="W106" i="4"/>
  <c r="V106" i="4"/>
  <c r="U106" i="4"/>
  <c r="T106" i="4"/>
  <c r="AA101" i="4"/>
  <c r="AE101" i="4" s="1"/>
  <c r="AI101" i="4" s="1"/>
  <c r="Z101" i="4"/>
  <c r="AD101" i="4" s="1"/>
  <c r="AH101" i="4" s="1"/>
  <c r="Y101" i="4"/>
  <c r="AC101" i="4" s="1"/>
  <c r="AG101" i="4" s="1"/>
  <c r="M39" i="4"/>
  <c r="O39" i="4" s="1"/>
  <c r="W66" i="4"/>
  <c r="N71" i="4"/>
  <c r="J71" i="4"/>
  <c r="R71" i="4" s="1"/>
  <c r="P72" i="4"/>
  <c r="Q72" i="4" s="1"/>
  <c r="O72" i="4"/>
  <c r="J72" i="4"/>
  <c r="R72" i="4" s="1"/>
  <c r="J73" i="4"/>
  <c r="R73" i="4" s="1"/>
  <c r="W86" i="4"/>
  <c r="U86" i="4"/>
  <c r="T86" i="4"/>
  <c r="M87" i="4"/>
  <c r="U99" i="4"/>
  <c r="T99" i="4"/>
  <c r="M100" i="4"/>
  <c r="P103" i="4"/>
  <c r="Q103" i="4" s="1"/>
  <c r="O103" i="4"/>
  <c r="N103" i="4"/>
  <c r="J103" i="4"/>
  <c r="R103" i="4" s="1"/>
  <c r="P105" i="4"/>
  <c r="Q105" i="4" s="1"/>
  <c r="N105" i="4"/>
  <c r="J126" i="4"/>
  <c r="R126" i="4" s="1"/>
  <c r="M60" i="4"/>
  <c r="N44" i="4"/>
  <c r="N49" i="4"/>
  <c r="M71" i="4"/>
  <c r="M99" i="4"/>
  <c r="P100" i="4"/>
  <c r="Q100" i="4" s="1"/>
  <c r="J105" i="4"/>
  <c r="R105" i="4" s="1"/>
  <c r="Y110" i="4"/>
  <c r="AC110" i="4" s="1"/>
  <c r="AG110" i="4" s="1"/>
  <c r="M114" i="4"/>
  <c r="M116" i="4"/>
  <c r="N36" i="4"/>
  <c r="P39" i="4"/>
  <c r="Q39" i="4" s="1"/>
  <c r="P63" i="4"/>
  <c r="Q63" i="4" s="1"/>
  <c r="O63" i="4"/>
  <c r="O71" i="4"/>
  <c r="N72" i="4"/>
  <c r="O73" i="4"/>
  <c r="O74" i="4"/>
  <c r="W85" i="4"/>
  <c r="V85" i="4"/>
  <c r="T85" i="4"/>
  <c r="O105" i="4"/>
  <c r="W107" i="4"/>
  <c r="V107" i="4"/>
  <c r="T107" i="4"/>
  <c r="W112" i="4"/>
  <c r="V112" i="4"/>
  <c r="U112" i="4"/>
  <c r="M81" i="4"/>
  <c r="W90" i="4"/>
  <c r="V90" i="4"/>
  <c r="U90" i="4"/>
  <c r="M92" i="4"/>
  <c r="V115" i="4"/>
  <c r="U115" i="4"/>
  <c r="T115" i="4"/>
  <c r="M126" i="4"/>
  <c r="N47" i="4"/>
  <c r="M52" i="4"/>
  <c r="P52" i="4" s="1"/>
  <c r="Q52" i="4" s="1"/>
  <c r="P89" i="4"/>
  <c r="Q89" i="4" s="1"/>
  <c r="N89" i="4"/>
  <c r="T90" i="4"/>
  <c r="M110" i="4"/>
  <c r="W130" i="4"/>
  <c r="V130" i="4"/>
  <c r="T130" i="4"/>
  <c r="N35" i="4"/>
  <c r="O42" i="4"/>
  <c r="N45" i="4"/>
  <c r="M55" i="4"/>
  <c r="O55" i="4" s="1"/>
  <c r="O58" i="4"/>
  <c r="O84" i="4"/>
  <c r="N84" i="4"/>
  <c r="AA85" i="4"/>
  <c r="AE85" i="4" s="1"/>
  <c r="AI85" i="4" s="1"/>
  <c r="Z85" i="4"/>
  <c r="AD85" i="4" s="1"/>
  <c r="AH85" i="4" s="1"/>
  <c r="Y85" i="4"/>
  <c r="AC85" i="4" s="1"/>
  <c r="AG85" i="4" s="1"/>
  <c r="W89" i="4"/>
  <c r="V89" i="4"/>
  <c r="U89" i="4"/>
  <c r="T89" i="4"/>
  <c r="M91" i="4"/>
  <c r="O97" i="4"/>
  <c r="N97" i="4"/>
  <c r="J97" i="4"/>
  <c r="R97" i="4" s="1"/>
  <c r="AA112" i="4"/>
  <c r="AE112" i="4" s="1"/>
  <c r="AI112" i="4" s="1"/>
  <c r="Z112" i="4"/>
  <c r="AD112" i="4" s="1"/>
  <c r="AH112" i="4" s="1"/>
  <c r="Y112" i="4"/>
  <c r="AC112" i="4" s="1"/>
  <c r="AG112" i="4" s="1"/>
  <c r="W70" i="4"/>
  <c r="U70" i="4"/>
  <c r="T70" i="4"/>
  <c r="M118" i="4"/>
  <c r="P42" i="4"/>
  <c r="Q42" i="4" s="1"/>
  <c r="P58" i="4"/>
  <c r="Q58" i="4" s="1"/>
  <c r="O65" i="4"/>
  <c r="J65" i="4"/>
  <c r="R65" i="4" s="1"/>
  <c r="V70" i="4"/>
  <c r="O81" i="4"/>
  <c r="J81" i="4"/>
  <c r="R81" i="4" s="1"/>
  <c r="J84" i="4"/>
  <c r="R84" i="4" s="1"/>
  <c r="O89" i="4"/>
  <c r="P97" i="4"/>
  <c r="Q97" i="4" s="1"/>
  <c r="V99" i="4"/>
  <c r="M108" i="4"/>
  <c r="W111" i="4"/>
  <c r="V111" i="4"/>
  <c r="U111" i="4"/>
  <c r="T111" i="4"/>
  <c r="M113" i="4"/>
  <c r="P55" i="4"/>
  <c r="Q55" i="4" s="1"/>
  <c r="W79" i="4"/>
  <c r="V79" i="4"/>
  <c r="U79" i="4"/>
  <c r="T79" i="4"/>
  <c r="AA81" i="4"/>
  <c r="AE81" i="4" s="1"/>
  <c r="AI81" i="4" s="1"/>
  <c r="Z81" i="4"/>
  <c r="AD81" i="4" s="1"/>
  <c r="AH81" i="4" s="1"/>
  <c r="M84" i="4"/>
  <c r="M94" i="4"/>
  <c r="M105" i="4"/>
  <c r="N34" i="4"/>
  <c r="P56" i="4"/>
  <c r="Q56" i="4" s="1"/>
  <c r="O56" i="4"/>
  <c r="M64" i="4"/>
  <c r="AA65" i="4"/>
  <c r="AE65" i="4" s="1"/>
  <c r="AI65" i="4" s="1"/>
  <c r="Z65" i="4"/>
  <c r="AD65" i="4" s="1"/>
  <c r="AH65" i="4" s="1"/>
  <c r="V86" i="4"/>
  <c r="W114" i="4"/>
  <c r="V114" i="4"/>
  <c r="M122" i="4"/>
  <c r="O34" i="4"/>
  <c r="Y64" i="4"/>
  <c r="AC64" i="4" s="1"/>
  <c r="AG64" i="4" s="1"/>
  <c r="P65" i="4"/>
  <c r="Q65" i="4" s="1"/>
  <c r="O78" i="4"/>
  <c r="J78" i="4"/>
  <c r="R78" i="4" s="1"/>
  <c r="M80" i="4"/>
  <c r="W115" i="4"/>
  <c r="W117" i="4"/>
  <c r="V117" i="4"/>
  <c r="U117" i="4"/>
  <c r="T117" i="4"/>
  <c r="AA122" i="4"/>
  <c r="AE122" i="4" s="1"/>
  <c r="AI122" i="4" s="1"/>
  <c r="Z122" i="4"/>
  <c r="AD122" i="4" s="1"/>
  <c r="AH122" i="4" s="1"/>
  <c r="Y122" i="4"/>
  <c r="AC122" i="4" s="1"/>
  <c r="AG122" i="4" s="1"/>
  <c r="Z59" i="4"/>
  <c r="AD59" i="4" s="1"/>
  <c r="AH59" i="4" s="1"/>
  <c r="Y59" i="4"/>
  <c r="AC59" i="4" s="1"/>
  <c r="AG59" i="4" s="1"/>
  <c r="M78" i="4"/>
  <c r="AA96" i="4"/>
  <c r="AE96" i="4" s="1"/>
  <c r="AI96" i="4" s="1"/>
  <c r="M107" i="4"/>
  <c r="Y125" i="4"/>
  <c r="AC125" i="4" s="1"/>
  <c r="AG125" i="4" s="1"/>
  <c r="AA125" i="4"/>
  <c r="AE125" i="4" s="1"/>
  <c r="AI125" i="4" s="1"/>
  <c r="Z125" i="4"/>
  <c r="AD125" i="4" s="1"/>
  <c r="AH125" i="4" s="1"/>
  <c r="J131" i="4"/>
  <c r="R131" i="4" s="1"/>
  <c r="N131" i="4"/>
  <c r="P131" i="4"/>
  <c r="Q131" i="4" s="1"/>
  <c r="O131" i="4"/>
  <c r="Y83" i="4"/>
  <c r="AC83" i="4" s="1"/>
  <c r="AG83" i="4" s="1"/>
  <c r="N90" i="4"/>
  <c r="Y99" i="4"/>
  <c r="AC99" i="4" s="1"/>
  <c r="AG99" i="4" s="1"/>
  <c r="N106" i="4"/>
  <c r="O127" i="4"/>
  <c r="N127" i="4"/>
  <c r="O90" i="4"/>
  <c r="O106" i="4"/>
  <c r="W127" i="4"/>
  <c r="V127" i="4"/>
  <c r="U127" i="4"/>
  <c r="O79" i="4"/>
  <c r="J88" i="4"/>
  <c r="R88" i="4" s="1"/>
  <c r="P90" i="4"/>
  <c r="Q90" i="4" s="1"/>
  <c r="O95" i="4"/>
  <c r="J104" i="4"/>
  <c r="R104" i="4" s="1"/>
  <c r="P106" i="4"/>
  <c r="Q106" i="4" s="1"/>
  <c r="O111" i="4"/>
  <c r="N116" i="4"/>
  <c r="J61" i="4"/>
  <c r="R61" i="4" s="1"/>
  <c r="J77" i="4"/>
  <c r="R77" i="4" s="1"/>
  <c r="J93" i="4"/>
  <c r="R93" i="4" s="1"/>
  <c r="J109" i="4"/>
  <c r="R109" i="4" s="1"/>
  <c r="AA123" i="4"/>
  <c r="AE123" i="4" s="1"/>
  <c r="AI123" i="4" s="1"/>
  <c r="Y123" i="4"/>
  <c r="AC123" i="4" s="1"/>
  <c r="AG123" i="4" s="1"/>
  <c r="Y92" i="4"/>
  <c r="AC92" i="4" s="1"/>
  <c r="AG92" i="4" s="1"/>
  <c r="Z120" i="4"/>
  <c r="AD120" i="4" s="1"/>
  <c r="AH120" i="4" s="1"/>
  <c r="Y120" i="4"/>
  <c r="AC120" i="4" s="1"/>
  <c r="AG120" i="4" s="1"/>
  <c r="N61" i="4"/>
  <c r="Y70" i="4"/>
  <c r="AC70" i="4" s="1"/>
  <c r="AG70" i="4" s="1"/>
  <c r="N77" i="4"/>
  <c r="Y86" i="4"/>
  <c r="AC86" i="4" s="1"/>
  <c r="AG86" i="4" s="1"/>
  <c r="O88" i="4"/>
  <c r="N93" i="4"/>
  <c r="O104" i="4"/>
  <c r="N109" i="4"/>
  <c r="J113" i="4"/>
  <c r="R113" i="4" s="1"/>
  <c r="Y118" i="4"/>
  <c r="AC118" i="4" s="1"/>
  <c r="AG118" i="4" s="1"/>
  <c r="J121" i="4"/>
  <c r="R121" i="4" s="1"/>
  <c r="T123" i="4"/>
  <c r="M124" i="4"/>
  <c r="O61" i="4"/>
  <c r="Z70" i="4"/>
  <c r="AD70" i="4" s="1"/>
  <c r="AH70" i="4" s="1"/>
  <c r="O77" i="4"/>
  <c r="Z86" i="4"/>
  <c r="AD86" i="4" s="1"/>
  <c r="AH86" i="4" s="1"/>
  <c r="O93" i="4"/>
  <c r="Y107" i="4"/>
  <c r="AC107" i="4" s="1"/>
  <c r="AG107" i="4" s="1"/>
  <c r="O109" i="4"/>
  <c r="Z118" i="4"/>
  <c r="AD118" i="4" s="1"/>
  <c r="AH118" i="4" s="1"/>
  <c r="M121" i="4"/>
  <c r="T127" i="4"/>
  <c r="Z128" i="4"/>
  <c r="AD128" i="4" s="1"/>
  <c r="AH128" i="4" s="1"/>
  <c r="Z107" i="4"/>
  <c r="AD107" i="4" s="1"/>
  <c r="AH107" i="4" s="1"/>
  <c r="T120" i="4"/>
  <c r="N121" i="4"/>
  <c r="W123" i="4"/>
  <c r="Y133" i="4"/>
  <c r="AC133" i="4" s="1"/>
  <c r="AG133" i="4" s="1"/>
  <c r="U120" i="4"/>
  <c r="O121" i="4"/>
  <c r="P122" i="4"/>
  <c r="Q122" i="4" s="1"/>
  <c r="O122" i="4"/>
  <c r="N113" i="4"/>
  <c r="V124" i="4"/>
  <c r="U124" i="4"/>
  <c r="M129" i="4"/>
  <c r="P130" i="4"/>
  <c r="Q130" i="4" s="1"/>
  <c r="O130" i="4"/>
  <c r="N130" i="4"/>
  <c r="P120" i="4"/>
  <c r="Q120" i="4" s="1"/>
  <c r="P47" i="4" l="1"/>
  <c r="Q47" i="4" s="1"/>
  <c r="O47" i="4"/>
  <c r="P54" i="4"/>
  <c r="Q54" i="4" s="1"/>
  <c r="O54" i="4"/>
  <c r="M38" i="4"/>
  <c r="M36" i="4"/>
  <c r="R31" i="4"/>
  <c r="J32" i="4"/>
  <c r="O45" i="4"/>
  <c r="O33" i="4"/>
  <c r="P33" i="4"/>
  <c r="Q33" i="4" s="1"/>
  <c r="P40" i="4"/>
  <c r="Q40" i="4" s="1"/>
  <c r="O52" i="4"/>
  <c r="O60" i="4"/>
  <c r="P60" i="4"/>
  <c r="Q60" i="4" s="1"/>
  <c r="O49" i="4"/>
  <c r="P35" i="4"/>
  <c r="Q35" i="4" s="1"/>
  <c r="O35" i="4"/>
  <c r="P43" i="4"/>
  <c r="Q43" i="4" s="1"/>
  <c r="O43" i="4"/>
  <c r="P53" i="4"/>
  <c r="Q53" i="4" s="1"/>
  <c r="P32" i="4"/>
  <c r="Q32" i="4" s="1"/>
  <c r="O32" i="4"/>
  <c r="W96" i="4"/>
  <c r="T125" i="4"/>
  <c r="U64" i="4"/>
  <c r="W64" i="4"/>
  <c r="V120" i="4"/>
  <c r="G27" i="4"/>
  <c r="H25" i="4"/>
  <c r="K24" i="4" s="1"/>
  <c r="G26" i="4"/>
  <c r="H24" i="4"/>
  <c r="K23" i="4" s="1"/>
  <c r="G25" i="4"/>
  <c r="I30" i="4"/>
  <c r="H23" i="4"/>
  <c r="K22" i="4" s="1"/>
  <c r="G24" i="4"/>
  <c r="I29" i="4"/>
  <c r="N29" i="4" s="1"/>
  <c r="H22" i="4"/>
  <c r="K21" i="4" s="1"/>
  <c r="G23" i="4"/>
  <c r="I28" i="4"/>
  <c r="G22" i="4"/>
  <c r="I27" i="4"/>
  <c r="N27" i="4" s="1"/>
  <c r="G21" i="4"/>
  <c r="I26" i="4"/>
  <c r="N26" i="4" s="1"/>
  <c r="H31" i="4"/>
  <c r="K30" i="4" s="1"/>
  <c r="I25" i="4"/>
  <c r="N25" i="4" s="1"/>
  <c r="H30" i="4"/>
  <c r="K29" i="4" s="1"/>
  <c r="I24" i="4"/>
  <c r="N24" i="4" s="1"/>
  <c r="H29" i="4"/>
  <c r="K28" i="4" s="1"/>
  <c r="G30" i="4"/>
  <c r="I23" i="4"/>
  <c r="N23" i="4" s="1"/>
  <c r="H28" i="4"/>
  <c r="K27" i="4" s="1"/>
  <c r="G29" i="4"/>
  <c r="I22" i="4"/>
  <c r="H27" i="4"/>
  <c r="K26" i="4" s="1"/>
  <c r="G28" i="4"/>
  <c r="I21" i="4"/>
  <c r="H26" i="4"/>
  <c r="K25" i="4" s="1"/>
  <c r="V64" i="4"/>
  <c r="U123" i="4"/>
  <c r="B9" i="1"/>
  <c r="B10" i="1" s="1"/>
  <c r="C18" i="6"/>
  <c r="T95" i="4"/>
  <c r="V95" i="4"/>
  <c r="U95" i="4"/>
  <c r="A2" i="4"/>
  <c r="H2" i="4" s="1"/>
  <c r="G13" i="4"/>
  <c r="I18" i="4"/>
  <c r="I4" i="4"/>
  <c r="H11" i="4"/>
  <c r="K10" i="4" s="1"/>
  <c r="L10" i="4" s="1"/>
  <c r="G12" i="4"/>
  <c r="I17" i="4"/>
  <c r="I3" i="4"/>
  <c r="H10" i="4"/>
  <c r="K9" i="4" s="1"/>
  <c r="L9" i="4" s="1"/>
  <c r="G11" i="4"/>
  <c r="I16" i="4"/>
  <c r="H9" i="4"/>
  <c r="K8" i="4" s="1"/>
  <c r="L8" i="4" s="1"/>
  <c r="G10" i="4"/>
  <c r="I15" i="4"/>
  <c r="G2" i="4"/>
  <c r="H8" i="4"/>
  <c r="K7" i="4" s="1"/>
  <c r="L7" i="4" s="1"/>
  <c r="G9" i="4"/>
  <c r="I14" i="4"/>
  <c r="H21" i="4"/>
  <c r="K20" i="4" s="1"/>
  <c r="L20" i="4" s="1"/>
  <c r="H7" i="4"/>
  <c r="K6" i="4" s="1"/>
  <c r="L6" i="4" s="1"/>
  <c r="G8" i="4"/>
  <c r="I13" i="4"/>
  <c r="H20" i="4"/>
  <c r="K19" i="4" s="1"/>
  <c r="L19" i="4" s="1"/>
  <c r="H6" i="4"/>
  <c r="K5" i="4" s="1"/>
  <c r="L5" i="4" s="1"/>
  <c r="G7" i="4"/>
  <c r="I12" i="4"/>
  <c r="H19" i="4"/>
  <c r="K18" i="4" s="1"/>
  <c r="L18" i="4" s="1"/>
  <c r="H5" i="4"/>
  <c r="K4" i="4" s="1"/>
  <c r="L4" i="4" s="1"/>
  <c r="G20" i="4"/>
  <c r="G6" i="4"/>
  <c r="I11" i="4"/>
  <c r="H18" i="4"/>
  <c r="K17" i="4" s="1"/>
  <c r="L17" i="4" s="1"/>
  <c r="H4" i="4"/>
  <c r="K3" i="4" s="1"/>
  <c r="L3" i="4" s="1"/>
  <c r="G19" i="4"/>
  <c r="G5" i="4"/>
  <c r="I10" i="4"/>
  <c r="H17" i="4"/>
  <c r="K16" i="4" s="1"/>
  <c r="L16" i="4" s="1"/>
  <c r="H3" i="4"/>
  <c r="G18" i="4"/>
  <c r="G4" i="4"/>
  <c r="I9" i="4"/>
  <c r="H16" i="4"/>
  <c r="K15" i="4" s="1"/>
  <c r="L15" i="4" s="1"/>
  <c r="G17" i="4"/>
  <c r="G3" i="4"/>
  <c r="I8" i="4"/>
  <c r="H15" i="4"/>
  <c r="K14" i="4" s="1"/>
  <c r="L14" i="4" s="1"/>
  <c r="G16" i="4"/>
  <c r="I7" i="4"/>
  <c r="H14" i="4"/>
  <c r="K13" i="4" s="1"/>
  <c r="L13" i="4" s="1"/>
  <c r="G15" i="4"/>
  <c r="I20" i="4"/>
  <c r="N20" i="4" s="1"/>
  <c r="I6" i="4"/>
  <c r="H13" i="4"/>
  <c r="K12" i="4" s="1"/>
  <c r="L12" i="4" s="1"/>
  <c r="G14" i="4"/>
  <c r="I19" i="4"/>
  <c r="I5" i="4"/>
  <c r="H12" i="4"/>
  <c r="K11" i="4" s="1"/>
  <c r="L11" i="4" s="1"/>
  <c r="Y96" i="4"/>
  <c r="AC96" i="4" s="1"/>
  <c r="AG96" i="4" s="1"/>
  <c r="Z104" i="4"/>
  <c r="AD104" i="4" s="1"/>
  <c r="AH104" i="4" s="1"/>
  <c r="U125" i="4"/>
  <c r="W80" i="4"/>
  <c r="V118" i="4"/>
  <c r="U118" i="4"/>
  <c r="T118" i="4"/>
  <c r="T133" i="4"/>
  <c r="T67" i="4"/>
  <c r="Y129" i="4"/>
  <c r="AC129" i="4" s="1"/>
  <c r="AG129" i="4" s="1"/>
  <c r="Y104" i="4"/>
  <c r="AC104" i="4" s="1"/>
  <c r="AG104" i="4" s="1"/>
  <c r="Y117" i="4"/>
  <c r="AC117" i="4" s="1"/>
  <c r="AG117" i="4" s="1"/>
  <c r="Y128" i="4"/>
  <c r="AC128" i="4" s="1"/>
  <c r="AG128" i="4" s="1"/>
  <c r="Z91" i="4"/>
  <c r="AD91" i="4" s="1"/>
  <c r="AH91" i="4" s="1"/>
  <c r="AA91" i="4"/>
  <c r="AE91" i="4" s="1"/>
  <c r="AI91" i="4" s="1"/>
  <c r="Z117" i="4"/>
  <c r="AD117" i="4" s="1"/>
  <c r="AH117" i="4" s="1"/>
  <c r="AA129" i="4"/>
  <c r="AE129" i="4" s="1"/>
  <c r="AI129" i="4" s="1"/>
  <c r="V98" i="4"/>
  <c r="T122" i="4"/>
  <c r="U122" i="4"/>
  <c r="V122" i="4"/>
  <c r="T102" i="4"/>
  <c r="U76" i="4"/>
  <c r="T76" i="4"/>
  <c r="V76" i="4"/>
  <c r="V82" i="4"/>
  <c r="W125" i="4"/>
  <c r="Z80" i="4"/>
  <c r="AD80" i="4" s="1"/>
  <c r="AH80" i="4" s="1"/>
  <c r="W102" i="4"/>
  <c r="T96" i="4"/>
  <c r="T82" i="4"/>
  <c r="U82" i="4"/>
  <c r="AA92" i="4"/>
  <c r="AE92" i="4" s="1"/>
  <c r="AI92" i="4" s="1"/>
  <c r="Z92" i="4"/>
  <c r="AD92" i="4" s="1"/>
  <c r="AH92" i="4" s="1"/>
  <c r="AA108" i="4"/>
  <c r="AE108" i="4" s="1"/>
  <c r="AI108" i="4" s="1"/>
  <c r="Z108" i="4"/>
  <c r="AD108" i="4" s="1"/>
  <c r="AH108" i="4" s="1"/>
  <c r="AA67" i="4"/>
  <c r="AE67" i="4" s="1"/>
  <c r="AI67" i="4" s="1"/>
  <c r="Z67" i="4"/>
  <c r="AD67" i="4" s="1"/>
  <c r="AH67" i="4" s="1"/>
  <c r="Y67" i="4"/>
  <c r="AC67" i="4" s="1"/>
  <c r="AG67" i="4" s="1"/>
  <c r="U133" i="4"/>
  <c r="V133" i="4"/>
  <c r="V80" i="4"/>
  <c r="T80" i="4"/>
  <c r="Y79" i="4"/>
  <c r="AC79" i="4" s="1"/>
  <c r="AG79" i="4" s="1"/>
  <c r="AA79" i="4"/>
  <c r="AE79" i="4" s="1"/>
  <c r="AI79" i="4" s="1"/>
  <c r="Y80" i="4"/>
  <c r="AC80" i="4" s="1"/>
  <c r="AG80" i="4" s="1"/>
  <c r="U102" i="4"/>
  <c r="U96" i="4"/>
  <c r="U67" i="4"/>
  <c r="W67" i="4"/>
  <c r="U83" i="4"/>
  <c r="V83" i="4"/>
  <c r="T83" i="4"/>
  <c r="W83" i="4"/>
  <c r="AA76" i="4"/>
  <c r="AE76" i="4" s="1"/>
  <c r="AI76" i="4" s="1"/>
  <c r="Z76" i="4"/>
  <c r="AD76" i="4" s="1"/>
  <c r="AH76" i="4" s="1"/>
  <c r="AA115" i="4"/>
  <c r="AE115" i="4" s="1"/>
  <c r="AI115" i="4" s="1"/>
  <c r="Z115" i="4"/>
  <c r="AD115" i="4" s="1"/>
  <c r="AH115" i="4" s="1"/>
  <c r="Z62" i="4"/>
  <c r="AD62" i="4" s="1"/>
  <c r="AH62" i="4" s="1"/>
  <c r="AA62" i="4"/>
  <c r="AE62" i="4" s="1"/>
  <c r="AI62" i="4" s="1"/>
  <c r="Y62" i="4"/>
  <c r="AC62" i="4" s="1"/>
  <c r="AG62" i="4" s="1"/>
  <c r="AA48" i="4"/>
  <c r="AE48" i="4" s="1"/>
  <c r="AI48" i="4" s="1"/>
  <c r="Y82" i="4"/>
  <c r="AC82" i="4" s="1"/>
  <c r="AG82" i="4" s="1"/>
  <c r="AA82" i="4"/>
  <c r="AE82" i="4" s="1"/>
  <c r="AI82" i="4" s="1"/>
  <c r="Z82" i="4"/>
  <c r="AD82" i="4" s="1"/>
  <c r="AH82" i="4" s="1"/>
  <c r="Y48" i="4"/>
  <c r="AC48" i="4" s="1"/>
  <c r="AG48" i="4" s="1"/>
  <c r="T116" i="4"/>
  <c r="Z102" i="4"/>
  <c r="AD102" i="4" s="1"/>
  <c r="AH102" i="4" s="1"/>
  <c r="Y102" i="4"/>
  <c r="AC102" i="4" s="1"/>
  <c r="AG102" i="4" s="1"/>
  <c r="U116" i="4"/>
  <c r="Y60" i="4"/>
  <c r="AC60" i="4" s="1"/>
  <c r="AG60" i="4" s="1"/>
  <c r="W116" i="4"/>
  <c r="Z60" i="4"/>
  <c r="AD60" i="4" s="1"/>
  <c r="AH60" i="4" s="1"/>
  <c r="U98" i="4"/>
  <c r="T98" i="4"/>
  <c r="Y98" i="4"/>
  <c r="AC98" i="4" s="1"/>
  <c r="AG98" i="4" s="1"/>
  <c r="AA98" i="4"/>
  <c r="AE98" i="4" s="1"/>
  <c r="AI98" i="4" s="1"/>
  <c r="Z98" i="4"/>
  <c r="AD98" i="4" s="1"/>
  <c r="AH98" i="4" s="1"/>
  <c r="Z77" i="4"/>
  <c r="AD77" i="4" s="1"/>
  <c r="AH77" i="4" s="1"/>
  <c r="Y77" i="4"/>
  <c r="AC77" i="4" s="1"/>
  <c r="AG77" i="4" s="1"/>
  <c r="AA77" i="4"/>
  <c r="AE77" i="4" s="1"/>
  <c r="AI77" i="4" s="1"/>
  <c r="Z87" i="4"/>
  <c r="AD87" i="4" s="1"/>
  <c r="AH87" i="4" s="1"/>
  <c r="AA87" i="4"/>
  <c r="AE87" i="4" s="1"/>
  <c r="AI87" i="4" s="1"/>
  <c r="Y87" i="4"/>
  <c r="AC87" i="4" s="1"/>
  <c r="AG87" i="4" s="1"/>
  <c r="Z61" i="4"/>
  <c r="AD61" i="4" s="1"/>
  <c r="AH61" i="4" s="1"/>
  <c r="Y61" i="4"/>
  <c r="AC61" i="4" s="1"/>
  <c r="AG61" i="4" s="1"/>
  <c r="AA61" i="4"/>
  <c r="AE61" i="4" s="1"/>
  <c r="AI61" i="4" s="1"/>
  <c r="V97" i="4"/>
  <c r="U97" i="4"/>
  <c r="T97" i="4"/>
  <c r="W97" i="4"/>
  <c r="W110" i="4"/>
  <c r="V110" i="4"/>
  <c r="U110" i="4"/>
  <c r="T110" i="4"/>
  <c r="V81" i="4"/>
  <c r="U81" i="4"/>
  <c r="W81" i="4"/>
  <c r="T81" i="4"/>
  <c r="AA47" i="4"/>
  <c r="AE47" i="4" s="1"/>
  <c r="AI47" i="4" s="1"/>
  <c r="Z47" i="4"/>
  <c r="AD47" i="4" s="1"/>
  <c r="AH47" i="4" s="1"/>
  <c r="Y47" i="4"/>
  <c r="AC47" i="4" s="1"/>
  <c r="AG47" i="4" s="1"/>
  <c r="W31" i="4"/>
  <c r="V31" i="4"/>
  <c r="U31" i="4"/>
  <c r="T31" i="4"/>
  <c r="AA113" i="4"/>
  <c r="AE113" i="4" s="1"/>
  <c r="AI113" i="4" s="1"/>
  <c r="Z113" i="4"/>
  <c r="AD113" i="4" s="1"/>
  <c r="AH113" i="4" s="1"/>
  <c r="Y113" i="4"/>
  <c r="AC113" i="4" s="1"/>
  <c r="AG113" i="4" s="1"/>
  <c r="V113" i="4"/>
  <c r="U113" i="4"/>
  <c r="T113" i="4"/>
  <c r="W113" i="4"/>
  <c r="T88" i="4"/>
  <c r="U88" i="4"/>
  <c r="W88" i="4"/>
  <c r="V88" i="4"/>
  <c r="T126" i="4"/>
  <c r="W126" i="4"/>
  <c r="V126" i="4"/>
  <c r="U126" i="4"/>
  <c r="AA69" i="4"/>
  <c r="AE69" i="4" s="1"/>
  <c r="AI69" i="4" s="1"/>
  <c r="Z69" i="4"/>
  <c r="AD69" i="4" s="1"/>
  <c r="AH69" i="4" s="1"/>
  <c r="Y69" i="4"/>
  <c r="AC69" i="4" s="1"/>
  <c r="AG69" i="4" s="1"/>
  <c r="AA126" i="4"/>
  <c r="AE126" i="4" s="1"/>
  <c r="AI126" i="4" s="1"/>
  <c r="Z126" i="4"/>
  <c r="AD126" i="4" s="1"/>
  <c r="AH126" i="4" s="1"/>
  <c r="Y126" i="4"/>
  <c r="AC126" i="4" s="1"/>
  <c r="AG126" i="4" s="1"/>
  <c r="U121" i="4"/>
  <c r="T121" i="4"/>
  <c r="W121" i="4"/>
  <c r="V121" i="4"/>
  <c r="U104" i="4"/>
  <c r="T104" i="4"/>
  <c r="W104" i="4"/>
  <c r="V104" i="4"/>
  <c r="Z90" i="4"/>
  <c r="AD90" i="4" s="1"/>
  <c r="AH90" i="4" s="1"/>
  <c r="Y90" i="4"/>
  <c r="AC90" i="4" s="1"/>
  <c r="AG90" i="4" s="1"/>
  <c r="AA90" i="4"/>
  <c r="AE90" i="4" s="1"/>
  <c r="AI90" i="4" s="1"/>
  <c r="AA100" i="4"/>
  <c r="AE100" i="4" s="1"/>
  <c r="AI100" i="4" s="1"/>
  <c r="Z100" i="4"/>
  <c r="AD100" i="4" s="1"/>
  <c r="AH100" i="4" s="1"/>
  <c r="Y100" i="4"/>
  <c r="AC100" i="4" s="1"/>
  <c r="AG100" i="4" s="1"/>
  <c r="V65" i="4"/>
  <c r="U65" i="4"/>
  <c r="W65" i="4"/>
  <c r="T65" i="4"/>
  <c r="Z109" i="4"/>
  <c r="AD109" i="4" s="1"/>
  <c r="AH109" i="4" s="1"/>
  <c r="Y109" i="4"/>
  <c r="AC109" i="4" s="1"/>
  <c r="AG109" i="4" s="1"/>
  <c r="AA109" i="4"/>
  <c r="AE109" i="4" s="1"/>
  <c r="AI109" i="4" s="1"/>
  <c r="AA34" i="4"/>
  <c r="AE34" i="4" s="1"/>
  <c r="AI34" i="4" s="1"/>
  <c r="Z34" i="4"/>
  <c r="AD34" i="4" s="1"/>
  <c r="AH34" i="4" s="1"/>
  <c r="Y34" i="4"/>
  <c r="AC34" i="4" s="1"/>
  <c r="AG34" i="4" s="1"/>
  <c r="AA73" i="4"/>
  <c r="AE73" i="4" s="1"/>
  <c r="AI73" i="4" s="1"/>
  <c r="Z73" i="4"/>
  <c r="AD73" i="4" s="1"/>
  <c r="AH73" i="4" s="1"/>
  <c r="Y73" i="4"/>
  <c r="AC73" i="4" s="1"/>
  <c r="AG73" i="4" s="1"/>
  <c r="V94" i="4"/>
  <c r="U94" i="4"/>
  <c r="T94" i="4"/>
  <c r="W94" i="4"/>
  <c r="AA131" i="4"/>
  <c r="AE131" i="4" s="1"/>
  <c r="AI131" i="4" s="1"/>
  <c r="Z131" i="4"/>
  <c r="AD131" i="4" s="1"/>
  <c r="AH131" i="4" s="1"/>
  <c r="Y131" i="4"/>
  <c r="AC131" i="4" s="1"/>
  <c r="AG131" i="4" s="1"/>
  <c r="AA72" i="4"/>
  <c r="AE72" i="4" s="1"/>
  <c r="AI72" i="4" s="1"/>
  <c r="Z72" i="4"/>
  <c r="AD72" i="4" s="1"/>
  <c r="AH72" i="4" s="1"/>
  <c r="Y72" i="4"/>
  <c r="AC72" i="4" s="1"/>
  <c r="AG72" i="4" s="1"/>
  <c r="W84" i="4"/>
  <c r="V84" i="4"/>
  <c r="U84" i="4"/>
  <c r="T84" i="4"/>
  <c r="W71" i="4"/>
  <c r="U71" i="4"/>
  <c r="V71" i="4"/>
  <c r="T71" i="4"/>
  <c r="AA106" i="4"/>
  <c r="AE106" i="4" s="1"/>
  <c r="AI106" i="4" s="1"/>
  <c r="Z106" i="4"/>
  <c r="AD106" i="4" s="1"/>
  <c r="AH106" i="4" s="1"/>
  <c r="Y106" i="4"/>
  <c r="AC106" i="4" s="1"/>
  <c r="AG106" i="4" s="1"/>
  <c r="W105" i="4"/>
  <c r="V105" i="4"/>
  <c r="U105" i="4"/>
  <c r="T105" i="4"/>
  <c r="Z71" i="4"/>
  <c r="AD71" i="4" s="1"/>
  <c r="AH71" i="4" s="1"/>
  <c r="AA71" i="4"/>
  <c r="AE71" i="4" s="1"/>
  <c r="AI71" i="4" s="1"/>
  <c r="Y71" i="4"/>
  <c r="AC71" i="4" s="1"/>
  <c r="AG71" i="4" s="1"/>
  <c r="AA97" i="4"/>
  <c r="AE97" i="4" s="1"/>
  <c r="AI97" i="4" s="1"/>
  <c r="Z97" i="4"/>
  <c r="AD97" i="4" s="1"/>
  <c r="AH97" i="4" s="1"/>
  <c r="Y97" i="4"/>
  <c r="AC97" i="4" s="1"/>
  <c r="AG97" i="4" s="1"/>
  <c r="T109" i="4"/>
  <c r="W109" i="4"/>
  <c r="V109" i="4"/>
  <c r="U109" i="4"/>
  <c r="W131" i="4"/>
  <c r="V131" i="4"/>
  <c r="U131" i="4"/>
  <c r="T131" i="4"/>
  <c r="AA130" i="4"/>
  <c r="AE130" i="4" s="1"/>
  <c r="AI130" i="4" s="1"/>
  <c r="Z130" i="4"/>
  <c r="AD130" i="4" s="1"/>
  <c r="AH130" i="4" s="1"/>
  <c r="Y130" i="4"/>
  <c r="AC130" i="4" s="1"/>
  <c r="AG130" i="4" s="1"/>
  <c r="W93" i="4"/>
  <c r="V93" i="4"/>
  <c r="U93" i="4"/>
  <c r="T93" i="4"/>
  <c r="AA35" i="4"/>
  <c r="AE35" i="4" s="1"/>
  <c r="AI35" i="4" s="1"/>
  <c r="Z35" i="4"/>
  <c r="AD35" i="4" s="1"/>
  <c r="AH35" i="4" s="1"/>
  <c r="Y35" i="4"/>
  <c r="AC35" i="4" s="1"/>
  <c r="AG35" i="4" s="1"/>
  <c r="Z93" i="4"/>
  <c r="AD93" i="4" s="1"/>
  <c r="AH93" i="4" s="1"/>
  <c r="Y93" i="4"/>
  <c r="AC93" i="4" s="1"/>
  <c r="AG93" i="4" s="1"/>
  <c r="AA93" i="4"/>
  <c r="AE93" i="4" s="1"/>
  <c r="AI93" i="4" s="1"/>
  <c r="W77" i="4"/>
  <c r="V77" i="4"/>
  <c r="U77" i="4"/>
  <c r="T77" i="4"/>
  <c r="AA105" i="4"/>
  <c r="AE105" i="4" s="1"/>
  <c r="AI105" i="4" s="1"/>
  <c r="Z105" i="4"/>
  <c r="AD105" i="4" s="1"/>
  <c r="AH105" i="4" s="1"/>
  <c r="Y105" i="4"/>
  <c r="AC105" i="4" s="1"/>
  <c r="AG105" i="4" s="1"/>
  <c r="W73" i="4"/>
  <c r="T73" i="4"/>
  <c r="V73" i="4"/>
  <c r="U73" i="4"/>
  <c r="W61" i="4"/>
  <c r="V61" i="4"/>
  <c r="U61" i="4"/>
  <c r="T61" i="4"/>
  <c r="T72" i="4"/>
  <c r="W72" i="4"/>
  <c r="V72" i="4"/>
  <c r="U72" i="4"/>
  <c r="W119" i="4"/>
  <c r="V119" i="4"/>
  <c r="U119" i="4"/>
  <c r="T119" i="4"/>
  <c r="Z74" i="4"/>
  <c r="AD74" i="4" s="1"/>
  <c r="AH74" i="4" s="1"/>
  <c r="AA74" i="4"/>
  <c r="AE74" i="4" s="1"/>
  <c r="AI74" i="4" s="1"/>
  <c r="Y74" i="4"/>
  <c r="AC74" i="4" s="1"/>
  <c r="AG74" i="4" s="1"/>
  <c r="AA68" i="4"/>
  <c r="AE68" i="4" s="1"/>
  <c r="AI68" i="4" s="1"/>
  <c r="Z68" i="4"/>
  <c r="AD68" i="4" s="1"/>
  <c r="AH68" i="4" s="1"/>
  <c r="Y68" i="4"/>
  <c r="AC68" i="4" s="1"/>
  <c r="AG68" i="4" s="1"/>
  <c r="AA121" i="4"/>
  <c r="AE121" i="4" s="1"/>
  <c r="AI121" i="4" s="1"/>
  <c r="Z121" i="4"/>
  <c r="AD121" i="4" s="1"/>
  <c r="AH121" i="4" s="1"/>
  <c r="Y121" i="4"/>
  <c r="AC121" i="4" s="1"/>
  <c r="AG121" i="4" s="1"/>
  <c r="AA127" i="4"/>
  <c r="AE127" i="4" s="1"/>
  <c r="AI127" i="4" s="1"/>
  <c r="Z127" i="4"/>
  <c r="AD127" i="4" s="1"/>
  <c r="AH127" i="4" s="1"/>
  <c r="Y127" i="4"/>
  <c r="AC127" i="4" s="1"/>
  <c r="AG127" i="4" s="1"/>
  <c r="V78" i="4"/>
  <c r="T78" i="4"/>
  <c r="U78" i="4"/>
  <c r="W78" i="4"/>
  <c r="Y84" i="4"/>
  <c r="AC84" i="4" s="1"/>
  <c r="AG84" i="4" s="1"/>
  <c r="AA84" i="4"/>
  <c r="AE84" i="4" s="1"/>
  <c r="AI84" i="4" s="1"/>
  <c r="Z84" i="4"/>
  <c r="AD84" i="4" s="1"/>
  <c r="AH84" i="4" s="1"/>
  <c r="AA89" i="4"/>
  <c r="AE89" i="4" s="1"/>
  <c r="AI89" i="4" s="1"/>
  <c r="Z89" i="4"/>
  <c r="AD89" i="4" s="1"/>
  <c r="AH89" i="4" s="1"/>
  <c r="Y89" i="4"/>
  <c r="AC89" i="4" s="1"/>
  <c r="AG89" i="4" s="1"/>
  <c r="W103" i="4"/>
  <c r="V103" i="4"/>
  <c r="U103" i="4"/>
  <c r="T103" i="4"/>
  <c r="AA119" i="4"/>
  <c r="AE119" i="4" s="1"/>
  <c r="AI119" i="4" s="1"/>
  <c r="Z119" i="4"/>
  <c r="AD119" i="4" s="1"/>
  <c r="AH119" i="4" s="1"/>
  <c r="Y119" i="4"/>
  <c r="AC119" i="4" s="1"/>
  <c r="AG119" i="4" s="1"/>
  <c r="Z46" i="4"/>
  <c r="AD46" i="4" s="1"/>
  <c r="AH46" i="4" s="1"/>
  <c r="AA46" i="4"/>
  <c r="AE46" i="4" s="1"/>
  <c r="AI46" i="4" s="1"/>
  <c r="Y46" i="4"/>
  <c r="AC46" i="4" s="1"/>
  <c r="AG46" i="4" s="1"/>
  <c r="Y116" i="4"/>
  <c r="AC116" i="4" s="1"/>
  <c r="AG116" i="4" s="1"/>
  <c r="AA116" i="4"/>
  <c r="AE116" i="4" s="1"/>
  <c r="AI116" i="4" s="1"/>
  <c r="Z116" i="4"/>
  <c r="AD116" i="4" s="1"/>
  <c r="AH116" i="4" s="1"/>
  <c r="AA103" i="4"/>
  <c r="AE103" i="4" s="1"/>
  <c r="AI103" i="4" s="1"/>
  <c r="Z103" i="4"/>
  <c r="AD103" i="4" s="1"/>
  <c r="AH103" i="4" s="1"/>
  <c r="Y103" i="4"/>
  <c r="AC103" i="4" s="1"/>
  <c r="AG103" i="4" s="1"/>
  <c r="W87" i="4"/>
  <c r="V87" i="4"/>
  <c r="U87" i="4"/>
  <c r="T87" i="4"/>
  <c r="W74" i="4"/>
  <c r="V74" i="4"/>
  <c r="U74" i="4"/>
  <c r="T74" i="4"/>
  <c r="R32" i="4" l="1"/>
  <c r="J33" i="4"/>
  <c r="P36" i="4"/>
  <c r="Q36" i="4" s="1"/>
  <c r="O36" i="4"/>
  <c r="P38" i="4"/>
  <c r="Q38" i="4" s="1"/>
  <c r="O38" i="4"/>
  <c r="N30" i="4"/>
  <c r="N22" i="4"/>
  <c r="L21" i="4"/>
  <c r="M21" i="4" s="1"/>
  <c r="L28" i="4"/>
  <c r="M28" i="4" s="1"/>
  <c r="O28" i="4" s="1"/>
  <c r="L29" i="4"/>
  <c r="M29" i="4" s="1"/>
  <c r="L22" i="4"/>
  <c r="M22" i="4" s="1"/>
  <c r="L25" i="4"/>
  <c r="M25" i="4" s="1"/>
  <c r="O25" i="4" s="1"/>
  <c r="N21" i="4"/>
  <c r="L30" i="4"/>
  <c r="M30" i="4" s="1"/>
  <c r="N28" i="4"/>
  <c r="L23" i="4"/>
  <c r="M23" i="4" s="1"/>
  <c r="L26" i="4"/>
  <c r="M26" i="4" s="1"/>
  <c r="K2" i="4"/>
  <c r="L2" i="4" s="1"/>
  <c r="M2" i="4" s="1"/>
  <c r="L24" i="4"/>
  <c r="M24" i="4" s="1"/>
  <c r="O24" i="4" s="1"/>
  <c r="L27" i="4"/>
  <c r="M27" i="4" s="1"/>
  <c r="N13" i="4"/>
  <c r="N17" i="4"/>
  <c r="N5" i="4"/>
  <c r="I2" i="4"/>
  <c r="J2" i="4" s="1"/>
  <c r="R2" i="4" s="1"/>
  <c r="B6" i="6"/>
  <c r="M17" i="4"/>
  <c r="M4" i="4"/>
  <c r="M9" i="4"/>
  <c r="M12" i="4"/>
  <c r="M13" i="4"/>
  <c r="N4" i="4"/>
  <c r="M6" i="4"/>
  <c r="M7" i="4"/>
  <c r="M18" i="4"/>
  <c r="N6" i="4"/>
  <c r="N7" i="4"/>
  <c r="N12" i="4"/>
  <c r="M16" i="4"/>
  <c r="M11" i="4"/>
  <c r="N18" i="4"/>
  <c r="N15" i="4"/>
  <c r="N16" i="4"/>
  <c r="N11" i="4"/>
  <c r="M15" i="4"/>
  <c r="N9" i="4"/>
  <c r="M5" i="4"/>
  <c r="N10" i="4"/>
  <c r="M8" i="4"/>
  <c r="M10" i="4"/>
  <c r="N8" i="4"/>
  <c r="M3" i="4"/>
  <c r="N3" i="4"/>
  <c r="M14" i="4"/>
  <c r="M20" i="4"/>
  <c r="M19" i="4"/>
  <c r="N14" i="4"/>
  <c r="N19" i="4"/>
  <c r="R33" i="4" l="1"/>
  <c r="J34" i="4"/>
  <c r="V32" i="4"/>
  <c r="W32" i="4"/>
  <c r="T32" i="4"/>
  <c r="U32" i="4"/>
  <c r="P26" i="4"/>
  <c r="Q26" i="4" s="1"/>
  <c r="O26" i="4"/>
  <c r="O23" i="4"/>
  <c r="P23" i="4"/>
  <c r="Q23" i="4" s="1"/>
  <c r="O27" i="4"/>
  <c r="P27" i="4"/>
  <c r="Q27" i="4" s="1"/>
  <c r="P25" i="4"/>
  <c r="Q25" i="4" s="1"/>
  <c r="P30" i="4"/>
  <c r="Q30" i="4" s="1"/>
  <c r="O30" i="4"/>
  <c r="O22" i="4"/>
  <c r="P22" i="4"/>
  <c r="Q22" i="4" s="1"/>
  <c r="P21" i="4"/>
  <c r="Q21" i="4" s="1"/>
  <c r="O21" i="4"/>
  <c r="P28" i="4"/>
  <c r="Q28" i="4" s="1"/>
  <c r="P29" i="4"/>
  <c r="Q29" i="4" s="1"/>
  <c r="O29" i="4"/>
  <c r="P24" i="4"/>
  <c r="Q24" i="4" s="1"/>
  <c r="O2" i="4"/>
  <c r="P2" i="4"/>
  <c r="Q2" i="4" s="1"/>
  <c r="N2" i="4"/>
  <c r="S4" i="3" s="1" a="1"/>
  <c r="S4" i="3" s="1"/>
  <c r="J3" i="4"/>
  <c r="R3" i="4" s="1"/>
  <c r="W3" i="4" s="1"/>
  <c r="P19" i="4"/>
  <c r="Q19" i="4" s="1"/>
  <c r="O19" i="4"/>
  <c r="O15" i="4"/>
  <c r="P15" i="4"/>
  <c r="Q15" i="4" s="1"/>
  <c r="P20" i="4"/>
  <c r="Q20" i="4" s="1"/>
  <c r="O20" i="4"/>
  <c r="O14" i="4"/>
  <c r="P14" i="4"/>
  <c r="Q14" i="4" s="1"/>
  <c r="P17" i="4"/>
  <c r="Q17" i="4" s="1"/>
  <c r="O17" i="4"/>
  <c r="P4" i="4"/>
  <c r="Q4" i="4" s="1"/>
  <c r="O4" i="4"/>
  <c r="P16" i="4"/>
  <c r="Q16" i="4" s="1"/>
  <c r="O16" i="4"/>
  <c r="P5" i="4"/>
  <c r="Q5" i="4" s="1"/>
  <c r="O5" i="4"/>
  <c r="P12" i="4"/>
  <c r="Q12" i="4" s="1"/>
  <c r="O12" i="4"/>
  <c r="P9" i="4"/>
  <c r="Q9" i="4" s="1"/>
  <c r="O9" i="4"/>
  <c r="P3" i="4"/>
  <c r="Q3" i="4" s="1"/>
  <c r="O3" i="4"/>
  <c r="P11" i="4"/>
  <c r="Q11" i="4" s="1"/>
  <c r="O11" i="4"/>
  <c r="P10" i="4"/>
  <c r="Q10" i="4" s="1"/>
  <c r="O10" i="4"/>
  <c r="O8" i="4"/>
  <c r="P8" i="4"/>
  <c r="Q8" i="4" s="1"/>
  <c r="P18" i="4"/>
  <c r="Q18" i="4" s="1"/>
  <c r="O18" i="4"/>
  <c r="O7" i="4"/>
  <c r="P7" i="4"/>
  <c r="Q7" i="4" s="1"/>
  <c r="P6" i="4"/>
  <c r="Q6" i="4" s="1"/>
  <c r="O6" i="4"/>
  <c r="P13" i="4"/>
  <c r="Q13" i="4" s="1"/>
  <c r="O13" i="4"/>
  <c r="W2" i="4"/>
  <c r="V2" i="4"/>
  <c r="U2" i="4"/>
  <c r="T2" i="4"/>
  <c r="R34" i="4" l="1"/>
  <c r="J35" i="4"/>
  <c r="T33" i="4"/>
  <c r="W33" i="4"/>
  <c r="U33" i="4"/>
  <c r="V33" i="4"/>
  <c r="J4" i="4"/>
  <c r="T3" i="4"/>
  <c r="V3" i="4"/>
  <c r="U3" i="4"/>
  <c r="R4" i="3" a="1"/>
  <c r="R4" i="3" s="1"/>
  <c r="B10" i="6"/>
  <c r="B9" i="6"/>
  <c r="B11" i="6"/>
  <c r="B7" i="6"/>
  <c r="B8" i="6"/>
  <c r="Q4" i="3" a="1"/>
  <c r="Q4" i="3" s="1"/>
  <c r="R4" i="4"/>
  <c r="J5" i="4"/>
  <c r="R35" i="4" l="1"/>
  <c r="J36" i="4"/>
  <c r="U34" i="4"/>
  <c r="T34" i="4"/>
  <c r="W34" i="4"/>
  <c r="V34" i="4"/>
  <c r="R5" i="4"/>
  <c r="J6" i="4"/>
  <c r="V4" i="4"/>
  <c r="U4" i="4"/>
  <c r="T4" i="4"/>
  <c r="W4" i="4"/>
  <c r="R36" i="4" l="1"/>
  <c r="J37" i="4"/>
  <c r="V35" i="4"/>
  <c r="W35" i="4"/>
  <c r="T35" i="4"/>
  <c r="U35" i="4"/>
  <c r="W5" i="4"/>
  <c r="V5" i="4"/>
  <c r="U5" i="4"/>
  <c r="T5" i="4"/>
  <c r="R6" i="4"/>
  <c r="J7" i="4"/>
  <c r="R37" i="4" l="1"/>
  <c r="J38" i="4"/>
  <c r="U36" i="4"/>
  <c r="W36" i="4"/>
  <c r="V36" i="4"/>
  <c r="T36" i="4"/>
  <c r="R7" i="4"/>
  <c r="J8" i="4"/>
  <c r="W6" i="4"/>
  <c r="V6" i="4"/>
  <c r="U6" i="4"/>
  <c r="T6" i="4"/>
  <c r="R38" i="4" l="1"/>
  <c r="J39" i="4"/>
  <c r="W37" i="4"/>
  <c r="V37" i="4"/>
  <c r="U37" i="4"/>
  <c r="T37" i="4"/>
  <c r="W7" i="4"/>
  <c r="V7" i="4"/>
  <c r="U7" i="4"/>
  <c r="T7" i="4"/>
  <c r="R8" i="4"/>
  <c r="J9" i="4"/>
  <c r="R39" i="4" l="1"/>
  <c r="J40" i="4"/>
  <c r="U38" i="4"/>
  <c r="W38" i="4"/>
  <c r="V38" i="4"/>
  <c r="T38" i="4"/>
  <c r="R9" i="4"/>
  <c r="J10" i="4"/>
  <c r="U8" i="4"/>
  <c r="W8" i="4"/>
  <c r="V8" i="4"/>
  <c r="T8" i="4"/>
  <c r="R40" i="4" l="1"/>
  <c r="J41" i="4"/>
  <c r="U39" i="4"/>
  <c r="W39" i="4"/>
  <c r="V39" i="4"/>
  <c r="T39" i="4"/>
  <c r="R10" i="4"/>
  <c r="J11" i="4"/>
  <c r="U9" i="4"/>
  <c r="T9" i="4"/>
  <c r="W9" i="4"/>
  <c r="V9" i="4"/>
  <c r="R41" i="4" l="1"/>
  <c r="J42" i="4"/>
  <c r="W40" i="4"/>
  <c r="T40" i="4"/>
  <c r="V40" i="4"/>
  <c r="U40" i="4"/>
  <c r="R11" i="4"/>
  <c r="J12" i="4"/>
  <c r="W10" i="4"/>
  <c r="V10" i="4"/>
  <c r="U10" i="4"/>
  <c r="T10" i="4"/>
  <c r="R42" i="4" l="1"/>
  <c r="J43" i="4"/>
  <c r="V41" i="4"/>
  <c r="T41" i="4"/>
  <c r="U41" i="4"/>
  <c r="W41" i="4"/>
  <c r="R12" i="4"/>
  <c r="J13" i="4"/>
  <c r="W11" i="4"/>
  <c r="V11" i="4"/>
  <c r="U11" i="4"/>
  <c r="T11" i="4"/>
  <c r="R43" i="4" l="1"/>
  <c r="J44" i="4"/>
  <c r="T42" i="4"/>
  <c r="W42" i="4"/>
  <c r="U42" i="4"/>
  <c r="V42" i="4"/>
  <c r="R13" i="4"/>
  <c r="J14" i="4"/>
  <c r="W12" i="4"/>
  <c r="V12" i="4"/>
  <c r="U12" i="4"/>
  <c r="T12" i="4"/>
  <c r="R44" i="4" l="1"/>
  <c r="J45" i="4"/>
  <c r="T43" i="4"/>
  <c r="W43" i="4"/>
  <c r="U43" i="4"/>
  <c r="V43" i="4"/>
  <c r="R14" i="4"/>
  <c r="J15" i="4"/>
  <c r="W13" i="4"/>
  <c r="V13" i="4"/>
  <c r="U13" i="4"/>
  <c r="T13" i="4"/>
  <c r="R45" i="4" l="1"/>
  <c r="J46" i="4"/>
  <c r="T44" i="4"/>
  <c r="U44" i="4"/>
  <c r="V44" i="4"/>
  <c r="W44" i="4"/>
  <c r="R15" i="4"/>
  <c r="J16" i="4"/>
  <c r="T14" i="4"/>
  <c r="W14" i="4"/>
  <c r="U14" i="4"/>
  <c r="V14" i="4"/>
  <c r="R46" i="4" l="1"/>
  <c r="J47" i="4"/>
  <c r="U45" i="4"/>
  <c r="W45" i="4"/>
  <c r="T45" i="4"/>
  <c r="V45" i="4"/>
  <c r="R16" i="4"/>
  <c r="J17" i="4"/>
  <c r="W15" i="4"/>
  <c r="V15" i="4"/>
  <c r="U15" i="4"/>
  <c r="T15" i="4"/>
  <c r="R47" i="4" l="1"/>
  <c r="J48" i="4"/>
  <c r="W46" i="4"/>
  <c r="V46" i="4"/>
  <c r="T46" i="4"/>
  <c r="U46" i="4"/>
  <c r="R17" i="4"/>
  <c r="J18" i="4"/>
  <c r="W16" i="4"/>
  <c r="V16" i="4"/>
  <c r="U16" i="4"/>
  <c r="T16" i="4"/>
  <c r="R48" i="4" l="1"/>
  <c r="J49" i="4"/>
  <c r="V47" i="4"/>
  <c r="W47" i="4"/>
  <c r="T47" i="4"/>
  <c r="U47" i="4"/>
  <c r="R18" i="4"/>
  <c r="J19" i="4"/>
  <c r="W17" i="4"/>
  <c r="V17" i="4"/>
  <c r="U17" i="4"/>
  <c r="T17" i="4"/>
  <c r="R49" i="4" l="1"/>
  <c r="J50" i="4"/>
  <c r="W48" i="4"/>
  <c r="T48" i="4"/>
  <c r="V48" i="4"/>
  <c r="U48" i="4"/>
  <c r="R19" i="4"/>
  <c r="J20" i="4"/>
  <c r="W18" i="4"/>
  <c r="V18" i="4"/>
  <c r="U18" i="4"/>
  <c r="T18" i="4"/>
  <c r="R50" i="4" l="1"/>
  <c r="J51" i="4"/>
  <c r="T49" i="4"/>
  <c r="V49" i="4"/>
  <c r="U49" i="4"/>
  <c r="W49" i="4"/>
  <c r="R20" i="4"/>
  <c r="V20" i="4" s="1"/>
  <c r="J21" i="4"/>
  <c r="V19" i="4"/>
  <c r="W19" i="4"/>
  <c r="U19" i="4"/>
  <c r="T19" i="4"/>
  <c r="R51" i="4" l="1"/>
  <c r="J52" i="4"/>
  <c r="U50" i="4"/>
  <c r="T50" i="4"/>
  <c r="W50" i="4"/>
  <c r="V50" i="4"/>
  <c r="W20" i="4"/>
  <c r="T20" i="4"/>
  <c r="U20" i="4"/>
  <c r="R21" i="4"/>
  <c r="J22" i="4"/>
  <c r="R52" i="4" l="1"/>
  <c r="J53" i="4"/>
  <c r="V51" i="4"/>
  <c r="U51" i="4"/>
  <c r="W51" i="4"/>
  <c r="T51" i="4"/>
  <c r="R22" i="4"/>
  <c r="J23" i="4"/>
  <c r="V21" i="4"/>
  <c r="T21" i="4"/>
  <c r="U21" i="4"/>
  <c r="W21" i="4"/>
  <c r="R53" i="4" l="1"/>
  <c r="J54" i="4"/>
  <c r="U52" i="4"/>
  <c r="V52" i="4"/>
  <c r="T52" i="4"/>
  <c r="W52" i="4"/>
  <c r="R23" i="4"/>
  <c r="J24" i="4"/>
  <c r="T22" i="4"/>
  <c r="W22" i="4"/>
  <c r="U22" i="4"/>
  <c r="V22" i="4"/>
  <c r="R54" i="4" l="1"/>
  <c r="J55" i="4"/>
  <c r="U53" i="4"/>
  <c r="T53" i="4"/>
  <c r="W53" i="4"/>
  <c r="V53" i="4"/>
  <c r="R24" i="4"/>
  <c r="J25" i="4"/>
  <c r="T23" i="4"/>
  <c r="V23" i="4"/>
  <c r="U23" i="4"/>
  <c r="W23" i="4"/>
  <c r="Z23" i="4"/>
  <c r="Z22" i="4"/>
  <c r="Z21" i="4"/>
  <c r="AA22" i="4"/>
  <c r="AA23" i="4"/>
  <c r="AA21" i="4"/>
  <c r="Y23" i="4"/>
  <c r="Y22" i="4"/>
  <c r="Y21" i="4"/>
  <c r="Y11" i="4"/>
  <c r="Y12" i="4"/>
  <c r="Y10" i="4"/>
  <c r="AA12" i="4"/>
  <c r="AA10" i="4"/>
  <c r="AA11" i="4"/>
  <c r="Z11" i="4"/>
  <c r="Z12" i="4"/>
  <c r="Z10" i="4"/>
  <c r="U54" i="4" l="1"/>
  <c r="W54" i="4"/>
  <c r="T54" i="4"/>
  <c r="V54" i="4"/>
  <c r="R55" i="4"/>
  <c r="J56" i="4"/>
  <c r="R25" i="4"/>
  <c r="J26" i="4"/>
  <c r="V24" i="4"/>
  <c r="U24" i="4"/>
  <c r="T24" i="4"/>
  <c r="W24" i="4"/>
  <c r="U55" i="4" l="1"/>
  <c r="W55" i="4"/>
  <c r="T55" i="4"/>
  <c r="V55" i="4"/>
  <c r="R56" i="4"/>
  <c r="J57" i="4"/>
  <c r="R26" i="4"/>
  <c r="J27" i="4"/>
  <c r="U25" i="4"/>
  <c r="T25" i="4"/>
  <c r="W25" i="4"/>
  <c r="V25" i="4"/>
  <c r="AD22" i="4"/>
  <c r="AH22" i="4" s="1"/>
  <c r="AC23" i="4"/>
  <c r="AG23" i="4" s="1"/>
  <c r="AE22" i="4"/>
  <c r="AI22" i="4" s="1"/>
  <c r="AE23" i="4"/>
  <c r="AI23" i="4" s="1"/>
  <c r="AC22" i="4"/>
  <c r="AG22" i="4" s="1"/>
  <c r="AC21" i="4"/>
  <c r="AG21" i="4" s="1"/>
  <c r="AD23" i="4"/>
  <c r="AH23" i="4" s="1"/>
  <c r="AD21" i="4"/>
  <c r="AH21" i="4" s="1"/>
  <c r="AE21" i="4"/>
  <c r="AI21" i="4" s="1"/>
  <c r="AC11" i="4"/>
  <c r="AG11" i="4" s="1"/>
  <c r="AE11" i="4"/>
  <c r="AI11" i="4" s="1"/>
  <c r="AC12" i="4"/>
  <c r="AG12" i="4" s="1"/>
  <c r="AD11" i="4"/>
  <c r="AH11" i="4" s="1"/>
  <c r="AD10" i="4"/>
  <c r="AH10" i="4" s="1"/>
  <c r="AD12" i="4"/>
  <c r="AH12" i="4" s="1"/>
  <c r="AC10" i="4"/>
  <c r="AG10" i="4" s="1"/>
  <c r="AE10" i="4"/>
  <c r="AI10" i="4" s="1"/>
  <c r="R57" i="4" l="1"/>
  <c r="J58" i="4"/>
  <c r="V56" i="4"/>
  <c r="U56" i="4"/>
  <c r="T56" i="4"/>
  <c r="W56" i="4"/>
  <c r="R27" i="4"/>
  <c r="J28" i="4"/>
  <c r="T26" i="4"/>
  <c r="W26" i="4"/>
  <c r="V26" i="4"/>
  <c r="U26" i="4"/>
  <c r="U57" i="4" l="1"/>
  <c r="T57" i="4"/>
  <c r="W57" i="4"/>
  <c r="V57" i="4"/>
  <c r="R58" i="4"/>
  <c r="J59" i="4"/>
  <c r="R28" i="4"/>
  <c r="J29" i="4"/>
  <c r="V27" i="4"/>
  <c r="U27" i="4"/>
  <c r="T27" i="4"/>
  <c r="W27" i="4"/>
  <c r="T58" i="4" l="1"/>
  <c r="U58" i="4"/>
  <c r="W58" i="4"/>
  <c r="V58" i="4"/>
  <c r="R59" i="4"/>
  <c r="J60" i="4"/>
  <c r="R60" i="4" s="1"/>
  <c r="R29" i="4"/>
  <c r="J30" i="4"/>
  <c r="R30" i="4" s="1"/>
  <c r="V28" i="4"/>
  <c r="T28" i="4"/>
  <c r="U28" i="4"/>
  <c r="W28" i="4"/>
  <c r="T59" i="4" l="1"/>
  <c r="U59" i="4"/>
  <c r="V59" i="4"/>
  <c r="W59" i="4"/>
  <c r="W60" i="4"/>
  <c r="U60" i="4"/>
  <c r="V60" i="4"/>
  <c r="T60" i="4"/>
  <c r="N8" i="3"/>
  <c r="W30" i="4"/>
  <c r="T30" i="4"/>
  <c r="V30" i="4"/>
  <c r="U30" i="4"/>
  <c r="W29" i="4"/>
  <c r="U29" i="4"/>
  <c r="V29" i="4"/>
  <c r="T29" i="4"/>
  <c r="K7" i="3" l="1"/>
  <c r="K6" i="3"/>
  <c r="M6" i="3"/>
  <c r="M8" i="3"/>
  <c r="M4" i="3"/>
  <c r="M9" i="3" s="1"/>
  <c r="M7" i="3"/>
  <c r="M3" i="3"/>
  <c r="L8" i="3"/>
  <c r="L7" i="3"/>
  <c r="L6" i="3"/>
  <c r="L4" i="3"/>
  <c r="L9" i="3" s="1"/>
  <c r="L3" i="3"/>
  <c r="N3" i="3"/>
  <c r="N5" i="3"/>
  <c r="N10" i="3" s="1"/>
  <c r="N7" i="3"/>
  <c r="N6" i="3"/>
  <c r="N4" i="3"/>
  <c r="N9" i="3" s="1"/>
  <c r="K3" i="3"/>
  <c r="K4" i="3" s="1"/>
  <c r="K9" i="3" s="1"/>
  <c r="K8" i="3"/>
  <c r="M5" i="3" l="1"/>
  <c r="M10" i="3" s="1"/>
  <c r="M12" i="3" s="1"/>
  <c r="M13" i="3" s="1"/>
  <c r="X83" i="4"/>
  <c r="AB83" i="4" s="1"/>
  <c r="AF83" i="4" s="1"/>
  <c r="X112" i="4"/>
  <c r="AB112" i="4" s="1"/>
  <c r="AF112" i="4" s="1"/>
  <c r="X132" i="4"/>
  <c r="AB132" i="4" s="1"/>
  <c r="AF132" i="4" s="1"/>
  <c r="X89" i="4"/>
  <c r="AB89" i="4" s="1"/>
  <c r="AF89" i="4" s="1"/>
  <c r="X77" i="4"/>
  <c r="AB77" i="4" s="1"/>
  <c r="AF77" i="4" s="1"/>
  <c r="X11" i="4"/>
  <c r="AB11" i="4" s="1"/>
  <c r="AF11" i="4" s="1"/>
  <c r="X81" i="4"/>
  <c r="AB81" i="4" s="1"/>
  <c r="AF81" i="4" s="1"/>
  <c r="X94" i="4"/>
  <c r="AB94" i="4" s="1"/>
  <c r="AF94" i="4" s="1"/>
  <c r="X46" i="4"/>
  <c r="AB46" i="4" s="1"/>
  <c r="AF46" i="4" s="1"/>
  <c r="X47" i="4"/>
  <c r="AB47" i="4" s="1"/>
  <c r="AF47" i="4" s="1"/>
  <c r="X119" i="4"/>
  <c r="AB119" i="4" s="1"/>
  <c r="AF119" i="4" s="1"/>
  <c r="K12" i="3"/>
  <c r="X125" i="4"/>
  <c r="AB125" i="4" s="1"/>
  <c r="AF125" i="4" s="1"/>
  <c r="X120" i="4"/>
  <c r="AB120" i="4" s="1"/>
  <c r="AF120" i="4" s="1"/>
  <c r="X111" i="4"/>
  <c r="AB111" i="4" s="1"/>
  <c r="AF111" i="4" s="1"/>
  <c r="X95" i="4"/>
  <c r="AB95" i="4" s="1"/>
  <c r="AF95" i="4" s="1"/>
  <c r="X70" i="4"/>
  <c r="AB70" i="4" s="1"/>
  <c r="AF70" i="4" s="1"/>
  <c r="X59" i="4"/>
  <c r="AB59" i="4" s="1"/>
  <c r="AF59" i="4" s="1"/>
  <c r="X90" i="4"/>
  <c r="AB90" i="4" s="1"/>
  <c r="AF90" i="4" s="1"/>
  <c r="X97" i="4"/>
  <c r="AB97" i="4" s="1"/>
  <c r="AF97" i="4" s="1"/>
  <c r="X61" i="4"/>
  <c r="AB61" i="4" s="1"/>
  <c r="AF61" i="4" s="1"/>
  <c r="X123" i="4"/>
  <c r="AB123" i="4" s="1"/>
  <c r="AF123" i="4" s="1"/>
  <c r="X79" i="4"/>
  <c r="AB79" i="4" s="1"/>
  <c r="AF79" i="4" s="1"/>
  <c r="X91" i="4"/>
  <c r="AB91" i="4" s="1"/>
  <c r="AF91" i="4" s="1"/>
  <c r="X35" i="4"/>
  <c r="AB35" i="4" s="1"/>
  <c r="AF35" i="4" s="1"/>
  <c r="X118" i="4"/>
  <c r="AB118" i="4" s="1"/>
  <c r="AF118" i="4" s="1"/>
  <c r="X76" i="4"/>
  <c r="AB76" i="4" s="1"/>
  <c r="AF76" i="4" s="1"/>
  <c r="X63" i="4"/>
  <c r="AB63" i="4" s="1"/>
  <c r="AF63" i="4" s="1"/>
  <c r="X110" i="4"/>
  <c r="AB110" i="4" s="1"/>
  <c r="AF110" i="4" s="1"/>
  <c r="X23" i="4"/>
  <c r="AB23" i="4" s="1"/>
  <c r="AF23" i="4" s="1"/>
  <c r="X80" i="4"/>
  <c r="AB80" i="4" s="1"/>
  <c r="AF80" i="4" s="1"/>
  <c r="X93" i="4"/>
  <c r="AB93" i="4" s="1"/>
  <c r="AF93" i="4" s="1"/>
  <c r="X71" i="4"/>
  <c r="AB71" i="4" s="1"/>
  <c r="AF71" i="4" s="1"/>
  <c r="X10" i="4"/>
  <c r="AB10" i="4" s="1"/>
  <c r="AF10" i="4" s="1"/>
  <c r="X98" i="4"/>
  <c r="AB98" i="4" s="1"/>
  <c r="AF98" i="4" s="1"/>
  <c r="X92" i="4"/>
  <c r="AB92" i="4" s="1"/>
  <c r="AF92" i="4" s="1"/>
  <c r="X22" i="4"/>
  <c r="AB22" i="4" s="1"/>
  <c r="AF22" i="4" s="1"/>
  <c r="X133" i="4"/>
  <c r="AB133" i="4" s="1"/>
  <c r="AF133" i="4" s="1"/>
  <c r="X64" i="4"/>
  <c r="AB64" i="4" s="1"/>
  <c r="AF64" i="4" s="1"/>
  <c r="X121" i="4"/>
  <c r="AB121" i="4" s="1"/>
  <c r="AF121" i="4" s="1"/>
  <c r="X116" i="4"/>
  <c r="AB116" i="4" s="1"/>
  <c r="AF116" i="4" s="1"/>
  <c r="X82" i="4"/>
  <c r="AB82" i="4" s="1"/>
  <c r="AF82" i="4" s="1"/>
  <c r="X108" i="4"/>
  <c r="AB108" i="4" s="1"/>
  <c r="AF108" i="4" s="1"/>
  <c r="X122" i="4"/>
  <c r="AB122" i="4" s="1"/>
  <c r="AF122" i="4" s="1"/>
  <c r="X75" i="4"/>
  <c r="AB75" i="4" s="1"/>
  <c r="AF75" i="4" s="1"/>
  <c r="X100" i="4"/>
  <c r="AB100" i="4" s="1"/>
  <c r="AF100" i="4" s="1"/>
  <c r="X68" i="4"/>
  <c r="AB68" i="4" s="1"/>
  <c r="AF68" i="4" s="1"/>
  <c r="X60" i="4"/>
  <c r="AB60" i="4" s="1"/>
  <c r="AF60" i="4" s="1"/>
  <c r="X72" i="4"/>
  <c r="AB72" i="4" s="1"/>
  <c r="AF72" i="4" s="1"/>
  <c r="X130" i="4"/>
  <c r="AB130" i="4" s="1"/>
  <c r="AF130" i="4" s="1"/>
  <c r="X12" i="4"/>
  <c r="AB12" i="4" s="1"/>
  <c r="AF12" i="4" s="1"/>
  <c r="X115" i="4"/>
  <c r="AB115" i="4" s="1"/>
  <c r="AF115" i="4" s="1"/>
  <c r="X96" i="4"/>
  <c r="AB96" i="4" s="1"/>
  <c r="AF96" i="4" s="1"/>
  <c r="X106" i="4"/>
  <c r="AB106" i="4" s="1"/>
  <c r="AF106" i="4" s="1"/>
  <c r="X124" i="4"/>
  <c r="AB124" i="4" s="1"/>
  <c r="AF124" i="4" s="1"/>
  <c r="X84" i="4"/>
  <c r="AB84" i="4" s="1"/>
  <c r="AF84" i="4" s="1"/>
  <c r="X99" i="4"/>
  <c r="AB99" i="4" s="1"/>
  <c r="AF99" i="4" s="1"/>
  <c r="X48" i="4"/>
  <c r="AB48" i="4" s="1"/>
  <c r="AF48" i="4" s="1"/>
  <c r="X131" i="4"/>
  <c r="AB131" i="4" s="1"/>
  <c r="AF131" i="4" s="1"/>
  <c r="X69" i="4"/>
  <c r="AB69" i="4" s="1"/>
  <c r="AF69" i="4" s="1"/>
  <c r="X78" i="4"/>
  <c r="AB78" i="4" s="1"/>
  <c r="AF78" i="4" s="1"/>
  <c r="X128" i="4"/>
  <c r="AB128" i="4" s="1"/>
  <c r="AF128" i="4" s="1"/>
  <c r="X73" i="4"/>
  <c r="AB73" i="4" s="1"/>
  <c r="AF73" i="4" s="1"/>
  <c r="X113" i="4"/>
  <c r="AB113" i="4" s="1"/>
  <c r="AF113" i="4" s="1"/>
  <c r="X103" i="4"/>
  <c r="AB103" i="4" s="1"/>
  <c r="AF103" i="4" s="1"/>
  <c r="X114" i="4"/>
  <c r="AB114" i="4" s="1"/>
  <c r="AF114" i="4" s="1"/>
  <c r="X66" i="4"/>
  <c r="AB66" i="4" s="1"/>
  <c r="AF66" i="4" s="1"/>
  <c r="X58" i="4"/>
  <c r="AB58" i="4" s="1"/>
  <c r="AF58" i="4" s="1"/>
  <c r="X85" i="4"/>
  <c r="AB85" i="4" s="1"/>
  <c r="AF85" i="4" s="1"/>
  <c r="X101" i="4"/>
  <c r="AB101" i="4" s="1"/>
  <c r="AF101" i="4" s="1"/>
  <c r="X74" i="4"/>
  <c r="AB74" i="4" s="1"/>
  <c r="AF74" i="4" s="1"/>
  <c r="X86" i="4"/>
  <c r="AB86" i="4" s="1"/>
  <c r="AF86" i="4" s="1"/>
  <c r="X21" i="4"/>
  <c r="AB21" i="4" s="1"/>
  <c r="AF21" i="4" s="1"/>
  <c r="X107" i="4"/>
  <c r="AB107" i="4" s="1"/>
  <c r="AF107" i="4" s="1"/>
  <c r="X126" i="4"/>
  <c r="AB126" i="4" s="1"/>
  <c r="AF126" i="4" s="1"/>
  <c r="X102" i="4"/>
  <c r="AB102" i="4" s="1"/>
  <c r="AF102" i="4" s="1"/>
  <c r="X67" i="4"/>
  <c r="AB67" i="4" s="1"/>
  <c r="AF67" i="4" s="1"/>
  <c r="X117" i="4"/>
  <c r="AB117" i="4" s="1"/>
  <c r="AF117" i="4" s="1"/>
  <c r="X65" i="4"/>
  <c r="AB65" i="4" s="1"/>
  <c r="AF65" i="4" s="1"/>
  <c r="X104" i="4"/>
  <c r="AB104" i="4" s="1"/>
  <c r="AF104" i="4" s="1"/>
  <c r="X129" i="4"/>
  <c r="AB129" i="4" s="1"/>
  <c r="AF129" i="4" s="1"/>
  <c r="X34" i="4"/>
  <c r="AB34" i="4" s="1"/>
  <c r="AF34" i="4" s="1"/>
  <c r="X87" i="4"/>
  <c r="AB87" i="4" s="1"/>
  <c r="AF87" i="4" s="1"/>
  <c r="X105" i="4"/>
  <c r="AB105" i="4" s="1"/>
  <c r="AF105" i="4" s="1"/>
  <c r="X88" i="4"/>
  <c r="AB88" i="4" s="1"/>
  <c r="AF88" i="4" s="1"/>
  <c r="X62" i="4"/>
  <c r="AB62" i="4" s="1"/>
  <c r="AF62" i="4" s="1"/>
  <c r="X127" i="4"/>
  <c r="AB127" i="4" s="1"/>
  <c r="AF127" i="4" s="1"/>
  <c r="X109" i="4"/>
  <c r="AB109" i="4" s="1"/>
  <c r="AF109" i="4" s="1"/>
  <c r="N14" i="3"/>
  <c r="N12" i="3"/>
  <c r="N13" i="3" s="1"/>
  <c r="K5" i="3"/>
  <c r="K10" i="3" s="1"/>
  <c r="L5" i="3"/>
  <c r="L10" i="3" s="1"/>
  <c r="L12" i="3" s="1"/>
  <c r="L13" i="3" s="1"/>
  <c r="Y42" i="4" l="1"/>
  <c r="Y55" i="4"/>
  <c r="Y41" i="4"/>
  <c r="Y43" i="4"/>
  <c r="Y32" i="4"/>
  <c r="Y56" i="4"/>
  <c r="Y40" i="4"/>
  <c r="Y39" i="4"/>
  <c r="Y54" i="4"/>
  <c r="Y44" i="4"/>
  <c r="Y31" i="4"/>
  <c r="Y45" i="4"/>
  <c r="Y37" i="4"/>
  <c r="Y36" i="4"/>
  <c r="Y57" i="4"/>
  <c r="Y33" i="4"/>
  <c r="Y52" i="4"/>
  <c r="Y51" i="4"/>
  <c r="Y50" i="4"/>
  <c r="Y49" i="4"/>
  <c r="Y53" i="4"/>
  <c r="Y38" i="4"/>
  <c r="Y13" i="4"/>
  <c r="Y19" i="4"/>
  <c r="Y29" i="4"/>
  <c r="Y2" i="4"/>
  <c r="Y5" i="4"/>
  <c r="Y7" i="4"/>
  <c r="Y17" i="4"/>
  <c r="Y6" i="4"/>
  <c r="Y20" i="4"/>
  <c r="Y16" i="4"/>
  <c r="Y28" i="4"/>
  <c r="Y27" i="4"/>
  <c r="Y14" i="4"/>
  <c r="Y8" i="4"/>
  <c r="Y15" i="4"/>
  <c r="Y30" i="4"/>
  <c r="Y26" i="4"/>
  <c r="Y18" i="4"/>
  <c r="Y3" i="4"/>
  <c r="Y4" i="4"/>
  <c r="Y25" i="4"/>
  <c r="Y9" i="4"/>
  <c r="Y24" i="4"/>
  <c r="L15" i="3"/>
  <c r="Z51" i="4"/>
  <c r="Z37" i="4"/>
  <c r="Z40" i="4"/>
  <c r="Z32" i="4"/>
  <c r="Z55" i="4"/>
  <c r="Z56" i="4"/>
  <c r="Z54" i="4"/>
  <c r="Z41" i="4"/>
  <c r="Z39" i="4"/>
  <c r="Z42" i="4"/>
  <c r="Z44" i="4"/>
  <c r="Z31" i="4"/>
  <c r="Z36" i="4"/>
  <c r="Z52" i="4"/>
  <c r="Z33" i="4"/>
  <c r="Z45" i="4"/>
  <c r="Z53" i="4"/>
  <c r="Z38" i="4"/>
  <c r="Z49" i="4"/>
  <c r="Z57" i="4"/>
  <c r="Z50" i="4"/>
  <c r="Z43" i="4"/>
  <c r="Z28" i="4"/>
  <c r="Z17" i="4"/>
  <c r="Z6" i="4"/>
  <c r="Z4" i="4"/>
  <c r="Z20" i="4"/>
  <c r="Z2" i="4"/>
  <c r="Z26" i="4"/>
  <c r="Z14" i="4"/>
  <c r="Z25" i="4"/>
  <c r="Z3" i="4"/>
  <c r="Z8" i="4"/>
  <c r="Z29" i="4"/>
  <c r="Z18" i="4"/>
  <c r="Z24" i="4"/>
  <c r="Z27" i="4"/>
  <c r="Z5" i="4"/>
  <c r="Z30" i="4"/>
  <c r="Z9" i="4"/>
  <c r="Z15" i="4"/>
  <c r="Z19" i="4"/>
  <c r="Z13" i="4"/>
  <c r="Z16" i="4"/>
  <c r="Z7" i="4"/>
  <c r="M15" i="3"/>
  <c r="L14" i="3"/>
  <c r="K14" i="3"/>
  <c r="AA42" i="4"/>
  <c r="AA56" i="4"/>
  <c r="AA55" i="4"/>
  <c r="AA51" i="4"/>
  <c r="AA43" i="4"/>
  <c r="AA40" i="4"/>
  <c r="AA32" i="4"/>
  <c r="AA54" i="4"/>
  <c r="AA41" i="4"/>
  <c r="AA53" i="4"/>
  <c r="AA44" i="4"/>
  <c r="AA31" i="4"/>
  <c r="AA52" i="4"/>
  <c r="AA57" i="4"/>
  <c r="AA36" i="4"/>
  <c r="AA45" i="4"/>
  <c r="AA50" i="4"/>
  <c r="AA38" i="4"/>
  <c r="AA33" i="4"/>
  <c r="AA49" i="4"/>
  <c r="AA37" i="4"/>
  <c r="AA39" i="4"/>
  <c r="AA9" i="4"/>
  <c r="AA13" i="4"/>
  <c r="AA30" i="4"/>
  <c r="AA15" i="4"/>
  <c r="AA29" i="4"/>
  <c r="AA24" i="4"/>
  <c r="AA6" i="4"/>
  <c r="AA2" i="4"/>
  <c r="AA20" i="4"/>
  <c r="AA7" i="4"/>
  <c r="AA17" i="4"/>
  <c r="AA19" i="4"/>
  <c r="AA3" i="4"/>
  <c r="AA5" i="4"/>
  <c r="AA14" i="4"/>
  <c r="AA27" i="4"/>
  <c r="AA28" i="4"/>
  <c r="AA16" i="4"/>
  <c r="AA18" i="4"/>
  <c r="AA26" i="4"/>
  <c r="AA8" i="4"/>
  <c r="AA25" i="4"/>
  <c r="AA4" i="4"/>
  <c r="N15" i="3"/>
  <c r="M14" i="3"/>
  <c r="K13" i="3"/>
  <c r="AB4" i="3" a="1"/>
  <c r="AB4" i="3" s="1"/>
  <c r="L11" i="3" l="1"/>
  <c r="AC17" i="4" s="1"/>
  <c r="AG17" i="4" s="1"/>
  <c r="AD55" i="4"/>
  <c r="AH55" i="4" s="1"/>
  <c r="M11" i="3"/>
  <c r="AD18" i="4" s="1"/>
  <c r="AH18" i="4" s="1"/>
  <c r="X38" i="4"/>
  <c r="X13" i="4"/>
  <c r="X45" i="4"/>
  <c r="X57" i="4"/>
  <c r="X3" i="4"/>
  <c r="X8" i="4"/>
  <c r="X56" i="4"/>
  <c r="X37" i="4"/>
  <c r="X52" i="4"/>
  <c r="X44" i="4"/>
  <c r="X50" i="4"/>
  <c r="X27" i="4"/>
  <c r="X28" i="4"/>
  <c r="X33" i="4"/>
  <c r="X17" i="4"/>
  <c r="X39" i="4"/>
  <c r="X40" i="4"/>
  <c r="X24" i="4"/>
  <c r="X41" i="4"/>
  <c r="X29" i="4"/>
  <c r="X2" i="4"/>
  <c r="X16" i="4"/>
  <c r="X30" i="4"/>
  <c r="X32" i="4"/>
  <c r="X54" i="4"/>
  <c r="X7" i="4"/>
  <c r="X15" i="4"/>
  <c r="K15" i="3"/>
  <c r="X36" i="4"/>
  <c r="X9" i="4"/>
  <c r="X49" i="4"/>
  <c r="X31" i="4"/>
  <c r="X19" i="4"/>
  <c r="X55" i="4"/>
  <c r="X18" i="4"/>
  <c r="X5" i="4"/>
  <c r="X14" i="4"/>
  <c r="X6" i="4"/>
  <c r="X4" i="4"/>
  <c r="X43" i="4"/>
  <c r="X20" i="4"/>
  <c r="X25" i="4"/>
  <c r="X42" i="4"/>
  <c r="X51" i="4"/>
  <c r="X26" i="4"/>
  <c r="X53" i="4"/>
  <c r="AD31" i="4"/>
  <c r="AH31" i="4" s="1"/>
  <c r="N11" i="3"/>
  <c r="AE12" i="4" s="1"/>
  <c r="AI12" i="4" s="1"/>
  <c r="AE31" i="4"/>
  <c r="AI31" i="4" s="1"/>
  <c r="AC42" i="4" l="1"/>
  <c r="AG42" i="4" s="1"/>
  <c r="AE16" i="4"/>
  <c r="AI16" i="4" s="1"/>
  <c r="AD39" i="4"/>
  <c r="AH39" i="4" s="1"/>
  <c r="AE29" i="4"/>
  <c r="AI29" i="4" s="1"/>
  <c r="AC25" i="4"/>
  <c r="AG25" i="4" s="1"/>
  <c r="AC52" i="4"/>
  <c r="AG52" i="4" s="1"/>
  <c r="AD54" i="4"/>
  <c r="AH54" i="4" s="1"/>
  <c r="AE40" i="4"/>
  <c r="AI40" i="4" s="1"/>
  <c r="AD16" i="4"/>
  <c r="AH16" i="4" s="1"/>
  <c r="AD36" i="4"/>
  <c r="AH36" i="4" s="1"/>
  <c r="AC40" i="4"/>
  <c r="AG40" i="4" s="1"/>
  <c r="AC18" i="4"/>
  <c r="AG18" i="4" s="1"/>
  <c r="AE8" i="4"/>
  <c r="AI8" i="4" s="1"/>
  <c r="AE18" i="4"/>
  <c r="AI18" i="4" s="1"/>
  <c r="AC57" i="4"/>
  <c r="AG57" i="4" s="1"/>
  <c r="AC41" i="4"/>
  <c r="AG41" i="4" s="1"/>
  <c r="AD44" i="4"/>
  <c r="AH44" i="4" s="1"/>
  <c r="AC20" i="4"/>
  <c r="AG20" i="4" s="1"/>
  <c r="AC2" i="4"/>
  <c r="AG2" i="4" s="1"/>
  <c r="AE19" i="4"/>
  <c r="AI19" i="4" s="1"/>
  <c r="AD20" i="4"/>
  <c r="AH20" i="4" s="1"/>
  <c r="AC26" i="4"/>
  <c r="AG26" i="4" s="1"/>
  <c r="AC44" i="4"/>
  <c r="AG44" i="4" s="1"/>
  <c r="AD41" i="4"/>
  <c r="AH41" i="4" s="1"/>
  <c r="AE6" i="4"/>
  <c r="AI6" i="4" s="1"/>
  <c r="AE52" i="4"/>
  <c r="AI52" i="4" s="1"/>
  <c r="AD45" i="4"/>
  <c r="AH45" i="4" s="1"/>
  <c r="AC45" i="4"/>
  <c r="AG45" i="4" s="1"/>
  <c r="AD29" i="4"/>
  <c r="AH29" i="4" s="1"/>
  <c r="AC43" i="4"/>
  <c r="AG43" i="4" s="1"/>
  <c r="AE27" i="4"/>
  <c r="AI27" i="4" s="1"/>
  <c r="AE55" i="4"/>
  <c r="AI55" i="4" s="1"/>
  <c r="AC29" i="4"/>
  <c r="AG29" i="4" s="1"/>
  <c r="AC16" i="4"/>
  <c r="AG16" i="4" s="1"/>
  <c r="AD17" i="4"/>
  <c r="AH17" i="4" s="1"/>
  <c r="AE43" i="4"/>
  <c r="AI43" i="4" s="1"/>
  <c r="AD32" i="4"/>
  <c r="AH32" i="4" s="1"/>
  <c r="AE36" i="4"/>
  <c r="AI36" i="4" s="1"/>
  <c r="AC19" i="4"/>
  <c r="AG19" i="4" s="1"/>
  <c r="AD43" i="4"/>
  <c r="AH43" i="4" s="1"/>
  <c r="AC56" i="4"/>
  <c r="AG56" i="4" s="1"/>
  <c r="AE51" i="4"/>
  <c r="AI51" i="4" s="1"/>
  <c r="AD4" i="4"/>
  <c r="AH4" i="4" s="1"/>
  <c r="AC27" i="4"/>
  <c r="AG27" i="4" s="1"/>
  <c r="AE25" i="4"/>
  <c r="AI25" i="4" s="1"/>
  <c r="K11" i="3"/>
  <c r="AB14" i="4" s="1"/>
  <c r="AF14" i="4" s="1"/>
  <c r="AD26" i="4"/>
  <c r="AH26" i="4" s="1"/>
  <c r="AD6" i="4"/>
  <c r="AH6" i="4" s="1"/>
  <c r="AC24" i="4"/>
  <c r="AG24" i="4" s="1"/>
  <c r="AE9" i="4"/>
  <c r="AI9" i="4" s="1"/>
  <c r="AE32" i="4"/>
  <c r="AI32" i="4" s="1"/>
  <c r="AD2" i="4"/>
  <c r="AH2" i="4" s="1"/>
  <c r="AD8" i="4"/>
  <c r="AH8" i="4" s="1"/>
  <c r="AE13" i="4"/>
  <c r="AI13" i="4" s="1"/>
  <c r="AE50" i="4"/>
  <c r="AI50" i="4" s="1"/>
  <c r="AC30" i="4"/>
  <c r="AG30" i="4" s="1"/>
  <c r="AD24" i="4"/>
  <c r="AH24" i="4" s="1"/>
  <c r="AE49" i="4"/>
  <c r="AI49" i="4" s="1"/>
  <c r="AD13" i="4"/>
  <c r="AH13" i="4" s="1"/>
  <c r="AD30" i="4"/>
  <c r="AH30" i="4" s="1"/>
  <c r="AD25" i="4"/>
  <c r="AH25" i="4" s="1"/>
  <c r="AE14" i="4"/>
  <c r="AI14" i="4" s="1"/>
  <c r="AE37" i="4"/>
  <c r="AI37" i="4" s="1"/>
  <c r="AC14" i="4"/>
  <c r="AG14" i="4" s="1"/>
  <c r="AE38" i="4"/>
  <c r="AI38" i="4" s="1"/>
  <c r="AD56" i="4"/>
  <c r="AH56" i="4" s="1"/>
  <c r="AE56" i="4"/>
  <c r="AI56" i="4" s="1"/>
  <c r="AC28" i="4"/>
  <c r="AG28" i="4" s="1"/>
  <c r="AD51" i="4"/>
  <c r="AH51" i="4" s="1"/>
  <c r="AD33" i="4"/>
  <c r="AH33" i="4" s="1"/>
  <c r="AE42" i="4"/>
  <c r="AI42" i="4" s="1"/>
  <c r="AC51" i="4"/>
  <c r="AG51" i="4" s="1"/>
  <c r="AC49" i="4"/>
  <c r="AG49" i="4" s="1"/>
  <c r="AD15" i="4"/>
  <c r="AH15" i="4" s="1"/>
  <c r="AD14" i="4"/>
  <c r="AH14" i="4" s="1"/>
  <c r="AE3" i="4"/>
  <c r="AI3" i="4" s="1"/>
  <c r="AE54" i="4"/>
  <c r="AI54" i="4" s="1"/>
  <c r="AC7" i="4"/>
  <c r="AG7" i="4" s="1"/>
  <c r="AE44" i="4"/>
  <c r="AI44" i="4" s="1"/>
  <c r="AC39" i="4"/>
  <c r="AG39" i="4" s="1"/>
  <c r="AD57" i="4"/>
  <c r="AH57" i="4" s="1"/>
  <c r="AE20" i="4"/>
  <c r="AI20" i="4" s="1"/>
  <c r="AC4" i="4"/>
  <c r="AG4" i="4" s="1"/>
  <c r="AC5" i="4"/>
  <c r="AG5" i="4" s="1"/>
  <c r="AC55" i="4"/>
  <c r="AG55" i="4" s="1"/>
  <c r="AC53" i="4"/>
  <c r="AG53" i="4" s="1"/>
  <c r="AD53" i="4"/>
  <c r="AH53" i="4" s="1"/>
  <c r="AD40" i="4"/>
  <c r="AH40" i="4" s="1"/>
  <c r="AE39" i="4"/>
  <c r="AI39" i="4" s="1"/>
  <c r="AE7" i="4"/>
  <c r="AI7" i="4" s="1"/>
  <c r="AC38" i="4"/>
  <c r="AG38" i="4" s="1"/>
  <c r="AC54" i="4"/>
  <c r="AG54" i="4" s="1"/>
  <c r="AE24" i="4"/>
  <c r="AI24" i="4" s="1"/>
  <c r="AD5" i="4"/>
  <c r="AH5" i="4" s="1"/>
  <c r="AD52" i="4"/>
  <c r="AH52" i="4" s="1"/>
  <c r="AE33" i="4"/>
  <c r="AI33" i="4" s="1"/>
  <c r="AC6" i="4"/>
  <c r="AG6" i="4" s="1"/>
  <c r="AD7" i="4"/>
  <c r="AH7" i="4" s="1"/>
  <c r="AE26" i="4"/>
  <c r="AI26" i="4" s="1"/>
  <c r="AE5" i="4"/>
  <c r="AI5" i="4" s="1"/>
  <c r="AC32" i="4"/>
  <c r="AG32" i="4" s="1"/>
  <c r="AD3" i="4"/>
  <c r="AH3" i="4" s="1"/>
  <c r="AC13" i="4"/>
  <c r="AG13" i="4" s="1"/>
  <c r="AE45" i="4"/>
  <c r="AI45" i="4" s="1"/>
  <c r="AC37" i="4"/>
  <c r="AG37" i="4" s="1"/>
  <c r="AE15" i="4"/>
  <c r="AI15" i="4" s="1"/>
  <c r="AC31" i="4"/>
  <c r="AG31" i="4" s="1"/>
  <c r="AD9" i="4"/>
  <c r="AH9" i="4" s="1"/>
  <c r="AD42" i="4"/>
  <c r="AH42" i="4" s="1"/>
  <c r="AE4" i="4"/>
  <c r="AI4" i="4" s="1"/>
  <c r="AE57" i="4"/>
  <c r="AI57" i="4" s="1"/>
  <c r="AC36" i="4"/>
  <c r="AG36" i="4" s="1"/>
  <c r="AE30" i="4"/>
  <c r="AI30" i="4" s="1"/>
  <c r="AE2" i="4"/>
  <c r="AI2" i="4" s="1"/>
  <c r="AD37" i="4"/>
  <c r="AH37" i="4" s="1"/>
  <c r="AE17" i="4"/>
  <c r="AI17" i="4" s="1"/>
  <c r="AD28" i="4"/>
  <c r="AH28" i="4" s="1"/>
  <c r="AD19" i="4"/>
  <c r="AH19" i="4" s="1"/>
  <c r="AE53" i="4"/>
  <c r="AI53" i="4" s="1"/>
  <c r="AC33" i="4"/>
  <c r="AG33" i="4" s="1"/>
  <c r="AE28" i="4"/>
  <c r="AI28" i="4" s="1"/>
  <c r="AD38" i="4"/>
  <c r="AH38" i="4" s="1"/>
  <c r="AC9" i="4"/>
  <c r="AG9" i="4" s="1"/>
  <c r="AC8" i="4"/>
  <c r="AG8" i="4" s="1"/>
  <c r="AD50" i="4"/>
  <c r="AH50" i="4" s="1"/>
  <c r="AE41" i="4"/>
  <c r="AI41" i="4" s="1"/>
  <c r="AC50" i="4"/>
  <c r="AG50" i="4" s="1"/>
  <c r="AD49" i="4"/>
  <c r="AH49" i="4" s="1"/>
  <c r="AC15" i="4"/>
  <c r="AG15" i="4" s="1"/>
  <c r="AD27" i="4"/>
  <c r="AH27" i="4" s="1"/>
  <c r="AC3" i="4"/>
  <c r="AG3" i="4" s="1"/>
  <c r="AB42" i="4" l="1"/>
  <c r="AF42" i="4" s="1"/>
  <c r="AB52" i="4"/>
  <c r="AF52" i="4" s="1"/>
  <c r="AB4" i="4"/>
  <c r="AF4" i="4" s="1"/>
  <c r="AB6" i="4"/>
  <c r="AF6" i="4" s="1"/>
  <c r="AB50" i="4"/>
  <c r="AF50" i="4" s="1"/>
  <c r="AB30" i="4"/>
  <c r="AF30" i="4" s="1"/>
  <c r="AB25" i="4"/>
  <c r="AF25" i="4" s="1"/>
  <c r="AB5" i="4"/>
  <c r="AF5" i="4" s="1"/>
  <c r="F7" i="3"/>
  <c r="F5" i="3"/>
  <c r="F10" i="3" s="1"/>
  <c r="F4" i="3"/>
  <c r="F9" i="3" s="1"/>
  <c r="F8" i="3"/>
  <c r="F6" i="3"/>
  <c r="F3" i="3"/>
  <c r="AB55" i="4"/>
  <c r="AF55" i="4" s="1"/>
  <c r="E8" i="3"/>
  <c r="E3" i="3"/>
  <c r="E4" i="3"/>
  <c r="E9" i="3" s="1"/>
  <c r="E6" i="3"/>
  <c r="E7" i="3"/>
  <c r="AB39" i="4"/>
  <c r="AF39" i="4" s="1"/>
  <c r="AB43" i="4"/>
  <c r="AF43" i="4" s="1"/>
  <c r="AB9" i="4"/>
  <c r="AF9" i="4" s="1"/>
  <c r="AB31" i="4"/>
  <c r="AF31" i="4" s="1"/>
  <c r="AB8" i="4"/>
  <c r="AF8" i="4" s="1"/>
  <c r="G5" i="3"/>
  <c r="G10" i="3" s="1"/>
  <c r="G6" i="3"/>
  <c r="G7" i="3"/>
  <c r="G8" i="3"/>
  <c r="AB26" i="4"/>
  <c r="AF26" i="4" s="1"/>
  <c r="AB19" i="4"/>
  <c r="AF19" i="4" s="1"/>
  <c r="AB13" i="4"/>
  <c r="AF13" i="4" s="1"/>
  <c r="AB28" i="4"/>
  <c r="AF28" i="4" s="1"/>
  <c r="AB44" i="4"/>
  <c r="AF44" i="4" s="1"/>
  <c r="AB38" i="4"/>
  <c r="AF38" i="4" s="1"/>
  <c r="AB40" i="4"/>
  <c r="AF40" i="4" s="1"/>
  <c r="AB7" i="4"/>
  <c r="AF7" i="4" s="1"/>
  <c r="AB17" i="4"/>
  <c r="AF17" i="4" s="1"/>
  <c r="AB32" i="4"/>
  <c r="AF32" i="4" s="1"/>
  <c r="AB53" i="4"/>
  <c r="AF53" i="4" s="1"/>
  <c r="AB20" i="4"/>
  <c r="AF20" i="4" s="1"/>
  <c r="AB3" i="4"/>
  <c r="AF3" i="4" s="1"/>
  <c r="AB33" i="4"/>
  <c r="AF33" i="4" s="1"/>
  <c r="AB54" i="4"/>
  <c r="AF54" i="4" s="1"/>
  <c r="G3" i="3"/>
  <c r="AB57" i="4"/>
  <c r="AF57" i="4" s="1"/>
  <c r="AB18" i="4"/>
  <c r="AF18" i="4" s="1"/>
  <c r="AB41" i="4"/>
  <c r="AF41" i="4" s="1"/>
  <c r="AB51" i="4"/>
  <c r="AF51" i="4" s="1"/>
  <c r="AB2" i="4"/>
  <c r="AF2" i="4" s="1"/>
  <c r="AB29" i="4"/>
  <c r="AF29" i="4" s="1"/>
  <c r="AB24" i="4"/>
  <c r="AF24" i="4" s="1"/>
  <c r="AB37" i="4"/>
  <c r="AF37" i="4" s="1"/>
  <c r="AB15" i="4"/>
  <c r="AF15" i="4" s="1"/>
  <c r="AB49" i="4"/>
  <c r="AF49" i="4" s="1"/>
  <c r="AB56" i="4"/>
  <c r="AF56" i="4" s="1"/>
  <c r="AB36" i="4"/>
  <c r="AF36" i="4" s="1"/>
  <c r="AB27" i="4"/>
  <c r="AF27" i="4" s="1"/>
  <c r="AB16" i="4"/>
  <c r="AF16" i="4" s="1"/>
  <c r="AB45" i="4"/>
  <c r="AF45" i="4" s="1"/>
  <c r="F14" i="3" l="1"/>
  <c r="F12" i="3"/>
  <c r="F13" i="3" s="1"/>
  <c r="F15" i="3" s="1"/>
  <c r="D6" i="3"/>
  <c r="D7" i="3"/>
  <c r="D3" i="3"/>
  <c r="D8" i="3"/>
  <c r="D4" i="3"/>
  <c r="D9" i="3" s="1"/>
  <c r="E5" i="3"/>
  <c r="E10" i="3" s="1"/>
  <c r="E12" i="3" s="1"/>
  <c r="G4" i="3"/>
  <c r="G9" i="3" s="1"/>
  <c r="G12" i="3" s="1"/>
  <c r="E14" i="3" l="1"/>
  <c r="G13" i="3"/>
  <c r="G15" i="3" s="1"/>
  <c r="E13" i="3"/>
  <c r="E15" i="3" s="1"/>
  <c r="G14" i="3"/>
  <c r="D5" i="3"/>
  <c r="D10" i="3" s="1"/>
  <c r="D12" i="3" s="1"/>
  <c r="D14" i="3" l="1"/>
  <c r="D13" i="3"/>
  <c r="D15" i="3" s="1"/>
  <c r="B7" i="1" l="1"/>
  <c r="B6" i="1"/>
  <c r="B4" i="1"/>
  <c r="D23" i="3"/>
  <c r="B5" i="1"/>
  <c r="S128" i="4" l="1"/>
  <c r="S104" i="4"/>
  <c r="S57" i="4"/>
  <c r="S80" i="4"/>
  <c r="S81" i="4"/>
  <c r="S9" i="4"/>
  <c r="S26" i="4"/>
  <c r="S11" i="4"/>
  <c r="S17" i="4"/>
  <c r="S92" i="4"/>
  <c r="S122" i="4"/>
  <c r="S75" i="4"/>
  <c r="S3" i="4"/>
  <c r="S44" i="4"/>
  <c r="S5" i="4"/>
  <c r="S6" i="4"/>
  <c r="S12" i="4"/>
  <c r="S45" i="4"/>
  <c r="S114" i="4"/>
  <c r="S52" i="4"/>
  <c r="S59" i="4"/>
  <c r="S63" i="4"/>
  <c r="S31" i="4"/>
  <c r="S51" i="4"/>
  <c r="S117" i="4"/>
  <c r="S95" i="4"/>
  <c r="S13" i="4"/>
  <c r="S86" i="4"/>
  <c r="S88" i="4"/>
  <c r="S132" i="4"/>
  <c r="S64" i="4"/>
  <c r="S65" i="4"/>
  <c r="S85" i="4"/>
  <c r="S10" i="4"/>
  <c r="S18" i="4"/>
  <c r="S66" i="4"/>
  <c r="S24" i="4"/>
  <c r="S83" i="4"/>
  <c r="S107" i="4"/>
  <c r="S4" i="4"/>
  <c r="S41" i="4"/>
  <c r="S82" i="4"/>
  <c r="S74" i="4"/>
  <c r="S123" i="4"/>
  <c r="S115" i="4"/>
  <c r="S127" i="4"/>
  <c r="S48" i="4"/>
  <c r="S49" i="4"/>
  <c r="S36" i="4"/>
  <c r="S72" i="4"/>
  <c r="S69" i="4"/>
  <c r="S129" i="4"/>
  <c r="S79" i="4"/>
  <c r="S131" i="4"/>
  <c r="S99" i="4"/>
  <c r="S116" i="4"/>
  <c r="S130" i="4"/>
  <c r="S55" i="4"/>
  <c r="S20" i="4"/>
  <c r="S61" i="4"/>
  <c r="S60" i="4"/>
  <c r="S101" i="4"/>
  <c r="S40" i="4"/>
  <c r="S126" i="4"/>
  <c r="S100" i="4"/>
  <c r="S35" i="4"/>
  <c r="S37" i="4"/>
  <c r="S43" i="4"/>
  <c r="S121" i="4"/>
  <c r="S110" i="4"/>
  <c r="S84" i="4"/>
  <c r="S91" i="4"/>
  <c r="S19" i="4"/>
  <c r="S98" i="4"/>
  <c r="S21" i="4"/>
  <c r="S22" i="4"/>
  <c r="S28" i="4"/>
  <c r="S29" i="4"/>
  <c r="S62" i="4"/>
  <c r="S111" i="4"/>
  <c r="S125" i="4"/>
  <c r="S30" i="4"/>
  <c r="S15" i="4"/>
  <c r="S32" i="4"/>
  <c r="S50" i="4"/>
  <c r="S56" i="4"/>
  <c r="S120" i="4"/>
  <c r="S102" i="4"/>
  <c r="S58" i="4"/>
  <c r="S103" i="4"/>
  <c r="S38" i="4"/>
  <c r="S68" i="4"/>
  <c r="S133" i="4"/>
  <c r="S78" i="4"/>
  <c r="S94" i="4"/>
  <c r="S124" i="4"/>
  <c r="S46" i="4"/>
  <c r="S106" i="4"/>
  <c r="S118" i="4"/>
  <c r="S14" i="4"/>
  <c r="S34" i="4"/>
  <c r="S16" i="4"/>
  <c r="S2" i="4"/>
  <c r="S53" i="4"/>
  <c r="S119" i="4"/>
  <c r="S109" i="4"/>
  <c r="S90" i="4"/>
  <c r="S71" i="4"/>
  <c r="S93" i="4"/>
  <c r="S105" i="4"/>
  <c r="S47" i="4"/>
  <c r="S70" i="4"/>
  <c r="S108" i="4"/>
  <c r="S23" i="4"/>
  <c r="S89" i="4"/>
  <c r="S112" i="4"/>
  <c r="S113" i="4"/>
  <c r="S42" i="4"/>
  <c r="S54" i="4"/>
  <c r="S76" i="4"/>
  <c r="S67" i="4"/>
  <c r="S7" i="4"/>
  <c r="S73" i="4"/>
  <c r="S96" i="4"/>
  <c r="S97" i="4"/>
  <c r="S25" i="4"/>
  <c r="S39" i="4"/>
  <c r="S33" i="4"/>
  <c r="S8" i="4"/>
  <c r="S87" i="4"/>
  <c r="S27" i="4"/>
  <c r="S77" i="4"/>
  <c r="U4" i="3" a="1"/>
  <c r="U4" i="3" s="1"/>
  <c r="AC4" i="3" s="1" a="1"/>
  <c r="AC4" i="3" s="1"/>
  <c r="B17" i="6"/>
  <c r="B16" i="6"/>
  <c r="B15" i="6"/>
  <c r="B8" i="1"/>
  <c r="B18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<sst xmlns="http://schemas.openxmlformats.org/spreadsheetml/2006/main" count="228" uniqueCount="126">
  <si>
    <t>Weather Zone</t>
  </si>
  <si>
    <t>Toronto</t>
  </si>
  <si>
    <t>Invoice Date</t>
  </si>
  <si>
    <t>Billed From</t>
  </si>
  <si>
    <t>Billed To</t>
  </si>
  <si>
    <t>Billing Days</t>
  </si>
  <si>
    <t>Meter Read</t>
  </si>
  <si>
    <t>Read Type</t>
  </si>
  <si>
    <t>Consumption</t>
  </si>
  <si>
    <t>A</t>
  </si>
  <si>
    <t>Input Data and Design Day Demand Model Output Summary</t>
  </si>
  <si>
    <t>Observed Consumption Statistics*</t>
  </si>
  <si>
    <t>Overall Average Consumption m^3/Day</t>
  </si>
  <si>
    <t>Summer Average Consumption m^3/Day</t>
  </si>
  <si>
    <t>Winter Average Consumption m^3/Day</t>
  </si>
  <si>
    <t>Winter Average Consumption m^3/HDD</t>
  </si>
  <si>
    <t>Coldest Reading Period Average Consumption m^3/Day</t>
  </si>
  <si>
    <t>Coldest Reading Period Average HDDs/Day</t>
  </si>
  <si>
    <t>* Between first actual read and last actual read</t>
  </si>
  <si>
    <t>Model Output</t>
  </si>
  <si>
    <t>Demand</t>
  </si>
  <si>
    <t>HDDs</t>
  </si>
  <si>
    <t>3rd Coldest Observed Day Demand m^3</t>
  </si>
  <si>
    <t>2nd Coldest Observed Day Demand m^3</t>
  </si>
  <si>
    <t>Coldest Observed Day Demand m^3</t>
  </si>
  <si>
    <t>Design Day Demand m^3</t>
  </si>
  <si>
    <t>Design Day Demand Model Results</t>
  </si>
  <si>
    <t>Model Period (Max R-Squared)</t>
  </si>
  <si>
    <t>Heat Parameter</t>
  </si>
  <si>
    <t>Winter Base Parameter</t>
  </si>
  <si>
    <t>Model R-Squared</t>
  </si>
  <si>
    <t>Design Day HDDs (18C)</t>
  </si>
  <si>
    <t>Design Day HDDS (Adjusted)</t>
  </si>
  <si>
    <t>Outlier-Screened Winter Observations</t>
  </si>
  <si>
    <t>Time Period</t>
  </si>
  <si>
    <t>Unscreened Winter Observations</t>
  </si>
  <si>
    <t>1 year</t>
  </si>
  <si>
    <t>2 years</t>
  </si>
  <si>
    <t>4 years</t>
  </si>
  <si>
    <t>10 years/max</t>
  </si>
  <si>
    <t>Data used in plot on 'DDD Model Summary'</t>
  </si>
  <si>
    <t>N</t>
  </si>
  <si>
    <t>AdjHDDs</t>
  </si>
  <si>
    <t>AdjustedHDDs</t>
  </si>
  <si>
    <t>y</t>
  </si>
  <si>
    <t>Average Cons/Day</t>
  </si>
  <si>
    <t>Intermediate calculations for the linear regression</t>
  </si>
  <si>
    <t>x</t>
  </si>
  <si>
    <t>Average HDD/Day</t>
  </si>
  <si>
    <t>sumyx</t>
  </si>
  <si>
    <t>sumxx</t>
  </si>
  <si>
    <t>sumyy</t>
  </si>
  <si>
    <t>sumy</t>
  </si>
  <si>
    <t>sumx</t>
  </si>
  <si>
    <t>residSE</t>
  </si>
  <si>
    <t>Residual standard error used for outlier detection</t>
  </si>
  <si>
    <t>beta</t>
  </si>
  <si>
    <t>Regression coefficient estimates</t>
  </si>
  <si>
    <t>Winter Base</t>
  </si>
  <si>
    <t>intercept</t>
  </si>
  <si>
    <t>rsquared</t>
  </si>
  <si>
    <t>Selection criterion for time period (1, 2, 4, 10 years)</t>
  </si>
  <si>
    <t>DDD</t>
  </si>
  <si>
    <t>Years</t>
  </si>
  <si>
    <t>January 1, 2014-April 30, 2025</t>
  </si>
  <si>
    <t>Parameters</t>
  </si>
  <si>
    <t>Area</t>
  </si>
  <si>
    <t>Wx Index</t>
  </si>
  <si>
    <t>Design HDDs 18C</t>
  </si>
  <si>
    <t>Coldest Day HDDs</t>
  </si>
  <si>
    <t>2nd Coldest</t>
  </si>
  <si>
    <t>3rd Coldest</t>
  </si>
  <si>
    <t>HDD Balance Point</t>
  </si>
  <si>
    <t>London</t>
  </si>
  <si>
    <t>Ottawa</t>
  </si>
  <si>
    <t>Wx Column Index</t>
  </si>
  <si>
    <t>Thunder Bay</t>
  </si>
  <si>
    <t>Years Used</t>
  </si>
  <si>
    <t>Second Coldest Day</t>
  </si>
  <si>
    <t>Third Coldest Day</t>
  </si>
  <si>
    <t>Consumption M3</t>
  </si>
  <si>
    <t>Cumulative Consumption</t>
  </si>
  <si>
    <t>Consumption M3 Actual</t>
  </si>
  <si>
    <t>BilledToConverted</t>
  </si>
  <si>
    <t>Days Between Reads</t>
  </si>
  <si>
    <t>Cumulative Days</t>
  </si>
  <si>
    <t>HDD Start</t>
  </si>
  <si>
    <t>HDD End</t>
  </si>
  <si>
    <t>Cons Per Day</t>
  </si>
  <si>
    <t>HDDs Per Day</t>
  </si>
  <si>
    <t>Adjusted HDDs Per Day</t>
  </si>
  <si>
    <t>Winter</t>
  </si>
  <si>
    <t>Year</t>
  </si>
  <si>
    <t>Outlier</t>
  </si>
  <si>
    <t>Year1</t>
  </si>
  <si>
    <t>Year2</t>
  </si>
  <si>
    <t>Year4</t>
  </si>
  <si>
    <t>Year10</t>
  </si>
  <si>
    <t>ResidY1</t>
  </si>
  <si>
    <t>ResidY2</t>
  </si>
  <si>
    <t>ResidY4</t>
  </si>
  <si>
    <t>ResidY10</t>
  </si>
  <si>
    <t>StdResidY1</t>
  </si>
  <si>
    <t>StdResidY2</t>
  </si>
  <si>
    <t>StdResidY4</t>
  </si>
  <si>
    <t>StdResidY10</t>
  </si>
  <si>
    <t>OutlierY1</t>
  </si>
  <si>
    <t>OutlierY2</t>
  </si>
  <si>
    <t>OutlierY4</t>
  </si>
  <si>
    <t>OutlierY10</t>
  </si>
  <si>
    <t>year</t>
  </si>
  <si>
    <t>month</t>
  </si>
  <si>
    <t>day</t>
  </si>
  <si>
    <t>meantempc_TorontoIntlA</t>
  </si>
  <si>
    <t>meantempc_LondonA</t>
  </si>
  <si>
    <t>meantempc_OttawaIntlA</t>
  </si>
  <si>
    <t>meantempc_ThunderBay</t>
  </si>
  <si>
    <t>hdds_toronto</t>
  </si>
  <si>
    <t>hdds_london</t>
  </si>
  <si>
    <t>hdds_ottawa</t>
  </si>
  <si>
    <t>hdds_thunder_bay</t>
  </si>
  <si>
    <t>date</t>
  </si>
  <si>
    <t>toronto_cumulative</t>
  </si>
  <si>
    <t>london_cumulative</t>
  </si>
  <si>
    <t>ottawa_cumulative</t>
  </si>
  <si>
    <t>thunder_bay_cumulative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</si>
</sst>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00"/>
    <numFmt numFmtId="166" formatCode="0.0"/>
    <numFmt numFmtId="167" formatCode="yyyy\-mm\-dd;@"/>
  </numFmts>
  <fonts count="4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  <xf numFmtId="1" fontId="0" fillId="2" borderId="0" xfId="0" applyNumberFormat="1" applyFill="1"/>
    <xf numFmtId="0" fontId="0" fillId="0" borderId="0" xfId="0" applyAlignment="1">
      <alignment horizontal="right"/>
    </xf>
    <xf numFmtId="2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164" fontId="2" fillId="2" borderId="0" xfId="1" applyNumberFormat="1" applyFont="1" applyFill="1" applyAlignment="1">
      <alignment horizontal="right" vertical="top"/>
    </xf>
    <xf numFmtId="0" fontId="2" fillId="2" borderId="0" xfId="1" applyFont="1" applyFill="1" applyAlignment="1">
      <alignment vertical="top"/>
    </xf>
    <xf numFmtId="165" fontId="0" fillId="0" borderId="0" xfId="0" applyNumberFormat="1"/>
    <xf numFmtId="166" fontId="0" fillId="0" borderId="0" xfId="0" applyNumberFormat="1"/>
    <xf numFmtId="49" fontId="2" fillId="2" borderId="0" xfId="1" applyNumberFormat="1" applyFont="1" applyFill="1" applyAlignment="1">
      <alignment vertical="top"/>
    </xf>
    <xf numFmtId="49" fontId="0" fillId="2" borderId="0" xfId="0" applyNumberFormat="1" applyFill="1"/>
    <xf numFmtId="0" fontId="0" fillId="0" borderId="0" xfId="0" applyAlignment="1">
      <alignment horizontal="center"/>
    </xf>
    <xf numFmtId="49" fontId="0" fillId="0" borderId="0" xfId="0" applyNumberFormat="1"/>
    <xf numFmtId="2" fontId="2" fillId="2" borderId="0" xfId="0" applyNumberFormat="1" applyFont="1" applyFill="1" applyAlignment="1">
      <alignment horizontal="right" vertical="top"/>
    </xf>
    <xf numFmtId="167" fontId="0" fillId="0" borderId="0" xfId="0" applyNumberFormat="1"/>
    <xf numFmtId="167" fontId="3" fillId="6" borderId="0" xfId="0" applyNumberFormat="1" applyFont="1" applyFill="1" applyAlignment="1">
      <alignment vertical="top"/>
    </xf>
    <xf numFmtId="2" fontId="3" fillId="6" borderId="0" xfId="0" applyNumberFormat="1" applyFont="1" applyFill="1" applyAlignment="1">
      <alignment vertical="top"/>
    </xf>
    <xf numFmtId="0" fontId="0" fillId="0" borderId="0" xfId="0" applyAlignment="1">
      <alignment horizontal="center"/>
    </xf>
    <xf numFmtId="0" fontId="0" fillId="0" borderId="0" xfId="0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 Data and</a:t>
            </a:r>
            <a:r>
              <a:rPr lang="en-US" baseline="0"/>
              <a:t> Demand Summary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cat>
            <c:strRef>
              <c:f>('Output Summary'!$A$6:$A$8,'Output Summary'!$A$10,'Output Summary'!$A$15:$A$18)</c:f>
              <c:strCache>
                <c:ptCount val="8"/>
                <c:pt idx="0">
                  <c:v>Overall Average Consumption m^3/Day</c:v>
                </c:pt>
                <c:pt idx="1">
                  <c:v>Summer Average Consumption m^3/Day</c:v>
                </c:pt>
                <c:pt idx="2">
                  <c:v>Winter Average Consumption m^3/Day</c:v>
                </c:pt>
                <c:pt idx="3">
                  <c:v>Coldest Reading Period Average Consumption m^3/Day</c:v>
                </c:pt>
                <c:pt idx="4">
                  <c:v>3rd Coldest Observed Day Demand m^3</c:v>
                </c:pt>
                <c:pt idx="5">
                  <c:v>2nd Coldest Observed Day Demand m^3</c:v>
                </c:pt>
                <c:pt idx="6">
                  <c:v>Coldest Observed Day Demand m^3</c:v>
                </c:pt>
                <c:pt idx="7">
                  <c:v>Design Day Demand m^3</c:v>
                </c:pt>
              </c:strCache>
            </c:strRef>
          </c:cat>
          <c:val>
            <c:numRef>
              <c:f>('Output Summary'!$B$6:$B$8,'Output Summary'!$B$10,'Output Summary'!$B$15:$B$18)</c:f>
              <c:numCache>
                <c:formatCode>0.00</c:formatCode>
                <c:ptCount val="8"/>
                <c:pt idx="0">
                  <c:v>234.83844011142062</c:v>
                </c:pt>
                <c:pt idx="1">
                  <c:v>24.787680209698557</c:v>
                </c:pt>
                <c:pt idx="2">
                  <c:v>390.13759689922483</c:v>
                </c:pt>
                <c:pt idx="3">
                  <c:v>659.87096774193549</c:v>
                </c:pt>
                <c:pt idx="4">
                  <c:v>962.13361654381276</c:v>
                </c:pt>
                <c:pt idx="5">
                  <c:v>971.92662185420977</c:v>
                </c:pt>
                <c:pt idx="6">
                  <c:v>998.85724636827138</c:v>
                </c:pt>
                <c:pt idx="7">
                  <c:v>1089.4422186138731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23-E748-A372-47DBEBD6B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62251247"/>
        <c:axId val="362253855"/>
      </c:barChart>
      <c:catAx>
        <c:axId val="362251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3855"/>
        <c:crosses val="autoZero"/>
        <c:auto val="1"/>
        <c:lblAlgn val="ctr"/>
        <c:lblOffset val="100"/>
        <c:noMultiLvlLbl val="0"/>
      </c:catAx>
      <c:valAx>
        <c:axId val="362253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Cubic Metres/Day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1247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</a:t>
            </a:r>
            <a:r>
              <a:rPr lang="en-US" baseline="0"/>
              <a:t> vs. HDDs with Regression Line</a:t>
            </a:r>
            <a:endParaRPr lang="en-US"/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WorkingData!$O$1</c:f>
              <c:strCache>
                <c:ptCount val="1"/>
                <c:pt idx="0">
                  <c:v>HDDs Per Day</c:v>
                </c:pt>
              </c:strCache>
            </c:strRef>
          </c:tx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prstDash val="solid"/>
              </a:ln>
            </c:spPr>
          </c:marker>
          <c:xVal>
            <c:numRef>
              <c:f>'DDD Model Calculations'!$Q$4:$Q$133</c:f>
              <c:numCache>
                <c:formatCode>General</c:formatCode>
                <c:ptCount val="130"/>
                <c:pt idx="0">
                  <c:v>5.1333333591620125</c:v>
                </c:pt>
                <c:pt idx="1">
                  <c:v>9.6741935281503579</c:v>
                </c:pt>
                <c:pt idx="2">
                  <c:v>17.882142870819994</c:v>
                </c:pt>
                <c:pt idx="3">
                  <c:v>18.990322555986143</c:v>
                </c:pt>
                <c:pt idx="4">
                  <c:v>13.583870941592799</c:v>
                </c:pt>
                <c:pt idx="5">
                  <c:v>7.837931081395725</c:v>
                </c:pt>
                <c:pt idx="6">
                  <c:v>2.0843750089406967</c:v>
                </c:pt>
                <c:pt idx="7">
                  <c:v>-4.2766666412353516</c:v>
                </c:pt>
                <c:pt idx="8">
                  <c:v>-4.6606060374866836</c:v>
                </c:pt>
                <c:pt idx="9">
                  <c:v>-5</c:v>
                </c:pt>
                <c:pt idx="10">
                  <c:v>-4.3531250357627869</c:v>
                </c:pt>
                <c:pt idx="11">
                  <c:v>-3.0137930574088259</c:v>
                </c:pt>
                <c:pt idx="12">
                  <c:v>3.9468749463558197</c:v>
                </c:pt>
                <c:pt idx="13">
                  <c:v>9.3344827394547139</c:v>
                </c:pt>
                <c:pt idx="14">
                  <c:v>12.424137938639213</c:v>
                </c:pt>
                <c:pt idx="15">
                  <c:v>14.827272738696951</c:v>
                </c:pt>
                <c:pt idx="16">
                  <c:v>10.482758592685748</c:v>
                </c:pt>
                <c:pt idx="17">
                  <c:v>9.4000000119209286</c:v>
                </c:pt>
                <c:pt idx="18">
                  <c:v>1.7939393556479253</c:v>
                </c:pt>
                <c:pt idx="19">
                  <c:v>-4.1399999936421708</c:v>
                </c:pt>
                <c:pt idx="20">
                  <c:v>-4.7677418493455459</c:v>
                </c:pt>
                <c:pt idx="21">
                  <c:v>-5</c:v>
                </c:pt>
                <c:pt idx="22">
                  <c:v>-4.4576923663799581</c:v>
                </c:pt>
                <c:pt idx="23">
                  <c:v>-0.84571426936558325</c:v>
                </c:pt>
                <c:pt idx="24">
                  <c:v>4.1466666738192242</c:v>
                </c:pt>
                <c:pt idx="25">
                  <c:v>11.930000015099843</c:v>
                </c:pt>
                <c:pt idx="26">
                  <c:v>13.972413780360387</c:v>
                </c:pt>
                <c:pt idx="27">
                  <c:v>14.296774168168344</c:v>
                </c:pt>
                <c:pt idx="28">
                  <c:v>13.513333345949651</c:v>
                </c:pt>
                <c:pt idx="29">
                  <c:v>8.2387096682383163</c:v>
                </c:pt>
                <c:pt idx="30">
                  <c:v>2.6677419139492899</c:v>
                </c:pt>
                <c:pt idx="31">
                  <c:v>-2.857692315028264</c:v>
                </c:pt>
                <c:pt idx="32">
                  <c:v>-5</c:v>
                </c:pt>
                <c:pt idx="33">
                  <c:v>-5</c:v>
                </c:pt>
                <c:pt idx="34">
                  <c:v>-4.4290322642172537</c:v>
                </c:pt>
                <c:pt idx="35">
                  <c:v>-1.8483871029269312</c:v>
                </c:pt>
                <c:pt idx="36">
                  <c:v>6.1200000047683716</c:v>
                </c:pt>
                <c:pt idx="37">
                  <c:v>11.896774186482354</c:v>
                </c:pt>
                <c:pt idx="38">
                  <c:v>17.039285725780896</c:v>
                </c:pt>
                <c:pt idx="39">
                  <c:v>21.364516089039466</c:v>
                </c:pt>
                <c:pt idx="40">
                  <c:v>11.348387096678056</c:v>
                </c:pt>
                <c:pt idx="41">
                  <c:v>8.9433333257834118</c:v>
                </c:pt>
                <c:pt idx="42">
                  <c:v>-8.0645176672166308E-2</c:v>
                </c:pt>
                <c:pt idx="43">
                  <c:v>-3.6799999554951985</c:v>
                </c:pt>
                <c:pt idx="44">
                  <c:v>-5</c:v>
                </c:pt>
                <c:pt idx="45">
                  <c:v>-4.8580645284345074</c:v>
                </c:pt>
                <c:pt idx="46">
                  <c:v>-4.7666666348775228</c:v>
                </c:pt>
                <c:pt idx="47">
                  <c:v>-0.16551718218573175</c:v>
                </c:pt>
                <c:pt idx="48">
                  <c:v>4.6312499474734068</c:v>
                </c:pt>
                <c:pt idx="49">
                  <c:v>9.7967742008547631</c:v>
                </c:pt>
                <c:pt idx="50">
                  <c:v>17.985714286565781</c:v>
                </c:pt>
                <c:pt idx="51">
                  <c:v>15.996551723829633</c:v>
                </c:pt>
                <c:pt idx="52">
                  <c:v>13.399999992982035</c:v>
                </c:pt>
                <c:pt idx="53">
                  <c:v>6.5733333334326751</c:v>
                </c:pt>
                <c:pt idx="54">
                  <c:v>4.3032257883779472</c:v>
                </c:pt>
                <c:pt idx="55">
                  <c:v>-1.9566666920979818</c:v>
                </c:pt>
                <c:pt idx="56">
                  <c:v>-4.9741935729980469</c:v>
                </c:pt>
                <c:pt idx="57">
                  <c:v>-5</c:v>
                </c:pt>
                <c:pt idx="58">
                  <c:v>-4.2799999872843424</c:v>
                </c:pt>
              </c:numCache>
            </c:numRef>
          </c:xVal>
          <c:yVal>
            <c:numRef>
              <c:f>'DDD Model Calculations'!$S$4:$S$133</c:f>
              <c:numCache>
                <c:formatCode>General</c:formatCode>
                <c:ptCount val="130"/>
                <c:pt idx="0">
                  <c:v>276.46666666666664</c:v>
                </c:pt>
                <c:pt idx="1">
                  <c:v>517.12903225806451</c:v>
                </c:pt>
                <c:pt idx="2">
                  <c:v>434.92857142857144</c:v>
                </c:pt>
                <c:pt idx="3">
                  <c:v>566.29032258064512</c:v>
                </c:pt>
                <c:pt idx="4">
                  <c:v>529.35483870967744</c:v>
                </c:pt>
                <c:pt idx="5">
                  <c:v>150.13793103448276</c:v>
                </c:pt>
                <c:pt idx="6">
                  <c:v>225.40625</c:v>
                </c:pt>
                <c:pt idx="7">
                  <c:v>0.2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46.586206896551722</c:v>
                </c:pt>
                <c:pt idx="12">
                  <c:v>209.53125</c:v>
                </c:pt>
                <c:pt idx="13">
                  <c:v>337.58620689655174</c:v>
                </c:pt>
                <c:pt idx="14">
                  <c:v>415.55172413793105</c:v>
                </c:pt>
                <c:pt idx="15">
                  <c:v>543.90909090909088</c:v>
                </c:pt>
                <c:pt idx="16">
                  <c:v>376.75862068965517</c:v>
                </c:pt>
                <c:pt idx="17">
                  <c:v>353.53333333333336</c:v>
                </c:pt>
                <c:pt idx="18">
                  <c:v>81.878787878787875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0.42307692307692307</c:v>
                </c:pt>
                <c:pt idx="23">
                  <c:v>65.8</c:v>
                </c:pt>
                <c:pt idx="24">
                  <c:v>140.69999999999999</c:v>
                </c:pt>
                <c:pt idx="25">
                  <c:v>400.56666666666666</c:v>
                </c:pt>
                <c:pt idx="26">
                  <c:v>483.82758620689657</c:v>
                </c:pt>
                <c:pt idx="27">
                  <c:v>527.64516129032256</c:v>
                </c:pt>
                <c:pt idx="28">
                  <c:v>449.1</c:v>
                </c:pt>
                <c:pt idx="29">
                  <c:v>417.77419354838707</c:v>
                </c:pt>
                <c:pt idx="30">
                  <c:v>217.45161290322579</c:v>
                </c:pt>
                <c:pt idx="31">
                  <c:v>15.692307692307692</c:v>
                </c:pt>
                <c:pt idx="32">
                  <c:v>0</c:v>
                </c:pt>
                <c:pt idx="33">
                  <c:v>0</c:v>
                </c:pt>
                <c:pt idx="34">
                  <c:v>1.8387096774193548</c:v>
                </c:pt>
                <c:pt idx="35">
                  <c:v>72.741935483870961</c:v>
                </c:pt>
                <c:pt idx="36">
                  <c:v>369.66666666666669</c:v>
                </c:pt>
                <c:pt idx="37">
                  <c:v>515.83870967741939</c:v>
                </c:pt>
                <c:pt idx="38">
                  <c:v>607.14285714285711</c:v>
                </c:pt>
                <c:pt idx="39">
                  <c:v>659.87096774193549</c:v>
                </c:pt>
                <c:pt idx="40">
                  <c:v>617.35483870967744</c:v>
                </c:pt>
                <c:pt idx="41">
                  <c:v>369.8</c:v>
                </c:pt>
                <c:pt idx="42">
                  <c:v>195.83870967741936</c:v>
                </c:pt>
                <c:pt idx="43">
                  <c:v>0.2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105.68965517241379</c:v>
                </c:pt>
                <c:pt idx="48">
                  <c:v>210.96875</c:v>
                </c:pt>
                <c:pt idx="49">
                  <c:v>352.35483870967744</c:v>
                </c:pt>
                <c:pt idx="50">
                  <c:v>533.78571428571433</c:v>
                </c:pt>
                <c:pt idx="51">
                  <c:v>516.93103448275861</c:v>
                </c:pt>
                <c:pt idx="52">
                  <c:v>415.32258064516128</c:v>
                </c:pt>
                <c:pt idx="53">
                  <c:v>262.39999999999998</c:v>
                </c:pt>
                <c:pt idx="54">
                  <c:v>223.87096774193549</c:v>
                </c:pt>
                <c:pt idx="55">
                  <c:v>112.66666666666667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49-4E3A-9F32-E2B9B500CB11}"/>
            </c:ext>
          </c:extLst>
        </c:ser>
        <c:ser>
          <c:idx val="1"/>
          <c:order val="1"/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prstDash val="solid"/>
              </a:ln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</c:spPr>
            <c:trendlineType val="linear"/>
            <c:forward val="25"/>
            <c:backward val="3"/>
            <c:dispRSqr val="1"/>
            <c:dispEq val="1"/>
            <c:trendlineLbl>
              <c:layout>
                <c:manualLayout>
                  <c:x val="-0.22132934585099939"/>
                  <c:y val="0.49759656652360518"/>
                </c:manualLayout>
              </c:layout>
              <c:numFmt formatCode="General" sourceLinked="0"/>
              <c:spPr>
                <a:noFill/>
                <a:ln>
                  <a:noFill/>
                  <a:prstDash val="solid"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'DDD Model Calculations'!$AB$4:$AB$125</c:f>
              <c:numCache>
                <c:formatCode>General</c:formatCode>
                <c:ptCount val="122"/>
                <c:pt idx="0">
                  <c:v>5.1333333591620125</c:v>
                </c:pt>
                <c:pt idx="1">
                  <c:v>9.6741935281503579</c:v>
                </c:pt>
                <c:pt idx="2">
                  <c:v>17.882142870819994</c:v>
                </c:pt>
                <c:pt idx="3">
                  <c:v>18.990322555986143</c:v>
                </c:pt>
                <c:pt idx="4">
                  <c:v>13.583870941592799</c:v>
                </c:pt>
                <c:pt idx="5">
                  <c:v>2.0843750089406967</c:v>
                </c:pt>
                <c:pt idx="6">
                  <c:v>3.9468749463558197</c:v>
                </c:pt>
                <c:pt idx="7">
                  <c:v>9.3344827394547139</c:v>
                </c:pt>
                <c:pt idx="8">
                  <c:v>12.424137938639213</c:v>
                </c:pt>
                <c:pt idx="9">
                  <c:v>14.827272738696951</c:v>
                </c:pt>
                <c:pt idx="10">
                  <c:v>10.482758592685748</c:v>
                </c:pt>
                <c:pt idx="11">
                  <c:v>9.4000000119209286</c:v>
                </c:pt>
                <c:pt idx="12">
                  <c:v>1.7939393556479253</c:v>
                </c:pt>
                <c:pt idx="13">
                  <c:v>4.1466666738192242</c:v>
                </c:pt>
                <c:pt idx="14">
                  <c:v>11.930000015099843</c:v>
                </c:pt>
                <c:pt idx="15">
                  <c:v>13.972413780360387</c:v>
                </c:pt>
                <c:pt idx="16">
                  <c:v>14.296774168168344</c:v>
                </c:pt>
                <c:pt idx="17">
                  <c:v>13.513333345949651</c:v>
                </c:pt>
                <c:pt idx="18">
                  <c:v>8.2387096682383163</c:v>
                </c:pt>
                <c:pt idx="19">
                  <c:v>2.6677419139492899</c:v>
                </c:pt>
                <c:pt idx="20">
                  <c:v>6.1200000047683716</c:v>
                </c:pt>
                <c:pt idx="21">
                  <c:v>11.896774186482354</c:v>
                </c:pt>
                <c:pt idx="22">
                  <c:v>17.039285725780896</c:v>
                </c:pt>
                <c:pt idx="23">
                  <c:v>21.364516089039466</c:v>
                </c:pt>
                <c:pt idx="24">
                  <c:v>8.9433333257834118</c:v>
                </c:pt>
                <c:pt idx="25">
                  <c:v>4.6312499474734068</c:v>
                </c:pt>
                <c:pt idx="26">
                  <c:v>9.7967742008547631</c:v>
                </c:pt>
                <c:pt idx="27">
                  <c:v>17.985714286565781</c:v>
                </c:pt>
                <c:pt idx="28">
                  <c:v>15.996551723829633</c:v>
                </c:pt>
                <c:pt idx="29">
                  <c:v>13.399999992982035</c:v>
                </c:pt>
                <c:pt idx="30">
                  <c:v>6.5733333334326751</c:v>
                </c:pt>
                <c:pt idx="31">
                  <c:v>4.3032257883779472</c:v>
                </c:pt>
              </c:numCache>
            </c:numRef>
          </c:xVal>
          <c:yVal>
            <c:numRef>
              <c:f>'DDD Model Calculations'!$AC$4:$AC$125</c:f>
              <c:numCache>
                <c:formatCode>General</c:formatCode>
                <c:ptCount val="122"/>
                <c:pt idx="0">
                  <c:v>276.46666666666664</c:v>
                </c:pt>
                <c:pt idx="1">
                  <c:v>517.12903225806451</c:v>
                </c:pt>
                <c:pt idx="2">
                  <c:v>434.92857142857144</c:v>
                </c:pt>
                <c:pt idx="3">
                  <c:v>566.29032258064512</c:v>
                </c:pt>
                <c:pt idx="4">
                  <c:v>529.35483870967744</c:v>
                </c:pt>
                <c:pt idx="5">
                  <c:v>225.40625</c:v>
                </c:pt>
                <c:pt idx="6">
                  <c:v>209.53125</c:v>
                </c:pt>
                <c:pt idx="7">
                  <c:v>337.58620689655174</c:v>
                </c:pt>
                <c:pt idx="8">
                  <c:v>415.55172413793105</c:v>
                </c:pt>
                <c:pt idx="9">
                  <c:v>543.90909090909088</c:v>
                </c:pt>
                <c:pt idx="10">
                  <c:v>376.75862068965517</c:v>
                </c:pt>
                <c:pt idx="11">
                  <c:v>353.53333333333336</c:v>
                </c:pt>
                <c:pt idx="12">
                  <c:v>81.878787878787875</c:v>
                </c:pt>
                <c:pt idx="13">
                  <c:v>140.69999999999999</c:v>
                </c:pt>
                <c:pt idx="14">
                  <c:v>400.56666666666666</c:v>
                </c:pt>
                <c:pt idx="15">
                  <c:v>483.82758620689657</c:v>
                </c:pt>
                <c:pt idx="16">
                  <c:v>527.64516129032256</c:v>
                </c:pt>
                <c:pt idx="17">
                  <c:v>449.1</c:v>
                </c:pt>
                <c:pt idx="18">
                  <c:v>417.77419354838707</c:v>
                </c:pt>
                <c:pt idx="19">
                  <c:v>217.45161290322579</c:v>
                </c:pt>
                <c:pt idx="20">
                  <c:v>369.66666666666669</c:v>
                </c:pt>
                <c:pt idx="21">
                  <c:v>515.83870967741939</c:v>
                </c:pt>
                <c:pt idx="22">
                  <c:v>607.14285714285711</c:v>
                </c:pt>
                <c:pt idx="23">
                  <c:v>659.87096774193549</c:v>
                </c:pt>
                <c:pt idx="24">
                  <c:v>369.8</c:v>
                </c:pt>
                <c:pt idx="25">
                  <c:v>210.96875</c:v>
                </c:pt>
                <c:pt idx="26">
                  <c:v>352.35483870967744</c:v>
                </c:pt>
                <c:pt idx="27">
                  <c:v>533.78571428571433</c:v>
                </c:pt>
                <c:pt idx="28">
                  <c:v>516.93103448275861</c:v>
                </c:pt>
                <c:pt idx="29">
                  <c:v>415.32258064516128</c:v>
                </c:pt>
                <c:pt idx="30">
                  <c:v>262.39999999999998</c:v>
                </c:pt>
                <c:pt idx="31">
                  <c:v>223.87096774193549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C49-4E3A-9F32-E2B9B500C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3620832"/>
        <c:axId val="1573622544"/>
      </c:scatterChart>
      <c:valAx>
        <c:axId val="1573620832"/>
        <c:scaling>
          <c:orientation val="minMax"/>
          <c:min val="-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Adjusted HDDs/Day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2544"/>
        <c:crosses val="autoZero"/>
        <c:crossBetween val="midCat"/>
        <c:majorUnit val="5"/>
      </c:valAx>
      <c:valAx>
        <c:axId val="157362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Consumption/Day</a:t>
                </a:r>
                <a:r>
                  <a:rPr lang="en-US" baseline="0"/>
                  <a:t> (Cubic Metres)</a:t>
                </a:r>
                <a:endParaRPr lang="en-US"/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0832"/>
        <c:crossesAt val="-5"/>
        <c:crossBetween val="midCat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6349</xdr:colOff>
      <xdr:row>1</xdr:row>
      <xdr:rowOff>195384</xdr:rowOff>
    </xdr:from>
    <xdr:to>
      <xdr:col>12</xdr:col>
      <xdr:colOff>25400</xdr:colOff>
      <xdr:row>20</xdr:row>
      <xdr:rowOff>2930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C8C0196-98D0-6040-849E-5ACA3DFCF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2931</xdr:colOff>
      <xdr:row>1</xdr:row>
      <xdr:rowOff>16119</xdr:rowOff>
    </xdr:from>
    <xdr:to>
      <xdr:col>13</xdr:col>
      <xdr:colOff>801077</xdr:colOff>
      <xdr:row>31</xdr:row>
      <xdr:rowOff>187569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lrca365-my.sharepoint.com/Users/atbozzo/Library/Containers/com.microsoft.Outlook/Data/tmp/Outlook%20Temp/Enbridge%20DDD%20Calculation%20AllWx%20EGI_LondonRes05%20v2.xlsx" TargetMode="External"/><Relationship Id="rId1" Type="http://schemas.openxmlformats.org/officeDocument/2006/relationships/externalLinkPath" Target="https://enbridge.sharepoint.com/Users/atbozzo/Library/Containers/com.microsoft.Outlook/Data/tmp/Outlook%20Temp/Enbridge%20DDD%20Calculation%20AllWx%20EGI_LondonRes05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umption Data Input"/>
      <sheetName val="Output Summary"/>
      <sheetName val="DDD Model Summary"/>
      <sheetName val="DDD Model Calculations"/>
      <sheetName val="WorkingData"/>
      <sheetName val="Weather Data"/>
    </sheetNames>
    <sheetDataSet>
      <sheetData sheetId="0"/>
      <sheetData sheetId="1"/>
      <sheetData sheetId="2"/>
      <sheetData sheetId="3">
        <row r="20">
          <cell r="D20">
            <v>18</v>
          </cell>
        </row>
      </sheetData>
      <sheetData sheetId="4"/>
      <sheetData sheetId="5">
        <row r="4139">
          <cell r="D4139">
            <v>7.4000000953674316</v>
          </cell>
          <cell r="E4139">
            <v>7.5999999046325684</v>
          </cell>
          <cell r="F4139">
            <v>4.6999998092651367</v>
          </cell>
          <cell r="G4139">
            <v>-0.5</v>
          </cell>
        </row>
        <row r="4140">
          <cell r="D4140">
            <v>7.8000001907348633</v>
          </cell>
          <cell r="E4140">
            <v>11.100000381469727</v>
          </cell>
          <cell r="F4140">
            <v>6.9000000953674316</v>
          </cell>
          <cell r="G4140">
            <v>4.8000001907348633</v>
          </cell>
        </row>
        <row r="4141">
          <cell r="D4141">
            <v>13.899999618530273</v>
          </cell>
          <cell r="E4141">
            <v>13.199999809265137</v>
          </cell>
          <cell r="F4141">
            <v>14.600000381469727</v>
          </cell>
          <cell r="G4141">
            <v>3.5</v>
          </cell>
        </row>
        <row r="4142">
          <cell r="D4142">
            <v>8.1000003814697266</v>
          </cell>
          <cell r="E4142">
            <v>8.8999996185302734</v>
          </cell>
          <cell r="F4142">
            <v>10.800000190734863</v>
          </cell>
          <cell r="G4142">
            <v>8.5</v>
          </cell>
        </row>
        <row r="4143">
          <cell r="D4143">
            <v>9.8000001907348633</v>
          </cell>
          <cell r="E4143">
            <v>9.6999998092651367</v>
          </cell>
          <cell r="F4143">
            <v>13</v>
          </cell>
          <cell r="G4143">
            <v>5.5999999046325684</v>
          </cell>
        </row>
        <row r="4144">
          <cell r="D4144">
            <v>15.300000190734863</v>
          </cell>
          <cell r="E4144">
            <v>15.800000190734863</v>
          </cell>
          <cell r="F4144">
            <v>14.899999618530273</v>
          </cell>
          <cell r="G4144">
            <v>7.0999999046325684</v>
          </cell>
        </row>
        <row r="4145">
          <cell r="D4145">
            <v>14.300000190734863</v>
          </cell>
          <cell r="E4145">
            <v>13.5</v>
          </cell>
          <cell r="F4145">
            <v>17.899999618530273</v>
          </cell>
          <cell r="G4145">
            <v>10.800000190734863</v>
          </cell>
        </row>
        <row r="4146">
          <cell r="D4146">
            <v>15.300000190734863</v>
          </cell>
          <cell r="E4146">
            <v>12.800000190734863</v>
          </cell>
          <cell r="F4146">
            <v>13.100000381469727</v>
          </cell>
          <cell r="G4146">
            <v>6.0999999046325684</v>
          </cell>
        </row>
        <row r="4147">
          <cell r="D4147">
            <v>9.6000003814697266</v>
          </cell>
          <cell r="E4147">
            <v>8.6999998092651367</v>
          </cell>
          <cell r="F4147">
            <v>8.3999996185302734</v>
          </cell>
          <cell r="G4147">
            <v>2.7999999523162842</v>
          </cell>
        </row>
        <row r="4148">
          <cell r="D4148">
            <v>10.5</v>
          </cell>
          <cell r="E4148">
            <v>8.6000003814697266</v>
          </cell>
          <cell r="F4148">
            <v>9.5</v>
          </cell>
          <cell r="G4148">
            <v>10.800000190734863</v>
          </cell>
        </row>
        <row r="4149">
          <cell r="D4149">
            <v>13.600000381469727</v>
          </cell>
          <cell r="E4149">
            <v>11.699999809265137</v>
          </cell>
          <cell r="F4149">
            <v>14.100000381469727</v>
          </cell>
          <cell r="G4149">
            <v>8.5</v>
          </cell>
        </row>
        <row r="4150">
          <cell r="D4150">
            <v>9.6000003814697266</v>
          </cell>
          <cell r="E4150">
            <v>12</v>
          </cell>
          <cell r="F4150">
            <v>9.8000001907348633</v>
          </cell>
          <cell r="G4150">
            <v>13.399999618530273</v>
          </cell>
        </row>
        <row r="4151">
          <cell r="D4151">
            <v>16.200000762939453</v>
          </cell>
          <cell r="E4151">
            <v>16.299999237060547</v>
          </cell>
          <cell r="F4151">
            <v>15.800000190734863</v>
          </cell>
          <cell r="G4151">
            <v>11.800000190734863</v>
          </cell>
        </row>
        <row r="4152">
          <cell r="D4152">
            <v>18.899999618530273</v>
          </cell>
          <cell r="E4152">
            <v>18.600000381469727</v>
          </cell>
          <cell r="F4152">
            <v>18</v>
          </cell>
          <cell r="G4152">
            <v>15.5</v>
          </cell>
        </row>
        <row r="4153">
          <cell r="D4153">
            <v>17.5</v>
          </cell>
          <cell r="E4153">
            <v>20.200000762939453</v>
          </cell>
          <cell r="F4153">
            <v>18.299999237060547</v>
          </cell>
          <cell r="G4153">
            <v>14.199999809265137</v>
          </cell>
        </row>
        <row r="4154">
          <cell r="D4154">
            <v>18.5</v>
          </cell>
          <cell r="E4154">
            <v>19</v>
          </cell>
          <cell r="F4154">
            <v>18.700000762939453</v>
          </cell>
          <cell r="G4154">
            <v>12.300000190734863</v>
          </cell>
        </row>
        <row r="4155">
          <cell r="D4155">
            <v>20.799999237060547</v>
          </cell>
          <cell r="E4155">
            <v>21.200000762939453</v>
          </cell>
          <cell r="F4155">
            <v>20</v>
          </cell>
          <cell r="G4155">
            <v>12.5</v>
          </cell>
        </row>
        <row r="4156">
          <cell r="D4156">
            <v>16.299999237060547</v>
          </cell>
          <cell r="E4156">
            <v>15.5</v>
          </cell>
          <cell r="F4156">
            <v>16.799999237060547</v>
          </cell>
          <cell r="G4156">
            <v>7.1999998092651367</v>
          </cell>
        </row>
        <row r="4157">
          <cell r="D4157">
            <v>13.300000190734863</v>
          </cell>
          <cell r="E4157">
            <v>9.6000003814697266</v>
          </cell>
          <cell r="F4157">
            <v>10.100000381469727</v>
          </cell>
          <cell r="G4157">
            <v>0.69999998807907104</v>
          </cell>
        </row>
        <row r="4158">
          <cell r="D4158">
            <v>9.6999998092651367</v>
          </cell>
          <cell r="E4158">
            <v>8.6000003814697266</v>
          </cell>
          <cell r="F4158">
            <v>8.1000003814697266</v>
          </cell>
          <cell r="G4158">
            <v>3.0999999046325684</v>
          </cell>
        </row>
        <row r="4159">
          <cell r="D4159">
            <v>8.8000001907348633</v>
          </cell>
          <cell r="E4159">
            <v>9.3999996185302734</v>
          </cell>
          <cell r="F4159">
            <v>7.8000001907348633</v>
          </cell>
          <cell r="G4159">
            <v>8.3000001907348633</v>
          </cell>
        </row>
        <row r="4160">
          <cell r="D4160">
            <v>9</v>
          </cell>
          <cell r="E4160">
            <v>9</v>
          </cell>
          <cell r="F4160">
            <v>10.899999618530273</v>
          </cell>
          <cell r="G4160">
            <v>9.8000001907348633</v>
          </cell>
        </row>
        <row r="4161">
          <cell r="D4161">
            <v>8.6999998092651367</v>
          </cell>
          <cell r="E4161">
            <v>8.8999996185302734</v>
          </cell>
          <cell r="F4161">
            <v>9</v>
          </cell>
          <cell r="G4161">
            <v>6.1999998092651367</v>
          </cell>
        </row>
        <row r="4162">
          <cell r="D4162">
            <v>10.5</v>
          </cell>
          <cell r="E4162">
            <v>8.1000003814697266</v>
          </cell>
          <cell r="F4162">
            <v>8.8000001907348633</v>
          </cell>
          <cell r="G4162">
            <v>9.1999998092651367</v>
          </cell>
        </row>
        <row r="4163">
          <cell r="D4163">
            <v>11.399999618530273</v>
          </cell>
          <cell r="E4163">
            <v>9.3999996185302734</v>
          </cell>
          <cell r="F4163">
            <v>9.3000001907348633</v>
          </cell>
          <cell r="G4163">
            <v>9</v>
          </cell>
        </row>
        <row r="4164">
          <cell r="D4164">
            <v>12.600000381469727</v>
          </cell>
          <cell r="E4164">
            <v>10.5</v>
          </cell>
          <cell r="F4164">
            <v>13.199999809265137</v>
          </cell>
          <cell r="G4164">
            <v>10.899999618530273</v>
          </cell>
        </row>
        <row r="4165">
          <cell r="D4165">
            <v>14.300000190734863</v>
          </cell>
          <cell r="E4165">
            <v>13.5</v>
          </cell>
          <cell r="F4165">
            <v>15.699999809265137</v>
          </cell>
          <cell r="G4165">
            <v>11.399999618530273</v>
          </cell>
        </row>
        <row r="4166">
          <cell r="D4166">
            <v>15.699999809265137</v>
          </cell>
          <cell r="E4166">
            <v>14.699999809265137</v>
          </cell>
          <cell r="F4166">
            <v>16.899999618530273</v>
          </cell>
          <cell r="G4166">
            <v>12.199999809265137</v>
          </cell>
        </row>
        <row r="4167">
          <cell r="D4167">
            <v>13.899999618530273</v>
          </cell>
          <cell r="E4167">
            <v>12.699999809265137</v>
          </cell>
          <cell r="F4167">
            <v>17.700000762939453</v>
          </cell>
          <cell r="G4167">
            <v>14.600000381469727</v>
          </cell>
        </row>
        <row r="4168">
          <cell r="D4168">
            <v>15.5</v>
          </cell>
          <cell r="E4168">
            <v>15</v>
          </cell>
          <cell r="F4168">
            <v>15.699999809265137</v>
          </cell>
          <cell r="G4168">
            <v>16.700000762939453</v>
          </cell>
        </row>
        <row r="4169">
          <cell r="D4169">
            <v>18.899999618530273</v>
          </cell>
          <cell r="E4169">
            <v>16.600000381469727</v>
          </cell>
          <cell r="F4169">
            <v>17.700000762939453</v>
          </cell>
          <cell r="G4169">
            <v>13.699999809265137</v>
          </cell>
        </row>
        <row r="4170">
          <cell r="D4170">
            <v>10.600000381469727</v>
          </cell>
          <cell r="E4170">
            <v>9.6999998092651367</v>
          </cell>
          <cell r="F4170">
            <v>11.300000190734863</v>
          </cell>
          <cell r="G4170">
            <v>10.100000381469727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W208"/>
  <sheetViews>
    <sheetView tabSelected="1" workbookViewId="0">
      <pane xSplit="3" ySplit="2" topLeftCell="D3" activePane="bottomRight" state="frozen"/>
      <selection pane="topRight" activeCell="D1" sqref="D1"/>
      <selection pane="bottomLeft" activeCell="A2" sqref="A2"/>
      <selection pane="bottomRight" activeCell="B3" sqref="B3:G62"/>
    </sheetView>
  </sheetViews>
  <sheetFormatPr defaultColWidth="10.58203125" defaultRowHeight="16" x14ac:dyDescent="0.4"/>
  <cols>
    <col min="1" max="6" width="12.83203125" customWidth="1"/>
  </cols>
  <sheetData>
    <row r="1" spans="1:23" x14ac:dyDescent="0.4">
      <c r="A1" t="s">
        <v>0</v>
      </c>
      <c r="B1" t="s">
        <v>1</v>
      </c>
    </row>
    <row r="2" spans="1:23" x14ac:dyDescent="0.4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23" x14ac:dyDescent="0.4">
      <c r="A3" s="11"/>
      <c r="B3" s="11">
        <v>43955</v>
      </c>
      <c r="C3" s="11">
        <v>43985</v>
      </c>
      <c r="D3" s="12">
        <v>31</v>
      </c>
      <c r="E3" s="12">
        <v>6626</v>
      </c>
      <c r="F3" s="15" t="s">
        <v>9</v>
      </c>
      <c r="G3" s="19">
        <v>6626</v>
      </c>
      <c r="M3" s="2"/>
      <c r="N3" s="2"/>
      <c r="O3" s="2"/>
      <c r="U3" s="2"/>
      <c r="V3" s="2"/>
      <c r="W3" s="2"/>
    </row>
    <row r="4" spans="1:23" x14ac:dyDescent="0.4">
      <c r="A4" s="11"/>
      <c r="B4" s="11">
        <v>43986</v>
      </c>
      <c r="C4" s="11">
        <v>44015</v>
      </c>
      <c r="D4" s="12">
        <v>30</v>
      </c>
      <c r="E4" s="12">
        <v>0</v>
      </c>
      <c r="F4" s="15" t="s">
        <v>9</v>
      </c>
      <c r="G4" s="19">
        <v>0</v>
      </c>
      <c r="M4" s="2"/>
      <c r="N4" s="2"/>
      <c r="O4" s="2"/>
      <c r="U4" s="2"/>
      <c r="V4" s="2"/>
      <c r="W4" s="2"/>
    </row>
    <row r="5" spans="1:23" x14ac:dyDescent="0.4">
      <c r="A5" s="11"/>
      <c r="B5" s="11">
        <v>44016</v>
      </c>
      <c r="C5" s="11">
        <v>44046</v>
      </c>
      <c r="D5" s="12">
        <v>31</v>
      </c>
      <c r="E5" s="12">
        <v>0</v>
      </c>
      <c r="F5" s="15" t="s">
        <v>9</v>
      </c>
      <c r="G5" s="19">
        <v>0</v>
      </c>
      <c r="M5" s="2"/>
      <c r="N5" s="2"/>
      <c r="O5" s="2"/>
      <c r="U5" s="2"/>
      <c r="V5" s="2"/>
      <c r="W5" s="2"/>
    </row>
    <row r="6" spans="1:23" x14ac:dyDescent="0.4">
      <c r="A6" s="11"/>
      <c r="B6" s="11">
        <v>44047</v>
      </c>
      <c r="C6" s="11">
        <v>44077</v>
      </c>
      <c r="D6" s="12">
        <v>31</v>
      </c>
      <c r="E6" s="12">
        <v>0</v>
      </c>
      <c r="F6" s="15" t="s">
        <v>9</v>
      </c>
      <c r="G6" s="19">
        <v>0</v>
      </c>
      <c r="M6" s="2"/>
      <c r="N6" s="2"/>
      <c r="O6" s="2"/>
      <c r="U6" s="2"/>
      <c r="V6" s="2"/>
      <c r="W6" s="2"/>
    </row>
    <row r="7" spans="1:23" x14ac:dyDescent="0.4">
      <c r="A7" s="11"/>
      <c r="B7" s="11">
        <v>44078</v>
      </c>
      <c r="C7" s="11">
        <v>44107</v>
      </c>
      <c r="D7" s="12">
        <v>30</v>
      </c>
      <c r="E7" s="12">
        <v>3380</v>
      </c>
      <c r="F7" s="15" t="s">
        <v>9</v>
      </c>
      <c r="G7" s="19">
        <v>3380</v>
      </c>
      <c r="M7" s="2"/>
      <c r="N7" s="2"/>
      <c r="O7" s="2"/>
      <c r="U7" s="2"/>
      <c r="V7" s="2"/>
      <c r="W7" s="2"/>
    </row>
    <row r="8" spans="1:23" x14ac:dyDescent="0.4">
      <c r="A8" s="11"/>
      <c r="B8" s="11">
        <v>44108</v>
      </c>
      <c r="C8" s="11">
        <v>44138</v>
      </c>
      <c r="D8" s="12">
        <v>31</v>
      </c>
      <c r="E8" s="12">
        <v>6940</v>
      </c>
      <c r="F8" s="15" t="s">
        <v>9</v>
      </c>
      <c r="G8" s="19">
        <v>6940</v>
      </c>
      <c r="M8" s="2"/>
      <c r="N8" s="2"/>
      <c r="O8" s="2"/>
      <c r="U8" s="2"/>
      <c r="V8" s="2"/>
      <c r="W8" s="2"/>
    </row>
    <row r="9" spans="1:23" x14ac:dyDescent="0.4">
      <c r="A9" s="11"/>
      <c r="B9" s="11">
        <v>44139</v>
      </c>
      <c r="C9" s="11">
        <v>44168</v>
      </c>
      <c r="D9" s="12">
        <v>30</v>
      </c>
      <c r="E9" s="12">
        <v>7872</v>
      </c>
      <c r="F9" s="15" t="s">
        <v>9</v>
      </c>
      <c r="G9" s="19">
        <v>7872</v>
      </c>
      <c r="M9" s="2"/>
      <c r="N9" s="2"/>
      <c r="O9" s="2"/>
      <c r="U9" s="2"/>
      <c r="V9" s="2"/>
      <c r="W9" s="2"/>
    </row>
    <row r="10" spans="1:23" x14ac:dyDescent="0.4">
      <c r="A10" s="11"/>
      <c r="B10" s="11">
        <v>44169</v>
      </c>
      <c r="C10" s="11">
        <v>44199</v>
      </c>
      <c r="D10" s="12">
        <v>31</v>
      </c>
      <c r="E10" s="12">
        <v>12875</v>
      </c>
      <c r="F10" s="15" t="s">
        <v>9</v>
      </c>
      <c r="G10" s="19">
        <v>12875</v>
      </c>
      <c r="M10" s="2"/>
      <c r="N10" s="2"/>
      <c r="O10" s="2"/>
      <c r="U10" s="2"/>
      <c r="V10" s="2"/>
      <c r="W10" s="2"/>
    </row>
    <row r="11" spans="1:23" x14ac:dyDescent="0.4">
      <c r="A11" s="11"/>
      <c r="B11" s="11">
        <v>44200</v>
      </c>
      <c r="C11" s="11">
        <v>44228</v>
      </c>
      <c r="D11" s="12">
        <v>29</v>
      </c>
      <c r="E11" s="12">
        <v>14991</v>
      </c>
      <c r="F11" s="15" t="s">
        <v>9</v>
      </c>
      <c r="G11" s="19">
        <v>14991</v>
      </c>
      <c r="M11" s="2"/>
      <c r="N11" s="2"/>
      <c r="O11" s="2"/>
      <c r="U11" s="2"/>
      <c r="V11" s="2"/>
      <c r="W11" s="2"/>
    </row>
    <row r="12" spans="1:23" x14ac:dyDescent="0.4">
      <c r="A12" s="11"/>
      <c r="B12" s="11">
        <v>44229</v>
      </c>
      <c r="C12" s="11">
        <v>44256</v>
      </c>
      <c r="D12" s="12">
        <v>28</v>
      </c>
      <c r="E12" s="12">
        <v>14946</v>
      </c>
      <c r="F12" s="15" t="s">
        <v>9</v>
      </c>
      <c r="G12" s="19">
        <v>14946</v>
      </c>
      <c r="M12" s="2"/>
      <c r="N12" s="2"/>
      <c r="O12" s="2"/>
      <c r="U12" s="2"/>
      <c r="V12" s="2"/>
      <c r="W12" s="2"/>
    </row>
    <row r="13" spans="1:23" x14ac:dyDescent="0.4">
      <c r="A13" s="11"/>
      <c r="B13" s="11">
        <v>44257</v>
      </c>
      <c r="C13" s="11">
        <v>44287</v>
      </c>
      <c r="D13" s="12">
        <v>31</v>
      </c>
      <c r="E13" s="12">
        <v>10923</v>
      </c>
      <c r="F13" s="15" t="s">
        <v>9</v>
      </c>
      <c r="G13" s="19">
        <v>10923</v>
      </c>
      <c r="M13" s="2"/>
      <c r="N13" s="2"/>
      <c r="O13" s="2"/>
      <c r="U13" s="2"/>
      <c r="V13" s="2"/>
      <c r="W13" s="2"/>
    </row>
    <row r="14" spans="1:23" x14ac:dyDescent="0.4">
      <c r="A14" s="11"/>
      <c r="B14" s="11">
        <v>44288</v>
      </c>
      <c r="C14" s="11">
        <v>44319</v>
      </c>
      <c r="D14" s="12">
        <v>32</v>
      </c>
      <c r="E14" s="12">
        <v>6751</v>
      </c>
      <c r="F14" s="15" t="s">
        <v>9</v>
      </c>
      <c r="G14" s="19">
        <v>6751</v>
      </c>
      <c r="M14" s="2"/>
      <c r="N14" s="2"/>
      <c r="O14" s="2"/>
      <c r="U14" s="2"/>
      <c r="V14" s="2"/>
      <c r="W14" s="2"/>
    </row>
    <row r="15" spans="1:23" x14ac:dyDescent="0.4">
      <c r="A15" s="11"/>
      <c r="B15" s="11">
        <v>44320</v>
      </c>
      <c r="C15" s="11">
        <v>44348</v>
      </c>
      <c r="D15" s="12">
        <v>29</v>
      </c>
      <c r="E15" s="12">
        <v>3065</v>
      </c>
      <c r="F15" s="15" t="s">
        <v>9</v>
      </c>
      <c r="G15" s="19">
        <v>3065</v>
      </c>
      <c r="M15" s="2"/>
      <c r="N15" s="2"/>
      <c r="O15" s="2"/>
      <c r="U15" s="2"/>
      <c r="V15" s="2"/>
      <c r="W15" s="2"/>
    </row>
    <row r="16" spans="1:23" x14ac:dyDescent="0.4">
      <c r="A16" s="11"/>
      <c r="B16" s="11">
        <v>44349</v>
      </c>
      <c r="C16" s="11">
        <v>44378</v>
      </c>
      <c r="D16" s="12">
        <v>30</v>
      </c>
      <c r="E16" s="12">
        <v>0</v>
      </c>
      <c r="F16" s="15" t="s">
        <v>9</v>
      </c>
      <c r="G16" s="19">
        <v>0</v>
      </c>
      <c r="M16" s="2"/>
      <c r="N16" s="2"/>
      <c r="O16" s="2"/>
      <c r="U16" s="2"/>
      <c r="V16" s="2"/>
      <c r="W16" s="2"/>
    </row>
    <row r="17" spans="1:23" x14ac:dyDescent="0.4">
      <c r="A17" s="11"/>
      <c r="B17" s="11">
        <v>44379</v>
      </c>
      <c r="C17" s="11">
        <v>44409</v>
      </c>
      <c r="D17" s="12">
        <v>31</v>
      </c>
      <c r="E17" s="12">
        <v>0</v>
      </c>
      <c r="F17" s="15" t="s">
        <v>9</v>
      </c>
      <c r="G17" s="19">
        <v>0</v>
      </c>
      <c r="M17" s="2"/>
      <c r="N17" s="2"/>
      <c r="O17" s="2"/>
      <c r="U17" s="2"/>
      <c r="V17" s="2"/>
      <c r="W17" s="2"/>
    </row>
    <row r="18" spans="1:23" x14ac:dyDescent="0.4">
      <c r="A18" s="11"/>
      <c r="B18" s="11">
        <v>44410</v>
      </c>
      <c r="C18" s="11">
        <v>44440</v>
      </c>
      <c r="D18" s="12">
        <v>31</v>
      </c>
      <c r="E18" s="12">
        <v>0</v>
      </c>
      <c r="F18" s="15" t="s">
        <v>9</v>
      </c>
      <c r="G18" s="19">
        <v>0</v>
      </c>
      <c r="M18" s="2"/>
      <c r="N18" s="2"/>
      <c r="O18" s="2"/>
      <c r="U18" s="2"/>
      <c r="V18" s="2"/>
      <c r="W18" s="2"/>
    </row>
    <row r="19" spans="1:23" x14ac:dyDescent="0.4">
      <c r="A19" s="11"/>
      <c r="B19" s="11">
        <v>44441</v>
      </c>
      <c r="C19" s="11">
        <v>44470</v>
      </c>
      <c r="D19" s="12">
        <v>30</v>
      </c>
      <c r="E19" s="12">
        <v>6</v>
      </c>
      <c r="F19" s="15" t="s">
        <v>9</v>
      </c>
      <c r="G19" s="19">
        <v>6</v>
      </c>
      <c r="M19" s="2"/>
      <c r="N19" s="2"/>
      <c r="O19" s="2"/>
      <c r="U19" s="2"/>
      <c r="V19" s="2"/>
      <c r="W19" s="2"/>
    </row>
    <row r="20" spans="1:23" x14ac:dyDescent="0.4">
      <c r="A20" s="11"/>
      <c r="B20" s="11">
        <v>44471</v>
      </c>
      <c r="C20" s="11">
        <v>44501</v>
      </c>
      <c r="D20" s="12">
        <v>31</v>
      </c>
      <c r="E20" s="12">
        <v>196</v>
      </c>
      <c r="F20" s="15" t="s">
        <v>9</v>
      </c>
      <c r="G20" s="19">
        <v>6071</v>
      </c>
      <c r="M20" s="2"/>
      <c r="N20" s="2"/>
      <c r="O20" s="2"/>
      <c r="U20" s="2"/>
      <c r="V20" s="2"/>
      <c r="W20" s="2"/>
    </row>
    <row r="21" spans="1:23" x14ac:dyDescent="0.4">
      <c r="A21" s="11"/>
      <c r="B21" s="11">
        <v>44502</v>
      </c>
      <c r="C21" s="11">
        <v>44531</v>
      </c>
      <c r="D21" s="12">
        <v>30</v>
      </c>
      <c r="E21" s="12">
        <v>11094</v>
      </c>
      <c r="F21" s="15" t="s">
        <v>9</v>
      </c>
      <c r="G21" s="19">
        <v>11094</v>
      </c>
      <c r="M21" s="2"/>
      <c r="N21" s="2"/>
      <c r="O21" s="2"/>
      <c r="U21" s="2"/>
      <c r="V21" s="2"/>
      <c r="W21" s="2"/>
    </row>
    <row r="22" spans="1:23" x14ac:dyDescent="0.4">
      <c r="A22" s="11"/>
      <c r="B22" s="11">
        <v>44532</v>
      </c>
      <c r="C22" s="11">
        <v>44562</v>
      </c>
      <c r="D22" s="12">
        <v>31</v>
      </c>
      <c r="E22" s="12">
        <v>19138</v>
      </c>
      <c r="F22" s="15" t="s">
        <v>9</v>
      </c>
      <c r="G22" s="19">
        <v>19138</v>
      </c>
      <c r="M22" s="2"/>
      <c r="N22" s="2"/>
      <c r="O22" s="2"/>
      <c r="U22" s="2"/>
      <c r="V22" s="2"/>
      <c r="W22" s="2"/>
    </row>
    <row r="23" spans="1:23" x14ac:dyDescent="0.4">
      <c r="A23" s="11"/>
      <c r="B23" s="11">
        <v>44563</v>
      </c>
      <c r="C23" s="11">
        <v>44593</v>
      </c>
      <c r="D23" s="12">
        <v>31</v>
      </c>
      <c r="E23" s="12">
        <v>20456</v>
      </c>
      <c r="F23" s="15" t="s">
        <v>9</v>
      </c>
      <c r="G23" s="19">
        <v>20456</v>
      </c>
      <c r="M23" s="2"/>
      <c r="N23" s="2"/>
      <c r="O23" s="2"/>
      <c r="U23" s="2"/>
      <c r="V23" s="2"/>
      <c r="W23" s="2"/>
    </row>
    <row r="24" spans="1:23" x14ac:dyDescent="0.4">
      <c r="A24" s="11"/>
      <c r="B24" s="11">
        <v>44594</v>
      </c>
      <c r="C24" s="11">
        <v>44621</v>
      </c>
      <c r="D24" s="12">
        <v>28</v>
      </c>
      <c r="E24" s="12">
        <v>17000</v>
      </c>
      <c r="F24" s="15" t="s">
        <v>9</v>
      </c>
      <c r="G24" s="19">
        <v>17000</v>
      </c>
      <c r="M24" s="2"/>
      <c r="N24" s="2"/>
      <c r="O24" s="2"/>
      <c r="U24" s="2"/>
      <c r="V24" s="2"/>
      <c r="W24" s="2"/>
    </row>
    <row r="25" spans="1:23" x14ac:dyDescent="0.4">
      <c r="A25" s="11"/>
      <c r="B25" s="11">
        <v>44622</v>
      </c>
      <c r="C25" s="11">
        <v>44652</v>
      </c>
      <c r="D25" s="12">
        <v>31</v>
      </c>
      <c r="E25" s="12">
        <v>15991</v>
      </c>
      <c r="F25" s="15" t="s">
        <v>9</v>
      </c>
      <c r="G25" s="19">
        <v>15991</v>
      </c>
      <c r="M25" s="2"/>
      <c r="N25" s="2"/>
      <c r="O25" s="2"/>
      <c r="U25" s="2"/>
      <c r="V25" s="2"/>
      <c r="W25" s="2"/>
    </row>
    <row r="26" spans="1:23" x14ac:dyDescent="0.4">
      <c r="A26" s="11"/>
      <c r="B26" s="11">
        <v>44653</v>
      </c>
      <c r="C26" s="11">
        <v>44682</v>
      </c>
      <c r="D26" s="12">
        <v>30</v>
      </c>
      <c r="E26" s="12">
        <v>11090</v>
      </c>
      <c r="F26" s="15" t="s">
        <v>9</v>
      </c>
      <c r="G26" s="19">
        <v>11090</v>
      </c>
      <c r="M26" s="2"/>
      <c r="N26" s="2"/>
      <c r="O26" s="2"/>
      <c r="U26" s="2"/>
      <c r="V26" s="2"/>
      <c r="W26" s="2"/>
    </row>
    <row r="27" spans="1:23" x14ac:dyDescent="0.4">
      <c r="A27" s="11"/>
      <c r="B27" s="11">
        <v>44683</v>
      </c>
      <c r="C27" s="11">
        <v>44713</v>
      </c>
      <c r="D27" s="12">
        <v>31</v>
      </c>
      <c r="E27" s="12">
        <v>2255</v>
      </c>
      <c r="F27" s="15" t="s">
        <v>9</v>
      </c>
      <c r="G27" s="19">
        <v>2255</v>
      </c>
      <c r="M27" s="2"/>
      <c r="N27" s="2"/>
      <c r="O27" s="2"/>
      <c r="U27" s="2"/>
      <c r="V27" s="2"/>
      <c r="W27" s="2"/>
    </row>
    <row r="28" spans="1:23" x14ac:dyDescent="0.4">
      <c r="A28" s="11"/>
      <c r="B28" s="11">
        <v>44714</v>
      </c>
      <c r="C28" s="11">
        <v>44744</v>
      </c>
      <c r="D28" s="12">
        <v>31</v>
      </c>
      <c r="E28" s="12">
        <v>57</v>
      </c>
      <c r="F28" s="15" t="s">
        <v>9</v>
      </c>
      <c r="G28" s="19">
        <v>57</v>
      </c>
      <c r="M28" s="2"/>
      <c r="N28" s="2"/>
      <c r="O28" s="2"/>
      <c r="U28" s="2"/>
      <c r="V28" s="2"/>
      <c r="W28" s="2"/>
    </row>
    <row r="29" spans="1:23" x14ac:dyDescent="0.4">
      <c r="A29" s="11"/>
      <c r="B29" s="11">
        <v>44745</v>
      </c>
      <c r="C29" s="11">
        <v>44774</v>
      </c>
      <c r="D29" s="12">
        <v>30</v>
      </c>
      <c r="E29" s="12">
        <v>0</v>
      </c>
      <c r="F29" s="15" t="s">
        <v>9</v>
      </c>
      <c r="G29" s="19">
        <v>0</v>
      </c>
      <c r="M29" s="2"/>
      <c r="N29" s="2"/>
      <c r="O29" s="2"/>
      <c r="U29" s="2"/>
      <c r="V29" s="2"/>
      <c r="W29" s="2"/>
    </row>
    <row r="30" spans="1:23" x14ac:dyDescent="0.4">
      <c r="A30" s="11"/>
      <c r="B30" s="11">
        <v>44775</v>
      </c>
      <c r="C30" s="11">
        <v>44809</v>
      </c>
      <c r="D30" s="12">
        <v>35</v>
      </c>
      <c r="E30" s="12">
        <v>0</v>
      </c>
      <c r="F30" s="15" t="s">
        <v>9</v>
      </c>
      <c r="G30" s="19">
        <v>0</v>
      </c>
      <c r="M30" s="2"/>
      <c r="N30" s="2"/>
      <c r="O30" s="2"/>
      <c r="U30" s="2"/>
      <c r="V30" s="2"/>
      <c r="W30" s="2"/>
    </row>
    <row r="31" spans="1:23" x14ac:dyDescent="0.4">
      <c r="A31" s="11"/>
      <c r="B31" s="11">
        <v>44810</v>
      </c>
      <c r="C31" s="11">
        <v>44835</v>
      </c>
      <c r="D31" s="12">
        <v>26</v>
      </c>
      <c r="E31" s="12">
        <v>408</v>
      </c>
      <c r="F31" s="15" t="s">
        <v>9</v>
      </c>
      <c r="G31" s="19">
        <v>408</v>
      </c>
      <c r="M31" s="2"/>
      <c r="N31" s="2"/>
      <c r="O31" s="2"/>
      <c r="U31" s="2"/>
      <c r="V31" s="2"/>
      <c r="W31" s="2"/>
    </row>
    <row r="32" spans="1:23" x14ac:dyDescent="0.4">
      <c r="A32" s="11"/>
      <c r="B32" s="11">
        <v>44836</v>
      </c>
      <c r="C32" s="11">
        <v>44866</v>
      </c>
      <c r="D32" s="12">
        <v>31</v>
      </c>
      <c r="E32" s="12">
        <v>217</v>
      </c>
      <c r="F32" s="15" t="s">
        <v>9</v>
      </c>
      <c r="G32" s="19">
        <v>6741</v>
      </c>
      <c r="M32" s="2"/>
      <c r="N32" s="2"/>
      <c r="O32" s="2"/>
      <c r="U32" s="2"/>
      <c r="V32" s="2"/>
      <c r="W32" s="2"/>
    </row>
    <row r="33" spans="1:23" x14ac:dyDescent="0.4">
      <c r="A33" s="11"/>
      <c r="B33" s="11">
        <v>44867</v>
      </c>
      <c r="C33" s="11">
        <v>44897</v>
      </c>
      <c r="D33" s="12">
        <v>31</v>
      </c>
      <c r="E33" s="12">
        <v>12951</v>
      </c>
      <c r="F33" s="15" t="s">
        <v>9</v>
      </c>
      <c r="G33" s="19">
        <v>12951</v>
      </c>
      <c r="M33" s="2"/>
      <c r="N33" s="2"/>
      <c r="O33" s="2"/>
      <c r="U33" s="2"/>
      <c r="V33" s="2"/>
      <c r="W33" s="2"/>
    </row>
    <row r="34" spans="1:23" x14ac:dyDescent="0.4">
      <c r="A34" s="11"/>
      <c r="B34" s="11">
        <v>44898</v>
      </c>
      <c r="C34" s="11">
        <v>44927</v>
      </c>
      <c r="D34" s="12">
        <v>30</v>
      </c>
      <c r="E34" s="12">
        <v>13473</v>
      </c>
      <c r="F34" s="15" t="s">
        <v>9</v>
      </c>
      <c r="G34" s="19">
        <v>13473</v>
      </c>
      <c r="M34" s="2"/>
      <c r="N34" s="2"/>
      <c r="O34" s="2"/>
      <c r="U34" s="2"/>
      <c r="V34" s="2"/>
      <c r="W34" s="2"/>
    </row>
    <row r="35" spans="1:23" x14ac:dyDescent="0.4">
      <c r="A35" s="11"/>
      <c r="B35" s="11">
        <v>44928</v>
      </c>
      <c r="C35" s="11">
        <v>44958</v>
      </c>
      <c r="D35" s="12">
        <v>31</v>
      </c>
      <c r="E35" s="12">
        <v>16357</v>
      </c>
      <c r="F35" s="15" t="s">
        <v>9</v>
      </c>
      <c r="G35" s="19">
        <v>16357</v>
      </c>
      <c r="M35" s="2"/>
      <c r="N35" s="2"/>
      <c r="O35" s="2"/>
      <c r="U35" s="2"/>
      <c r="V35" s="2"/>
      <c r="W35" s="2"/>
    </row>
    <row r="36" spans="1:23" x14ac:dyDescent="0.4">
      <c r="A36" s="11"/>
      <c r="B36" s="11">
        <v>44959</v>
      </c>
      <c r="C36" s="11">
        <v>44987</v>
      </c>
      <c r="D36" s="12">
        <v>29</v>
      </c>
      <c r="E36" s="12">
        <v>14031</v>
      </c>
      <c r="F36" s="15" t="s">
        <v>9</v>
      </c>
      <c r="G36" s="19">
        <v>14031</v>
      </c>
      <c r="M36" s="2"/>
      <c r="N36" s="2"/>
      <c r="O36" s="2"/>
      <c r="U36" s="2"/>
      <c r="V36" s="2"/>
      <c r="W36" s="2"/>
    </row>
    <row r="37" spans="1:23" x14ac:dyDescent="0.4">
      <c r="A37" s="11"/>
      <c r="B37" s="11">
        <v>44988</v>
      </c>
      <c r="C37" s="11">
        <v>45017</v>
      </c>
      <c r="D37" s="12">
        <v>30</v>
      </c>
      <c r="E37" s="12">
        <v>12017</v>
      </c>
      <c r="F37" s="15" t="s">
        <v>9</v>
      </c>
      <c r="G37" s="19">
        <v>12017</v>
      </c>
      <c r="M37" s="2"/>
      <c r="N37" s="2"/>
      <c r="O37" s="2"/>
      <c r="U37" s="2"/>
      <c r="V37" s="2"/>
      <c r="W37" s="2"/>
    </row>
    <row r="38" spans="1:23" x14ac:dyDescent="0.4">
      <c r="A38" s="11"/>
      <c r="B38" s="11">
        <v>45018</v>
      </c>
      <c r="C38" s="11">
        <v>45047</v>
      </c>
      <c r="D38" s="12">
        <v>30</v>
      </c>
      <c r="E38" s="12">
        <v>4221</v>
      </c>
      <c r="F38" s="15" t="s">
        <v>9</v>
      </c>
      <c r="G38" s="19">
        <v>4221</v>
      </c>
      <c r="M38" s="2"/>
      <c r="N38" s="2"/>
      <c r="O38" s="2"/>
      <c r="U38" s="2"/>
      <c r="V38" s="2"/>
      <c r="W38" s="2"/>
    </row>
    <row r="39" spans="1:23" x14ac:dyDescent="0.4">
      <c r="A39" s="11"/>
      <c r="B39" s="11">
        <v>45048</v>
      </c>
      <c r="C39" s="11">
        <v>45082</v>
      </c>
      <c r="D39" s="12">
        <v>35</v>
      </c>
      <c r="E39" s="12">
        <v>2303</v>
      </c>
      <c r="F39" s="15" t="s">
        <v>9</v>
      </c>
      <c r="G39" s="19">
        <v>2303</v>
      </c>
      <c r="M39" s="2"/>
      <c r="N39" s="2"/>
      <c r="O39" s="2"/>
      <c r="U39" s="2"/>
      <c r="V39" s="2"/>
      <c r="W39" s="2"/>
    </row>
    <row r="40" spans="1:23" x14ac:dyDescent="0.4">
      <c r="A40" s="11"/>
      <c r="B40" s="11">
        <v>45083</v>
      </c>
      <c r="C40" s="11">
        <v>45108</v>
      </c>
      <c r="D40" s="12">
        <v>26</v>
      </c>
      <c r="E40" s="12">
        <v>11</v>
      </c>
      <c r="F40" s="15" t="s">
        <v>9</v>
      </c>
      <c r="G40" s="19">
        <v>11</v>
      </c>
      <c r="M40" s="2"/>
      <c r="N40" s="2"/>
      <c r="O40" s="2"/>
      <c r="U40" s="2"/>
      <c r="V40" s="2"/>
      <c r="W40" s="2"/>
    </row>
    <row r="41" spans="1:23" x14ac:dyDescent="0.4">
      <c r="A41" s="11"/>
      <c r="B41" s="11">
        <v>45109</v>
      </c>
      <c r="C41" s="11">
        <v>45139</v>
      </c>
      <c r="D41" s="12">
        <v>31</v>
      </c>
      <c r="E41" s="12">
        <v>0</v>
      </c>
      <c r="F41" s="15" t="s">
        <v>9</v>
      </c>
      <c r="G41" s="19">
        <v>0</v>
      </c>
      <c r="M41" s="2"/>
      <c r="N41" s="2"/>
      <c r="O41" s="2"/>
      <c r="U41" s="2"/>
      <c r="V41" s="2"/>
      <c r="W41" s="2"/>
    </row>
    <row r="42" spans="1:23" x14ac:dyDescent="0.4">
      <c r="A42" s="11"/>
      <c r="B42" s="11">
        <v>45140</v>
      </c>
      <c r="C42" s="11">
        <v>45170</v>
      </c>
      <c r="D42" s="12">
        <v>31</v>
      </c>
      <c r="E42" s="12">
        <v>0</v>
      </c>
      <c r="F42" s="15" t="s">
        <v>9</v>
      </c>
      <c r="G42" s="19">
        <v>0</v>
      </c>
      <c r="M42" s="2"/>
      <c r="N42" s="2"/>
      <c r="O42" s="2"/>
      <c r="U42" s="2"/>
      <c r="V42" s="2"/>
      <c r="W42" s="2"/>
    </row>
    <row r="43" spans="1:23" x14ac:dyDescent="0.4">
      <c r="A43" s="11"/>
      <c r="B43" s="11">
        <v>45171</v>
      </c>
      <c r="C43" s="11">
        <v>45200</v>
      </c>
      <c r="D43" s="12">
        <v>30</v>
      </c>
      <c r="E43" s="12">
        <v>0</v>
      </c>
      <c r="F43" s="15" t="s">
        <v>9</v>
      </c>
      <c r="G43" s="19">
        <v>0</v>
      </c>
      <c r="M43" s="2"/>
      <c r="N43" s="2"/>
      <c r="O43" s="2"/>
      <c r="U43" s="2"/>
      <c r="V43" s="2"/>
      <c r="W43" s="2"/>
    </row>
    <row r="44" spans="1:23" x14ac:dyDescent="0.4">
      <c r="A44" s="11"/>
      <c r="B44" s="11">
        <v>45201</v>
      </c>
      <c r="C44" s="11">
        <v>45233</v>
      </c>
      <c r="D44" s="12">
        <v>33</v>
      </c>
      <c r="E44" s="12">
        <v>246</v>
      </c>
      <c r="F44" s="15" t="s">
        <v>9</v>
      </c>
      <c r="G44" s="19">
        <v>2702</v>
      </c>
      <c r="M44" s="2"/>
      <c r="N44" s="2"/>
      <c r="O44" s="2"/>
      <c r="U44" s="2"/>
      <c r="V44" s="2"/>
      <c r="W44" s="2"/>
    </row>
    <row r="45" spans="1:23" x14ac:dyDescent="0.4">
      <c r="A45" s="11"/>
      <c r="B45" s="11">
        <v>45234</v>
      </c>
      <c r="C45" s="11">
        <v>45263</v>
      </c>
      <c r="D45" s="12">
        <v>30</v>
      </c>
      <c r="E45" s="12">
        <v>10606</v>
      </c>
      <c r="F45" s="15" t="s">
        <v>9</v>
      </c>
      <c r="G45" s="19">
        <v>10606</v>
      </c>
      <c r="M45" s="2"/>
      <c r="O45" s="2"/>
      <c r="U45" s="2"/>
      <c r="W45" s="2"/>
    </row>
    <row r="46" spans="1:23" x14ac:dyDescent="0.4">
      <c r="A46" s="11"/>
      <c r="B46" s="11">
        <v>45264</v>
      </c>
      <c r="C46" s="11">
        <v>45292</v>
      </c>
      <c r="D46" s="12">
        <v>29</v>
      </c>
      <c r="E46" s="12">
        <v>10926</v>
      </c>
      <c r="F46" s="15" t="s">
        <v>9</v>
      </c>
      <c r="G46" s="19">
        <v>10926</v>
      </c>
      <c r="M46" s="2"/>
      <c r="O46" s="2"/>
      <c r="U46" s="2"/>
      <c r="W46" s="2"/>
    </row>
    <row r="47" spans="1:23" x14ac:dyDescent="0.4">
      <c r="A47" s="11"/>
      <c r="B47" s="11">
        <v>45293</v>
      </c>
      <c r="C47" s="11">
        <v>45325</v>
      </c>
      <c r="D47" s="12">
        <v>33</v>
      </c>
      <c r="E47" s="12">
        <v>17949</v>
      </c>
      <c r="F47" s="15" t="s">
        <v>9</v>
      </c>
      <c r="G47" s="19">
        <v>17949</v>
      </c>
      <c r="M47" s="2"/>
      <c r="O47" s="2"/>
      <c r="U47" s="2"/>
      <c r="W47" s="2"/>
    </row>
    <row r="48" spans="1:23" x14ac:dyDescent="0.4">
      <c r="A48" s="11"/>
      <c r="B48" s="11">
        <v>45326</v>
      </c>
      <c r="C48" s="11">
        <v>45354</v>
      </c>
      <c r="D48" s="12">
        <v>29</v>
      </c>
      <c r="E48" s="12">
        <v>12051</v>
      </c>
      <c r="F48" s="15" t="s">
        <v>9</v>
      </c>
      <c r="G48" s="19">
        <v>12051</v>
      </c>
      <c r="M48" s="2"/>
      <c r="O48" s="2"/>
      <c r="U48" s="2"/>
      <c r="W48" s="2"/>
    </row>
    <row r="49" spans="1:23" x14ac:dyDescent="0.4">
      <c r="A49" s="11"/>
      <c r="B49" s="11">
        <v>45355</v>
      </c>
      <c r="C49" s="11">
        <v>45383</v>
      </c>
      <c r="D49" s="12">
        <v>29</v>
      </c>
      <c r="E49" s="12">
        <v>9790</v>
      </c>
      <c r="F49" s="15" t="s">
        <v>9</v>
      </c>
      <c r="G49" s="5">
        <v>9790</v>
      </c>
      <c r="M49" s="2"/>
      <c r="O49" s="2"/>
      <c r="U49" s="2"/>
      <c r="W49" s="2"/>
    </row>
    <row r="50" spans="1:23" x14ac:dyDescent="0.4">
      <c r="A50" s="11"/>
      <c r="B50" s="11">
        <v>45384</v>
      </c>
      <c r="C50" s="11">
        <v>45415</v>
      </c>
      <c r="D50" s="12">
        <v>32</v>
      </c>
      <c r="E50" s="12">
        <v>6705</v>
      </c>
      <c r="F50" s="15" t="s">
        <v>9</v>
      </c>
      <c r="G50" s="5">
        <v>6705</v>
      </c>
      <c r="M50" s="2"/>
      <c r="O50" s="2"/>
      <c r="U50" s="2"/>
      <c r="W50" s="2"/>
    </row>
    <row r="51" spans="1:23" x14ac:dyDescent="0.4">
      <c r="A51" s="11"/>
      <c r="B51" s="11">
        <v>45416</v>
      </c>
      <c r="C51" s="11">
        <v>45444</v>
      </c>
      <c r="D51" s="12">
        <v>29</v>
      </c>
      <c r="E51" s="12">
        <v>1351</v>
      </c>
      <c r="F51" s="15" t="s">
        <v>9</v>
      </c>
      <c r="G51" s="5">
        <v>1351</v>
      </c>
      <c r="M51" s="2"/>
      <c r="O51" s="2"/>
      <c r="U51" s="2"/>
      <c r="W51" s="2"/>
    </row>
    <row r="52" spans="1:23" x14ac:dyDescent="0.4">
      <c r="A52" s="11"/>
      <c r="B52" s="11">
        <v>45445</v>
      </c>
      <c r="C52" s="11">
        <v>45476</v>
      </c>
      <c r="D52" s="12">
        <v>32</v>
      </c>
      <c r="E52" s="12">
        <v>0</v>
      </c>
      <c r="F52" s="15" t="s">
        <v>9</v>
      </c>
      <c r="G52" s="5">
        <v>0</v>
      </c>
      <c r="M52" s="2"/>
      <c r="O52" s="2"/>
      <c r="U52" s="2"/>
      <c r="W52" s="2"/>
    </row>
    <row r="53" spans="1:23" x14ac:dyDescent="0.4">
      <c r="A53" s="11"/>
      <c r="B53" s="11">
        <v>45477</v>
      </c>
      <c r="C53" s="11">
        <v>45505</v>
      </c>
      <c r="D53" s="12">
        <v>29</v>
      </c>
      <c r="E53" s="12">
        <v>0</v>
      </c>
      <c r="F53" s="15" t="s">
        <v>9</v>
      </c>
      <c r="G53" s="5">
        <v>0</v>
      </c>
      <c r="M53" s="2"/>
      <c r="O53" s="2"/>
      <c r="U53" s="2"/>
      <c r="W53" s="2"/>
    </row>
    <row r="54" spans="1:23" x14ac:dyDescent="0.4">
      <c r="A54" s="11"/>
      <c r="B54" s="11">
        <v>45506</v>
      </c>
      <c r="C54" s="11">
        <v>45538</v>
      </c>
      <c r="D54" s="12">
        <v>33</v>
      </c>
      <c r="E54" s="12">
        <v>0</v>
      </c>
      <c r="F54" s="15" t="s">
        <v>9</v>
      </c>
      <c r="G54" s="5">
        <v>0</v>
      </c>
      <c r="M54" s="2"/>
      <c r="O54" s="2"/>
      <c r="U54" s="2"/>
      <c r="W54" s="2"/>
    </row>
    <row r="55" spans="1:23" x14ac:dyDescent="0.4">
      <c r="A55" s="11"/>
      <c r="B55" s="11">
        <v>45539</v>
      </c>
      <c r="C55" s="11">
        <v>45568</v>
      </c>
      <c r="D55" s="12">
        <v>30</v>
      </c>
      <c r="E55" s="12">
        <v>6</v>
      </c>
      <c r="F55" s="15" t="s">
        <v>9</v>
      </c>
      <c r="G55" s="5">
        <v>6</v>
      </c>
      <c r="M55" s="2"/>
      <c r="O55" s="2"/>
      <c r="U55" s="2"/>
      <c r="W55" s="2"/>
    </row>
    <row r="56" spans="1:23" x14ac:dyDescent="0.4">
      <c r="A56" s="11"/>
      <c r="B56" s="11">
        <v>45569</v>
      </c>
      <c r="C56" s="11">
        <v>45600</v>
      </c>
      <c r="D56" s="12">
        <v>32</v>
      </c>
      <c r="E56" s="12">
        <v>902</v>
      </c>
      <c r="F56" s="15" t="s">
        <v>9</v>
      </c>
      <c r="G56" s="5">
        <v>7213</v>
      </c>
      <c r="M56" s="2"/>
      <c r="O56" s="2"/>
      <c r="U56" s="2"/>
      <c r="W56" s="2"/>
    </row>
    <row r="57" spans="1:23" x14ac:dyDescent="0.4">
      <c r="A57" s="11"/>
      <c r="B57" s="11">
        <v>45601</v>
      </c>
      <c r="C57" s="11">
        <v>45629</v>
      </c>
      <c r="D57" s="12">
        <v>29</v>
      </c>
      <c r="E57" s="12">
        <v>4354</v>
      </c>
      <c r="F57" s="15" t="s">
        <v>9</v>
      </c>
      <c r="G57" s="5">
        <v>4354</v>
      </c>
      <c r="M57" s="2"/>
      <c r="O57" s="2"/>
      <c r="U57" s="2"/>
      <c r="W57" s="2"/>
    </row>
    <row r="58" spans="1:23" x14ac:dyDescent="0.4">
      <c r="A58" s="11"/>
      <c r="B58" s="11">
        <v>45630</v>
      </c>
      <c r="C58" s="11">
        <v>45660</v>
      </c>
      <c r="D58" s="12">
        <v>31</v>
      </c>
      <c r="E58" s="12">
        <v>16410</v>
      </c>
      <c r="F58" s="15" t="s">
        <v>9</v>
      </c>
      <c r="G58" s="5">
        <v>16410</v>
      </c>
      <c r="M58" s="2"/>
      <c r="O58" s="2"/>
      <c r="U58" s="2"/>
      <c r="W58" s="2"/>
    </row>
    <row r="59" spans="1:23" x14ac:dyDescent="0.4">
      <c r="A59" s="11"/>
      <c r="B59" s="11">
        <v>45661</v>
      </c>
      <c r="C59" s="11">
        <v>45691</v>
      </c>
      <c r="D59" s="12">
        <v>31</v>
      </c>
      <c r="E59" s="12">
        <v>17555</v>
      </c>
      <c r="F59" s="15" t="s">
        <v>9</v>
      </c>
      <c r="G59" s="5">
        <v>17555</v>
      </c>
      <c r="M59" s="2"/>
      <c r="O59" s="2"/>
      <c r="U59" s="2"/>
      <c r="W59" s="2"/>
    </row>
    <row r="60" spans="1:23" x14ac:dyDescent="0.4">
      <c r="A60" s="11"/>
      <c r="B60" s="11">
        <v>45692</v>
      </c>
      <c r="C60" s="11">
        <v>45719</v>
      </c>
      <c r="D60" s="12">
        <v>28</v>
      </c>
      <c r="E60" s="12">
        <v>12178</v>
      </c>
      <c r="F60" s="15" t="s">
        <v>9</v>
      </c>
      <c r="G60" s="5">
        <v>12178</v>
      </c>
      <c r="M60" s="2"/>
      <c r="O60" s="2"/>
      <c r="U60" s="2"/>
      <c r="W60" s="2"/>
    </row>
    <row r="61" spans="1:23" x14ac:dyDescent="0.4">
      <c r="A61" s="11"/>
      <c r="B61" s="11">
        <v>45720</v>
      </c>
      <c r="C61" s="11">
        <v>45750</v>
      </c>
      <c r="D61" s="12">
        <v>31</v>
      </c>
      <c r="E61" s="12">
        <v>16031</v>
      </c>
      <c r="F61" s="15" t="s">
        <v>9</v>
      </c>
      <c r="G61" s="5">
        <v>16031</v>
      </c>
      <c r="M61" s="2"/>
      <c r="O61" s="2"/>
      <c r="U61" s="2"/>
      <c r="W61" s="2"/>
    </row>
    <row r="62" spans="1:23" x14ac:dyDescent="0.4">
      <c r="A62" s="11"/>
      <c r="B62" s="11">
        <v>45751</v>
      </c>
      <c r="C62" s="11">
        <v>45780</v>
      </c>
      <c r="D62" s="12">
        <v>30</v>
      </c>
      <c r="E62" s="12">
        <v>8294</v>
      </c>
      <c r="F62" s="15" t="s">
        <v>9</v>
      </c>
      <c r="G62" s="5">
        <v>8294</v>
      </c>
      <c r="M62" s="2"/>
      <c r="O62" s="2"/>
      <c r="U62" s="2"/>
      <c r="W62" s="2"/>
    </row>
    <row r="63" spans="1:23" x14ac:dyDescent="0.4">
      <c r="A63" s="4"/>
      <c r="B63" s="4"/>
      <c r="C63" s="4"/>
      <c r="D63" s="5"/>
      <c r="E63" s="5"/>
      <c r="F63" s="16"/>
      <c r="G63" s="5"/>
      <c r="M63" s="2"/>
      <c r="O63" s="2"/>
      <c r="U63" s="2"/>
      <c r="W63" s="2"/>
    </row>
    <row r="64" spans="1:23" x14ac:dyDescent="0.4">
      <c r="A64" s="4"/>
      <c r="B64" s="4"/>
      <c r="C64" s="4"/>
      <c r="D64" s="5"/>
      <c r="E64" s="5"/>
      <c r="F64" s="16"/>
      <c r="G64" s="5"/>
      <c r="M64" s="2"/>
      <c r="O64" s="2"/>
      <c r="U64" s="2"/>
      <c r="W64" s="2"/>
    </row>
    <row r="65" spans="1:23" x14ac:dyDescent="0.4">
      <c r="A65" s="4"/>
      <c r="B65" s="4"/>
      <c r="C65" s="4"/>
      <c r="D65" s="5"/>
      <c r="E65" s="5"/>
      <c r="F65" s="16"/>
      <c r="G65" s="5"/>
      <c r="M65" s="2"/>
      <c r="O65" s="2"/>
      <c r="U65" s="2"/>
      <c r="W65" s="2"/>
    </row>
    <row r="66" spans="1:23" x14ac:dyDescent="0.4">
      <c r="A66" s="4"/>
      <c r="B66" s="4"/>
      <c r="C66" s="4"/>
      <c r="D66" s="5"/>
      <c r="E66" s="5"/>
      <c r="F66" s="16"/>
      <c r="G66" s="5"/>
      <c r="M66" s="2"/>
      <c r="O66" s="2"/>
      <c r="U66" s="2"/>
      <c r="W66" s="2"/>
    </row>
    <row r="67" spans="1:23" x14ac:dyDescent="0.4">
      <c r="A67" s="4"/>
      <c r="B67" s="4"/>
      <c r="C67" s="4"/>
      <c r="D67" s="5"/>
      <c r="E67" s="5"/>
      <c r="F67" s="16"/>
      <c r="G67" s="5"/>
      <c r="M67" s="2"/>
      <c r="O67" s="2"/>
      <c r="U67" s="2"/>
      <c r="W67" s="2"/>
    </row>
    <row r="68" spans="1:23" x14ac:dyDescent="0.4">
      <c r="A68" s="4"/>
      <c r="B68" s="4"/>
      <c r="C68" s="4"/>
      <c r="D68" s="5"/>
      <c r="E68" s="5"/>
      <c r="F68" s="16"/>
      <c r="G68" s="5"/>
      <c r="M68" s="2"/>
      <c r="O68" s="2"/>
      <c r="U68" s="2"/>
      <c r="W68" s="2"/>
    </row>
    <row r="69" spans="1:23" x14ac:dyDescent="0.4">
      <c r="A69" s="4"/>
      <c r="B69" s="4"/>
      <c r="C69" s="4"/>
      <c r="D69" s="5"/>
      <c r="E69" s="5"/>
      <c r="F69" s="16"/>
      <c r="G69" s="5"/>
      <c r="M69" s="2"/>
      <c r="O69" s="2"/>
      <c r="U69" s="2"/>
      <c r="W69" s="2"/>
    </row>
    <row r="70" spans="1:23" x14ac:dyDescent="0.4">
      <c r="A70" s="4"/>
      <c r="B70" s="4"/>
      <c r="C70" s="4"/>
      <c r="D70" s="5"/>
      <c r="E70" s="5"/>
      <c r="F70" s="16"/>
      <c r="G70" s="5"/>
      <c r="M70" s="2"/>
      <c r="O70" s="2"/>
      <c r="U70" s="2"/>
      <c r="W70" s="2"/>
    </row>
    <row r="71" spans="1:23" x14ac:dyDescent="0.4">
      <c r="A71" s="4"/>
      <c r="B71" s="4"/>
      <c r="C71" s="4"/>
      <c r="D71" s="5"/>
      <c r="E71" s="5"/>
      <c r="F71" s="16"/>
      <c r="G71" s="5"/>
      <c r="M71" s="2"/>
      <c r="O71" s="2"/>
      <c r="U71" s="2"/>
      <c r="W71" s="2"/>
    </row>
    <row r="72" spans="1:23" x14ac:dyDescent="0.4">
      <c r="A72" s="4"/>
      <c r="B72" s="4"/>
      <c r="C72" s="4"/>
      <c r="D72" s="5"/>
      <c r="E72" s="5"/>
      <c r="F72" s="16"/>
      <c r="G72" s="5"/>
      <c r="M72" s="2"/>
      <c r="O72" s="2"/>
      <c r="U72" s="2"/>
      <c r="W72" s="2"/>
    </row>
    <row r="73" spans="1:23" x14ac:dyDescent="0.4">
      <c r="A73" s="4"/>
      <c r="B73" s="4"/>
      <c r="C73" s="4"/>
      <c r="D73" s="5"/>
      <c r="E73" s="5"/>
      <c r="F73" s="16"/>
      <c r="G73" s="5"/>
      <c r="M73" s="2"/>
      <c r="O73" s="2"/>
      <c r="U73" s="2"/>
      <c r="W73" s="2"/>
    </row>
    <row r="74" spans="1:23" x14ac:dyDescent="0.4">
      <c r="A74" s="4"/>
      <c r="B74" s="4"/>
      <c r="C74" s="4"/>
      <c r="D74" s="5"/>
      <c r="E74" s="5"/>
      <c r="F74" s="16"/>
      <c r="G74" s="5"/>
      <c r="M74" s="2"/>
      <c r="O74" s="2"/>
      <c r="U74" s="2"/>
      <c r="W74" s="2"/>
    </row>
    <row r="75" spans="1:23" x14ac:dyDescent="0.4">
      <c r="A75" s="4"/>
      <c r="B75" s="4"/>
      <c r="C75" s="4"/>
      <c r="D75" s="5"/>
      <c r="E75" s="5"/>
      <c r="F75" s="16"/>
      <c r="G75" s="5"/>
      <c r="M75" s="2"/>
      <c r="O75" s="2"/>
      <c r="U75" s="2"/>
      <c r="W75" s="2"/>
    </row>
    <row r="76" spans="1:23" x14ac:dyDescent="0.4">
      <c r="A76" s="4"/>
      <c r="B76" s="4"/>
      <c r="C76" s="4"/>
      <c r="D76" s="5"/>
      <c r="E76" s="5"/>
      <c r="F76" s="16"/>
      <c r="G76" s="5"/>
      <c r="M76" s="2"/>
      <c r="O76" s="2"/>
      <c r="U76" s="2"/>
      <c r="W76" s="2"/>
    </row>
    <row r="77" spans="1:23" x14ac:dyDescent="0.4">
      <c r="A77" s="4"/>
      <c r="B77" s="4"/>
      <c r="C77" s="4"/>
      <c r="D77" s="5"/>
      <c r="E77" s="5"/>
      <c r="F77" s="16"/>
      <c r="G77" s="5"/>
      <c r="M77" s="2"/>
      <c r="O77" s="2"/>
      <c r="U77" s="2"/>
      <c r="W77" s="2"/>
    </row>
    <row r="78" spans="1:23" x14ac:dyDescent="0.4">
      <c r="A78" s="4"/>
      <c r="B78" s="4"/>
      <c r="C78" s="4"/>
      <c r="D78" s="5"/>
      <c r="E78" s="5"/>
      <c r="F78" s="16"/>
      <c r="G78" s="5"/>
      <c r="M78" s="2"/>
      <c r="O78" s="2"/>
      <c r="U78" s="2"/>
      <c r="W78" s="2"/>
    </row>
    <row r="79" spans="1:23" x14ac:dyDescent="0.4">
      <c r="A79" s="4"/>
      <c r="B79" s="4"/>
      <c r="C79" s="4"/>
      <c r="D79" s="5"/>
      <c r="E79" s="5"/>
      <c r="F79" s="16"/>
      <c r="G79" s="5"/>
      <c r="M79" s="2"/>
      <c r="O79" s="2"/>
      <c r="U79" s="2"/>
      <c r="W79" s="2"/>
    </row>
    <row r="80" spans="1:23" x14ac:dyDescent="0.4">
      <c r="A80" s="4"/>
      <c r="B80" s="4"/>
      <c r="C80" s="4"/>
      <c r="D80" s="5"/>
      <c r="E80" s="5"/>
      <c r="F80" s="16"/>
      <c r="G80" s="5"/>
      <c r="M80" s="2"/>
      <c r="O80" s="2"/>
      <c r="U80" s="2"/>
      <c r="W80" s="2"/>
    </row>
    <row r="81" spans="1:23" x14ac:dyDescent="0.4">
      <c r="A81" s="4"/>
      <c r="B81" s="4"/>
      <c r="C81" s="4"/>
      <c r="D81" s="5"/>
      <c r="E81" s="5"/>
      <c r="F81" s="16"/>
      <c r="G81" s="5"/>
      <c r="M81" s="2"/>
      <c r="O81" s="2"/>
      <c r="U81" s="2"/>
      <c r="W81" s="2"/>
    </row>
    <row r="82" spans="1:23" x14ac:dyDescent="0.4">
      <c r="A82" s="4"/>
      <c r="B82" s="4"/>
      <c r="C82" s="4"/>
      <c r="D82" s="5"/>
      <c r="E82" s="5"/>
      <c r="F82" s="16"/>
      <c r="G82" s="5"/>
      <c r="M82" s="2"/>
      <c r="O82" s="2"/>
      <c r="U82" s="2"/>
      <c r="W82" s="2"/>
    </row>
    <row r="83" spans="1:23" x14ac:dyDescent="0.4">
      <c r="A83" s="4"/>
      <c r="B83" s="4"/>
      <c r="C83" s="4"/>
      <c r="D83" s="5"/>
      <c r="E83" s="5"/>
      <c r="F83" s="16"/>
      <c r="G83" s="5"/>
      <c r="M83" s="2"/>
      <c r="O83" s="2"/>
      <c r="U83" s="2"/>
      <c r="W83" s="2"/>
    </row>
    <row r="84" spans="1:23" x14ac:dyDescent="0.4">
      <c r="A84" s="4"/>
      <c r="B84" s="4"/>
      <c r="C84" s="4"/>
      <c r="D84" s="5"/>
      <c r="E84" s="5"/>
      <c r="F84" s="16"/>
      <c r="G84" s="5"/>
      <c r="M84" s="2"/>
      <c r="O84" s="2"/>
      <c r="U84" s="2"/>
      <c r="W84" s="2"/>
    </row>
    <row r="85" spans="1:23" x14ac:dyDescent="0.4">
      <c r="A85" s="4"/>
      <c r="B85" s="4"/>
      <c r="C85" s="4"/>
      <c r="D85" s="5"/>
      <c r="E85" s="5"/>
      <c r="F85" s="16"/>
      <c r="G85" s="5"/>
      <c r="M85" s="2"/>
      <c r="O85" s="2"/>
      <c r="U85" s="2"/>
      <c r="W85" s="2"/>
    </row>
    <row r="86" spans="1:23" x14ac:dyDescent="0.4">
      <c r="A86" s="4"/>
      <c r="B86" s="4"/>
      <c r="C86" s="4"/>
      <c r="D86" s="5"/>
      <c r="E86" s="5"/>
      <c r="F86" s="16"/>
      <c r="G86" s="5"/>
      <c r="M86" s="2"/>
      <c r="O86" s="2"/>
      <c r="U86" s="2"/>
      <c r="W86" s="2"/>
    </row>
    <row r="87" spans="1:23" x14ac:dyDescent="0.4">
      <c r="A87" s="4"/>
      <c r="B87" s="4"/>
      <c r="C87" s="4"/>
      <c r="D87" s="5"/>
      <c r="E87" s="5"/>
      <c r="F87" s="16"/>
      <c r="G87" s="5"/>
      <c r="M87" s="2"/>
      <c r="O87" s="2"/>
      <c r="U87" s="2"/>
      <c r="W87" s="2"/>
    </row>
    <row r="88" spans="1:23" x14ac:dyDescent="0.4">
      <c r="A88" s="4"/>
      <c r="B88" s="4"/>
      <c r="C88" s="4"/>
      <c r="D88" s="5"/>
      <c r="E88" s="5"/>
      <c r="F88" s="16"/>
      <c r="G88" s="5"/>
      <c r="M88" s="2"/>
      <c r="O88" s="2"/>
      <c r="U88" s="2"/>
      <c r="W88" s="2"/>
    </row>
    <row r="89" spans="1:23" x14ac:dyDescent="0.4">
      <c r="A89" s="4"/>
      <c r="B89" s="4"/>
      <c r="C89" s="4"/>
      <c r="D89" s="5"/>
      <c r="E89" s="5"/>
      <c r="F89" s="16"/>
      <c r="G89" s="5"/>
      <c r="M89" s="2"/>
      <c r="O89" s="2"/>
      <c r="U89" s="2"/>
      <c r="W89" s="2"/>
    </row>
    <row r="90" spans="1:23" x14ac:dyDescent="0.4">
      <c r="A90" s="4"/>
      <c r="B90" s="4"/>
      <c r="C90" s="4"/>
      <c r="D90" s="5"/>
      <c r="E90" s="5"/>
      <c r="F90" s="16"/>
      <c r="G90" s="5"/>
      <c r="M90" s="2"/>
      <c r="O90" s="2"/>
      <c r="U90" s="2"/>
      <c r="W90" s="2"/>
    </row>
    <row r="91" spans="1:23" x14ac:dyDescent="0.4">
      <c r="A91" s="4"/>
      <c r="B91" s="4"/>
      <c r="C91" s="4"/>
      <c r="D91" s="5"/>
      <c r="E91" s="5"/>
      <c r="F91" s="16"/>
      <c r="G91" s="5"/>
      <c r="M91" s="2"/>
      <c r="O91" s="2"/>
      <c r="U91" s="2"/>
      <c r="W91" s="2"/>
    </row>
    <row r="92" spans="1:23" x14ac:dyDescent="0.4">
      <c r="A92" s="4"/>
      <c r="B92" s="4"/>
      <c r="C92" s="4"/>
      <c r="D92" s="5"/>
      <c r="E92" s="5"/>
      <c r="F92" s="16"/>
      <c r="G92" s="5"/>
      <c r="M92" s="2"/>
      <c r="O92" s="2"/>
      <c r="U92" s="2"/>
      <c r="W92" s="2"/>
    </row>
    <row r="93" spans="1:23" x14ac:dyDescent="0.4">
      <c r="A93" s="4"/>
      <c r="B93" s="4"/>
      <c r="C93" s="4"/>
      <c r="D93" s="5"/>
      <c r="E93" s="5"/>
      <c r="F93" s="16"/>
      <c r="G93" s="5"/>
      <c r="M93" s="2"/>
      <c r="O93" s="2"/>
      <c r="U93" s="2"/>
      <c r="W93" s="2"/>
    </row>
    <row r="94" spans="1:23" x14ac:dyDescent="0.4">
      <c r="A94" s="4"/>
      <c r="B94" s="4"/>
      <c r="C94" s="4"/>
      <c r="D94" s="5"/>
      <c r="E94" s="5"/>
      <c r="F94" s="16"/>
      <c r="G94" s="5"/>
      <c r="M94" s="2"/>
      <c r="O94" s="2"/>
      <c r="U94" s="2"/>
      <c r="W94" s="2"/>
    </row>
    <row r="95" spans="1:23" x14ac:dyDescent="0.4">
      <c r="A95" s="4"/>
      <c r="B95" s="4"/>
      <c r="C95" s="4"/>
      <c r="D95" s="5"/>
      <c r="E95" s="5"/>
      <c r="F95" s="16"/>
      <c r="G95" s="5"/>
      <c r="M95" s="2"/>
      <c r="O95" s="2"/>
      <c r="U95" s="2"/>
      <c r="W95" s="2"/>
    </row>
    <row r="96" spans="1:23" x14ac:dyDescent="0.4">
      <c r="A96" s="4"/>
      <c r="B96" s="4"/>
      <c r="C96" s="4"/>
      <c r="D96" s="5"/>
      <c r="E96" s="5"/>
      <c r="F96" s="16"/>
      <c r="G96" s="5"/>
      <c r="M96" s="2"/>
      <c r="O96" s="2"/>
      <c r="U96" s="2"/>
      <c r="W96" s="2"/>
    </row>
    <row r="97" spans="1:23" x14ac:dyDescent="0.4">
      <c r="A97" s="4"/>
      <c r="B97" s="4"/>
      <c r="C97" s="4"/>
      <c r="D97" s="5"/>
      <c r="E97" s="5"/>
      <c r="F97" s="16"/>
      <c r="G97" s="5"/>
      <c r="M97" s="2"/>
      <c r="O97" s="2"/>
      <c r="U97" s="2"/>
      <c r="W97" s="2"/>
    </row>
    <row r="98" spans="1:23" x14ac:dyDescent="0.4">
      <c r="A98" s="4"/>
      <c r="B98" s="4"/>
      <c r="C98" s="4"/>
      <c r="D98" s="5"/>
      <c r="E98" s="5"/>
      <c r="F98" s="16"/>
      <c r="G98" s="5"/>
      <c r="M98" s="2"/>
      <c r="O98" s="2"/>
      <c r="U98" s="2"/>
      <c r="W98" s="2"/>
    </row>
    <row r="99" spans="1:23" x14ac:dyDescent="0.4">
      <c r="A99" s="4"/>
      <c r="B99" s="4"/>
      <c r="C99" s="4"/>
      <c r="D99" s="5"/>
      <c r="E99" s="5"/>
      <c r="F99" s="16"/>
      <c r="G99" s="5"/>
      <c r="M99" s="2"/>
      <c r="O99" s="2"/>
      <c r="U99" s="2"/>
      <c r="W99" s="2"/>
    </row>
    <row r="100" spans="1:23" x14ac:dyDescent="0.4">
      <c r="A100" s="4"/>
      <c r="B100" s="4"/>
      <c r="C100" s="4"/>
      <c r="D100" s="5"/>
      <c r="E100" s="5"/>
      <c r="F100" s="16"/>
      <c r="G100" s="5"/>
      <c r="M100" s="2"/>
      <c r="O100" s="2"/>
      <c r="U100" s="2"/>
      <c r="W100" s="2"/>
    </row>
    <row r="101" spans="1:23" x14ac:dyDescent="0.4">
      <c r="A101" s="4"/>
      <c r="B101" s="4"/>
      <c r="C101" s="4"/>
      <c r="D101" s="5"/>
      <c r="E101" s="5"/>
      <c r="F101" s="16"/>
      <c r="G101" s="5"/>
      <c r="M101" s="2"/>
      <c r="O101" s="2"/>
      <c r="U101" s="2"/>
      <c r="W101" s="2"/>
    </row>
    <row r="102" spans="1:23" x14ac:dyDescent="0.4">
      <c r="A102" s="4"/>
      <c r="B102" s="4"/>
      <c r="C102" s="4"/>
      <c r="D102" s="5"/>
      <c r="E102" s="5"/>
      <c r="F102" s="16"/>
      <c r="G102" s="5"/>
      <c r="M102" s="2"/>
      <c r="O102" s="2"/>
      <c r="U102" s="2"/>
      <c r="W102" s="2"/>
    </row>
    <row r="103" spans="1:23" x14ac:dyDescent="0.4">
      <c r="A103" s="4"/>
      <c r="B103" s="4"/>
      <c r="C103" s="4"/>
      <c r="D103" s="5"/>
      <c r="E103" s="5"/>
      <c r="F103" s="16"/>
      <c r="G103" s="5"/>
      <c r="M103" s="2"/>
      <c r="O103" s="2"/>
      <c r="U103" s="2"/>
      <c r="W103" s="2"/>
    </row>
    <row r="104" spans="1:23" x14ac:dyDescent="0.4">
      <c r="A104" s="4"/>
      <c r="B104" s="4"/>
      <c r="C104" s="4"/>
      <c r="D104" s="5"/>
      <c r="E104" s="5"/>
      <c r="F104" s="16"/>
      <c r="G104" s="5"/>
      <c r="M104" s="2"/>
      <c r="O104" s="2"/>
      <c r="U104" s="2"/>
      <c r="W104" s="2"/>
    </row>
    <row r="105" spans="1:23" x14ac:dyDescent="0.4">
      <c r="A105" s="4"/>
      <c r="B105" s="4"/>
      <c r="C105" s="4"/>
      <c r="D105" s="5"/>
      <c r="E105" s="5"/>
      <c r="F105" s="16"/>
      <c r="G105" s="5"/>
      <c r="M105" s="2"/>
      <c r="O105" s="2"/>
      <c r="U105" s="2"/>
      <c r="W105" s="2"/>
    </row>
    <row r="106" spans="1:23" x14ac:dyDescent="0.4">
      <c r="A106" s="4"/>
      <c r="B106" s="4"/>
      <c r="C106" s="4"/>
      <c r="D106" s="5"/>
      <c r="E106" s="5"/>
      <c r="F106" s="16"/>
      <c r="G106" s="5"/>
      <c r="M106" s="2"/>
      <c r="O106" s="2"/>
      <c r="U106" s="2"/>
      <c r="W106" s="2"/>
    </row>
    <row r="107" spans="1:23" x14ac:dyDescent="0.4">
      <c r="A107" s="4"/>
      <c r="B107" s="4"/>
      <c r="C107" s="4"/>
      <c r="D107" s="5"/>
      <c r="E107" s="5"/>
      <c r="F107" s="16"/>
      <c r="G107" s="5"/>
      <c r="M107" s="2"/>
      <c r="O107" s="2"/>
      <c r="U107" s="2"/>
      <c r="W107" s="2"/>
    </row>
    <row r="108" spans="1:23" x14ac:dyDescent="0.4">
      <c r="A108" s="4"/>
      <c r="B108" s="4"/>
      <c r="C108" s="4"/>
      <c r="D108" s="5"/>
      <c r="E108" s="5"/>
      <c r="F108" s="16"/>
      <c r="G108" s="5"/>
      <c r="M108" s="2"/>
      <c r="O108" s="2"/>
      <c r="U108" s="2"/>
      <c r="W108" s="2"/>
    </row>
    <row r="109" spans="1:23" x14ac:dyDescent="0.4">
      <c r="A109" s="4"/>
      <c r="B109" s="4"/>
      <c r="C109" s="4"/>
      <c r="D109" s="5"/>
      <c r="E109" s="5"/>
      <c r="F109" s="16"/>
      <c r="G109" s="5"/>
      <c r="M109" s="2"/>
      <c r="O109" s="2"/>
      <c r="U109" s="2"/>
      <c r="W109" s="2"/>
    </row>
    <row r="110" spans="1:23" x14ac:dyDescent="0.4">
      <c r="A110" s="4"/>
      <c r="B110" s="4"/>
      <c r="C110" s="4"/>
      <c r="D110" s="5"/>
      <c r="E110" s="5"/>
      <c r="F110" s="16"/>
      <c r="G110" s="5"/>
      <c r="M110" s="2"/>
      <c r="O110" s="2"/>
      <c r="U110" s="2"/>
      <c r="W110" s="2"/>
    </row>
    <row r="111" spans="1:23" x14ac:dyDescent="0.4">
      <c r="A111" s="4"/>
      <c r="B111" s="4"/>
      <c r="C111" s="4"/>
      <c r="D111" s="5"/>
      <c r="E111" s="5"/>
      <c r="F111" s="16"/>
      <c r="G111" s="5"/>
      <c r="M111" s="2"/>
      <c r="O111" s="2"/>
      <c r="U111" s="2"/>
      <c r="W111" s="2"/>
    </row>
    <row r="112" spans="1:23" x14ac:dyDescent="0.4">
      <c r="A112" s="4"/>
      <c r="B112" s="4"/>
      <c r="C112" s="4"/>
      <c r="D112" s="5"/>
      <c r="E112" s="5"/>
      <c r="F112" s="16"/>
      <c r="G112" s="5"/>
      <c r="M112" s="2"/>
      <c r="O112" s="2"/>
      <c r="U112" s="2"/>
      <c r="W112" s="2"/>
    </row>
    <row r="113" spans="1:23" x14ac:dyDescent="0.4">
      <c r="A113" s="4"/>
      <c r="B113" s="4"/>
      <c r="C113" s="4"/>
      <c r="D113" s="5"/>
      <c r="E113" s="5"/>
      <c r="F113" s="16"/>
      <c r="G113" s="5"/>
      <c r="M113" s="2"/>
      <c r="O113" s="2"/>
      <c r="U113" s="2"/>
      <c r="W113" s="2"/>
    </row>
    <row r="114" spans="1:23" x14ac:dyDescent="0.4">
      <c r="A114" s="4"/>
      <c r="B114" s="4"/>
      <c r="C114" s="4"/>
      <c r="D114" s="5"/>
      <c r="E114" s="5"/>
      <c r="F114" s="16"/>
      <c r="G114" s="5"/>
      <c r="M114" s="2"/>
      <c r="O114" s="2"/>
      <c r="U114" s="2"/>
      <c r="W114" s="2"/>
    </row>
    <row r="115" spans="1:23" x14ac:dyDescent="0.4">
      <c r="A115" s="4"/>
      <c r="B115" s="4"/>
      <c r="C115" s="4"/>
      <c r="D115" s="5"/>
      <c r="E115" s="5"/>
      <c r="F115" s="16"/>
      <c r="G115" s="5"/>
      <c r="M115" s="2"/>
      <c r="O115" s="2"/>
      <c r="U115" s="2"/>
      <c r="W115" s="2"/>
    </row>
    <row r="116" spans="1:23" x14ac:dyDescent="0.4">
      <c r="A116" s="4"/>
      <c r="B116" s="4"/>
      <c r="C116" s="4"/>
      <c r="D116" s="5"/>
      <c r="E116" s="5"/>
      <c r="F116" s="16"/>
      <c r="G116" s="5"/>
      <c r="M116" s="2"/>
      <c r="O116" s="2"/>
      <c r="U116" s="2"/>
      <c r="W116" s="2"/>
    </row>
    <row r="117" spans="1:23" x14ac:dyDescent="0.4">
      <c r="A117" s="4"/>
      <c r="B117" s="4"/>
      <c r="C117" s="4"/>
      <c r="D117" s="5"/>
      <c r="E117" s="5"/>
      <c r="F117" s="16"/>
      <c r="G117" s="5"/>
      <c r="M117" s="2"/>
      <c r="O117" s="2"/>
      <c r="U117" s="2"/>
      <c r="W117" s="2"/>
    </row>
    <row r="118" spans="1:23" x14ac:dyDescent="0.4">
      <c r="A118" s="4"/>
      <c r="B118" s="4"/>
      <c r="C118" s="4"/>
      <c r="D118" s="5"/>
      <c r="E118" s="5"/>
      <c r="F118" s="16"/>
      <c r="G118" s="5"/>
      <c r="M118" s="2"/>
      <c r="O118" s="2"/>
      <c r="U118" s="2"/>
      <c r="W118" s="2"/>
    </row>
    <row r="119" spans="1:23" x14ac:dyDescent="0.4">
      <c r="A119" s="4"/>
      <c r="B119" s="4"/>
      <c r="C119" s="4"/>
      <c r="D119" s="5"/>
      <c r="E119" s="5"/>
      <c r="F119" s="16"/>
      <c r="G119" s="5"/>
      <c r="M119" s="2"/>
      <c r="O119" s="2"/>
      <c r="U119" s="2"/>
      <c r="W119" s="2"/>
    </row>
    <row r="120" spans="1:23" x14ac:dyDescent="0.4">
      <c r="A120" s="4"/>
      <c r="B120" s="4"/>
      <c r="C120" s="4"/>
      <c r="D120" s="5"/>
      <c r="E120" s="5"/>
      <c r="F120" s="16"/>
      <c r="G120" s="5"/>
      <c r="M120" s="2"/>
      <c r="O120" s="2"/>
      <c r="U120" s="2"/>
      <c r="W120" s="2"/>
    </row>
    <row r="121" spans="1:23" x14ac:dyDescent="0.4">
      <c r="A121" s="4"/>
      <c r="B121" s="4"/>
      <c r="C121" s="4"/>
      <c r="D121" s="5"/>
      <c r="E121" s="5"/>
      <c r="F121" s="16"/>
      <c r="G121" s="5"/>
      <c r="M121" s="2"/>
      <c r="O121" s="2"/>
      <c r="U121" s="2"/>
      <c r="W121" s="2"/>
    </row>
    <row r="122" spans="1:23" x14ac:dyDescent="0.4">
      <c r="A122" s="4"/>
      <c r="B122" s="4"/>
      <c r="C122" s="4"/>
      <c r="D122" s="5"/>
      <c r="E122" s="5"/>
      <c r="F122" s="16"/>
      <c r="G122" s="5"/>
      <c r="M122" s="2"/>
      <c r="O122" s="2"/>
      <c r="U122" s="2"/>
      <c r="W122" s="2"/>
    </row>
    <row r="123" spans="1:23" x14ac:dyDescent="0.4">
      <c r="A123" s="4"/>
      <c r="B123" s="4"/>
      <c r="C123" s="4"/>
      <c r="D123" s="5"/>
      <c r="E123" s="5"/>
      <c r="F123" s="16"/>
      <c r="G123" s="5"/>
      <c r="M123" s="2"/>
      <c r="O123" s="2"/>
      <c r="U123" s="2"/>
      <c r="W123" s="2"/>
    </row>
    <row r="124" spans="1:23" x14ac:dyDescent="0.4">
      <c r="A124" s="4"/>
      <c r="B124" s="4"/>
      <c r="C124" s="4"/>
      <c r="D124" s="5"/>
      <c r="E124" s="5"/>
      <c r="F124" s="16"/>
      <c r="G124" s="5"/>
      <c r="M124" s="2"/>
      <c r="O124" s="2"/>
      <c r="U124" s="2"/>
      <c r="W124" s="2"/>
    </row>
    <row r="125" spans="1:23" x14ac:dyDescent="0.4">
      <c r="A125" s="4"/>
      <c r="B125" s="4"/>
      <c r="C125" s="4"/>
      <c r="D125" s="5"/>
      <c r="E125" s="5"/>
      <c r="F125" s="16"/>
      <c r="G125" s="5"/>
      <c r="M125" s="2"/>
      <c r="O125" s="2"/>
      <c r="U125" s="2"/>
      <c r="W125" s="2"/>
    </row>
    <row r="126" spans="1:23" x14ac:dyDescent="0.4">
      <c r="A126" s="4"/>
      <c r="B126" s="4"/>
      <c r="C126" s="4"/>
      <c r="D126" s="5"/>
      <c r="E126" s="5"/>
      <c r="F126" s="16"/>
      <c r="G126" s="5"/>
      <c r="M126" s="2"/>
      <c r="O126" s="2"/>
      <c r="U126" s="2"/>
      <c r="W126" s="2"/>
    </row>
    <row r="127" spans="1:23" x14ac:dyDescent="0.4">
      <c r="A127" s="4"/>
      <c r="B127" s="4"/>
      <c r="C127" s="4"/>
      <c r="D127" s="5"/>
      <c r="E127" s="5"/>
      <c r="F127" s="16"/>
      <c r="G127" s="5"/>
      <c r="M127" s="2"/>
      <c r="O127" s="2"/>
      <c r="U127" s="2"/>
      <c r="W127" s="2"/>
    </row>
    <row r="128" spans="1:23" x14ac:dyDescent="0.4">
      <c r="A128" s="4"/>
      <c r="B128" s="4"/>
      <c r="C128" s="4"/>
      <c r="D128" s="5"/>
      <c r="E128" s="5"/>
      <c r="F128" s="16"/>
      <c r="G128" s="5"/>
      <c r="M128" s="2"/>
      <c r="O128" s="2"/>
      <c r="U128" s="2"/>
      <c r="W128" s="2"/>
    </row>
    <row r="129" spans="1:23" x14ac:dyDescent="0.4">
      <c r="A129" s="4"/>
      <c r="B129" s="4"/>
      <c r="C129" s="4"/>
      <c r="D129" s="5"/>
      <c r="E129" s="5"/>
      <c r="F129" s="16"/>
      <c r="G129" s="5"/>
      <c r="M129" s="2"/>
      <c r="O129" s="2"/>
      <c r="U129" s="2"/>
      <c r="W129" s="2"/>
    </row>
    <row r="130" spans="1:23" x14ac:dyDescent="0.4">
      <c r="A130" s="4"/>
      <c r="B130" s="4"/>
      <c r="C130" s="4"/>
      <c r="D130" s="5"/>
      <c r="E130" s="5"/>
      <c r="F130" s="16"/>
      <c r="G130" s="5"/>
      <c r="M130" s="2"/>
      <c r="O130" s="2"/>
      <c r="U130" s="2"/>
      <c r="W130" s="2"/>
    </row>
    <row r="131" spans="1:23" x14ac:dyDescent="0.4">
      <c r="A131" s="4"/>
      <c r="B131" s="4"/>
      <c r="C131" s="4"/>
      <c r="D131" s="5"/>
      <c r="E131" s="5"/>
      <c r="F131" s="16"/>
      <c r="G131" s="5"/>
      <c r="M131" s="2"/>
      <c r="O131" s="2"/>
      <c r="U131" s="2"/>
      <c r="W131" s="2"/>
    </row>
    <row r="132" spans="1:23" x14ac:dyDescent="0.4">
      <c r="A132" s="4"/>
      <c r="B132" s="4"/>
      <c r="C132" s="4"/>
      <c r="D132" s="5"/>
      <c r="E132" s="5"/>
      <c r="F132" s="16"/>
      <c r="G132" s="5"/>
      <c r="M132" s="2"/>
      <c r="O132" s="2"/>
      <c r="U132" s="2"/>
      <c r="W132" s="2"/>
    </row>
    <row r="133" spans="1:23" x14ac:dyDescent="0.4">
      <c r="A133" s="4"/>
      <c r="B133" s="4"/>
      <c r="C133" s="4"/>
      <c r="D133" s="5"/>
      <c r="E133" s="5"/>
      <c r="F133" s="16"/>
      <c r="G133" s="5"/>
      <c r="M133" s="2"/>
      <c r="O133" s="2"/>
      <c r="U133" s="2"/>
      <c r="W133" s="2"/>
    </row>
    <row r="134" spans="1:23" x14ac:dyDescent="0.4">
      <c r="A134" s="4"/>
      <c r="B134" s="4"/>
      <c r="C134" s="4"/>
      <c r="D134" s="5"/>
      <c r="E134" s="5"/>
      <c r="F134" s="16"/>
      <c r="G134" s="5"/>
      <c r="M134" s="2"/>
      <c r="O134" s="2"/>
      <c r="U134" s="2"/>
      <c r="W134" s="2"/>
    </row>
    <row r="135" spans="1:23" x14ac:dyDescent="0.4">
      <c r="F135" s="18"/>
      <c r="M135" s="2"/>
      <c r="O135" s="2"/>
      <c r="U135" s="2"/>
      <c r="W135" s="2"/>
    </row>
    <row r="136" spans="1:23" x14ac:dyDescent="0.4">
      <c r="F136" s="18"/>
      <c r="M136" s="2"/>
      <c r="O136" s="2"/>
      <c r="U136" s="2"/>
      <c r="W136" s="2"/>
    </row>
    <row r="137" spans="1:23" x14ac:dyDescent="0.4">
      <c r="F137" s="18"/>
      <c r="M137" s="2"/>
      <c r="O137" s="2"/>
      <c r="U137" s="2"/>
      <c r="W137" s="2"/>
    </row>
    <row r="138" spans="1:23" x14ac:dyDescent="0.4">
      <c r="F138" s="18"/>
      <c r="M138" s="2"/>
      <c r="O138" s="2"/>
      <c r="U138" s="2"/>
      <c r="W138" s="2"/>
    </row>
    <row r="139" spans="1:23" x14ac:dyDescent="0.4">
      <c r="F139" s="18"/>
      <c r="M139" s="2"/>
      <c r="O139" s="2"/>
      <c r="U139" s="2"/>
      <c r="W139" s="2"/>
    </row>
    <row r="140" spans="1:23" x14ac:dyDescent="0.4">
      <c r="F140" s="18"/>
      <c r="M140" s="2"/>
      <c r="O140" s="2"/>
      <c r="U140" s="2"/>
      <c r="W140" s="2"/>
    </row>
    <row r="141" spans="1:23" x14ac:dyDescent="0.4">
      <c r="F141" s="18"/>
      <c r="M141" s="2"/>
      <c r="O141" s="2"/>
      <c r="U141" s="2"/>
      <c r="W141" s="2"/>
    </row>
    <row r="142" spans="1:23" x14ac:dyDescent="0.4">
      <c r="F142" s="18"/>
      <c r="M142" s="2"/>
      <c r="O142" s="2"/>
      <c r="U142" s="2"/>
      <c r="W142" s="2"/>
    </row>
    <row r="143" spans="1:23" x14ac:dyDescent="0.4">
      <c r="F143" s="18"/>
      <c r="M143" s="2"/>
      <c r="O143" s="2"/>
      <c r="U143" s="2"/>
      <c r="W143" s="2"/>
    </row>
    <row r="144" spans="1:23" x14ac:dyDescent="0.4">
      <c r="F144" s="18"/>
      <c r="M144" s="2"/>
      <c r="O144" s="2"/>
      <c r="U144" s="2"/>
      <c r="W144" s="2"/>
    </row>
    <row r="145" spans="6:23" x14ac:dyDescent="0.4">
      <c r="F145" s="18"/>
      <c r="M145" s="2"/>
      <c r="O145" s="2"/>
      <c r="U145" s="2"/>
      <c r="W145" s="2"/>
    </row>
    <row r="146" spans="6:23" x14ac:dyDescent="0.4">
      <c r="F146" s="18"/>
      <c r="M146" s="2"/>
      <c r="O146" s="2"/>
      <c r="U146" s="2"/>
      <c r="W146" s="2"/>
    </row>
    <row r="147" spans="6:23" x14ac:dyDescent="0.4">
      <c r="F147" s="18"/>
      <c r="M147" s="2"/>
      <c r="O147" s="2"/>
      <c r="U147" s="2"/>
      <c r="W147" s="2"/>
    </row>
    <row r="148" spans="6:23" x14ac:dyDescent="0.4">
      <c r="F148" s="18"/>
      <c r="M148" s="2"/>
      <c r="O148" s="2"/>
      <c r="U148" s="2"/>
      <c r="W148" s="2"/>
    </row>
    <row r="149" spans="6:23" x14ac:dyDescent="0.4">
      <c r="F149" s="18"/>
      <c r="M149" s="2"/>
      <c r="O149" s="2"/>
      <c r="U149" s="2"/>
      <c r="W149" s="2"/>
    </row>
    <row r="150" spans="6:23" x14ac:dyDescent="0.4">
      <c r="F150" s="18"/>
      <c r="M150" s="2"/>
      <c r="O150" s="2"/>
      <c r="U150" s="2"/>
      <c r="W150" s="2"/>
    </row>
    <row r="151" spans="6:23" x14ac:dyDescent="0.4">
      <c r="F151" s="18"/>
      <c r="M151" s="2"/>
      <c r="O151" s="2"/>
      <c r="U151" s="2"/>
      <c r="W151" s="2"/>
    </row>
    <row r="152" spans="6:23" x14ac:dyDescent="0.4">
      <c r="F152" s="18"/>
      <c r="M152" s="2"/>
      <c r="O152" s="2"/>
      <c r="U152" s="2"/>
      <c r="W152" s="2"/>
    </row>
    <row r="153" spans="6:23" x14ac:dyDescent="0.4">
      <c r="F153" s="18"/>
      <c r="M153" s="2"/>
      <c r="O153" s="2"/>
      <c r="U153" s="2"/>
      <c r="W153" s="2"/>
    </row>
    <row r="154" spans="6:23" x14ac:dyDescent="0.4">
      <c r="F154" s="18"/>
      <c r="M154" s="2"/>
      <c r="O154" s="2"/>
      <c r="U154" s="2"/>
      <c r="W154" s="2"/>
    </row>
    <row r="155" spans="6:23" x14ac:dyDescent="0.4">
      <c r="F155" s="18"/>
      <c r="M155" s="2"/>
      <c r="O155" s="2"/>
      <c r="U155" s="2"/>
      <c r="W155" s="2"/>
    </row>
    <row r="156" spans="6:23" x14ac:dyDescent="0.4">
      <c r="F156" s="18"/>
      <c r="M156" s="2"/>
      <c r="O156" s="2"/>
      <c r="U156" s="2"/>
      <c r="W156" s="2"/>
    </row>
    <row r="157" spans="6:23" x14ac:dyDescent="0.4">
      <c r="F157" s="18"/>
      <c r="M157" s="2"/>
      <c r="O157" s="2"/>
      <c r="U157" s="2"/>
      <c r="W157" s="2"/>
    </row>
    <row r="158" spans="6:23" x14ac:dyDescent="0.4">
      <c r="F158" s="18"/>
      <c r="M158" s="2"/>
      <c r="O158" s="2"/>
      <c r="U158" s="2"/>
      <c r="W158" s="2"/>
    </row>
    <row r="159" spans="6:23" x14ac:dyDescent="0.4">
      <c r="F159" s="18"/>
      <c r="M159" s="2"/>
      <c r="O159" s="2"/>
      <c r="U159" s="2"/>
      <c r="W159" s="2"/>
    </row>
    <row r="160" spans="6:23" x14ac:dyDescent="0.4">
      <c r="F160" s="18"/>
      <c r="M160" s="2"/>
      <c r="O160" s="2"/>
      <c r="U160" s="2"/>
      <c r="W160" s="2"/>
    </row>
    <row r="161" spans="6:23" x14ac:dyDescent="0.4">
      <c r="F161" s="18"/>
      <c r="M161" s="2"/>
      <c r="O161" s="2"/>
      <c r="U161" s="2"/>
      <c r="W161" s="2"/>
    </row>
    <row r="162" spans="6:23" x14ac:dyDescent="0.4">
      <c r="F162" s="18"/>
      <c r="M162" s="2"/>
      <c r="O162" s="2"/>
      <c r="U162" s="2"/>
      <c r="W162" s="2"/>
    </row>
    <row r="163" spans="6:23" x14ac:dyDescent="0.4">
      <c r="F163" s="18"/>
      <c r="M163" s="2"/>
      <c r="O163" s="2"/>
      <c r="U163" s="2"/>
      <c r="W163" s="2"/>
    </row>
    <row r="164" spans="6:23" x14ac:dyDescent="0.4">
      <c r="F164" s="18"/>
      <c r="M164" s="2"/>
      <c r="O164" s="2"/>
      <c r="U164" s="2"/>
      <c r="W164" s="2"/>
    </row>
    <row r="165" spans="6:23" x14ac:dyDescent="0.4">
      <c r="F165" s="18"/>
      <c r="M165" s="2"/>
      <c r="O165" s="2"/>
      <c r="U165" s="2"/>
      <c r="W165" s="2"/>
    </row>
    <row r="166" spans="6:23" x14ac:dyDescent="0.4">
      <c r="F166" s="18"/>
      <c r="M166" s="2"/>
      <c r="O166" s="2"/>
      <c r="U166" s="2"/>
      <c r="W166" s="2"/>
    </row>
    <row r="167" spans="6:23" x14ac:dyDescent="0.4">
      <c r="F167" s="18"/>
      <c r="M167" s="2"/>
      <c r="O167" s="2"/>
      <c r="U167" s="2"/>
      <c r="W167" s="2"/>
    </row>
    <row r="168" spans="6:23" x14ac:dyDescent="0.4">
      <c r="F168" s="18"/>
      <c r="M168" s="2"/>
      <c r="O168" s="2"/>
      <c r="U168" s="2"/>
      <c r="W168" s="2"/>
    </row>
    <row r="169" spans="6:23" x14ac:dyDescent="0.4">
      <c r="F169" s="18"/>
      <c r="M169" s="2"/>
      <c r="O169" s="2"/>
      <c r="U169" s="2"/>
      <c r="W169" s="2"/>
    </row>
    <row r="170" spans="6:23" x14ac:dyDescent="0.4">
      <c r="F170" s="18"/>
      <c r="M170" s="2"/>
      <c r="O170" s="2"/>
      <c r="U170" s="2"/>
      <c r="W170" s="2"/>
    </row>
    <row r="171" spans="6:23" x14ac:dyDescent="0.4">
      <c r="F171" s="18"/>
      <c r="M171" s="2"/>
      <c r="O171" s="2"/>
      <c r="U171" s="2"/>
      <c r="W171" s="2"/>
    </row>
    <row r="172" spans="6:23" x14ac:dyDescent="0.4">
      <c r="F172" s="18"/>
      <c r="M172" s="2"/>
      <c r="O172" s="2"/>
      <c r="U172" s="2"/>
      <c r="W172" s="2"/>
    </row>
    <row r="173" spans="6:23" x14ac:dyDescent="0.4">
      <c r="F173" s="18"/>
      <c r="M173" s="2"/>
      <c r="O173" s="2"/>
      <c r="U173" s="2"/>
      <c r="W173" s="2"/>
    </row>
    <row r="174" spans="6:23" x14ac:dyDescent="0.4">
      <c r="F174" s="18"/>
      <c r="M174" s="2"/>
      <c r="O174" s="2"/>
      <c r="U174" s="2"/>
      <c r="W174" s="2"/>
    </row>
    <row r="175" spans="6:23" x14ac:dyDescent="0.4">
      <c r="F175" s="18"/>
      <c r="M175" s="2"/>
      <c r="O175" s="2"/>
      <c r="U175" s="2"/>
      <c r="W175" s="2"/>
    </row>
    <row r="176" spans="6:23" x14ac:dyDescent="0.4">
      <c r="F176" s="18"/>
      <c r="M176" s="2"/>
      <c r="O176" s="2"/>
      <c r="U176" s="2"/>
      <c r="W176" s="2"/>
    </row>
    <row r="177" spans="6:23" x14ac:dyDescent="0.4">
      <c r="F177" s="18"/>
      <c r="M177" s="2"/>
      <c r="O177" s="2"/>
      <c r="U177" s="2"/>
      <c r="W177" s="2"/>
    </row>
    <row r="178" spans="6:23" x14ac:dyDescent="0.4">
      <c r="F178" s="18"/>
      <c r="M178" s="2"/>
      <c r="O178" s="2"/>
      <c r="U178" s="2"/>
      <c r="W178" s="2"/>
    </row>
    <row r="179" spans="6:23" x14ac:dyDescent="0.4">
      <c r="F179" s="18"/>
      <c r="M179" s="2"/>
      <c r="O179" s="2"/>
      <c r="U179" s="2"/>
      <c r="W179" s="2"/>
    </row>
    <row r="180" spans="6:23" x14ac:dyDescent="0.4">
      <c r="F180" s="18"/>
      <c r="M180" s="2"/>
      <c r="O180" s="2"/>
      <c r="U180" s="2"/>
      <c r="W180" s="2"/>
    </row>
    <row r="181" spans="6:23" x14ac:dyDescent="0.4">
      <c r="F181" s="18"/>
      <c r="M181" s="2"/>
      <c r="O181" s="2"/>
      <c r="U181" s="2"/>
      <c r="W181" s="2"/>
    </row>
    <row r="182" spans="6:23" x14ac:dyDescent="0.4">
      <c r="F182" s="18"/>
      <c r="M182" s="2"/>
      <c r="O182" s="2"/>
      <c r="U182" s="2"/>
      <c r="W182" s="2"/>
    </row>
    <row r="183" spans="6:23" x14ac:dyDescent="0.4">
      <c r="F183" s="18"/>
      <c r="M183" s="2"/>
      <c r="O183" s="2"/>
      <c r="U183" s="2"/>
      <c r="W183" s="2"/>
    </row>
    <row r="184" spans="6:23" x14ac:dyDescent="0.4">
      <c r="F184" s="18"/>
      <c r="M184" s="2"/>
      <c r="O184" s="2"/>
      <c r="U184" s="2"/>
      <c r="W184" s="2"/>
    </row>
    <row r="185" spans="6:23" x14ac:dyDescent="0.4">
      <c r="F185" s="18"/>
      <c r="M185" s="2"/>
      <c r="O185" s="2"/>
      <c r="U185" s="2"/>
      <c r="W185" s="2"/>
    </row>
    <row r="186" spans="6:23" x14ac:dyDescent="0.4">
      <c r="F186" s="18"/>
      <c r="M186" s="2"/>
      <c r="O186" s="2"/>
      <c r="U186" s="2"/>
      <c r="W186" s="2"/>
    </row>
    <row r="187" spans="6:23" x14ac:dyDescent="0.4">
      <c r="F187" s="18"/>
      <c r="M187" s="2"/>
      <c r="O187" s="2"/>
      <c r="U187" s="2"/>
      <c r="W187" s="2"/>
    </row>
    <row r="188" spans="6:23" x14ac:dyDescent="0.4">
      <c r="F188" s="18"/>
      <c r="M188" s="2"/>
      <c r="O188" s="2"/>
      <c r="U188" s="2"/>
      <c r="W188" s="2"/>
    </row>
    <row r="189" spans="6:23" x14ac:dyDescent="0.4">
      <c r="F189" s="18"/>
      <c r="M189" s="2"/>
      <c r="O189" s="2"/>
      <c r="U189" s="2"/>
      <c r="W189" s="2"/>
    </row>
    <row r="190" spans="6:23" x14ac:dyDescent="0.4">
      <c r="F190" s="18"/>
      <c r="M190" s="2"/>
      <c r="O190" s="2"/>
      <c r="U190" s="2"/>
      <c r="W190" s="2"/>
    </row>
    <row r="191" spans="6:23" x14ac:dyDescent="0.4">
      <c r="F191" s="18"/>
      <c r="M191" s="2"/>
      <c r="O191" s="2"/>
      <c r="U191" s="2"/>
      <c r="W191" s="2"/>
    </row>
    <row r="192" spans="6:23" x14ac:dyDescent="0.4">
      <c r="F192" s="18"/>
      <c r="M192" s="2"/>
      <c r="O192" s="2"/>
      <c r="U192" s="2"/>
      <c r="W192" s="2"/>
    </row>
    <row r="193" spans="6:23" x14ac:dyDescent="0.4">
      <c r="F193" s="18"/>
      <c r="M193" s="2"/>
      <c r="O193" s="2"/>
      <c r="U193" s="2"/>
      <c r="W193" s="2"/>
    </row>
    <row r="194" spans="6:23" x14ac:dyDescent="0.4">
      <c r="F194" s="18"/>
      <c r="M194" s="2"/>
      <c r="O194" s="2"/>
      <c r="U194" s="2"/>
      <c r="W194" s="2"/>
    </row>
    <row r="195" spans="6:23" x14ac:dyDescent="0.4">
      <c r="F195" s="18"/>
      <c r="M195" s="2"/>
      <c r="O195" s="2"/>
      <c r="U195" s="2"/>
      <c r="W195" s="2"/>
    </row>
    <row r="196" spans="6:23" x14ac:dyDescent="0.4">
      <c r="F196" s="18"/>
      <c r="M196" s="2"/>
      <c r="O196" s="2"/>
      <c r="U196" s="2"/>
      <c r="W196" s="2"/>
    </row>
    <row r="197" spans="6:23" x14ac:dyDescent="0.4">
      <c r="F197" s="18"/>
      <c r="M197" s="2"/>
      <c r="O197" s="2"/>
      <c r="U197" s="2"/>
      <c r="W197" s="2"/>
    </row>
    <row r="198" spans="6:23" x14ac:dyDescent="0.4">
      <c r="F198" s="18"/>
      <c r="M198" s="2"/>
      <c r="O198" s="2"/>
      <c r="U198" s="2"/>
      <c r="W198" s="2"/>
    </row>
    <row r="199" spans="6:23" x14ac:dyDescent="0.4">
      <c r="F199" s="18"/>
      <c r="M199" s="2"/>
      <c r="O199" s="2"/>
      <c r="U199" s="2"/>
      <c r="W199" s="2"/>
    </row>
    <row r="200" spans="6:23" x14ac:dyDescent="0.4">
      <c r="F200" s="18"/>
      <c r="M200" s="2"/>
      <c r="O200" s="2"/>
      <c r="U200" s="2"/>
      <c r="W200" s="2"/>
    </row>
    <row r="201" spans="6:23" x14ac:dyDescent="0.4">
      <c r="M201" s="2"/>
      <c r="O201" s="2"/>
      <c r="U201" s="2"/>
      <c r="W201" s="2"/>
    </row>
    <row r="202" spans="6:23" x14ac:dyDescent="0.4">
      <c r="M202" s="2"/>
      <c r="O202" s="2"/>
      <c r="U202" s="2"/>
      <c r="W202" s="2"/>
    </row>
    <row r="203" spans="6:23" x14ac:dyDescent="0.4">
      <c r="M203" s="2"/>
      <c r="O203" s="2"/>
      <c r="U203" s="2"/>
      <c r="W203" s="2"/>
    </row>
    <row r="204" spans="6:23" x14ac:dyDescent="0.4">
      <c r="M204" s="2"/>
      <c r="O204" s="2"/>
      <c r="U204" s="2"/>
      <c r="W204" s="2"/>
    </row>
    <row r="205" spans="6:23" x14ac:dyDescent="0.4">
      <c r="M205" s="2"/>
      <c r="O205" s="2"/>
      <c r="U205" s="2"/>
      <c r="W205" s="2"/>
    </row>
    <row r="206" spans="6:23" x14ac:dyDescent="0.4">
      <c r="M206" s="2"/>
      <c r="O206" s="2"/>
      <c r="U206" s="2"/>
      <c r="W206" s="2"/>
    </row>
    <row r="207" spans="6:23" x14ac:dyDescent="0.4">
      <c r="M207" s="2"/>
      <c r="O207" s="2"/>
      <c r="U207" s="2"/>
      <c r="W207" s="2"/>
    </row>
    <row r="208" spans="6:23" x14ac:dyDescent="0.4">
      <c r="M208" s="2"/>
      <c r="O208" s="2"/>
      <c r="U208" s="2"/>
      <c r="W208" s="2"/>
    </row>
  </sheetData>
  <dataValidations count="1">
    <dataValidation type="list" allowBlank="1" sqref="B1" xr:uid="{00000000-0002-0000-0100-000000000000}">
      <formula1>"Toronto,London,Ottawa,Thunder Bay"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0B7D-2089-ED46-A7CE-DA028D165CAA}">
  <dimension ref="A1:C19"/>
  <sheetViews>
    <sheetView zoomScale="130" zoomScaleNormal="130" workbookViewId="0">
      <selection activeCell="A32" sqref="A32"/>
    </sheetView>
  </sheetViews>
  <sheetFormatPr defaultColWidth="10.58203125" defaultRowHeight="16" x14ac:dyDescent="0.4"/>
  <cols>
    <col min="1" max="1" width="47" customWidth="1"/>
    <col min="2" max="2" width="10.08203125" customWidth="1"/>
  </cols>
  <sheetData>
    <row r="1" spans="1:3" x14ac:dyDescent="0.4">
      <c r="A1" t="s">
        <v>10</v>
      </c>
    </row>
    <row r="3" spans="1:3" x14ac:dyDescent="0.4">
      <c r="A3" t="s">
        <v>0</v>
      </c>
      <c r="B3" t="str">
        <f>'DDD Model Calculations'!D19</f>
        <v>Toronto</v>
      </c>
    </row>
    <row r="5" spans="1:3" x14ac:dyDescent="0.4">
      <c r="A5" s="23" t="s">
        <v>11</v>
      </c>
      <c r="B5" s="23"/>
    </row>
    <row r="6" spans="1:3" x14ac:dyDescent="0.4">
      <c r="A6" t="s">
        <v>12</v>
      </c>
      <c r="B6" s="7">
        <f>SUM(WorkingData!$G$2:$G$133)/SUM(WorkingData!$I$2:$I$133)</f>
        <v>234.83844011142062</v>
      </c>
    </row>
    <row r="7" spans="1:3" x14ac:dyDescent="0.4">
      <c r="A7" t="s">
        <v>13</v>
      </c>
      <c r="B7" s="7">
        <f>(SUM(WorkingData!$G$2:$G$133)-SUMPRODUCT(WorkingData!$G$2:$G$133,WorkingData!$Q$2:$Q$133))/(SUM(WorkingData!$I$2:$I$133)-SUMPRODUCT(WorkingData!$I$2:$I$133,WorkingData!$Q$2:$Q$133))</f>
        <v>24.787680209698557</v>
      </c>
    </row>
    <row r="8" spans="1:3" x14ac:dyDescent="0.4">
      <c r="A8" t="s">
        <v>14</v>
      </c>
      <c r="B8" s="7">
        <f>SUMPRODUCT(WorkingData!$G$2:$G$133,WorkingData!$Q$2:$Q$133)/SUMPRODUCT(WorkingData!$I$2:$I$133,WorkingData!$Q$2:$Q$133)</f>
        <v>390.13759689922483</v>
      </c>
    </row>
    <row r="9" spans="1:3" x14ac:dyDescent="0.4">
      <c r="A9" t="s">
        <v>15</v>
      </c>
      <c r="B9" s="13">
        <f>SUMPRODUCT(WorkingData!$G$2:$G$133,WorkingData!$Q$2:$Q$133)/SUMPRODUCT(WorkingData!$M$2:$M$133,WorkingData!$Q$2:$Q$133)</f>
        <v>25.383281753221471</v>
      </c>
    </row>
    <row r="10" spans="1:3" x14ac:dyDescent="0.4">
      <c r="A10" t="s">
        <v>16</v>
      </c>
      <c r="B10" s="7">
        <f>_xlfn.XLOOKUP(MAX(WorkingData!$O$2:$O$133),WorkingData!$O$2:$O$133,WorkingData!$N$2:$N$133)</f>
        <v>659.87096774193549</v>
      </c>
    </row>
    <row r="11" spans="1:3" x14ac:dyDescent="0.4">
      <c r="A11" t="s">
        <v>17</v>
      </c>
      <c r="B11" s="14">
        <f>_xlfn.XLOOKUP(MAX(WorkingData!$O$2:$O$133),WorkingData!$O$2:$O$133,WorkingData!$O$2:$O$133)</f>
        <v>26.364516089039466</v>
      </c>
    </row>
    <row r="12" spans="1:3" x14ac:dyDescent="0.4">
      <c r="A12" t="s">
        <v>18</v>
      </c>
      <c r="B12" s="14"/>
    </row>
    <row r="14" spans="1:3" x14ac:dyDescent="0.4">
      <c r="A14" s="17" t="s">
        <v>19</v>
      </c>
      <c r="B14" s="17" t="s">
        <v>20</v>
      </c>
      <c r="C14" s="17" t="s">
        <v>21</v>
      </c>
    </row>
    <row r="15" spans="1:3" x14ac:dyDescent="0.4">
      <c r="A15" t="s">
        <v>22</v>
      </c>
      <c r="B15" s="7">
        <f>'DDD Model Summary'!$B$6+(C15-5)*'DDD Model Summary'!$B$5</f>
        <v>962.13361654381276</v>
      </c>
      <c r="C15" s="14">
        <f>'DDD Model Calculations'!D26</f>
        <v>38.799999237060547</v>
      </c>
    </row>
    <row r="16" spans="1:3" x14ac:dyDescent="0.4">
      <c r="A16" t="s">
        <v>23</v>
      </c>
      <c r="B16" s="7">
        <f>'DDD Model Summary'!$B$6+(C16-5)*'DDD Model Summary'!$B$5</f>
        <v>971.92662185420977</v>
      </c>
      <c r="C16" s="14">
        <f>'DDD Model Calculations'!D25</f>
        <v>39.200000762939453</v>
      </c>
    </row>
    <row r="17" spans="1:3" x14ac:dyDescent="0.4">
      <c r="A17" t="s">
        <v>24</v>
      </c>
      <c r="B17" s="7">
        <f>'DDD Model Summary'!$B$6+(C17-5)*'DDD Model Summary'!$B$5</f>
        <v>998.85724636827138</v>
      </c>
      <c r="C17" s="14">
        <f>'DDD Model Calculations'!D24</f>
        <v>40.299999237060547</v>
      </c>
    </row>
    <row r="18" spans="1:3" x14ac:dyDescent="0.4">
      <c r="A18" t="s">
        <v>25</v>
      </c>
      <c r="B18" s="7">
        <f>'DDD Model Summary'!$B$6+(C18-5)*'DDD Model Summary'!$B$5</f>
        <v>1089.4422186138731</v>
      </c>
      <c r="C18" s="14">
        <f>'DDD Model Calculations'!D21</f>
        <v>44</v>
      </c>
    </row>
    <row r="19" spans="1:3" x14ac:dyDescent="0.4">
      <c r="B19" s="7"/>
    </row>
  </sheetData>
  <sheetProtection algorithmName="SHA-512" hashValue="KWOJwPnIDhFkQPjTVzfxyIpSxD/E4sOfh4M40IjUCgpEZnoPmNv41CSk9WhQvsW5jqHgE7ZPR/Ft9Hv427ooJw==" saltValue="wx3BXXyjXAG4OJ+fchRFSQ==" spinCount="100000" sheet="1" objects="1" scenarios="1"/>
  <mergeCells count="1">
    <mergeCell ref="A5:B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zoomScale="130" zoomScaleNormal="130" workbookViewId="0">
      <selection activeCell="B4" sqref="B4"/>
    </sheetView>
  </sheetViews>
  <sheetFormatPr defaultColWidth="10.58203125" defaultRowHeight="16" x14ac:dyDescent="0.4"/>
  <cols>
    <col min="1" max="1" width="40" customWidth="1"/>
    <col min="2" max="2" width="10.08203125" customWidth="1"/>
  </cols>
  <sheetData>
    <row r="1" spans="1:2" x14ac:dyDescent="0.4">
      <c r="A1" t="s">
        <v>26</v>
      </c>
    </row>
    <row r="3" spans="1:2" x14ac:dyDescent="0.4">
      <c r="A3" t="s">
        <v>0</v>
      </c>
      <c r="B3" t="str">
        <f>'DDD Model Calculations'!D19</f>
        <v>Toronto</v>
      </c>
    </row>
    <row r="4" spans="1:2" x14ac:dyDescent="0.4">
      <c r="A4" t="s">
        <v>27</v>
      </c>
      <c r="B4" s="6" t="str">
        <f>_xlfn.XLOOKUP(MAX('DDD Model Calculations'!$D$14:$G$14),'DDD Model Calculations'!$D$14:$G$14,'DDD Model Calculations'!$D2:$G2)</f>
        <v>10 years/max</v>
      </c>
    </row>
    <row r="5" spans="1:2" x14ac:dyDescent="0.4">
      <c r="A5" t="s">
        <v>28</v>
      </c>
      <c r="B5" s="13">
        <f>_xlfn.XLOOKUP(MAX('DDD Model Calculations'!$D$14:$G$14),'DDD Model Calculations'!$D$14:$G$14,'DDD Model Calculations'!$D12:$G12)</f>
        <v>24.482419882972344</v>
      </c>
    </row>
    <row r="6" spans="1:2" x14ac:dyDescent="0.4">
      <c r="A6" t="s">
        <v>29</v>
      </c>
      <c r="B6" s="13">
        <f>_xlfn.XLOOKUP(MAX('DDD Model Calculations'!$D$14:$G$14),'DDD Model Calculations'!$D$14:$G$14,'DDD Model Calculations'!$D13:$G13)</f>
        <v>134.6278431779516</v>
      </c>
    </row>
    <row r="7" spans="1:2" x14ac:dyDescent="0.4">
      <c r="A7" t="s">
        <v>30</v>
      </c>
      <c r="B7" s="13">
        <f>_xlfn.XLOOKUP(MAX('DDD Model Calculations'!$D$14:$G$14),'DDD Model Calculations'!$D$14:$G$14,'DDD Model Calculations'!$D14:$G14)</f>
        <v>0.83556971418393577</v>
      </c>
    </row>
    <row r="8" spans="1:2" x14ac:dyDescent="0.4">
      <c r="A8" t="s">
        <v>25</v>
      </c>
      <c r="B8" s="7">
        <f>B6+(B10)*B5</f>
        <v>1089.4422186138731</v>
      </c>
    </row>
    <row r="9" spans="1:2" x14ac:dyDescent="0.4">
      <c r="A9" t="s">
        <v>31</v>
      </c>
      <c r="B9">
        <f>'DDD Model Calculations'!D21</f>
        <v>44</v>
      </c>
    </row>
    <row r="10" spans="1:2" x14ac:dyDescent="0.4">
      <c r="A10" t="s">
        <v>32</v>
      </c>
      <c r="B10">
        <f>B9-5</f>
        <v>39</v>
      </c>
    </row>
  </sheetData>
  <sheetProtection algorithmName="SHA-512" hashValue="VIL0b9VGWf36tc61HKIKU6tQeAr81jyIVVcIJ++rKLqICL7qwtEVXRw8Z82GaKt6SpSn/XOyIDmhMS1+GHGEIA==" saltValue="zFK0//y0RtxHSeOHM+SsDA==" spinCount="100000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C62"/>
  <sheetViews>
    <sheetView workbookViewId="0">
      <selection activeCell="A32" sqref="A32"/>
    </sheetView>
  </sheetViews>
  <sheetFormatPr defaultColWidth="10.58203125" defaultRowHeight="16" x14ac:dyDescent="0.4"/>
  <cols>
    <col min="3" max="3" width="18.33203125" customWidth="1"/>
    <col min="10" max="10" width="18.83203125" customWidth="1"/>
    <col min="16" max="16" width="43.83203125" customWidth="1"/>
  </cols>
  <sheetData>
    <row r="1" spans="2:29" x14ac:dyDescent="0.4">
      <c r="C1" s="6" t="s">
        <v>33</v>
      </c>
      <c r="D1" s="23" t="s">
        <v>34</v>
      </c>
      <c r="E1" s="24"/>
      <c r="F1" s="24"/>
      <c r="G1" s="24"/>
      <c r="J1" s="6" t="s">
        <v>35</v>
      </c>
      <c r="K1" s="23" t="s">
        <v>34</v>
      </c>
      <c r="L1" s="24"/>
      <c r="M1" s="24"/>
      <c r="N1" s="24"/>
    </row>
    <row r="2" spans="2:29" x14ac:dyDescent="0.4">
      <c r="D2" t="s">
        <v>36</v>
      </c>
      <c r="E2" t="s">
        <v>37</v>
      </c>
      <c r="F2" t="s">
        <v>38</v>
      </c>
      <c r="G2" t="s">
        <v>39</v>
      </c>
      <c r="K2" t="s">
        <v>36</v>
      </c>
      <c r="L2" t="s">
        <v>37</v>
      </c>
      <c r="M2" t="s">
        <v>38</v>
      </c>
      <c r="N2" t="s">
        <v>39</v>
      </c>
      <c r="Q2" t="s">
        <v>40</v>
      </c>
    </row>
    <row r="3" spans="2:29" x14ac:dyDescent="0.4">
      <c r="C3" t="s">
        <v>41</v>
      </c>
      <c r="D3">
        <f>SUMPRODUCT(WorkingData!$Q$2:$Q$133,WorkingData!T$2:T$133,WorkingData!AF$2:AF$133)</f>
        <v>7</v>
      </c>
      <c r="E3">
        <f>SUMPRODUCT(WorkingData!$Q$2:$Q$133,WorkingData!U$2:U$133,WorkingData!AG$2:AG$133)</f>
        <v>14</v>
      </c>
      <c r="F3">
        <f>SUMPRODUCT(WorkingData!$Q$2:$Q$133,WorkingData!V$2:V$133,WorkingData!AH$2:AH$133)</f>
        <v>25</v>
      </c>
      <c r="G3">
        <f>SUMPRODUCT(WorkingData!$Q$2:$Q$133,WorkingData!W$2:W$133,WorkingData!AI$2:AI$133)</f>
        <v>32</v>
      </c>
      <c r="J3" t="s">
        <v>41</v>
      </c>
      <c r="K3">
        <f>SUMPRODUCT(WorkingData!$Q$2:$Q$133,WorkingData!T$2:T$133)</f>
        <v>7</v>
      </c>
      <c r="L3">
        <f>SUMPRODUCT(WorkingData!$Q$2:$Q$133,WorkingData!U$2:U$133)</f>
        <v>14</v>
      </c>
      <c r="M3">
        <f>SUMPRODUCT(WorkingData!$Q$2:$Q$133,WorkingData!V$2:V$133)</f>
        <v>27</v>
      </c>
      <c r="N3">
        <f>SUMPRODUCT(WorkingData!$Q$2:$Q$133,WorkingData!W$2:W$133)</f>
        <v>34</v>
      </c>
      <c r="Q3" t="s">
        <v>42</v>
      </c>
      <c r="R3" t="s">
        <v>21</v>
      </c>
      <c r="S3" t="s">
        <v>8</v>
      </c>
      <c r="AB3" t="s">
        <v>43</v>
      </c>
      <c r="AC3" t="s">
        <v>8</v>
      </c>
    </row>
    <row r="4" spans="2:29" x14ac:dyDescent="0.4">
      <c r="B4" t="s">
        <v>44</v>
      </c>
      <c r="C4" t="s">
        <v>45</v>
      </c>
      <c r="D4" s="3">
        <f>SUMPRODUCT(WorkingData!$Q$2:$Q$133,WorkingData!T$2:T$133,WorkingData!$N$2:$N$133,WorkingData!AF$2:AF$133)/D$3</f>
        <v>385.6733732397297</v>
      </c>
      <c r="E4" s="3">
        <f>SUMPRODUCT(WorkingData!$Q$2:$Q$133,WorkingData!U$2:U$133,WorkingData!$N$2:$N$133,WorkingData!AG$2:AG$133)/E$3</f>
        <v>358.46161618024701</v>
      </c>
      <c r="F4" s="3">
        <f>SUMPRODUCT(WorkingData!$Q$2:$Q$133,WorkingData!V$2:V$133,WorkingData!$N$2:$N$133,WorkingData!AH$2:AH$133)/F$3</f>
        <v>401.10836469333407</v>
      </c>
      <c r="G4" s="3">
        <f>SUMPRODUCT(WorkingData!$Q$2:$Q$133,WorkingData!W$2:W$133,WorkingData!$N$2:$N$133,WorkingData!AI$2:AI$133)/G$3</f>
        <v>391.97946884995622</v>
      </c>
      <c r="I4" t="s">
        <v>44</v>
      </c>
      <c r="J4" t="s">
        <v>45</v>
      </c>
      <c r="K4" s="3">
        <f>SUMPRODUCT(WorkingData!$Q$2:$Q$133,WorkingData!T$2:T$133,WorkingData!$N$2:$N$133)/K$3</f>
        <v>385.6733732397297</v>
      </c>
      <c r="L4" s="3">
        <f>SUMPRODUCT(WorkingData!$Q$2:$Q$133,WorkingData!U$2:U$133,WorkingData!$N$2:$N$133)/L$3</f>
        <v>358.46161618024701</v>
      </c>
      <c r="M4" s="3">
        <f>SUMPRODUCT(WorkingData!$Q$2:$Q$133,WorkingData!V$2:V$133,WorkingData!$N$2:$N$133)/M$3</f>
        <v>399.82229211398197</v>
      </c>
      <c r="N4" s="3">
        <f>SUMPRODUCT(WorkingData!$Q$2:$Q$133,WorkingData!W$2:W$133,WorkingData!$N$2:$N$133)/N$3</f>
        <v>391.49516979243413</v>
      </c>
      <c r="P4" s="3" t="s">
        <v>46</v>
      </c>
      <c r="Q4" cm="1">
        <f t="array" aca="1" ref="Q4:Q62" ca="1">OFFSET(WorkingData!$P$2,0,0,COUNTIF(WorkingData!$P$2:$P$132,"&gt;=-5"))</f>
        <v>5.1333333591620125</v>
      </c>
      <c r="R4" cm="1">
        <f t="array" aca="1" ref="R4:R62" ca="1">OFFSET(WorkingData!$O$2,0,0,COUNTIF(WorkingData!$O$2:$O$132,"&gt;=0"))</f>
        <v>10.133333359162012</v>
      </c>
      <c r="S4" cm="1">
        <f t="array" aca="1" ref="S4:S62" ca="1">OFFSET(WorkingData!$N$2,0,0,COUNTIF(WorkingData!$N$2:$N$132,"&gt;=0"))</f>
        <v>276.46666666666664</v>
      </c>
      <c r="U4" cm="1">
        <f t="array" ref="U4:Z35">_xlfn._xlws.FILTER(WorkingData!N2:S132,(WorkingData!Q2:Q132=1)*(WorkingData!R2:R132&lt;=D23)*(WorkingData!S2:S132=1))</f>
        <v>276.46666666666664</v>
      </c>
      <c r="V4">
        <v>10.133333359162012</v>
      </c>
      <c r="W4">
        <v>5.1333333591620125</v>
      </c>
      <c r="X4">
        <v>1</v>
      </c>
      <c r="Y4">
        <v>1</v>
      </c>
      <c r="Z4">
        <v>1</v>
      </c>
      <c r="AB4" cm="1">
        <f t="array" aca="1" ref="AB4:AB35" ca="1">OFFSET(W4,0,0,COUNTIF(W4:W134,"&gt;=0"))</f>
        <v>5.1333333591620125</v>
      </c>
      <c r="AC4" cm="1">
        <f t="array" aca="1" ref="AC4:AC35" ca="1">OFFSET(U4,0,0,COUNTIF(U4:U134,"&gt;=0"))</f>
        <v>276.46666666666664</v>
      </c>
    </row>
    <row r="5" spans="2:29" x14ac:dyDescent="0.4">
      <c r="B5" t="s">
        <v>47</v>
      </c>
      <c r="C5" t="s">
        <v>48</v>
      </c>
      <c r="D5" s="3">
        <f>SUMPRODUCT(WorkingData!$Q$2:$Q$133,WorkingData!T$2:T$133,WorkingData!$P$2:$P$133,WorkingData!AF$2:AF$133)/D$3</f>
        <v>10.740881335149675</v>
      </c>
      <c r="E5" s="3">
        <f>SUMPRODUCT(WorkingData!$Q$2:$Q$133,WorkingData!U$2:U$133,WorkingData!$P$2:$P$133,WorkingData!AG$2:AG$133)/E$3</f>
        <v>9.8139739763892155</v>
      </c>
      <c r="F5" s="3">
        <f>SUMPRODUCT(WorkingData!$Q$2:$Q$133,WorkingData!V$2:V$133,WorkingData!$P$2:$P$133,WorkingData!AH$2:AH$133)/F$3</f>
        <v>10.547490139419715</v>
      </c>
      <c r="G5" s="3">
        <f>SUMPRODUCT(WorkingData!$Q$2:$Q$133,WorkingData!W$2:W$133,WorkingData!$P$2:$P$133,WorkingData!AI$2:AI$133)/G$3</f>
        <v>10.511690711219035</v>
      </c>
      <c r="I5" t="s">
        <v>47</v>
      </c>
      <c r="J5" t="s">
        <v>48</v>
      </c>
      <c r="K5" s="3">
        <f>SUMPRODUCT(WorkingData!$Q$2:$Q$133,WorkingData!T$2:T$133,WorkingData!$P$2:$P$133)/K$3</f>
        <v>10.740881335149675</v>
      </c>
      <c r="L5" s="3">
        <f>SUMPRODUCT(WorkingData!$Q$2:$Q$133,WorkingData!U$2:U$133,WorkingData!$P$2:$P$133)/L$3</f>
        <v>9.8139739763892155</v>
      </c>
      <c r="M5" s="3">
        <f>SUMPRODUCT(WorkingData!$Q$2:$Q$133,WorkingData!V$2:V$133,WorkingData!$P$2:$P$133)/M$3</f>
        <v>10.476798950502468</v>
      </c>
      <c r="N5" s="3">
        <f>SUMPRODUCT(WorkingData!$Q$2:$Q$133,WorkingData!W$2:W$133,WorkingData!$P$2:$P$133)/N$3</f>
        <v>10.457659439325967</v>
      </c>
      <c r="Q5">
        <f ca="1"/>
        <v>9.6741935281503579</v>
      </c>
      <c r="R5">
        <f ca="1"/>
        <v>14.674193528150358</v>
      </c>
      <c r="S5">
        <f ca="1"/>
        <v>517.12903225806451</v>
      </c>
      <c r="U5">
        <v>517.12903225806451</v>
      </c>
      <c r="V5">
        <v>14.674193528150358</v>
      </c>
      <c r="W5">
        <v>9.6741935281503579</v>
      </c>
      <c r="X5">
        <v>1</v>
      </c>
      <c r="Y5">
        <v>1</v>
      </c>
      <c r="Z5">
        <v>1</v>
      </c>
      <c r="AB5">
        <f ca="1"/>
        <v>9.6741935281503579</v>
      </c>
      <c r="AC5">
        <f ca="1"/>
        <v>517.12903225806451</v>
      </c>
    </row>
    <row r="6" spans="2:29" x14ac:dyDescent="0.4">
      <c r="C6" t="s">
        <v>49</v>
      </c>
      <c r="D6" s="3">
        <f>SUMPRODUCT(WorkingData!$Q$2:$Q$133,WorkingData!T$2:T$133,WorkingData!$N$2:$N$133,WorkingData!$P$2:$P$133,WorkingData!AF$2:AF$133)</f>
        <v>33790.78236066379</v>
      </c>
      <c r="E6" s="3">
        <f>SUMPRODUCT(WorkingData!$Q$2:$Q$133,WorkingData!U$2:U$133,WorkingData!$N$2:$N$133,WorkingData!$P$2:$P$133,WorkingData!AG$2:AG$133)</f>
        <v>58416.097586335265</v>
      </c>
      <c r="F6" s="3">
        <f>SUMPRODUCT(WorkingData!$Q$2:$Q$133,WorkingData!V$2:V$133,WorkingData!$N$2:$N$133,WorkingData!$P$2:$P$133,WorkingData!AH$2:AH$133)</f>
        <v>123145.77502804629</v>
      </c>
      <c r="G6" s="3">
        <f>SUMPRODUCT(WorkingData!$Q$2:$Q$133,WorkingData!W$2:W$133,WorkingData!$N$2:$N$133,WorkingData!$P$2:$P$133,WorkingData!AI$2:AI$133)</f>
        <v>153697.92877804852</v>
      </c>
      <c r="J6" t="s">
        <v>49</v>
      </c>
      <c r="K6" s="3">
        <f>SUMPRODUCT(WorkingData!$Q$2:$Q$133,WorkingData!T$2:T$133,WorkingData!$N$2:$N$133,WorkingData!$P$2:$P$133)</f>
        <v>33790.78236066379</v>
      </c>
      <c r="L6" s="3">
        <f>SUMPRODUCT(WorkingData!$Q$2:$Q$133,WorkingData!U$2:U$133,WorkingData!$N$2:$N$133,WorkingData!$P$2:$P$133)</f>
        <v>58416.097586335265</v>
      </c>
      <c r="M6" s="3">
        <f>SUMPRODUCT(WorkingData!$Q$2:$Q$133,WorkingData!V$2:V$133,WorkingData!$N$2:$N$133,WorkingData!$P$2:$P$133)</f>
        <v>131328.52746988257</v>
      </c>
      <c r="N6" s="3">
        <f>SUMPRODUCT(WorkingData!$Q$2:$Q$133,WorkingData!W$2:W$133,WorkingData!$N$2:$N$133,WorkingData!$P$2:$P$133)</f>
        <v>161880.68121988481</v>
      </c>
      <c r="Q6">
        <f ca="1"/>
        <v>17.882142870819994</v>
      </c>
      <c r="R6">
        <f ca="1"/>
        <v>22.882142870819994</v>
      </c>
      <c r="S6">
        <f ca="1"/>
        <v>434.92857142857144</v>
      </c>
      <c r="U6">
        <v>434.92857142857144</v>
      </c>
      <c r="V6">
        <v>22.882142870819994</v>
      </c>
      <c r="W6">
        <v>17.882142870819994</v>
      </c>
      <c r="X6">
        <v>1</v>
      </c>
      <c r="Y6">
        <v>1</v>
      </c>
      <c r="Z6">
        <v>1</v>
      </c>
      <c r="AB6">
        <f ca="1"/>
        <v>17.882142870819994</v>
      </c>
      <c r="AC6">
        <f ca="1"/>
        <v>434.92857142857144</v>
      </c>
    </row>
    <row r="7" spans="2:29" x14ac:dyDescent="0.4">
      <c r="C7" t="s">
        <v>50</v>
      </c>
      <c r="D7" s="3">
        <f>SUMPRODUCT(WorkingData!$Q$2:$Q$133,WorkingData!T$2:T$133,WorkingData!$P$2:$P$133,WorkingData!$P$2:$P$133,WorkingData!AF$2:AF$133)</f>
        <v>1050.6438488016611</v>
      </c>
      <c r="E7" s="3">
        <f>SUMPRODUCT(WorkingData!$Q$2:$Q$133,WorkingData!U$2:U$133,WorkingData!$P$2:$P$133,WorkingData!$P$2:$P$133,WorkingData!AG$2:AG$133)</f>
        <v>1729.0279053914333</v>
      </c>
      <c r="F7" s="3">
        <f>SUMPRODUCT(WorkingData!$Q$2:$Q$133,WorkingData!V$2:V$133,WorkingData!$P$2:$P$133,WorkingData!$P$2:$P$133,WorkingData!AH$2:AH$133)</f>
        <v>3490.0945999619134</v>
      </c>
      <c r="G7" s="3">
        <f>SUMPRODUCT(WorkingData!$Q$2:$Q$133,WorkingData!W$2:W$133,WorkingData!$P$2:$P$133,WorkingData!$P$2:$P$133,WorkingData!AI$2:AI$133)</f>
        <v>4428.1819093416507</v>
      </c>
      <c r="J7" t="s">
        <v>50</v>
      </c>
      <c r="K7" s="3">
        <f>SUMPRODUCT(WorkingData!$Q$2:$Q$133,WorkingData!T$2:T$133,WorkingData!$P$2:$P$133,WorkingData!$P$2:$P$133)</f>
        <v>1050.6438488016611</v>
      </c>
      <c r="L7" s="3">
        <f>SUMPRODUCT(WorkingData!$Q$2:$Q$133,WorkingData!U$2:U$133,WorkingData!$P$2:$P$133,WorkingData!$P$2:$P$133)</f>
        <v>1729.0279053914333</v>
      </c>
      <c r="M7" s="3">
        <f>SUMPRODUCT(WorkingData!$Q$2:$Q$133,WorkingData!V$2:V$133,WorkingData!$P$2:$P$133,WorkingData!$P$2:$P$133)</f>
        <v>3680.313653294671</v>
      </c>
      <c r="N7" s="3">
        <f>SUMPRODUCT(WorkingData!$Q$2:$Q$133,WorkingData!W$2:W$133,WorkingData!$P$2:$P$133,WorkingData!$P$2:$P$133)</f>
        <v>4618.4009626744073</v>
      </c>
      <c r="Q7">
        <f ca="1"/>
        <v>18.990322555986143</v>
      </c>
      <c r="R7">
        <f ca="1"/>
        <v>23.990322555986143</v>
      </c>
      <c r="S7">
        <f ca="1"/>
        <v>566.29032258064512</v>
      </c>
      <c r="U7">
        <v>566.29032258064512</v>
      </c>
      <c r="V7">
        <v>23.990322555986143</v>
      </c>
      <c r="W7">
        <v>18.990322555986143</v>
      </c>
      <c r="X7">
        <v>1</v>
      </c>
      <c r="Y7">
        <v>1</v>
      </c>
      <c r="Z7">
        <v>1</v>
      </c>
      <c r="AB7">
        <f ca="1"/>
        <v>18.990322555986143</v>
      </c>
      <c r="AC7">
        <f ca="1"/>
        <v>566.29032258064512</v>
      </c>
    </row>
    <row r="8" spans="2:29" x14ac:dyDescent="0.4">
      <c r="C8" t="s">
        <v>51</v>
      </c>
      <c r="D8" s="3">
        <f>SUMPRODUCT(WorkingData!$Q$2:$Q$133,WorkingData!T$2:T$133,WorkingData!$N$2:$N$133,WorkingData!$N$2:$N$133,WorkingData!AF$2:AF$133)</f>
        <v>1207269.7666150553</v>
      </c>
      <c r="E8" s="3">
        <f>SUMPRODUCT(WorkingData!$Q$2:$Q$133,WorkingData!U$2:U$133,WorkingData!$N$2:$N$133,WorkingData!$N$2:$N$133,WorkingData!AG$2:AG$133)</f>
        <v>2107294.9049822288</v>
      </c>
      <c r="F8" s="3">
        <f>SUMPRODUCT(WorkingData!$Q$2:$Q$133,WorkingData!V$2:V$133,WorkingData!$N$2:$N$133,WorkingData!$N$2:$N$133,WorkingData!AH$2:AH$133)</f>
        <v>4544560.6931428406</v>
      </c>
      <c r="G8" s="3">
        <f>SUMPRODUCT(WorkingData!$Q$2:$Q$133,WorkingData!W$2:W$133,WorkingData!$N$2:$N$133,WorkingData!$N$2:$N$133,WorkingData!AI$2:AI$133)</f>
        <v>5556832.1383599173</v>
      </c>
      <c r="J8" t="s">
        <v>51</v>
      </c>
      <c r="K8" s="3">
        <f>SUMPRODUCT(WorkingData!$Q$2:$Q$133,WorkingData!T$2:T$133,WorkingData!$N$2:$N$133,WorkingData!$N$2:$N$133)</f>
        <v>1207269.7666150553</v>
      </c>
      <c r="L8" s="3">
        <f>SUMPRODUCT(WorkingData!$Q$2:$Q$133,WorkingData!U$2:U$133,WorkingData!$N$2:$N$133,WorkingData!$N$2:$N$133)</f>
        <v>2107294.9049822288</v>
      </c>
      <c r="M8" s="3">
        <f>SUMPRODUCT(WorkingData!$Q$2:$Q$133,WorkingData!V$2:V$133,WorkingData!$N$2:$N$133,WorkingData!$N$2:$N$133)</f>
        <v>4948229.0883564074</v>
      </c>
      <c r="N8" s="3">
        <f>SUMPRODUCT(WorkingData!$Q$2:$Q$133,WorkingData!W$2:W$133,WorkingData!$N$2:$N$133,WorkingData!$N$2:$N$133)</f>
        <v>5960500.533573484</v>
      </c>
      <c r="Q8">
        <f ca="1"/>
        <v>13.583870941592799</v>
      </c>
      <c r="R8">
        <f ca="1"/>
        <v>18.583870941592799</v>
      </c>
      <c r="S8">
        <f ca="1"/>
        <v>529.35483870967744</v>
      </c>
      <c r="U8">
        <v>529.35483870967744</v>
      </c>
      <c r="V8">
        <v>18.583870941592799</v>
      </c>
      <c r="W8">
        <v>13.583870941592799</v>
      </c>
      <c r="X8">
        <v>1</v>
      </c>
      <c r="Y8">
        <v>1</v>
      </c>
      <c r="Z8">
        <v>1</v>
      </c>
      <c r="AB8">
        <f ca="1"/>
        <v>13.583870941592799</v>
      </c>
      <c r="AC8">
        <f ca="1"/>
        <v>529.35483870967744</v>
      </c>
    </row>
    <row r="9" spans="2:29" x14ac:dyDescent="0.4">
      <c r="C9" t="s">
        <v>52</v>
      </c>
      <c r="D9" s="3">
        <f t="shared" ref="D9:G10" si="0">D4*D$3</f>
        <v>2699.7136126781079</v>
      </c>
      <c r="E9" s="3">
        <f t="shared" si="0"/>
        <v>5018.4626265234583</v>
      </c>
      <c r="F9" s="3">
        <f t="shared" si="0"/>
        <v>10027.709117333352</v>
      </c>
      <c r="G9" s="3">
        <f t="shared" si="0"/>
        <v>12543.343003198599</v>
      </c>
      <c r="J9" t="s">
        <v>52</v>
      </c>
      <c r="K9" s="3">
        <f t="shared" ref="K9:N10" si="1">K4*K$3</f>
        <v>2699.7136126781079</v>
      </c>
      <c r="L9" s="3">
        <f t="shared" si="1"/>
        <v>5018.4626265234583</v>
      </c>
      <c r="M9" s="3">
        <f t="shared" si="1"/>
        <v>10795.201887077514</v>
      </c>
      <c r="N9" s="3">
        <f t="shared" si="1"/>
        <v>13310.835772942761</v>
      </c>
      <c r="Q9">
        <f ca="1"/>
        <v>7.837931081395725</v>
      </c>
      <c r="R9">
        <f ca="1"/>
        <v>12.837931081395725</v>
      </c>
      <c r="S9">
        <f ca="1"/>
        <v>150.13793103448276</v>
      </c>
      <c r="U9">
        <v>225.40625</v>
      </c>
      <c r="V9">
        <v>7.0843750089406967</v>
      </c>
      <c r="W9">
        <v>2.0843750089406967</v>
      </c>
      <c r="X9">
        <v>1</v>
      </c>
      <c r="Y9">
        <v>1</v>
      </c>
      <c r="Z9">
        <v>1</v>
      </c>
      <c r="AB9">
        <f ca="1"/>
        <v>2.0843750089406967</v>
      </c>
      <c r="AC9">
        <f ca="1"/>
        <v>225.40625</v>
      </c>
    </row>
    <row r="10" spans="2:29" x14ac:dyDescent="0.4">
      <c r="C10" t="s">
        <v>53</v>
      </c>
      <c r="D10" s="3">
        <f t="shared" si="0"/>
        <v>75.18616934604772</v>
      </c>
      <c r="E10" s="3">
        <f t="shared" si="0"/>
        <v>137.39563566944901</v>
      </c>
      <c r="F10" s="3">
        <f t="shared" si="0"/>
        <v>263.68725348549287</v>
      </c>
      <c r="G10" s="3">
        <f t="shared" si="0"/>
        <v>336.37410275900913</v>
      </c>
      <c r="J10" t="s">
        <v>53</v>
      </c>
      <c r="K10" s="3">
        <f t="shared" si="1"/>
        <v>75.18616934604772</v>
      </c>
      <c r="L10" s="3">
        <f t="shared" si="1"/>
        <v>137.39563566944901</v>
      </c>
      <c r="M10" s="3">
        <f t="shared" si="1"/>
        <v>282.87357166356662</v>
      </c>
      <c r="N10" s="3">
        <f t="shared" si="1"/>
        <v>355.56042093708288</v>
      </c>
      <c r="Q10">
        <f ca="1"/>
        <v>2.0843750089406967</v>
      </c>
      <c r="R10">
        <f ca="1"/>
        <v>7.0843750089406967</v>
      </c>
      <c r="S10">
        <f ca="1"/>
        <v>225.40625</v>
      </c>
      <c r="U10">
        <v>209.53125</v>
      </c>
      <c r="V10">
        <v>8.9468749463558197</v>
      </c>
      <c r="W10">
        <v>3.9468749463558197</v>
      </c>
      <c r="X10">
        <v>1</v>
      </c>
      <c r="Y10">
        <v>2</v>
      </c>
      <c r="Z10">
        <v>1</v>
      </c>
      <c r="AB10">
        <f ca="1"/>
        <v>3.9468749463558197</v>
      </c>
      <c r="AC10">
        <f ca="1"/>
        <v>209.53125</v>
      </c>
    </row>
    <row r="11" spans="2:29" x14ac:dyDescent="0.4">
      <c r="J11" t="s">
        <v>54</v>
      </c>
      <c r="K11" s="8">
        <f>IF(K3&gt;=3,SQRT(SUMPRODUCT(WorkingData!X$2:X$133,WorkingData!X$2:X$133,WorkingData!$Q$2:$Q$133,WorkingData!T$2:T$133)/('DDD Model Calculations'!K3-2)),"Insufficient Data")</f>
        <v>119.6119887664162</v>
      </c>
      <c r="L11" s="8">
        <f>IF(L3&gt;=3,SQRT(SUMPRODUCT(WorkingData!Y$2:Y$133,WorkingData!Y$2:Y$133,WorkingData!$Q$2:$Q$133,WorkingData!U$2:U$133)/('DDD Model Calculations'!L3-2)),"Insufficient Data")</f>
        <v>85.482891301639398</v>
      </c>
      <c r="M11" s="8">
        <f>IF(M3&gt;=3,SQRT(SUMPRODUCT(WorkingData!Z$2:Z$133,WorkingData!Z$2:Z$133,WorkingData!$Q$2:$Q$133,WorkingData!V$2:V$133)/('DDD Model Calculations'!M3-2)),"Insufficient Data")</f>
        <v>82.073819734815459</v>
      </c>
      <c r="N11" s="8">
        <f>IF(N3&gt;=3,SQRT(SUMPRODUCT(WorkingData!AA$2:AA$133,WorkingData!AA$2:AA$133,WorkingData!$Q$2:$Q$133,WorkingData!W$2:W$133)/('DDD Model Calculations'!N3-2)),"Insufficient Data")</f>
        <v>74.552189463823893</v>
      </c>
      <c r="P11" s="8" t="s">
        <v>55</v>
      </c>
      <c r="Q11">
        <f ca="1"/>
        <v>-4.2766666412353516</v>
      </c>
      <c r="R11">
        <f ca="1"/>
        <v>0.72333335876464844</v>
      </c>
      <c r="S11">
        <f ca="1"/>
        <v>0.2</v>
      </c>
      <c r="U11">
        <v>337.58620689655174</v>
      </c>
      <c r="V11">
        <v>14.334482739454714</v>
      </c>
      <c r="W11">
        <v>9.3344827394547139</v>
      </c>
      <c r="X11">
        <v>1</v>
      </c>
      <c r="Y11">
        <v>2</v>
      </c>
      <c r="Z11">
        <v>1</v>
      </c>
      <c r="AB11">
        <f ca="1"/>
        <v>9.3344827394547139</v>
      </c>
      <c r="AC11">
        <f ca="1"/>
        <v>337.58620689655174</v>
      </c>
    </row>
    <row r="12" spans="2:29" x14ac:dyDescent="0.4">
      <c r="B12" s="6" t="s">
        <v>28</v>
      </c>
      <c r="C12" t="s">
        <v>56</v>
      </c>
      <c r="D12" s="9">
        <f>IF(D3&gt;=3,(D$3*D6-D9*D10)/(D$3*D7-D10^2),"Insufficient Data")</f>
        <v>19.719910181145885</v>
      </c>
      <c r="E12" s="9">
        <f>IF(E3&gt;=3,(E$3*E6-E9*E10)/(E$3*E7-E10^2),"Insufficient Data")</f>
        <v>24.07855085804982</v>
      </c>
      <c r="F12" s="9">
        <f>IF(F3&gt;=3,(F$3*F6-F9*F10)/(F$3*F7-F10^2),"Insufficient Data")</f>
        <v>24.516424481681661</v>
      </c>
      <c r="G12" s="9">
        <f>IF(G3&gt;=3,(G$3*G6-G9*G10)/(G$3*G7-G10^2),"Insufficient Data")</f>
        <v>24.482419882972344</v>
      </c>
      <c r="I12" s="6" t="s">
        <v>28</v>
      </c>
      <c r="J12" t="s">
        <v>56</v>
      </c>
      <c r="K12" s="9">
        <f>IF(K3&gt;=3,(K$3*K6-K9*K10)/(K$3*K7-K10^2),"Insufficient Data")</f>
        <v>19.719910181145885</v>
      </c>
      <c r="L12" s="9">
        <f>IF(L3&gt;=3,(L$3*L6-L9*L10)/(L$3*L7-L10^2),"Insufficient Data")</f>
        <v>24.07855085804982</v>
      </c>
      <c r="M12" s="9">
        <f>IF(M3&gt;=3,(M$3*M6-M9*M10)/(M$3*M7-M10^2),"Insufficient Data")</f>
        <v>25.4349979279142</v>
      </c>
      <c r="N12" s="9">
        <f>IF(N3&gt;=3,(N$3*N6-N9*N10)/(N$3*N7-N10^2),"Insufficient Data")</f>
        <v>25.198556068955494</v>
      </c>
      <c r="P12" s="9" t="s">
        <v>57</v>
      </c>
      <c r="Q12">
        <f ca="1"/>
        <v>-4.6606060374866836</v>
      </c>
      <c r="R12">
        <f ca="1"/>
        <v>0.33939396251331677</v>
      </c>
      <c r="S12">
        <f ca="1"/>
        <v>0</v>
      </c>
      <c r="U12">
        <v>415.55172413793105</v>
      </c>
      <c r="V12">
        <v>17.424137938639213</v>
      </c>
      <c r="W12">
        <v>12.424137938639213</v>
      </c>
      <c r="X12">
        <v>1</v>
      </c>
      <c r="Y12">
        <v>2</v>
      </c>
      <c r="Z12">
        <v>1</v>
      </c>
      <c r="AB12">
        <f ca="1"/>
        <v>12.424137938639213</v>
      </c>
      <c r="AC12">
        <f ca="1"/>
        <v>415.55172413793105</v>
      </c>
    </row>
    <row r="13" spans="2:29" x14ac:dyDescent="0.4">
      <c r="B13" s="6" t="s">
        <v>58</v>
      </c>
      <c r="C13" t="s">
        <v>59</v>
      </c>
      <c r="D13" s="9">
        <f>IF(D3&gt;=3,D4-D5*D12,"Insufficient Data")</f>
        <v>173.86415804423183</v>
      </c>
      <c r="E13" s="9">
        <f>IF(E3&gt;=3,E4-E5*E12,"Insufficient Data")</f>
        <v>122.15534467018185</v>
      </c>
      <c r="F13" s="9">
        <f>IF(F3&gt;=3,F4-F5*F12,"Insufficient Data")</f>
        <v>142.52161921896868</v>
      </c>
      <c r="G13" s="9">
        <f>IF(G3&gt;=3,G4-G5*G12,"Insufficient Data")</f>
        <v>134.6278431779516</v>
      </c>
      <c r="I13" s="6" t="s">
        <v>58</v>
      </c>
      <c r="J13" t="s">
        <v>59</v>
      </c>
      <c r="K13" s="9">
        <f>IF(K3&gt;=3,K4-K5*K12,"Insufficient Data")</f>
        <v>173.86415804423183</v>
      </c>
      <c r="L13" s="9">
        <f>IF(L3&gt;=3,L4-L5*L12,"Insufficient Data")</f>
        <v>122.15534467018185</v>
      </c>
      <c r="M13" s="9">
        <f>IF(M3&gt;=3,M4-M5*M12,"Insufficient Data")</f>
        <v>133.34493251677804</v>
      </c>
      <c r="N13" s="9">
        <f>IF(N3&gt;=3,N4-N5*N12,"Insufficient Data")</f>
        <v>127.97725206053707</v>
      </c>
      <c r="Q13">
        <f ca="1"/>
        <v>-5</v>
      </c>
      <c r="R13">
        <f ca="1"/>
        <v>0</v>
      </c>
      <c r="S13">
        <f ca="1"/>
        <v>0</v>
      </c>
      <c r="U13">
        <v>543.90909090909088</v>
      </c>
      <c r="V13">
        <v>19.827272738696951</v>
      </c>
      <c r="W13">
        <v>14.827272738696951</v>
      </c>
      <c r="X13">
        <v>1</v>
      </c>
      <c r="Y13">
        <v>2</v>
      </c>
      <c r="Z13">
        <v>1</v>
      </c>
      <c r="AB13">
        <f ca="1"/>
        <v>14.827272738696951</v>
      </c>
      <c r="AC13">
        <f ca="1"/>
        <v>543.90909090909088</v>
      </c>
    </row>
    <row r="14" spans="2:29" x14ac:dyDescent="0.4">
      <c r="C14" t="s">
        <v>60</v>
      </c>
      <c r="D14" s="10">
        <f>IF(D3&gt;=3,(((D6/D3)-D4*D5)/SQRT((D7/D3-D5^2)*(D8/D3-D4^2)))^2,"Insufficient Data")</f>
        <v>0.56922660488437038</v>
      </c>
      <c r="E14" s="10">
        <f>IF(E3&gt;=3,(((E6/E3)-E4*E5)/SQRT((E7/E3-E5^2)*(E8/E3-E4^2)))^2,"Insufficient Data")</f>
        <v>0.7156394218124873</v>
      </c>
      <c r="F14" s="10">
        <f>IF(F3&gt;=3,(((F6/F3)-F4*F5)/SQRT((F7/F3-F5^2)*(F8/F3-F4^2)))^2,"Insufficient Data")</f>
        <v>0.81564292151673423</v>
      </c>
      <c r="G14" s="10">
        <f>IF(G3&gt;=3,(((G6/G3)-G4*G5)/SQRT((G7/G3-G5^2)*(G8/G3-G4^2)))^2,"Insufficient Data")</f>
        <v>0.83556971418393577</v>
      </c>
      <c r="J14" t="s">
        <v>60</v>
      </c>
      <c r="K14">
        <f>IF(K3&gt;=3,(((K6/K3)-K4*K5)/SQRT((K7/K3-K5^2)*(K8/K3-K4^2)))^2,"Insufficient Data")</f>
        <v>0.56922660488437038</v>
      </c>
      <c r="L14">
        <f>IF(L3&gt;=3,(((L6/L3)-L4*L5)/SQRT((L7/L3-L5^2)*(L8/L3-L4^2)))^2,"Insufficient Data")</f>
        <v>0.7156394218124873</v>
      </c>
      <c r="M14">
        <f>IF(M3&gt;=3,(((M6/M3)-M4*M5)/SQRT((M7/M3-M5^2)*(M8/M3-M4^2)))^2,"Insufficient Data")</f>
        <v>0.73356800759975815</v>
      </c>
      <c r="N14">
        <f>IF(N3&gt;=3,(((N6/N3)-N4*N5)/SQRT((N7/N3-N5^2)*(N8/N3-N4^2)))^2,"Insufficient Data")</f>
        <v>0.76265889469758474</v>
      </c>
      <c r="P14" s="10" t="s">
        <v>61</v>
      </c>
      <c r="Q14">
        <f ca="1"/>
        <v>-4.3531250357627869</v>
      </c>
      <c r="R14">
        <f ca="1"/>
        <v>0.64687496423721313</v>
      </c>
      <c r="S14">
        <f ca="1"/>
        <v>0</v>
      </c>
      <c r="U14">
        <v>376.75862068965517</v>
      </c>
      <c r="V14">
        <v>15.482758592685748</v>
      </c>
      <c r="W14">
        <v>10.482758592685748</v>
      </c>
      <c r="X14">
        <v>1</v>
      </c>
      <c r="Y14">
        <v>2</v>
      </c>
      <c r="Z14">
        <v>1</v>
      </c>
      <c r="AB14">
        <f ca="1"/>
        <v>10.482758592685748</v>
      </c>
      <c r="AC14">
        <f ca="1"/>
        <v>376.75862068965517</v>
      </c>
    </row>
    <row r="15" spans="2:29" x14ac:dyDescent="0.4">
      <c r="C15" t="s">
        <v>62</v>
      </c>
      <c r="D15">
        <f>IF(D3&gt;=3,D13+D12*($D$21-5),"Insufficient Data")</f>
        <v>942.94065510892142</v>
      </c>
      <c r="E15">
        <f>IF(E3&gt;=3,E13+E12*($D$21-5),"Insufficient Data")</f>
        <v>1061.2188281341248</v>
      </c>
      <c r="F15">
        <f>IF(F3&gt;=3,F13+F12*($D$21-5),"Insufficient Data")</f>
        <v>1098.6621740045534</v>
      </c>
      <c r="G15">
        <f>IF(G3&gt;=3,G13+G12*($D$21-5),"Insufficient Data")</f>
        <v>1089.4422186138731</v>
      </c>
      <c r="J15" t="s">
        <v>62</v>
      </c>
      <c r="K15">
        <f>IF(K3&gt;=3,K13+K12*($D$21-5),"Insufficient Data")</f>
        <v>942.94065510892142</v>
      </c>
      <c r="L15">
        <f>IF(L3&gt;=3,L13+L12*($D$21-5),"Insufficient Data")</f>
        <v>1061.2188281341248</v>
      </c>
      <c r="M15">
        <f>IF(M3&gt;=3,M13+M12*($D$21-5),"Insufficient Data")</f>
        <v>1125.3098517054318</v>
      </c>
      <c r="N15">
        <f>IF(N3&gt;=3,N13+N12*($D$21-5),"Insufficient Data")</f>
        <v>1110.7209387498012</v>
      </c>
      <c r="Q15">
        <f ca="1"/>
        <v>-3.0137930574088259</v>
      </c>
      <c r="R15">
        <f ca="1"/>
        <v>1.9862069425911739</v>
      </c>
      <c r="S15">
        <f ca="1"/>
        <v>46.586206896551722</v>
      </c>
      <c r="U15">
        <v>353.53333333333336</v>
      </c>
      <c r="V15">
        <v>14.400000011920929</v>
      </c>
      <c r="W15">
        <v>9.4000000119209286</v>
      </c>
      <c r="X15">
        <v>1</v>
      </c>
      <c r="Y15">
        <v>2</v>
      </c>
      <c r="Z15">
        <v>1</v>
      </c>
      <c r="AB15">
        <f ca="1"/>
        <v>9.4000000119209286</v>
      </c>
      <c r="AC15">
        <f ca="1"/>
        <v>353.53333333333336</v>
      </c>
    </row>
    <row r="16" spans="2:29" x14ac:dyDescent="0.4">
      <c r="C16" t="s">
        <v>63</v>
      </c>
      <c r="D16">
        <v>1</v>
      </c>
      <c r="E16">
        <v>2</v>
      </c>
      <c r="F16">
        <v>4</v>
      </c>
      <c r="G16">
        <v>10</v>
      </c>
      <c r="Q16">
        <f ca="1"/>
        <v>3.9468749463558197</v>
      </c>
      <c r="R16">
        <f ca="1"/>
        <v>8.9468749463558197</v>
      </c>
      <c r="S16">
        <f ca="1"/>
        <v>209.53125</v>
      </c>
      <c r="U16">
        <v>81.878787878787875</v>
      </c>
      <c r="V16">
        <v>6.7939393556479253</v>
      </c>
      <c r="W16">
        <v>1.7939393556479253</v>
      </c>
      <c r="X16">
        <v>1</v>
      </c>
      <c r="Y16">
        <v>2</v>
      </c>
      <c r="Z16">
        <v>1</v>
      </c>
      <c r="AB16">
        <f ca="1"/>
        <v>1.7939393556479253</v>
      </c>
      <c r="AC16">
        <f ca="1"/>
        <v>81.878787878787875</v>
      </c>
    </row>
    <row r="17" spans="3:29" x14ac:dyDescent="0.4">
      <c r="J17" t="s">
        <v>64</v>
      </c>
      <c r="Q17">
        <f ca="1"/>
        <v>9.3344827394547139</v>
      </c>
      <c r="R17">
        <f ca="1"/>
        <v>14.334482739454714</v>
      </c>
      <c r="S17">
        <f ca="1"/>
        <v>337.58620689655174</v>
      </c>
      <c r="U17">
        <v>140.69999999999999</v>
      </c>
      <c r="V17">
        <v>9.1466666738192242</v>
      </c>
      <c r="W17">
        <v>4.1466666738192242</v>
      </c>
      <c r="X17">
        <v>1</v>
      </c>
      <c r="Y17">
        <v>3</v>
      </c>
      <c r="Z17">
        <v>1</v>
      </c>
      <c r="AB17">
        <f ca="1"/>
        <v>4.1466666738192242</v>
      </c>
      <c r="AC17">
        <f ca="1"/>
        <v>140.69999999999999</v>
      </c>
    </row>
    <row r="18" spans="3:29" x14ac:dyDescent="0.4">
      <c r="C18" t="s">
        <v>65</v>
      </c>
      <c r="G18" t="s">
        <v>66</v>
      </c>
      <c r="H18" t="s">
        <v>67</v>
      </c>
      <c r="I18" t="s">
        <v>68</v>
      </c>
      <c r="J18" t="s">
        <v>69</v>
      </c>
      <c r="K18" t="s">
        <v>70</v>
      </c>
      <c r="L18" t="s">
        <v>71</v>
      </c>
      <c r="Q18">
        <f ca="1"/>
        <v>12.424137938639213</v>
      </c>
      <c r="R18">
        <f ca="1"/>
        <v>17.424137938639213</v>
      </c>
      <c r="S18">
        <f ca="1"/>
        <v>415.55172413793105</v>
      </c>
      <c r="U18">
        <v>400.56666666666666</v>
      </c>
      <c r="V18">
        <v>16.930000015099843</v>
      </c>
      <c r="W18">
        <v>11.930000015099843</v>
      </c>
      <c r="X18">
        <v>1</v>
      </c>
      <c r="Y18">
        <v>3</v>
      </c>
      <c r="Z18">
        <v>1</v>
      </c>
      <c r="AB18">
        <f ca="1"/>
        <v>11.930000015099843</v>
      </c>
      <c r="AC18">
        <f ca="1"/>
        <v>400.56666666666666</v>
      </c>
    </row>
    <row r="19" spans="3:29" x14ac:dyDescent="0.4">
      <c r="C19" t="s">
        <v>66</v>
      </c>
      <c r="D19" t="str">
        <f>'Consumption Data Input'!B1</f>
        <v>Toronto</v>
      </c>
      <c r="G19" t="s">
        <v>1</v>
      </c>
      <c r="H19">
        <v>2</v>
      </c>
      <c r="I19">
        <v>44</v>
      </c>
      <c r="J19" s="14">
        <f>MAX('Weather Data'!$H:$H)</f>
        <v>40.299999237060547</v>
      </c>
      <c r="K19" s="14">
        <f>LARGE('Weather Data'!$H:$H,2)</f>
        <v>39.200000762939453</v>
      </c>
      <c r="L19" s="14">
        <f>LARGE('Weather Data'!$H:$H,3)</f>
        <v>38.799999237060547</v>
      </c>
      <c r="Q19">
        <f ca="1"/>
        <v>14.827272738696951</v>
      </c>
      <c r="R19">
        <f ca="1"/>
        <v>19.827272738696951</v>
      </c>
      <c r="S19">
        <f ca="1"/>
        <v>543.90909090909088</v>
      </c>
      <c r="U19">
        <v>483.82758620689657</v>
      </c>
      <c r="V19">
        <v>18.972413780360387</v>
      </c>
      <c r="W19">
        <v>13.972413780360387</v>
      </c>
      <c r="X19">
        <v>1</v>
      </c>
      <c r="Y19">
        <v>3</v>
      </c>
      <c r="Z19">
        <v>1</v>
      </c>
      <c r="AB19">
        <f ca="1"/>
        <v>13.972413780360387</v>
      </c>
      <c r="AC19">
        <f ca="1"/>
        <v>483.82758620689657</v>
      </c>
    </row>
    <row r="20" spans="3:29" x14ac:dyDescent="0.4">
      <c r="C20" t="s">
        <v>72</v>
      </c>
      <c r="D20">
        <v>18</v>
      </c>
      <c r="G20" t="s">
        <v>73</v>
      </c>
      <c r="H20">
        <v>3</v>
      </c>
      <c r="I20">
        <v>43.1</v>
      </c>
      <c r="J20" s="14">
        <f>MAX('Weather Data'!$I:$I)</f>
        <v>42.5</v>
      </c>
      <c r="K20" s="14">
        <f>LARGE('Weather Data'!$I:$I,2)</f>
        <v>41</v>
      </c>
      <c r="L20" s="14">
        <f>LARGE('Weather Data'!$I:$I,3)</f>
        <v>40.100000381469727</v>
      </c>
      <c r="Q20">
        <f ca="1"/>
        <v>10.482758592685748</v>
      </c>
      <c r="R20">
        <f ca="1"/>
        <v>15.482758592685748</v>
      </c>
      <c r="S20">
        <f ca="1"/>
        <v>376.75862068965517</v>
      </c>
      <c r="U20">
        <v>527.64516129032256</v>
      </c>
      <c r="V20">
        <v>19.296774168168344</v>
      </c>
      <c r="W20">
        <v>14.296774168168344</v>
      </c>
      <c r="X20">
        <v>1</v>
      </c>
      <c r="Y20">
        <v>3</v>
      </c>
      <c r="Z20">
        <v>1</v>
      </c>
      <c r="AB20">
        <f ca="1"/>
        <v>14.296774168168344</v>
      </c>
      <c r="AC20">
        <f ca="1"/>
        <v>527.64516129032256</v>
      </c>
    </row>
    <row r="21" spans="3:29" x14ac:dyDescent="0.4">
      <c r="C21" t="s">
        <v>68</v>
      </c>
      <c r="D21">
        <f>VLOOKUP(D19,$G$19:$I$22,3,FALSE)</f>
        <v>44</v>
      </c>
      <c r="G21" t="s">
        <v>74</v>
      </c>
      <c r="H21">
        <v>4</v>
      </c>
      <c r="I21">
        <v>50</v>
      </c>
      <c r="J21" s="14">
        <f>MAX('Weather Data'!$J:$J)</f>
        <v>44.600000381469727</v>
      </c>
      <c r="K21" s="14">
        <f>LARGE('Weather Data'!$J:$J,2)</f>
        <v>43.100000381469727</v>
      </c>
      <c r="L21" s="14">
        <f>LARGE('Weather Data'!$J:$J,3)</f>
        <v>42.600000381469727</v>
      </c>
      <c r="Q21">
        <f ca="1"/>
        <v>9.4000000119209286</v>
      </c>
      <c r="R21">
        <f ca="1"/>
        <v>14.400000011920929</v>
      </c>
      <c r="S21">
        <f ca="1"/>
        <v>353.53333333333336</v>
      </c>
      <c r="U21">
        <v>449.1</v>
      </c>
      <c r="V21">
        <v>18.513333345949651</v>
      </c>
      <c r="W21">
        <v>13.513333345949651</v>
      </c>
      <c r="X21">
        <v>1</v>
      </c>
      <c r="Y21">
        <v>3</v>
      </c>
      <c r="Z21">
        <v>1</v>
      </c>
      <c r="AB21">
        <f ca="1"/>
        <v>13.513333345949651</v>
      </c>
      <c r="AC21">
        <f ca="1"/>
        <v>449.1</v>
      </c>
    </row>
    <row r="22" spans="3:29" x14ac:dyDescent="0.4">
      <c r="C22" t="s">
        <v>75</v>
      </c>
      <c r="D22">
        <f>VLOOKUP(D19,$G$19:$I$22,2,FALSE)</f>
        <v>2</v>
      </c>
      <c r="G22" t="s">
        <v>76</v>
      </c>
      <c r="H22">
        <v>5</v>
      </c>
      <c r="I22">
        <v>51.6</v>
      </c>
      <c r="J22" s="14">
        <f>MAX('Weather Data'!$K:$K)</f>
        <v>49.100000381469727</v>
      </c>
      <c r="K22" s="14">
        <f>LARGE('Weather Data'!$K:$K,2)</f>
        <v>47.799999237060547</v>
      </c>
      <c r="L22" s="14">
        <f>LARGE('Weather Data'!$K:$K,3)</f>
        <v>47.5</v>
      </c>
      <c r="Q22">
        <f ca="1"/>
        <v>1.7939393556479253</v>
      </c>
      <c r="R22">
        <f ca="1"/>
        <v>6.7939393556479253</v>
      </c>
      <c r="S22">
        <f ca="1"/>
        <v>81.878787878787875</v>
      </c>
      <c r="U22">
        <v>417.77419354838707</v>
      </c>
      <c r="V22">
        <v>13.238709668238316</v>
      </c>
      <c r="W22">
        <v>8.2387096682383163</v>
      </c>
      <c r="X22">
        <v>1</v>
      </c>
      <c r="Y22">
        <v>3</v>
      </c>
      <c r="Z22">
        <v>1</v>
      </c>
      <c r="AB22">
        <f ca="1"/>
        <v>8.2387096682383163</v>
      </c>
      <c r="AC22">
        <f ca="1"/>
        <v>417.77419354838707</v>
      </c>
    </row>
    <row r="23" spans="3:29" x14ac:dyDescent="0.4">
      <c r="C23" t="s">
        <v>77</v>
      </c>
      <c r="D23">
        <f>_xlfn.XLOOKUP(MAX('DDD Model Calculations'!$D$14:$G$14),'DDD Model Calculations'!$D$14:$G$14,'DDD Model Calculations'!$D16:$G16)</f>
        <v>10</v>
      </c>
      <c r="Q23">
        <f ca="1"/>
        <v>-4.1399999936421708</v>
      </c>
      <c r="R23">
        <f ca="1"/>
        <v>0.86000000635782881</v>
      </c>
      <c r="S23">
        <f ca="1"/>
        <v>0</v>
      </c>
      <c r="U23">
        <v>217.45161290322579</v>
      </c>
      <c r="V23">
        <v>7.6677419139492899</v>
      </c>
      <c r="W23">
        <v>2.6677419139492899</v>
      </c>
      <c r="X23">
        <v>1</v>
      </c>
      <c r="Y23">
        <v>3</v>
      </c>
      <c r="Z23">
        <v>1</v>
      </c>
      <c r="AB23">
        <f ca="1"/>
        <v>2.6677419139492899</v>
      </c>
      <c r="AC23">
        <f ca="1"/>
        <v>217.45161290322579</v>
      </c>
    </row>
    <row r="24" spans="3:29" x14ac:dyDescent="0.4">
      <c r="C24" t="s">
        <v>69</v>
      </c>
      <c r="D24">
        <f>VLOOKUP($D$19,$G$19:$L22,4,FALSE)</f>
        <v>40.299999237060547</v>
      </c>
      <c r="Q24">
        <f ca="1"/>
        <v>-4.7677418493455459</v>
      </c>
      <c r="R24">
        <f ca="1"/>
        <v>0.23225815065445438</v>
      </c>
      <c r="S24">
        <f ca="1"/>
        <v>0</v>
      </c>
      <c r="U24">
        <v>369.66666666666669</v>
      </c>
      <c r="V24">
        <v>11.120000004768372</v>
      </c>
      <c r="W24">
        <v>6.1200000047683716</v>
      </c>
      <c r="X24">
        <v>1</v>
      </c>
      <c r="Y24">
        <v>4</v>
      </c>
      <c r="Z24">
        <v>1</v>
      </c>
      <c r="AB24">
        <f ca="1"/>
        <v>6.1200000047683716</v>
      </c>
      <c r="AC24">
        <f ca="1"/>
        <v>369.66666666666669</v>
      </c>
    </row>
    <row r="25" spans="3:29" x14ac:dyDescent="0.4">
      <c r="C25" t="s">
        <v>78</v>
      </c>
      <c r="D25">
        <f>VLOOKUP($D$19,$G$19:$L23,5,FALSE)</f>
        <v>39.200000762939453</v>
      </c>
      <c r="Q25">
        <f ca="1"/>
        <v>-5</v>
      </c>
      <c r="R25">
        <f ca="1"/>
        <v>0</v>
      </c>
      <c r="S25">
        <f ca="1"/>
        <v>0</v>
      </c>
      <c r="U25">
        <v>515.83870967741939</v>
      </c>
      <c r="V25">
        <v>16.896774186482354</v>
      </c>
      <c r="W25">
        <v>11.896774186482354</v>
      </c>
      <c r="X25">
        <v>1</v>
      </c>
      <c r="Y25">
        <v>4</v>
      </c>
      <c r="Z25">
        <v>1</v>
      </c>
      <c r="AB25">
        <f ca="1"/>
        <v>11.896774186482354</v>
      </c>
      <c r="AC25">
        <f ca="1"/>
        <v>515.83870967741939</v>
      </c>
    </row>
    <row r="26" spans="3:29" x14ac:dyDescent="0.4">
      <c r="C26" t="s">
        <v>79</v>
      </c>
      <c r="D26">
        <f>VLOOKUP($D$19,$G$19:$L24,6,FALSE)</f>
        <v>38.799999237060547</v>
      </c>
      <c r="Q26">
        <f ca="1"/>
        <v>-4.4576923663799581</v>
      </c>
      <c r="R26">
        <f ca="1"/>
        <v>0.54230763362004208</v>
      </c>
      <c r="S26">
        <f ca="1"/>
        <v>0.42307692307692307</v>
      </c>
      <c r="U26">
        <v>607.14285714285711</v>
      </c>
      <c r="V26">
        <v>22.039285725780896</v>
      </c>
      <c r="W26">
        <v>17.039285725780896</v>
      </c>
      <c r="X26">
        <v>1</v>
      </c>
      <c r="Y26">
        <v>4</v>
      </c>
      <c r="Z26">
        <v>1</v>
      </c>
      <c r="AB26">
        <f ca="1"/>
        <v>17.039285725780896</v>
      </c>
      <c r="AC26">
        <f ca="1"/>
        <v>607.14285714285711</v>
      </c>
    </row>
    <row r="27" spans="3:29" x14ac:dyDescent="0.4">
      <c r="Q27">
        <f ca="1"/>
        <v>-0.84571426936558325</v>
      </c>
      <c r="R27">
        <f ca="1"/>
        <v>4.1542857306344168</v>
      </c>
      <c r="S27">
        <f ca="1"/>
        <v>65.8</v>
      </c>
      <c r="U27">
        <v>659.87096774193549</v>
      </c>
      <c r="V27">
        <v>26.364516089039466</v>
      </c>
      <c r="W27">
        <v>21.364516089039466</v>
      </c>
      <c r="X27">
        <v>1</v>
      </c>
      <c r="Y27">
        <v>4</v>
      </c>
      <c r="Z27">
        <v>1</v>
      </c>
      <c r="AB27">
        <f ca="1"/>
        <v>21.364516089039466</v>
      </c>
      <c r="AC27">
        <f ca="1"/>
        <v>659.87096774193549</v>
      </c>
    </row>
    <row r="28" spans="3:29" x14ac:dyDescent="0.4">
      <c r="Q28">
        <f ca="1"/>
        <v>4.1466666738192242</v>
      </c>
      <c r="R28">
        <f ca="1"/>
        <v>9.1466666738192242</v>
      </c>
      <c r="S28">
        <f ca="1"/>
        <v>140.69999999999999</v>
      </c>
      <c r="U28">
        <v>369.8</v>
      </c>
      <c r="V28">
        <v>13.943333325783412</v>
      </c>
      <c r="W28">
        <v>8.9433333257834118</v>
      </c>
      <c r="X28">
        <v>1</v>
      </c>
      <c r="Y28">
        <v>4</v>
      </c>
      <c r="Z28">
        <v>1</v>
      </c>
      <c r="AB28">
        <f ca="1"/>
        <v>8.9433333257834118</v>
      </c>
      <c r="AC28">
        <f ca="1"/>
        <v>369.8</v>
      </c>
    </row>
    <row r="29" spans="3:29" x14ac:dyDescent="0.4">
      <c r="Q29">
        <f ca="1"/>
        <v>11.930000015099843</v>
      </c>
      <c r="R29">
        <f ca="1"/>
        <v>16.930000015099843</v>
      </c>
      <c r="S29">
        <f ca="1"/>
        <v>400.56666666666666</v>
      </c>
      <c r="U29">
        <v>210.96875</v>
      </c>
      <c r="V29">
        <v>9.6312499474734068</v>
      </c>
      <c r="W29">
        <v>4.6312499474734068</v>
      </c>
      <c r="X29">
        <v>1</v>
      </c>
      <c r="Y29">
        <v>5</v>
      </c>
      <c r="Z29">
        <v>1</v>
      </c>
      <c r="AB29">
        <f ca="1"/>
        <v>4.6312499474734068</v>
      </c>
      <c r="AC29">
        <f ca="1"/>
        <v>210.96875</v>
      </c>
    </row>
    <row r="30" spans="3:29" x14ac:dyDescent="0.4">
      <c r="Q30">
        <f ca="1"/>
        <v>13.972413780360387</v>
      </c>
      <c r="R30">
        <f ca="1"/>
        <v>18.972413780360387</v>
      </c>
      <c r="S30">
        <f ca="1"/>
        <v>483.82758620689657</v>
      </c>
      <c r="U30">
        <v>352.35483870967744</v>
      </c>
      <c r="V30">
        <v>14.796774200854763</v>
      </c>
      <c r="W30">
        <v>9.7967742008547631</v>
      </c>
      <c r="X30">
        <v>1</v>
      </c>
      <c r="Y30">
        <v>5</v>
      </c>
      <c r="Z30">
        <v>1</v>
      </c>
      <c r="AB30">
        <f ca="1"/>
        <v>9.7967742008547631</v>
      </c>
      <c r="AC30">
        <f ca="1"/>
        <v>352.35483870967744</v>
      </c>
    </row>
    <row r="31" spans="3:29" x14ac:dyDescent="0.4">
      <c r="Q31">
        <f ca="1"/>
        <v>14.296774168168344</v>
      </c>
      <c r="R31">
        <f ca="1"/>
        <v>19.296774168168344</v>
      </c>
      <c r="S31">
        <f ca="1"/>
        <v>527.64516129032256</v>
      </c>
      <c r="U31">
        <v>533.78571428571433</v>
      </c>
      <c r="V31">
        <v>22.985714286565781</v>
      </c>
      <c r="W31">
        <v>17.985714286565781</v>
      </c>
      <c r="X31">
        <v>1</v>
      </c>
      <c r="Y31">
        <v>5</v>
      </c>
      <c r="Z31">
        <v>1</v>
      </c>
      <c r="AB31">
        <f ca="1"/>
        <v>17.985714286565781</v>
      </c>
      <c r="AC31">
        <f ca="1"/>
        <v>533.78571428571433</v>
      </c>
    </row>
    <row r="32" spans="3:29" x14ac:dyDescent="0.4">
      <c r="Q32">
        <f ca="1"/>
        <v>13.513333345949651</v>
      </c>
      <c r="R32">
        <f ca="1"/>
        <v>18.513333345949651</v>
      </c>
      <c r="S32">
        <f ca="1"/>
        <v>449.1</v>
      </c>
      <c r="U32">
        <v>516.93103448275861</v>
      </c>
      <c r="V32">
        <v>20.996551723829633</v>
      </c>
      <c r="W32">
        <v>15.996551723829633</v>
      </c>
      <c r="X32">
        <v>1</v>
      </c>
      <c r="Y32">
        <v>5</v>
      </c>
      <c r="Z32">
        <v>1</v>
      </c>
      <c r="AB32">
        <f ca="1"/>
        <v>15.996551723829633</v>
      </c>
      <c r="AC32">
        <f ca="1"/>
        <v>516.93103448275861</v>
      </c>
    </row>
    <row r="33" spans="17:29" x14ac:dyDescent="0.4">
      <c r="Q33">
        <f ca="1"/>
        <v>8.2387096682383163</v>
      </c>
      <c r="R33">
        <f ca="1"/>
        <v>13.238709668238316</v>
      </c>
      <c r="S33">
        <f ca="1"/>
        <v>417.77419354838707</v>
      </c>
      <c r="U33">
        <v>415.32258064516128</v>
      </c>
      <c r="V33">
        <v>18.399999992982035</v>
      </c>
      <c r="W33">
        <v>13.399999992982035</v>
      </c>
      <c r="X33">
        <v>1</v>
      </c>
      <c r="Y33">
        <v>5</v>
      </c>
      <c r="Z33">
        <v>1</v>
      </c>
      <c r="AB33">
        <f ca="1"/>
        <v>13.399999992982035</v>
      </c>
      <c r="AC33">
        <f ca="1"/>
        <v>415.32258064516128</v>
      </c>
    </row>
    <row r="34" spans="17:29" x14ac:dyDescent="0.4">
      <c r="Q34">
        <f ca="1"/>
        <v>2.6677419139492899</v>
      </c>
      <c r="R34">
        <f ca="1"/>
        <v>7.6677419139492899</v>
      </c>
      <c r="S34">
        <f ca="1"/>
        <v>217.45161290322579</v>
      </c>
      <c r="U34">
        <v>262.39999999999998</v>
      </c>
      <c r="V34">
        <v>11.573333333432675</v>
      </c>
      <c r="W34">
        <v>6.5733333334326751</v>
      </c>
      <c r="X34">
        <v>1</v>
      </c>
      <c r="Y34">
        <v>5</v>
      </c>
      <c r="Z34">
        <v>1</v>
      </c>
      <c r="AB34">
        <f ca="1"/>
        <v>6.5733333334326751</v>
      </c>
      <c r="AC34">
        <f ca="1"/>
        <v>262.39999999999998</v>
      </c>
    </row>
    <row r="35" spans="17:29" x14ac:dyDescent="0.4">
      <c r="Q35">
        <f ca="1"/>
        <v>-2.857692315028264</v>
      </c>
      <c r="R35">
        <f ca="1"/>
        <v>2.142307684971736</v>
      </c>
      <c r="S35">
        <f ca="1"/>
        <v>15.692307692307692</v>
      </c>
      <c r="U35">
        <v>223.87096774193549</v>
      </c>
      <c r="V35">
        <v>9.3032257883779472</v>
      </c>
      <c r="W35">
        <v>4.3032257883779472</v>
      </c>
      <c r="X35">
        <v>1</v>
      </c>
      <c r="Y35">
        <v>5</v>
      </c>
      <c r="Z35">
        <v>1</v>
      </c>
      <c r="AB35">
        <f ca="1"/>
        <v>4.3032257883779472</v>
      </c>
      <c r="AC35">
        <f ca="1"/>
        <v>223.87096774193549</v>
      </c>
    </row>
    <row r="36" spans="17:29" x14ac:dyDescent="0.4">
      <c r="Q36">
        <f ca="1"/>
        <v>-5</v>
      </c>
      <c r="R36">
        <f ca="1"/>
        <v>0</v>
      </c>
      <c r="S36">
        <f ca="1"/>
        <v>0</v>
      </c>
    </row>
    <row r="37" spans="17:29" x14ac:dyDescent="0.4">
      <c r="Q37">
        <f ca="1"/>
        <v>-5</v>
      </c>
      <c r="R37">
        <f ca="1"/>
        <v>0</v>
      </c>
      <c r="S37">
        <f ca="1"/>
        <v>0</v>
      </c>
    </row>
    <row r="38" spans="17:29" x14ac:dyDescent="0.4">
      <c r="Q38">
        <f ca="1"/>
        <v>-4.4290322642172537</v>
      </c>
      <c r="R38">
        <f ca="1"/>
        <v>0.5709677357827464</v>
      </c>
      <c r="S38">
        <f ca="1"/>
        <v>1.8387096774193548</v>
      </c>
    </row>
    <row r="39" spans="17:29" x14ac:dyDescent="0.4">
      <c r="Q39">
        <f ca="1"/>
        <v>-1.8483871029269312</v>
      </c>
      <c r="R39">
        <f ca="1"/>
        <v>3.1516128970730688</v>
      </c>
      <c r="S39">
        <f ca="1"/>
        <v>72.741935483870961</v>
      </c>
    </row>
    <row r="40" spans="17:29" x14ac:dyDescent="0.4">
      <c r="Q40">
        <f ca="1"/>
        <v>6.1200000047683716</v>
      </c>
      <c r="R40">
        <f ca="1"/>
        <v>11.120000004768372</v>
      </c>
      <c r="S40">
        <f ca="1"/>
        <v>369.66666666666669</v>
      </c>
    </row>
    <row r="41" spans="17:29" x14ac:dyDescent="0.4">
      <c r="Q41">
        <f ca="1"/>
        <v>11.896774186482354</v>
      </c>
      <c r="R41">
        <f ca="1"/>
        <v>16.896774186482354</v>
      </c>
      <c r="S41">
        <f ca="1"/>
        <v>515.83870967741939</v>
      </c>
    </row>
    <row r="42" spans="17:29" x14ac:dyDescent="0.4">
      <c r="Q42">
        <f ca="1"/>
        <v>17.039285725780896</v>
      </c>
      <c r="R42">
        <f ca="1"/>
        <v>22.039285725780896</v>
      </c>
      <c r="S42">
        <f ca="1"/>
        <v>607.14285714285711</v>
      </c>
    </row>
    <row r="43" spans="17:29" x14ac:dyDescent="0.4">
      <c r="Q43">
        <f ca="1"/>
        <v>21.364516089039466</v>
      </c>
      <c r="R43">
        <f ca="1"/>
        <v>26.364516089039466</v>
      </c>
      <c r="S43">
        <f ca="1"/>
        <v>659.87096774193549</v>
      </c>
    </row>
    <row r="44" spans="17:29" x14ac:dyDescent="0.4">
      <c r="Q44">
        <f ca="1"/>
        <v>11.348387096678056</v>
      </c>
      <c r="R44">
        <f ca="1"/>
        <v>16.348387096678056</v>
      </c>
      <c r="S44">
        <f ca="1"/>
        <v>617.35483870967744</v>
      </c>
    </row>
    <row r="45" spans="17:29" x14ac:dyDescent="0.4">
      <c r="Q45">
        <f ca="1"/>
        <v>8.9433333257834118</v>
      </c>
      <c r="R45">
        <f ca="1"/>
        <v>13.943333325783412</v>
      </c>
      <c r="S45">
        <f ca="1"/>
        <v>369.8</v>
      </c>
    </row>
    <row r="46" spans="17:29" x14ac:dyDescent="0.4">
      <c r="Q46">
        <f ca="1"/>
        <v>-8.0645176672166308E-2</v>
      </c>
      <c r="R46">
        <f ca="1"/>
        <v>4.9193548233278337</v>
      </c>
      <c r="S46">
        <f ca="1"/>
        <v>195.83870967741936</v>
      </c>
    </row>
    <row r="47" spans="17:29" x14ac:dyDescent="0.4">
      <c r="Q47">
        <f ca="1"/>
        <v>-3.6799999554951985</v>
      </c>
      <c r="R47">
        <f ca="1"/>
        <v>1.3200000445048015</v>
      </c>
      <c r="S47">
        <f ca="1"/>
        <v>0.2</v>
      </c>
    </row>
    <row r="48" spans="17:29" x14ac:dyDescent="0.4">
      <c r="Q48">
        <f ca="1"/>
        <v>-5</v>
      </c>
      <c r="R48">
        <f ca="1"/>
        <v>0</v>
      </c>
      <c r="S48">
        <f ca="1"/>
        <v>0</v>
      </c>
    </row>
    <row r="49" spans="17:19" x14ac:dyDescent="0.4">
      <c r="Q49">
        <f ca="1"/>
        <v>-4.8580645284345074</v>
      </c>
      <c r="R49">
        <f ca="1"/>
        <v>0.14193547156549269</v>
      </c>
      <c r="S49">
        <f ca="1"/>
        <v>0</v>
      </c>
    </row>
    <row r="50" spans="17:19" x14ac:dyDescent="0.4">
      <c r="Q50">
        <f ca="1"/>
        <v>-4.7666666348775228</v>
      </c>
      <c r="R50">
        <f ca="1"/>
        <v>0.23333336512247721</v>
      </c>
      <c r="S50">
        <f ca="1"/>
        <v>0</v>
      </c>
    </row>
    <row r="51" spans="17:19" x14ac:dyDescent="0.4">
      <c r="Q51">
        <f ca="1"/>
        <v>-0.16551718218573175</v>
      </c>
      <c r="R51">
        <f ca="1"/>
        <v>4.8344828178142683</v>
      </c>
      <c r="S51">
        <f ca="1"/>
        <v>105.68965517241379</v>
      </c>
    </row>
    <row r="52" spans="17:19" x14ac:dyDescent="0.4">
      <c r="Q52">
        <f ca="1"/>
        <v>4.6312499474734068</v>
      </c>
      <c r="R52">
        <f ca="1"/>
        <v>9.6312499474734068</v>
      </c>
      <c r="S52">
        <f ca="1"/>
        <v>210.96875</v>
      </c>
    </row>
    <row r="53" spans="17:19" x14ac:dyDescent="0.4">
      <c r="Q53">
        <f ca="1"/>
        <v>9.7967742008547631</v>
      </c>
      <c r="R53">
        <f ca="1"/>
        <v>14.796774200854763</v>
      </c>
      <c r="S53">
        <f ca="1"/>
        <v>352.35483870967744</v>
      </c>
    </row>
    <row r="54" spans="17:19" x14ac:dyDescent="0.4">
      <c r="Q54">
        <f ca="1"/>
        <v>17.985714286565781</v>
      </c>
      <c r="R54">
        <f ca="1"/>
        <v>22.985714286565781</v>
      </c>
      <c r="S54">
        <f ca="1"/>
        <v>533.78571428571433</v>
      </c>
    </row>
    <row r="55" spans="17:19" x14ac:dyDescent="0.4">
      <c r="Q55">
        <f ca="1"/>
        <v>15.996551723829633</v>
      </c>
      <c r="R55">
        <f ca="1"/>
        <v>20.996551723829633</v>
      </c>
      <c r="S55">
        <f ca="1"/>
        <v>516.93103448275861</v>
      </c>
    </row>
    <row r="56" spans="17:19" x14ac:dyDescent="0.4">
      <c r="Q56">
        <f ca="1"/>
        <v>13.399999992982035</v>
      </c>
      <c r="R56">
        <f ca="1"/>
        <v>18.399999992982035</v>
      </c>
      <c r="S56">
        <f ca="1"/>
        <v>415.32258064516128</v>
      </c>
    </row>
    <row r="57" spans="17:19" x14ac:dyDescent="0.4">
      <c r="Q57">
        <f ca="1"/>
        <v>6.5733333334326751</v>
      </c>
      <c r="R57">
        <f ca="1"/>
        <v>11.573333333432675</v>
      </c>
      <c r="S57">
        <f ca="1"/>
        <v>262.39999999999998</v>
      </c>
    </row>
    <row r="58" spans="17:19" x14ac:dyDescent="0.4">
      <c r="Q58">
        <f ca="1"/>
        <v>4.3032257883779472</v>
      </c>
      <c r="R58">
        <f ca="1"/>
        <v>9.3032257883779472</v>
      </c>
      <c r="S58">
        <f ca="1"/>
        <v>223.87096774193549</v>
      </c>
    </row>
    <row r="59" spans="17:19" x14ac:dyDescent="0.4">
      <c r="Q59">
        <f ca="1"/>
        <v>-1.9566666920979818</v>
      </c>
      <c r="R59">
        <f ca="1"/>
        <v>3.0433333079020182</v>
      </c>
      <c r="S59">
        <f ca="1"/>
        <v>112.66666666666667</v>
      </c>
    </row>
    <row r="60" spans="17:19" x14ac:dyDescent="0.4">
      <c r="Q60">
        <f ca="1"/>
        <v>-4.9741935729980469</v>
      </c>
      <c r="R60">
        <f ca="1"/>
        <v>2.5806427001953125E-2</v>
      </c>
      <c r="S60">
        <f ca="1"/>
        <v>0</v>
      </c>
    </row>
    <row r="61" spans="17:19" x14ac:dyDescent="0.4">
      <c r="Q61">
        <f ca="1"/>
        <v>-5</v>
      </c>
      <c r="R61">
        <f ca="1"/>
        <v>0</v>
      </c>
      <c r="S61">
        <f ca="1"/>
        <v>0</v>
      </c>
    </row>
    <row r="62" spans="17:19" x14ac:dyDescent="0.4">
      <c r="Q62">
        <f ca="1"/>
        <v>-4.2799999872843424</v>
      </c>
      <c r="R62">
        <f ca="1"/>
        <v>0.7200000127156575</v>
      </c>
      <c r="S62">
        <f ca="1"/>
        <v>0</v>
      </c>
    </row>
  </sheetData>
  <sheetProtection algorithmName="SHA-512" hashValue="mWs0fp0CyUnRJ2HXIIE884xbxz1BwiR/SvTWzvTp77u0N4ozQ9MeFkB96UFoPTp6O4r0B3pB0i0Q34NLBHq6hg==" saltValue="j4bUkhjGX6jzEKNCWGVUug==" spinCount="100000" sheet="1" objects="1" scenarios="1"/>
  <mergeCells count="2">
    <mergeCell ref="K1:N1"/>
    <mergeCell ref="D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133"/>
  <sheetViews>
    <sheetView zoomScale="120" zoomScaleNormal="120" workbookViewId="0">
      <selection activeCell="A32" sqref="A32"/>
    </sheetView>
  </sheetViews>
  <sheetFormatPr defaultColWidth="10.58203125" defaultRowHeight="16" x14ac:dyDescent="0.4"/>
  <cols>
    <col min="2" max="3" width="10.58203125" style="1"/>
  </cols>
  <sheetData>
    <row r="1" spans="1:35" x14ac:dyDescent="0.4">
      <c r="A1" s="21" t="s">
        <v>4</v>
      </c>
      <c r="B1" s="22" t="s">
        <v>5</v>
      </c>
      <c r="C1" s="22" t="s">
        <v>6</v>
      </c>
      <c r="D1" s="22" t="s">
        <v>7</v>
      </c>
      <c r="E1" s="22" t="s">
        <v>80</v>
      </c>
      <c r="F1" s="22" t="s">
        <v>81</v>
      </c>
      <c r="G1" t="s">
        <v>82</v>
      </c>
      <c r="H1" t="s">
        <v>83</v>
      </c>
      <c r="I1" t="s">
        <v>84</v>
      </c>
      <c r="J1" t="s">
        <v>85</v>
      </c>
      <c r="K1" t="s">
        <v>86</v>
      </c>
      <c r="L1" t="s">
        <v>87</v>
      </c>
      <c r="M1" t="s">
        <v>21</v>
      </c>
      <c r="N1" t="s">
        <v>88</v>
      </c>
      <c r="O1" t="s">
        <v>89</v>
      </c>
      <c r="P1" t="s">
        <v>90</v>
      </c>
      <c r="Q1" t="s">
        <v>91</v>
      </c>
      <c r="R1" t="s">
        <v>92</v>
      </c>
      <c r="S1" t="s">
        <v>93</v>
      </c>
      <c r="T1" t="s">
        <v>94</v>
      </c>
      <c r="U1" t="s">
        <v>95</v>
      </c>
      <c r="V1" t="s">
        <v>96</v>
      </c>
      <c r="W1" t="s">
        <v>97</v>
      </c>
      <c r="X1" t="s">
        <v>98</v>
      </c>
      <c r="Y1" t="s">
        <v>99</v>
      </c>
      <c r="Z1" t="s">
        <v>100</v>
      </c>
      <c r="AA1" t="s">
        <v>101</v>
      </c>
      <c r="AB1" t="s">
        <v>102</v>
      </c>
      <c r="AC1" t="s">
        <v>103</v>
      </c>
      <c r="AD1" t="s">
        <v>104</v>
      </c>
      <c r="AE1" t="s">
        <v>105</v>
      </c>
      <c r="AF1" t="s">
        <v>106</v>
      </c>
      <c r="AG1" t="s">
        <v>107</v>
      </c>
      <c r="AH1" t="s">
        <v>108</v>
      </c>
      <c r="AI1" t="s">
        <v>109</v>
      </c>
    </row>
    <row r="2" spans="1:35" x14ac:dyDescent="0.4">
      <c r="A2" s="2" cm="1">
        <f t="array" ref="A2:F61">_xlfn._xlws.SORT(_xlfn._xlws.FILTER('Accumulated Input Data'!A2:F134,('Accumulated Input Data'!D2:D134="A")+('Accumulated Input Data'!D2:D134="01")),1,-1)</f>
        <v>45780</v>
      </c>
      <c r="B2" s="1">
        <v>30</v>
      </c>
      <c r="C2" s="1">
        <v>8294</v>
      </c>
      <c r="D2" t="str">
        <v>A</v>
      </c>
      <c r="E2">
        <v>8294</v>
      </c>
      <c r="F2">
        <v>428161</v>
      </c>
      <c r="G2">
        <f>IF(F3&gt;0,F2-F3,"")</f>
        <v>8294</v>
      </c>
      <c r="H2" s="2">
        <f>IF(A2&lt;&gt;"",DATE(YEAR(A2),MONTH(A2),DAY(A2)),"")</f>
        <v>45780</v>
      </c>
      <c r="I2">
        <f>IF(A3&gt;0,A2-A3,"")</f>
        <v>30</v>
      </c>
      <c r="J2">
        <f>I2</f>
        <v>30</v>
      </c>
      <c r="K2">
        <f>IF(AND($H3&gt;0,$H3&lt;&gt;""),VLOOKUP($H3,'Weather Data'!$L$2:$P$4170,'DDD Model Calculations'!$D$22,FALSE),"")</f>
        <v>41272.500002115965</v>
      </c>
      <c r="L2">
        <f>IF(AND($K2&gt;0,$K2&lt;&gt;""),VLOOKUP($H2,'Weather Data'!$L$2:$P$4170,'DDD Model Calculations'!$D$22,FALSE),"")</f>
        <v>41576.500002890825</v>
      </c>
      <c r="M2">
        <f>L2-K2</f>
        <v>304.00000077486038</v>
      </c>
      <c r="N2">
        <f t="shared" ref="N2:N33" si="0">IF(AND($I2&gt;0,$I2&lt;&gt;""),G2/$I2,"")</f>
        <v>276.46666666666664</v>
      </c>
      <c r="O2">
        <f t="shared" ref="O2:O33" si="1">IF(AND($I2&gt;0,$I2&lt;&gt;""),$M2/$I2,"")</f>
        <v>10.133333359162012</v>
      </c>
      <c r="P2">
        <f>IF(AND($I2&gt;0,$I2&lt;&gt;""),$M2/$I2-5,"")</f>
        <v>5.1333333591620125</v>
      </c>
      <c r="Q2">
        <f t="shared" ref="Q2:Q33" si="2">IF(P2="","",IF(P2&gt;=0,1,0))</f>
        <v>1</v>
      </c>
      <c r="R2">
        <f t="shared" ref="R2:R45" si="3">IF(AND(J2&gt;0,J2&lt;&gt;""),TRUNC(J2/368,0)+1,"")</f>
        <v>1</v>
      </c>
      <c r="S2">
        <f>IF('DDD Model Calculations'!$D$23=1,WorkingData!AF2,IF('DDD Model Calculations'!$D$23=2,WorkingData!AG2,IF('DDD Model Calculations'!$D$23=4,WorkingData!AH2,WorkingData!AI2)))</f>
        <v>1</v>
      </c>
      <c r="T2">
        <f t="shared" ref="T2:T33" si="4">IF($R2&lt;&gt;"",IF($R2=1,1,0),"")</f>
        <v>1</v>
      </c>
      <c r="U2">
        <f t="shared" ref="U2:U33" si="5">IF($R2&lt;&gt;"",IF($R2&lt;=2,1,0),"")</f>
        <v>1</v>
      </c>
      <c r="V2">
        <f t="shared" ref="V2:V33" si="6">IF($R2&lt;&gt;"",IF($R2&lt;=4,1,0),"")</f>
        <v>1</v>
      </c>
      <c r="W2">
        <f t="shared" ref="W2:W33" si="7">IF($R2&lt;&gt;"",IF($R2&lt;=10,1,0),"")</f>
        <v>1</v>
      </c>
      <c r="X2">
        <f>IF(AND($N2&gt;0,$N2&lt;&gt;"",'DDD Model Calculations'!$K$3&gt;=3),$N2-('DDD Model Calculations'!K$13+'DDD Model Calculations'!K$12*WorkingData!$P2),"")</f>
        <v>1.3736358498800314</v>
      </c>
      <c r="Y2">
        <f>IF(AND($N2&gt;0,$N2&lt;&gt;""),$N2-('DDD Model Calculations'!L$13+'DDD Model Calculations'!L$12*WorkingData!$P2),"")</f>
        <v>30.708093636578553</v>
      </c>
      <c r="Z2">
        <f>IF(AND($N2&gt;0,$N2&lt;&gt;""),$N2-('DDD Model Calculations'!M$13+'DDD Model Calculations'!M$12*WorkingData!$P2),"")</f>
        <v>12.555410796309957</v>
      </c>
      <c r="AA2">
        <f>IF(AND($N2&gt;0,$N2&lt;&gt;""),$N2-('DDD Model Calculations'!N$13+'DDD Model Calculations'!N$12*WorkingData!$P2),"")</f>
        <v>19.136826134645958</v>
      </c>
      <c r="AB2">
        <f>IF(X2&lt;&gt;"",X2/'DDD Model Calculations'!K$11,"")</f>
        <v>1.1484098408918947E-2</v>
      </c>
      <c r="AC2">
        <f>IF(Y2&lt;&gt;"",Y2/'DDD Model Calculations'!L$11,"")</f>
        <v>0.3592308726224569</v>
      </c>
      <c r="AD2">
        <f>IF(Z2&lt;&gt;"",Z2/'DDD Model Calculations'!M$11,"")</f>
        <v>0.15297704964722131</v>
      </c>
      <c r="AE2">
        <f>IF(AA2&lt;&gt;"",AA2/'DDD Model Calculations'!N$11,"")</f>
        <v>0.25669033025424443</v>
      </c>
      <c r="AF2">
        <f t="shared" ref="AF2:AF33" si="8">IF(AB2="","",IF(ABS(AB2)&gt;2,0,1))</f>
        <v>1</v>
      </c>
      <c r="AG2">
        <f t="shared" ref="AG2:AG33" si="9">IF(AC2="","",IF(ABS(AC2)&gt;2,0,1))</f>
        <v>1</v>
      </c>
      <c r="AH2">
        <f t="shared" ref="AH2:AH33" si="10">IF(AD2="","",IF(ABS(AD2)&gt;2,0,1))</f>
        <v>1</v>
      </c>
      <c r="AI2">
        <f t="shared" ref="AI2:AI33" si="11">IF(AE2="","",IF(ABS(AE2)&gt;2,0,1))</f>
        <v>1</v>
      </c>
    </row>
    <row r="3" spans="1:35" x14ac:dyDescent="0.4">
      <c r="A3" s="2">
        <v>45750</v>
      </c>
      <c r="B3" s="1">
        <v>31</v>
      </c>
      <c r="C3" s="1">
        <v>16031</v>
      </c>
      <c r="D3" t="str">
        <v>A</v>
      </c>
      <c r="E3">
        <v>16031</v>
      </c>
      <c r="F3">
        <v>419867</v>
      </c>
      <c r="G3">
        <f t="shared" ref="G3:G66" si="12">IF(F4&gt;0,F3-F4,"")</f>
        <v>16031</v>
      </c>
      <c r="H3" s="2">
        <f t="shared" ref="H3:H66" si="13">IF(A3&lt;&gt;"",DATE(YEAR(A3),MONTH(A3),DAY(A3)),"")</f>
        <v>45750</v>
      </c>
      <c r="I3">
        <f t="shared" ref="I3:I66" si="14">IF(A4&gt;0,A3-A4,"")</f>
        <v>31</v>
      </c>
      <c r="J3">
        <f t="shared" ref="J3:J34" si="15">IF(AND(I3&gt;0,I3&lt;&gt;""),I3+J2,"")</f>
        <v>61</v>
      </c>
      <c r="K3">
        <f>IF(AND($H4&gt;0,$H4&lt;&gt;""),VLOOKUP($H4,'Weather Data'!$L$2:$P$4170,'DDD Model Calculations'!$D$22,FALSE),"")</f>
        <v>40817.600002743304</v>
      </c>
      <c r="L3">
        <f>IF(AND($K3&gt;0,$K3&lt;&gt;""),VLOOKUP($H3,'Weather Data'!$L$2:$P$4170,'DDD Model Calculations'!$D$22,FALSE),"")</f>
        <v>41272.500002115965</v>
      </c>
      <c r="M3">
        <f t="shared" ref="M3:M34" si="16">IF(AND(K3&gt;0,K3&lt;&gt;""),L3-K3,"")</f>
        <v>454.89999937266111</v>
      </c>
      <c r="N3">
        <f t="shared" si="0"/>
        <v>517.12903225806451</v>
      </c>
      <c r="O3">
        <f t="shared" si="1"/>
        <v>14.674193528150358</v>
      </c>
      <c r="P3">
        <f t="shared" ref="P3:P34" si="17">IF(AND($I3&gt;0,$I3&lt;&gt;""),M3/$I3-5,"")</f>
        <v>9.6741935281503579</v>
      </c>
      <c r="Q3">
        <f t="shared" si="2"/>
        <v>1</v>
      </c>
      <c r="R3">
        <f t="shared" si="3"/>
        <v>1</v>
      </c>
      <c r="S3">
        <f>IF('DDD Model Calculations'!$D$23=1,WorkingData!AF3,IF('DDD Model Calculations'!$D$23=2,WorkingData!AG3,IF('DDD Model Calculations'!$D$23=4,WorkingData!AH3,WorkingData!AI3)))</f>
        <v>1</v>
      </c>
      <c r="T3">
        <f t="shared" si="4"/>
        <v>1</v>
      </c>
      <c r="U3">
        <f t="shared" si="5"/>
        <v>1</v>
      </c>
      <c r="V3">
        <f t="shared" si="6"/>
        <v>1</v>
      </c>
      <c r="W3">
        <f t="shared" si="7"/>
        <v>1</v>
      </c>
      <c r="X3">
        <f>IF(AND($N3&gt;0,$N3&lt;&gt;"",'DDD Model Calculations'!$K$3&gt;=3),$N3-('DDD Model Calculations'!K$13+'DDD Model Calculations'!K$12*WorkingData!$P3),"")</f>
        <v>152.49064676368482</v>
      </c>
      <c r="Y3">
        <f>IF(AND($N3&gt;0,$N3&lt;&gt;""),$N3-('DDD Model Calculations'!L$13+'DDD Model Calculations'!L$12*WorkingData!$P3),"")</f>
        <v>162.03312670969785</v>
      </c>
      <c r="Z3">
        <f>IF(AND($N3&gt;0,$N3&lt;&gt;""),$N3-('DDD Model Calculations'!M$13+'DDD Model Calculations'!M$12*WorkingData!$P3),"")</f>
        <v>137.72100739854113</v>
      </c>
      <c r="AA3">
        <f>IF(AND($N3&gt;0,$N3&lt;&gt;""),$N3-('DDD Model Calculations'!N$13+'DDD Model Calculations'!N$12*WorkingData!$P3),"")</f>
        <v>145.37607215650428</v>
      </c>
      <c r="AB3">
        <f>IF(X3&lt;&gt;"",X3/'DDD Model Calculations'!K$11,"")</f>
        <v>1.2748776133258313</v>
      </c>
      <c r="AC3">
        <f>IF(Y3&lt;&gt;"",Y3/'DDD Model Calculations'!L$11,"")</f>
        <v>1.895503582558284</v>
      </c>
      <c r="AD3">
        <f>IF(Z3&lt;&gt;"",Z3/'DDD Model Calculations'!M$11,"")</f>
        <v>1.6780138641472331</v>
      </c>
      <c r="AE3">
        <f>IF(AA3&lt;&gt;"",AA3/'DDD Model Calculations'!N$11,"")</f>
        <v>1.949990646848103</v>
      </c>
      <c r="AF3">
        <f t="shared" si="8"/>
        <v>1</v>
      </c>
      <c r="AG3">
        <f t="shared" si="9"/>
        <v>1</v>
      </c>
      <c r="AH3">
        <f t="shared" si="10"/>
        <v>1</v>
      </c>
      <c r="AI3">
        <f t="shared" si="11"/>
        <v>1</v>
      </c>
    </row>
    <row r="4" spans="1:35" x14ac:dyDescent="0.4">
      <c r="A4" s="2">
        <v>45719</v>
      </c>
      <c r="B4" s="1">
        <v>28</v>
      </c>
      <c r="C4" s="1">
        <v>12178</v>
      </c>
      <c r="D4" t="str">
        <v>A</v>
      </c>
      <c r="E4">
        <v>12178</v>
      </c>
      <c r="F4">
        <v>403836</v>
      </c>
      <c r="G4">
        <f t="shared" si="12"/>
        <v>12178</v>
      </c>
      <c r="H4" s="2">
        <f t="shared" si="13"/>
        <v>45719</v>
      </c>
      <c r="I4">
        <f t="shared" si="14"/>
        <v>28</v>
      </c>
      <c r="J4">
        <f t="shared" si="15"/>
        <v>89</v>
      </c>
      <c r="K4">
        <f>IF(AND($H5&gt;0,$H5&lt;&gt;""),VLOOKUP($H5,'Weather Data'!$L$2:$P$4170,'DDD Model Calculations'!$D$22,FALSE),"")</f>
        <v>40176.900002360344</v>
      </c>
      <c r="L4">
        <f>IF(AND($K4&gt;0,$K4&lt;&gt;""),VLOOKUP($H4,'Weather Data'!$L$2:$P$4170,'DDD Model Calculations'!$D$22,FALSE),"")</f>
        <v>40817.600002743304</v>
      </c>
      <c r="M4">
        <f t="shared" si="16"/>
        <v>640.70000038295984</v>
      </c>
      <c r="N4">
        <f t="shared" si="0"/>
        <v>434.92857142857144</v>
      </c>
      <c r="O4">
        <f t="shared" si="1"/>
        <v>22.882142870819994</v>
      </c>
      <c r="P4">
        <f t="shared" si="17"/>
        <v>17.882142870819994</v>
      </c>
      <c r="Q4">
        <f t="shared" si="2"/>
        <v>1</v>
      </c>
      <c r="R4">
        <f t="shared" si="3"/>
        <v>1</v>
      </c>
      <c r="S4">
        <f>IF('DDD Model Calculations'!$D$23=1,WorkingData!AF4,IF('DDD Model Calculations'!$D$23=2,WorkingData!AG4,IF('DDD Model Calculations'!$D$23=4,WorkingData!AH4,WorkingData!AI4)))</f>
        <v>1</v>
      </c>
      <c r="T4">
        <f t="shared" si="4"/>
        <v>1</v>
      </c>
      <c r="U4">
        <f t="shared" si="5"/>
        <v>1</v>
      </c>
      <c r="V4">
        <f t="shared" si="6"/>
        <v>1</v>
      </c>
      <c r="W4">
        <f t="shared" si="7"/>
        <v>1</v>
      </c>
      <c r="X4">
        <f>IF(AND($N4&gt;0,$N4&lt;&gt;"",'DDD Model Calculations'!$K$3&gt;=3),$N4-('DDD Model Calculations'!K$13+'DDD Model Calculations'!K$12*WorkingData!$P4),"")</f>
        <v>-91.569837874648897</v>
      </c>
      <c r="Y4">
        <f>IF(AND($N4&gt;0,$N4&lt;&gt;""),$N4-('DDD Model Calculations'!L$13+'DDD Model Calculations'!L$12*WorkingData!$P4),"")</f>
        <v>-117.80285980756264</v>
      </c>
      <c r="Z4">
        <f>IF(AND($N4&gt;0,$N4&lt;&gt;""),$N4-('DDD Model Calculations'!M$13+'DDD Model Calculations'!M$12*WorkingData!$P4),"")</f>
        <v>-153.2486279541788</v>
      </c>
      <c r="AA4">
        <f>IF(AND($N4&gt;0,$N4&lt;&gt;""),$N4-('DDD Model Calculations'!N$13+'DDD Model Calculations'!N$12*WorkingData!$P4),"")</f>
        <v>-143.65286039539603</v>
      </c>
      <c r="AB4">
        <f>IF(X4&lt;&gt;"",X4/'DDD Model Calculations'!K$11,"")</f>
        <v>-0.7655573560729827</v>
      </c>
      <c r="AC4">
        <f>IF(Y4&lt;&gt;"",Y4/'DDD Model Calculations'!L$11,"")</f>
        <v>-1.3780869834161003</v>
      </c>
      <c r="AD4">
        <f>IF(Z4&lt;&gt;"",Z4/'DDD Model Calculations'!M$11,"")</f>
        <v>-1.8672047730851646</v>
      </c>
      <c r="AE4">
        <f>IF(AA4&lt;&gt;"",AA4/'DDD Model Calculations'!N$11,"")</f>
        <v>-1.9268764797994689</v>
      </c>
      <c r="AF4">
        <f t="shared" si="8"/>
        <v>1</v>
      </c>
      <c r="AG4">
        <f t="shared" si="9"/>
        <v>1</v>
      </c>
      <c r="AH4">
        <f t="shared" si="10"/>
        <v>1</v>
      </c>
      <c r="AI4">
        <f t="shared" si="11"/>
        <v>1</v>
      </c>
    </row>
    <row r="5" spans="1:35" x14ac:dyDescent="0.4">
      <c r="A5" s="2">
        <v>45691</v>
      </c>
      <c r="B5" s="1">
        <v>31</v>
      </c>
      <c r="C5" s="1">
        <v>17555</v>
      </c>
      <c r="D5" t="str">
        <v>A</v>
      </c>
      <c r="E5">
        <v>17555</v>
      </c>
      <c r="F5">
        <v>391658</v>
      </c>
      <c r="G5">
        <f t="shared" si="12"/>
        <v>17555</v>
      </c>
      <c r="H5" s="2">
        <f t="shared" si="13"/>
        <v>45691</v>
      </c>
      <c r="I5">
        <f t="shared" si="14"/>
        <v>31</v>
      </c>
      <c r="J5">
        <f t="shared" si="15"/>
        <v>120</v>
      </c>
      <c r="K5">
        <f>IF(AND($H6&gt;0,$H6&lt;&gt;""),VLOOKUP($H6,'Weather Data'!$L$2:$P$4170,'DDD Model Calculations'!$D$22,FALSE),"")</f>
        <v>39433.200003124774</v>
      </c>
      <c r="L5">
        <f>IF(AND($K5&gt;0,$K5&lt;&gt;""),VLOOKUP($H5,'Weather Data'!$L$2:$P$4170,'DDD Model Calculations'!$D$22,FALSE),"")</f>
        <v>40176.900002360344</v>
      </c>
      <c r="M5">
        <f t="shared" si="16"/>
        <v>743.69999923557043</v>
      </c>
      <c r="N5">
        <f t="shared" si="0"/>
        <v>566.29032258064512</v>
      </c>
      <c r="O5">
        <f t="shared" si="1"/>
        <v>23.990322555986143</v>
      </c>
      <c r="P5">
        <f t="shared" si="17"/>
        <v>18.990322555986143</v>
      </c>
      <c r="Q5">
        <f t="shared" si="2"/>
        <v>1</v>
      </c>
      <c r="R5">
        <f t="shared" si="3"/>
        <v>1</v>
      </c>
      <c r="S5">
        <f>IF('DDD Model Calculations'!$D$23=1,WorkingData!AF5,IF('DDD Model Calculations'!$D$23=2,WorkingData!AG5,IF('DDD Model Calculations'!$D$23=4,WorkingData!AH5,WorkingData!AI5)))</f>
        <v>1</v>
      </c>
      <c r="T5">
        <f t="shared" si="4"/>
        <v>1</v>
      </c>
      <c r="U5">
        <f t="shared" si="5"/>
        <v>1</v>
      </c>
      <c r="V5">
        <f t="shared" si="6"/>
        <v>1</v>
      </c>
      <c r="W5">
        <f t="shared" si="7"/>
        <v>1</v>
      </c>
      <c r="X5">
        <f>IF(AND($N5&gt;0,$N5&lt;&gt;"",'DDD Model Calculations'!$K$3&gt;=3),$N5-('DDD Model Calculations'!K$13+'DDD Model Calculations'!K$12*WorkingData!$P5),"")</f>
        <v>17.93870942137778</v>
      </c>
      <c r="Y5">
        <f>IF(AND($N5&gt;0,$N5&lt;&gt;""),$N5-('DDD Model Calculations'!L$13+'DDD Model Calculations'!L$12*WorkingData!$P5),"")</f>
        <v>-13.124469564619744</v>
      </c>
      <c r="Z5">
        <f>IF(AND($N5&gt;0,$N5&lt;&gt;""),$N5-('DDD Model Calculations'!M$13+'DDD Model Calculations'!M$12*WorkingData!$P5),"")</f>
        <v>-50.073424798062774</v>
      </c>
      <c r="AA5">
        <f>IF(AND($N5&gt;0,$N5&lt;&gt;""),$N5-('DDD Model Calculations'!N$13+'DDD Model Calculations'!N$12*WorkingData!$P5),"")</f>
        <v>-40.215637174459061</v>
      </c>
      <c r="AB5">
        <f>IF(X5&lt;&gt;"",X5/'DDD Model Calculations'!K$11,"")</f>
        <v>0.14997417571920252</v>
      </c>
      <c r="AC5">
        <f>IF(Y5&lt;&gt;"",Y5/'DDD Model Calculations'!L$11,"")</f>
        <v>-0.15353329028504728</v>
      </c>
      <c r="AD5">
        <f>IF(Z5&lt;&gt;"",Z5/'DDD Model Calculations'!M$11,"")</f>
        <v>-0.61010228304046854</v>
      </c>
      <c r="AE5">
        <f>IF(AA5&lt;&gt;"",AA5/'DDD Model Calculations'!N$11,"")</f>
        <v>-0.53942932412432387</v>
      </c>
      <c r="AF5">
        <f t="shared" si="8"/>
        <v>1</v>
      </c>
      <c r="AG5">
        <f t="shared" si="9"/>
        <v>1</v>
      </c>
      <c r="AH5">
        <f t="shared" si="10"/>
        <v>1</v>
      </c>
      <c r="AI5">
        <f t="shared" si="11"/>
        <v>1</v>
      </c>
    </row>
    <row r="6" spans="1:35" x14ac:dyDescent="0.4">
      <c r="A6" s="2">
        <v>45660</v>
      </c>
      <c r="B6" s="1">
        <v>31</v>
      </c>
      <c r="C6" s="1">
        <v>16410</v>
      </c>
      <c r="D6" t="str">
        <v>A</v>
      </c>
      <c r="E6">
        <v>16410</v>
      </c>
      <c r="F6">
        <v>374103</v>
      </c>
      <c r="G6">
        <f t="shared" si="12"/>
        <v>16410</v>
      </c>
      <c r="H6" s="2">
        <f t="shared" si="13"/>
        <v>45660</v>
      </c>
      <c r="I6">
        <f t="shared" si="14"/>
        <v>31</v>
      </c>
      <c r="J6">
        <f t="shared" si="15"/>
        <v>151</v>
      </c>
      <c r="K6">
        <f>IF(AND($H7&gt;0,$H7&lt;&gt;""),VLOOKUP($H7,'Weather Data'!$L$2:$P$4170,'DDD Model Calculations'!$D$22,FALSE),"")</f>
        <v>38857.100003935397</v>
      </c>
      <c r="L6">
        <f>IF(AND($K6&gt;0,$K6&lt;&gt;""),VLOOKUP($H6,'Weather Data'!$L$2:$P$4170,'DDD Model Calculations'!$D$22,FALSE),"")</f>
        <v>39433.200003124774</v>
      </c>
      <c r="M6">
        <f t="shared" si="16"/>
        <v>576.09999918937683</v>
      </c>
      <c r="N6">
        <f t="shared" si="0"/>
        <v>529.35483870967744</v>
      </c>
      <c r="O6">
        <f t="shared" si="1"/>
        <v>18.583870941592799</v>
      </c>
      <c r="P6">
        <f t="shared" si="17"/>
        <v>13.583870941592799</v>
      </c>
      <c r="Q6">
        <f t="shared" si="2"/>
        <v>1</v>
      </c>
      <c r="R6">
        <f t="shared" si="3"/>
        <v>1</v>
      </c>
      <c r="S6">
        <f>IF('DDD Model Calculations'!$D$23=1,WorkingData!AF6,IF('DDD Model Calculations'!$D$23=2,WorkingData!AG6,IF('DDD Model Calculations'!$D$23=4,WorkingData!AH6,WorkingData!AI6)))</f>
        <v>1</v>
      </c>
      <c r="T6">
        <f t="shared" si="4"/>
        <v>1</v>
      </c>
      <c r="U6">
        <f t="shared" si="5"/>
        <v>1</v>
      </c>
      <c r="V6">
        <f t="shared" si="6"/>
        <v>1</v>
      </c>
      <c r="W6">
        <f t="shared" si="7"/>
        <v>1</v>
      </c>
      <c r="X6">
        <f>IF(AND($N6&gt;0,$N6&lt;&gt;"",'DDD Model Calculations'!$K$3&gt;=3),$N6-('DDD Model Calculations'!K$13+'DDD Model Calculations'!K$12*WorkingData!$P6),"")</f>
        <v>87.617965784958017</v>
      </c>
      <c r="Y6">
        <f>IF(AND($N6&gt;0,$N6&lt;&gt;""),$N6-('DDD Model Calculations'!L$13+'DDD Model Calculations'!L$12*WorkingData!$P6),"")</f>
        <v>80.119566723168305</v>
      </c>
      <c r="Z6">
        <f>IF(AND($N6&gt;0,$N6&lt;&gt;""),$N6-('DDD Model Calculations'!M$13+'DDD Model Calculations'!M$12*WorkingData!$P6),"")</f>
        <v>50.504176940432615</v>
      </c>
      <c r="AA6">
        <f>IF(AND($N6&gt;0,$N6&lt;&gt;""),$N6-('DDD Model Calculations'!N$13+'DDD Model Calculations'!N$12*WorkingData!$P6),"")</f>
        <v>59.083653093958958</v>
      </c>
      <c r="AB6">
        <f>IF(X6&lt;&gt;"",X6/'DDD Model Calculations'!K$11,"")</f>
        <v>0.7325182591526207</v>
      </c>
      <c r="AC6">
        <f>IF(Y6&lt;&gt;"",Y6/'DDD Model Calculations'!L$11,"")</f>
        <v>0.93725850287929802</v>
      </c>
      <c r="AD6">
        <f>IF(Z6&lt;&gt;"",Z6/'DDD Model Calculations'!M$11,"")</f>
        <v>0.61535063316918948</v>
      </c>
      <c r="AE6">
        <f>IF(AA6&lt;&gt;"",AA6/'DDD Model Calculations'!N$11,"")</f>
        <v>0.79251398944666851</v>
      </c>
      <c r="AF6">
        <f t="shared" si="8"/>
        <v>1</v>
      </c>
      <c r="AG6">
        <f t="shared" si="9"/>
        <v>1</v>
      </c>
      <c r="AH6">
        <f t="shared" si="10"/>
        <v>1</v>
      </c>
      <c r="AI6">
        <f t="shared" si="11"/>
        <v>1</v>
      </c>
    </row>
    <row r="7" spans="1:35" x14ac:dyDescent="0.4">
      <c r="A7" s="2">
        <v>45629</v>
      </c>
      <c r="B7" s="1">
        <v>29</v>
      </c>
      <c r="C7" s="1">
        <v>4354</v>
      </c>
      <c r="D7" t="str">
        <v>A</v>
      </c>
      <c r="E7">
        <v>4354</v>
      </c>
      <c r="F7">
        <v>357693</v>
      </c>
      <c r="G7">
        <f t="shared" si="12"/>
        <v>4354</v>
      </c>
      <c r="H7" s="2">
        <f t="shared" si="13"/>
        <v>45629</v>
      </c>
      <c r="I7">
        <f t="shared" si="14"/>
        <v>29</v>
      </c>
      <c r="J7">
        <f t="shared" si="15"/>
        <v>180</v>
      </c>
      <c r="K7">
        <f>IF(AND($H8&gt;0,$H8&lt;&gt;""),VLOOKUP($H8,'Weather Data'!$L$2:$P$4170,'DDD Model Calculations'!$D$22,FALSE),"")</f>
        <v>38484.800002574921</v>
      </c>
      <c r="L7">
        <f>IF(AND($K7&gt;0,$K7&lt;&gt;""),VLOOKUP($H7,'Weather Data'!$L$2:$P$4170,'DDD Model Calculations'!$D$22,FALSE),"")</f>
        <v>38857.100003935397</v>
      </c>
      <c r="M7">
        <f t="shared" si="16"/>
        <v>372.30000136047602</v>
      </c>
      <c r="N7">
        <f t="shared" si="0"/>
        <v>150.13793103448276</v>
      </c>
      <c r="O7">
        <f t="shared" si="1"/>
        <v>12.837931081395725</v>
      </c>
      <c r="P7">
        <f t="shared" si="17"/>
        <v>7.837931081395725</v>
      </c>
      <c r="Q7">
        <f t="shared" si="2"/>
        <v>1</v>
      </c>
      <c r="R7">
        <f t="shared" si="3"/>
        <v>1</v>
      </c>
      <c r="S7">
        <f>IF('DDD Model Calculations'!$D$23=1,WorkingData!AF7,IF('DDD Model Calculations'!$D$23=2,WorkingData!AG7,IF('DDD Model Calculations'!$D$23=4,WorkingData!AH7,WorkingData!AI7)))</f>
        <v>0</v>
      </c>
      <c r="T7">
        <f t="shared" si="4"/>
        <v>1</v>
      </c>
      <c r="U7">
        <f t="shared" si="5"/>
        <v>1</v>
      </c>
      <c r="V7">
        <f t="shared" si="6"/>
        <v>1</v>
      </c>
      <c r="W7">
        <f t="shared" si="7"/>
        <v>1</v>
      </c>
      <c r="X7">
        <f>IF(AND($N7&gt;0,$N7&lt;&gt;"",'DDD Model Calculations'!$K$3&gt;=3),$N7-('DDD Model Calculations'!K$13+'DDD Model Calculations'!K$12*WorkingData!$P7),"")</f>
        <v>-178.28952394088438</v>
      </c>
      <c r="Y7">
        <f>IF(AND($N7&gt;0,$N7&lt;&gt;""),$N7-('DDD Model Calculations'!L$13+'DDD Model Calculations'!L$12*WorkingData!$P7),"")</f>
        <v>-160.7434358009755</v>
      </c>
      <c r="Z7">
        <f>IF(AND($N7&gt;0,$N7&lt;&gt;""),$N7-('DDD Model Calculations'!M$13+'DDD Model Calculations'!M$12*WorkingData!$P7),"")</f>
        <v>-182.56476229672981</v>
      </c>
      <c r="AA7">
        <f>IF(AND($N7&gt;0,$N7&lt;&gt;""),$N7-('DDD Model Calculations'!N$13+'DDD Model Calculations'!N$12*WorkingData!$P7),"")</f>
        <v>-175.34386684521346</v>
      </c>
      <c r="AB7">
        <f>IF(X7&lt;&gt;"",X7/'DDD Model Calculations'!K$11,"")</f>
        <v>-1.4905656680373098</v>
      </c>
      <c r="AC7">
        <f>IF(Y7&lt;&gt;"",Y7/'DDD Model Calculations'!L$11,"")</f>
        <v>-1.8804164594031783</v>
      </c>
      <c r="AD7">
        <f>IF(Z7&lt;&gt;"",Z7/'DDD Model Calculations'!M$11,"")</f>
        <v>-2.224397047518996</v>
      </c>
      <c r="AE7">
        <f>IF(AA7&lt;&gt;"",AA7/'DDD Model Calculations'!N$11,"")</f>
        <v>-2.3519613321389876</v>
      </c>
      <c r="AF7">
        <f t="shared" si="8"/>
        <v>1</v>
      </c>
      <c r="AG7">
        <f t="shared" si="9"/>
        <v>1</v>
      </c>
      <c r="AH7">
        <f t="shared" si="10"/>
        <v>0</v>
      </c>
      <c r="AI7">
        <f t="shared" si="11"/>
        <v>0</v>
      </c>
    </row>
    <row r="8" spans="1:35" x14ac:dyDescent="0.4">
      <c r="A8" s="2">
        <v>45600</v>
      </c>
      <c r="B8" s="1">
        <v>32</v>
      </c>
      <c r="C8" s="1">
        <v>902</v>
      </c>
      <c r="D8" t="str">
        <v>A</v>
      </c>
      <c r="E8">
        <v>7213</v>
      </c>
      <c r="F8">
        <v>353339</v>
      </c>
      <c r="G8">
        <f t="shared" si="12"/>
        <v>7213</v>
      </c>
      <c r="H8" s="2">
        <f t="shared" si="13"/>
        <v>45600</v>
      </c>
      <c r="I8">
        <f t="shared" si="14"/>
        <v>32</v>
      </c>
      <c r="J8">
        <f t="shared" si="15"/>
        <v>212</v>
      </c>
      <c r="K8">
        <f>IF(AND($H9&gt;0,$H9&lt;&gt;""),VLOOKUP($H9,'Weather Data'!$L$2:$P$4170,'DDD Model Calculations'!$D$22,FALSE),"")</f>
        <v>38258.100002288818</v>
      </c>
      <c r="L8">
        <f>IF(AND($K8&gt;0,$K8&lt;&gt;""),VLOOKUP($H8,'Weather Data'!$L$2:$P$4170,'DDD Model Calculations'!$D$22,FALSE),"")</f>
        <v>38484.800002574921</v>
      </c>
      <c r="M8">
        <f t="shared" si="16"/>
        <v>226.70000028610229</v>
      </c>
      <c r="N8">
        <f t="shared" si="0"/>
        <v>225.40625</v>
      </c>
      <c r="O8">
        <f t="shared" si="1"/>
        <v>7.0843750089406967</v>
      </c>
      <c r="P8">
        <f t="shared" si="17"/>
        <v>2.0843750089406967</v>
      </c>
      <c r="Q8">
        <f t="shared" si="2"/>
        <v>1</v>
      </c>
      <c r="R8">
        <f t="shared" si="3"/>
        <v>1</v>
      </c>
      <c r="S8">
        <f>IF('DDD Model Calculations'!$D$23=1,WorkingData!AF8,IF('DDD Model Calculations'!$D$23=2,WorkingData!AG8,IF('DDD Model Calculations'!$D$23=4,WorkingData!AH8,WorkingData!AI8)))</f>
        <v>1</v>
      </c>
      <c r="T8">
        <f t="shared" si="4"/>
        <v>1</v>
      </c>
      <c r="U8">
        <f t="shared" si="5"/>
        <v>1</v>
      </c>
      <c r="V8">
        <f t="shared" si="6"/>
        <v>1</v>
      </c>
      <c r="W8">
        <f t="shared" si="7"/>
        <v>1</v>
      </c>
      <c r="X8">
        <f>IF(AND($N8&gt;0,$N8&lt;&gt;"",'DDD Model Calculations'!$K$3&gt;=3),$N8-('DDD Model Calculations'!K$13+'DDD Model Calculations'!K$12*WorkingData!$P8),"")</f>
        <v>10.438403995632484</v>
      </c>
      <c r="Y8">
        <f>IF(AND($N8&gt;0,$N8&lt;&gt;""),$N8-('DDD Model Calculations'!L$13+'DDD Model Calculations'!L$12*WorkingData!$P8),"")</f>
        <v>53.062175669791543</v>
      </c>
      <c r="Z8">
        <f>IF(AND($N8&gt;0,$N8&lt;&gt;""),$N8-('DDD Model Calculations'!M$13+'DDD Model Calculations'!M$12*WorkingData!$P8),"")</f>
        <v>39.045243449819196</v>
      </c>
      <c r="AA8">
        <f>IF(AND($N8&gt;0,$N8&lt;&gt;""),$N8-('DDD Model Calculations'!N$13+'DDD Model Calculations'!N$12*WorkingData!$P8),"")</f>
        <v>44.905757407941167</v>
      </c>
      <c r="AB8">
        <f>IF(X8&lt;&gt;"",X8/'DDD Model Calculations'!K$11,"")</f>
        <v>8.7268877503718131E-2</v>
      </c>
      <c r="AC8">
        <f>IF(Y8&lt;&gt;"",Y8/'DDD Model Calculations'!L$11,"")</f>
        <v>0.62073445179285736</v>
      </c>
      <c r="AD8">
        <f>IF(Z8&lt;&gt;"",Z8/'DDD Model Calculations'!M$11,"")</f>
        <v>0.47573323108363053</v>
      </c>
      <c r="AE8">
        <f>IF(AA8&lt;&gt;"",AA8/'DDD Model Calculations'!N$11,"")</f>
        <v>0.60233988741177724</v>
      </c>
      <c r="AF8">
        <f t="shared" si="8"/>
        <v>1</v>
      </c>
      <c r="AG8">
        <f t="shared" si="9"/>
        <v>1</v>
      </c>
      <c r="AH8">
        <f t="shared" si="10"/>
        <v>1</v>
      </c>
      <c r="AI8">
        <f t="shared" si="11"/>
        <v>1</v>
      </c>
    </row>
    <row r="9" spans="1:35" x14ac:dyDescent="0.4">
      <c r="A9" s="2">
        <v>45568</v>
      </c>
      <c r="B9" s="1">
        <v>30</v>
      </c>
      <c r="C9" s="1">
        <v>6</v>
      </c>
      <c r="D9" t="str">
        <v>A</v>
      </c>
      <c r="E9">
        <v>6</v>
      </c>
      <c r="F9">
        <v>346126</v>
      </c>
      <c r="G9">
        <f t="shared" si="12"/>
        <v>6</v>
      </c>
      <c r="H9" s="2">
        <f t="shared" si="13"/>
        <v>45568</v>
      </c>
      <c r="I9">
        <f t="shared" si="14"/>
        <v>30</v>
      </c>
      <c r="J9">
        <f t="shared" si="15"/>
        <v>242</v>
      </c>
      <c r="K9">
        <f>IF(AND($H10&gt;0,$H10&lt;&gt;""),VLOOKUP($H10,'Weather Data'!$L$2:$P$4170,'DDD Model Calculations'!$D$22,FALSE),"")</f>
        <v>38236.400001525879</v>
      </c>
      <c r="L9">
        <f>IF(AND($K9&gt;0,$K9&lt;&gt;""),VLOOKUP($H9,'Weather Data'!$L$2:$P$4170,'DDD Model Calculations'!$D$22,FALSE),"")</f>
        <v>38258.100002288818</v>
      </c>
      <c r="M9">
        <f t="shared" si="16"/>
        <v>21.700000762939453</v>
      </c>
      <c r="N9">
        <f t="shared" si="0"/>
        <v>0.2</v>
      </c>
      <c r="O9">
        <f t="shared" si="1"/>
        <v>0.72333335876464844</v>
      </c>
      <c r="P9">
        <f t="shared" si="17"/>
        <v>-4.2766666412353516</v>
      </c>
      <c r="Q9">
        <f t="shared" si="2"/>
        <v>0</v>
      </c>
      <c r="R9">
        <f t="shared" si="3"/>
        <v>1</v>
      </c>
      <c r="S9">
        <f>IF('DDD Model Calculations'!$D$23=1,WorkingData!AF9,IF('DDD Model Calculations'!$D$23=2,WorkingData!AG9,IF('DDD Model Calculations'!$D$23=4,WorkingData!AH9,WorkingData!AI9)))</f>
        <v>1</v>
      </c>
      <c r="T9">
        <f t="shared" si="4"/>
        <v>1</v>
      </c>
      <c r="U9">
        <f t="shared" si="5"/>
        <v>1</v>
      </c>
      <c r="V9">
        <f t="shared" si="6"/>
        <v>1</v>
      </c>
      <c r="W9">
        <f t="shared" si="7"/>
        <v>1</v>
      </c>
      <c r="X9">
        <f>IF(AND($N9&gt;0,$N9&lt;&gt;"",'DDD Model Calculations'!$K$3&gt;=3),$N9-('DDD Model Calculations'!K$13+'DDD Model Calculations'!K$12*WorkingData!$P9),"")</f>
        <v>-89.328676004367836</v>
      </c>
      <c r="Y9">
        <f>IF(AND($N9&gt;0,$N9&lt;&gt;""),$N9-('DDD Model Calculations'!L$13+'DDD Model Calculations'!L$12*WorkingData!$P9),"")</f>
        <v>-18.979409446271337</v>
      </c>
      <c r="Z9">
        <f>IF(AND($N9&gt;0,$N9&lt;&gt;""),$N9-('DDD Model Calculations'!M$13+'DDD Model Calculations'!M$12*WorkingData!$P9),"")</f>
        <v>-24.3679253585771</v>
      </c>
      <c r="AA9">
        <f>IF(AND($N9&gt;0,$N9&lt;&gt;""),$N9-('DDD Model Calculations'!N$13+'DDD Model Calculations'!N$12*WorkingData!$P9),"")</f>
        <v>-20.01142791313649</v>
      </c>
      <c r="AB9">
        <f>IF(X9&lt;&gt;"",X9/'DDD Model Calculations'!K$11,"")</f>
        <v>-0.74682042264854387</v>
      </c>
      <c r="AC9">
        <f>IF(Y9&lt;&gt;"",Y9/'DDD Model Calculations'!L$11,"")</f>
        <v>-0.22202582478521463</v>
      </c>
      <c r="AD9">
        <f>IF(Z9&lt;&gt;"",Z9/'DDD Model Calculations'!M$11,"")</f>
        <v>-0.29690253770704306</v>
      </c>
      <c r="AE9">
        <f>IF(AA9&lt;&gt;"",AA9/'DDD Model Calculations'!N$11,"")</f>
        <v>-0.26842173324563384</v>
      </c>
      <c r="AF9">
        <f t="shared" si="8"/>
        <v>1</v>
      </c>
      <c r="AG9">
        <f t="shared" si="9"/>
        <v>1</v>
      </c>
      <c r="AH9">
        <f t="shared" si="10"/>
        <v>1</v>
      </c>
      <c r="AI9">
        <f t="shared" si="11"/>
        <v>1</v>
      </c>
    </row>
    <row r="10" spans="1:35" x14ac:dyDescent="0.4">
      <c r="A10" s="2">
        <v>45538</v>
      </c>
      <c r="B10" s="1">
        <v>33</v>
      </c>
      <c r="C10" s="1">
        <v>0</v>
      </c>
      <c r="D10" t="str">
        <v>A</v>
      </c>
      <c r="E10">
        <v>0</v>
      </c>
      <c r="F10">
        <v>346120</v>
      </c>
      <c r="G10">
        <f t="shared" si="12"/>
        <v>0</v>
      </c>
      <c r="H10" s="2">
        <f t="shared" si="13"/>
        <v>45538</v>
      </c>
      <c r="I10">
        <f t="shared" si="14"/>
        <v>33</v>
      </c>
      <c r="J10">
        <f t="shared" si="15"/>
        <v>275</v>
      </c>
      <c r="K10">
        <f>IF(AND($H11&gt;0,$H11&lt;&gt;""),VLOOKUP($H11,'Weather Data'!$L$2:$P$4170,'DDD Model Calculations'!$D$22,FALSE),"")</f>
        <v>38225.200000762939</v>
      </c>
      <c r="L10">
        <f>IF(AND($K10&gt;0,$K10&lt;&gt;""),VLOOKUP($H10,'Weather Data'!$L$2:$P$4170,'DDD Model Calculations'!$D$22,FALSE),"")</f>
        <v>38236.400001525879</v>
      </c>
      <c r="M10">
        <f t="shared" si="16"/>
        <v>11.200000762939453</v>
      </c>
      <c r="N10">
        <f t="shared" si="0"/>
        <v>0</v>
      </c>
      <c r="O10">
        <f t="shared" si="1"/>
        <v>0.33939396251331677</v>
      </c>
      <c r="P10">
        <f t="shared" si="17"/>
        <v>-4.6606060374866836</v>
      </c>
      <c r="Q10">
        <f t="shared" si="2"/>
        <v>0</v>
      </c>
      <c r="R10">
        <f t="shared" si="3"/>
        <v>1</v>
      </c>
      <c r="S10" t="str">
        <f>IF('DDD Model Calculations'!$D$23=1,WorkingData!AF10,IF('DDD Model Calculations'!$D$23=2,WorkingData!AG10,IF('DDD Model Calculations'!$D$23=4,WorkingData!AH10,WorkingData!AI10)))</f>
        <v/>
      </c>
      <c r="T10">
        <f t="shared" si="4"/>
        <v>1</v>
      </c>
      <c r="U10">
        <f t="shared" si="5"/>
        <v>1</v>
      </c>
      <c r="V10">
        <f t="shared" si="6"/>
        <v>1</v>
      </c>
      <c r="W10">
        <f t="shared" si="7"/>
        <v>1</v>
      </c>
      <c r="X10" t="str">
        <f>IF(AND($N10&gt;0,$N10&lt;&gt;"",'DDD Model Calculations'!$K$3&gt;=3),$N10-('DDD Model Calculations'!K$13+'DDD Model Calculations'!K$12*WorkingData!$P10),"")</f>
        <v/>
      </c>
      <c r="Y10" t="str">
        <f>IF(AND($N10&gt;0,$N10&lt;&gt;""),$N10-('DDD Model Calculations'!L$13+'DDD Model Calculations'!L$12*WorkingData!$P10),"")</f>
        <v/>
      </c>
      <c r="Z10" t="str">
        <f>IF(AND($N10&gt;0,$N10&lt;&gt;""),$N10-('DDD Model Calculations'!M$13+'DDD Model Calculations'!M$12*WorkingData!$P10),"")</f>
        <v/>
      </c>
      <c r="AA10" t="str">
        <f>IF(AND($N10&gt;0,$N10&lt;&gt;""),$N10-('DDD Model Calculations'!N$13+'DDD Model Calculations'!N$12*WorkingData!$P10),"")</f>
        <v/>
      </c>
      <c r="AB10" t="str">
        <f>IF(X10&lt;&gt;"",X10/'DDD Model Calculations'!K$11,"")</f>
        <v/>
      </c>
      <c r="AC10" t="str">
        <f>IF(Y10&lt;&gt;"",Y10/'DDD Model Calculations'!L$11,"")</f>
        <v/>
      </c>
      <c r="AD10" t="str">
        <f>IF(Z10&lt;&gt;"",Z10/'DDD Model Calculations'!M$11,"")</f>
        <v/>
      </c>
      <c r="AE10" t="str">
        <f>IF(AA10&lt;&gt;"",AA10/'DDD Model Calculations'!N$11,"")</f>
        <v/>
      </c>
      <c r="AF10" t="str">
        <f t="shared" si="8"/>
        <v/>
      </c>
      <c r="AG10" t="str">
        <f t="shared" si="9"/>
        <v/>
      </c>
      <c r="AH10" t="str">
        <f t="shared" si="10"/>
        <v/>
      </c>
      <c r="AI10" t="str">
        <f t="shared" si="11"/>
        <v/>
      </c>
    </row>
    <row r="11" spans="1:35" x14ac:dyDescent="0.4">
      <c r="A11" s="2">
        <v>45505</v>
      </c>
      <c r="B11" s="1">
        <v>29</v>
      </c>
      <c r="C11" s="1">
        <v>0</v>
      </c>
      <c r="D11" t="str">
        <v>A</v>
      </c>
      <c r="E11">
        <v>0</v>
      </c>
      <c r="F11">
        <v>346120</v>
      </c>
      <c r="G11">
        <f t="shared" si="12"/>
        <v>0</v>
      </c>
      <c r="H11" s="2">
        <f t="shared" si="13"/>
        <v>45505</v>
      </c>
      <c r="I11">
        <f t="shared" si="14"/>
        <v>29</v>
      </c>
      <c r="J11">
        <f t="shared" si="15"/>
        <v>304</v>
      </c>
      <c r="K11">
        <f>IF(AND($H12&gt;0,$H12&lt;&gt;""),VLOOKUP($H12,'Weather Data'!$L$2:$P$4170,'DDD Model Calculations'!$D$22,FALSE),"")</f>
        <v>38225.200000762939</v>
      </c>
      <c r="L11">
        <f>IF(AND($K11&gt;0,$K11&lt;&gt;""),VLOOKUP($H11,'Weather Data'!$L$2:$P$4170,'DDD Model Calculations'!$D$22,FALSE),"")</f>
        <v>38225.200000762939</v>
      </c>
      <c r="M11">
        <f t="shared" si="16"/>
        <v>0</v>
      </c>
      <c r="N11">
        <f t="shared" si="0"/>
        <v>0</v>
      </c>
      <c r="O11">
        <f t="shared" si="1"/>
        <v>0</v>
      </c>
      <c r="P11">
        <f t="shared" si="17"/>
        <v>-5</v>
      </c>
      <c r="Q11">
        <f t="shared" si="2"/>
        <v>0</v>
      </c>
      <c r="R11">
        <f t="shared" si="3"/>
        <v>1</v>
      </c>
      <c r="S11" t="str">
        <f>IF('DDD Model Calculations'!$D$23=1,WorkingData!AF11,IF('DDD Model Calculations'!$D$23=2,WorkingData!AG11,IF('DDD Model Calculations'!$D$23=4,WorkingData!AH11,WorkingData!AI11)))</f>
        <v/>
      </c>
      <c r="T11">
        <f t="shared" si="4"/>
        <v>1</v>
      </c>
      <c r="U11">
        <f t="shared" si="5"/>
        <v>1</v>
      </c>
      <c r="V11">
        <f t="shared" si="6"/>
        <v>1</v>
      </c>
      <c r="W11">
        <f t="shared" si="7"/>
        <v>1</v>
      </c>
      <c r="X11" t="str">
        <f>IF(AND($N11&gt;0,$N11&lt;&gt;"",'DDD Model Calculations'!$K$3&gt;=3),$N11-('DDD Model Calculations'!K$13+'DDD Model Calculations'!K$12*WorkingData!$P11),"")</f>
        <v/>
      </c>
      <c r="Y11" t="str">
        <f>IF(AND($N11&gt;0,$N11&lt;&gt;""),$N11-('DDD Model Calculations'!L$13+'DDD Model Calculations'!L$12*WorkingData!$P11),"")</f>
        <v/>
      </c>
      <c r="Z11" t="str">
        <f>IF(AND($N11&gt;0,$N11&lt;&gt;""),$N11-('DDD Model Calculations'!M$13+'DDD Model Calculations'!M$12*WorkingData!$P11),"")</f>
        <v/>
      </c>
      <c r="AA11" t="str">
        <f>IF(AND($N11&gt;0,$N11&lt;&gt;""),$N11-('DDD Model Calculations'!N$13+'DDD Model Calculations'!N$12*WorkingData!$P11),"")</f>
        <v/>
      </c>
      <c r="AB11" t="str">
        <f>IF(X11&lt;&gt;"",X11/'DDD Model Calculations'!K$11,"")</f>
        <v/>
      </c>
      <c r="AC11" t="str">
        <f>IF(Y11&lt;&gt;"",Y11/'DDD Model Calculations'!L$11,"")</f>
        <v/>
      </c>
      <c r="AD11" t="str">
        <f>IF(Z11&lt;&gt;"",Z11/'DDD Model Calculations'!M$11,"")</f>
        <v/>
      </c>
      <c r="AE11" t="str">
        <f>IF(AA11&lt;&gt;"",AA11/'DDD Model Calculations'!N$11,"")</f>
        <v/>
      </c>
      <c r="AF11" t="str">
        <f t="shared" si="8"/>
        <v/>
      </c>
      <c r="AG11" t="str">
        <f t="shared" si="9"/>
        <v/>
      </c>
      <c r="AH11" t="str">
        <f t="shared" si="10"/>
        <v/>
      </c>
      <c r="AI11" t="str">
        <f t="shared" si="11"/>
        <v/>
      </c>
    </row>
    <row r="12" spans="1:35" x14ac:dyDescent="0.4">
      <c r="A12" s="2">
        <v>45476</v>
      </c>
      <c r="B12" s="1">
        <v>32</v>
      </c>
      <c r="C12" s="1">
        <v>0</v>
      </c>
      <c r="D12" t="str">
        <v>A</v>
      </c>
      <c r="E12">
        <v>0</v>
      </c>
      <c r="F12">
        <v>346120</v>
      </c>
      <c r="G12">
        <f t="shared" si="12"/>
        <v>0</v>
      </c>
      <c r="H12" s="2">
        <f t="shared" si="13"/>
        <v>45476</v>
      </c>
      <c r="I12">
        <f t="shared" si="14"/>
        <v>32</v>
      </c>
      <c r="J12">
        <f t="shared" si="15"/>
        <v>336</v>
      </c>
      <c r="K12">
        <f>IF(AND($H13&gt;0,$H13&lt;&gt;""),VLOOKUP($H13,'Weather Data'!$L$2:$P$4170,'DDD Model Calculations'!$D$22,FALSE),"")</f>
        <v>38204.500001907349</v>
      </c>
      <c r="L12">
        <f>IF(AND($K12&gt;0,$K12&lt;&gt;""),VLOOKUP($H12,'Weather Data'!$L$2:$P$4170,'DDD Model Calculations'!$D$22,FALSE),"")</f>
        <v>38225.200000762939</v>
      </c>
      <c r="M12">
        <f t="shared" si="16"/>
        <v>20.69999885559082</v>
      </c>
      <c r="N12">
        <f t="shared" si="0"/>
        <v>0</v>
      </c>
      <c r="O12">
        <f t="shared" si="1"/>
        <v>0.64687496423721313</v>
      </c>
      <c r="P12">
        <f t="shared" si="17"/>
        <v>-4.3531250357627869</v>
      </c>
      <c r="Q12">
        <f t="shared" si="2"/>
        <v>0</v>
      </c>
      <c r="R12">
        <f t="shared" si="3"/>
        <v>1</v>
      </c>
      <c r="S12" t="str">
        <f>IF('DDD Model Calculations'!$D$23=1,WorkingData!AF12,IF('DDD Model Calculations'!$D$23=2,WorkingData!AG12,IF('DDD Model Calculations'!$D$23=4,WorkingData!AH12,WorkingData!AI12)))</f>
        <v/>
      </c>
      <c r="T12">
        <f t="shared" si="4"/>
        <v>1</v>
      </c>
      <c r="U12">
        <f t="shared" si="5"/>
        <v>1</v>
      </c>
      <c r="V12">
        <f t="shared" si="6"/>
        <v>1</v>
      </c>
      <c r="W12">
        <f t="shared" si="7"/>
        <v>1</v>
      </c>
      <c r="X12" t="str">
        <f>IF(AND($N12&gt;0,$N12&lt;&gt;"",'DDD Model Calculations'!$K$3&gt;=3),$N12-('DDD Model Calculations'!K$13+'DDD Model Calculations'!K$12*WorkingData!$P12),"")</f>
        <v/>
      </c>
      <c r="Y12" t="str">
        <f>IF(AND($N12&gt;0,$N12&lt;&gt;""),$N12-('DDD Model Calculations'!L$13+'DDD Model Calculations'!L$12*WorkingData!$P12),"")</f>
        <v/>
      </c>
      <c r="Z12" t="str">
        <f>IF(AND($N12&gt;0,$N12&lt;&gt;""),$N12-('DDD Model Calculations'!M$13+'DDD Model Calculations'!M$12*WorkingData!$P12),"")</f>
        <v/>
      </c>
      <c r="AA12" t="str">
        <f>IF(AND($N12&gt;0,$N12&lt;&gt;""),$N12-('DDD Model Calculations'!N$13+'DDD Model Calculations'!N$12*WorkingData!$P12),"")</f>
        <v/>
      </c>
      <c r="AB12" t="str">
        <f>IF(X12&lt;&gt;"",X12/'DDD Model Calculations'!K$11,"")</f>
        <v/>
      </c>
      <c r="AC12" t="str">
        <f>IF(Y12&lt;&gt;"",Y12/'DDD Model Calculations'!L$11,"")</f>
        <v/>
      </c>
      <c r="AD12" t="str">
        <f>IF(Z12&lt;&gt;"",Z12/'DDD Model Calculations'!M$11,"")</f>
        <v/>
      </c>
      <c r="AE12" t="str">
        <f>IF(AA12&lt;&gt;"",AA12/'DDD Model Calculations'!N$11,"")</f>
        <v/>
      </c>
      <c r="AF12" t="str">
        <f t="shared" si="8"/>
        <v/>
      </c>
      <c r="AG12" t="str">
        <f t="shared" si="9"/>
        <v/>
      </c>
      <c r="AH12" t="str">
        <f t="shared" si="10"/>
        <v/>
      </c>
      <c r="AI12" t="str">
        <f t="shared" si="11"/>
        <v/>
      </c>
    </row>
    <row r="13" spans="1:35" x14ac:dyDescent="0.4">
      <c r="A13" s="2">
        <v>45444</v>
      </c>
      <c r="B13" s="1">
        <v>29</v>
      </c>
      <c r="C13" s="1">
        <v>1351</v>
      </c>
      <c r="D13" t="str">
        <v>A</v>
      </c>
      <c r="E13">
        <v>1351</v>
      </c>
      <c r="F13">
        <v>346120</v>
      </c>
      <c r="G13">
        <f t="shared" si="12"/>
        <v>1351</v>
      </c>
      <c r="H13" s="2">
        <f t="shared" si="13"/>
        <v>45444</v>
      </c>
      <c r="I13">
        <f t="shared" si="14"/>
        <v>29</v>
      </c>
      <c r="J13">
        <f t="shared" si="15"/>
        <v>365</v>
      </c>
      <c r="K13">
        <f>IF(AND($H14&gt;0,$H14&lt;&gt;""),VLOOKUP($H14,'Weather Data'!$L$2:$P$4170,'DDD Model Calculations'!$D$22,FALSE),"")</f>
        <v>38146.900000572205</v>
      </c>
      <c r="L13">
        <f>IF(AND($K13&gt;0,$K13&lt;&gt;""),VLOOKUP($H13,'Weather Data'!$L$2:$P$4170,'DDD Model Calculations'!$D$22,FALSE),"")</f>
        <v>38204.500001907349</v>
      </c>
      <c r="M13">
        <f t="shared" si="16"/>
        <v>57.600001335144043</v>
      </c>
      <c r="N13">
        <f t="shared" si="0"/>
        <v>46.586206896551722</v>
      </c>
      <c r="O13">
        <f t="shared" si="1"/>
        <v>1.9862069425911739</v>
      </c>
      <c r="P13">
        <f t="shared" si="17"/>
        <v>-3.0137930574088259</v>
      </c>
      <c r="Q13">
        <f t="shared" si="2"/>
        <v>0</v>
      </c>
      <c r="R13">
        <f t="shared" si="3"/>
        <v>1</v>
      </c>
      <c r="S13">
        <f>IF('DDD Model Calculations'!$D$23=1,WorkingData!AF13,IF('DDD Model Calculations'!$D$23=2,WorkingData!AG13,IF('DDD Model Calculations'!$D$23=4,WorkingData!AH13,WorkingData!AI13)))</f>
        <v>1</v>
      </c>
      <c r="T13">
        <f t="shared" si="4"/>
        <v>1</v>
      </c>
      <c r="U13">
        <f t="shared" si="5"/>
        <v>1</v>
      </c>
      <c r="V13">
        <f t="shared" si="6"/>
        <v>1</v>
      </c>
      <c r="W13">
        <f t="shared" si="7"/>
        <v>1</v>
      </c>
      <c r="X13">
        <f>IF(AND($N13&gt;0,$N13&lt;&gt;"",'DDD Model Calculations'!$K$3&gt;=3),$N13-('DDD Model Calculations'!K$13+'DDD Model Calculations'!K$12*WorkingData!$P13),"")</f>
        <v>-67.846222751017024</v>
      </c>
      <c r="Y13">
        <f>IF(AND($N13&gt;0,$N13&lt;&gt;""),$N13-('DDD Model Calculations'!L$13+'DDD Model Calculations'!L$12*WorkingData!$P13),"")</f>
        <v>-3.0013683651742511</v>
      </c>
      <c r="Z13">
        <f>IF(AND($N13&gt;0,$N13&lt;&gt;""),$N13-('DDD Model Calculations'!M$13+'DDD Model Calculations'!M$12*WorkingData!$P13),"")</f>
        <v>-10.10290544987064</v>
      </c>
      <c r="AA13">
        <f>IF(AND($N13&gt;0,$N13&lt;&gt;""),$N13-('DDD Model Calculations'!N$13+'DDD Model Calculations'!N$12*WorkingData!$P13),"")</f>
        <v>-5.4478118266402404</v>
      </c>
      <c r="AB13">
        <f>IF(X13&lt;&gt;"",X13/'DDD Model Calculations'!K$11,"")</f>
        <v>-0.56721925160453812</v>
      </c>
      <c r="AC13">
        <f>IF(Y13&lt;&gt;"",Y13/'DDD Model Calculations'!L$11,"")</f>
        <v>-3.5110749291147228E-2</v>
      </c>
      <c r="AD13">
        <f>IF(Z13&lt;&gt;"",Z13/'DDD Model Calculations'!M$11,"")</f>
        <v>-0.12309534858391658</v>
      </c>
      <c r="AE13">
        <f>IF(AA13&lt;&gt;"",AA13/'DDD Model Calculations'!N$11,"")</f>
        <v>-7.307380059285537E-2</v>
      </c>
      <c r="AF13">
        <f t="shared" si="8"/>
        <v>1</v>
      </c>
      <c r="AG13">
        <f t="shared" si="9"/>
        <v>1</v>
      </c>
      <c r="AH13">
        <f t="shared" si="10"/>
        <v>1</v>
      </c>
      <c r="AI13">
        <f t="shared" si="11"/>
        <v>1</v>
      </c>
    </row>
    <row r="14" spans="1:35" x14ac:dyDescent="0.4">
      <c r="A14" s="2">
        <v>45415</v>
      </c>
      <c r="B14" s="1">
        <v>32</v>
      </c>
      <c r="C14" s="1">
        <v>6705</v>
      </c>
      <c r="D14" t="str">
        <v>A</v>
      </c>
      <c r="E14">
        <v>6705</v>
      </c>
      <c r="F14">
        <v>344769</v>
      </c>
      <c r="G14">
        <f t="shared" si="12"/>
        <v>6705</v>
      </c>
      <c r="H14" s="2">
        <f t="shared" si="13"/>
        <v>45415</v>
      </c>
      <c r="I14">
        <f t="shared" si="14"/>
        <v>32</v>
      </c>
      <c r="J14">
        <f t="shared" si="15"/>
        <v>397</v>
      </c>
      <c r="K14">
        <f>IF(AND($H15&gt;0,$H15&lt;&gt;""),VLOOKUP($H15,'Weather Data'!$L$2:$P$4170,'DDD Model Calculations'!$D$22,FALSE),"")</f>
        <v>37860.600002288818</v>
      </c>
      <c r="L14">
        <f>IF(AND($K14&gt;0,$K14&lt;&gt;""),VLOOKUP($H14,'Weather Data'!$L$2:$P$4170,'DDD Model Calculations'!$D$22,FALSE),"")</f>
        <v>38146.900000572205</v>
      </c>
      <c r="M14">
        <f t="shared" si="16"/>
        <v>286.29999828338623</v>
      </c>
      <c r="N14">
        <f t="shared" si="0"/>
        <v>209.53125</v>
      </c>
      <c r="O14">
        <f t="shared" si="1"/>
        <v>8.9468749463558197</v>
      </c>
      <c r="P14">
        <f t="shared" si="17"/>
        <v>3.9468749463558197</v>
      </c>
      <c r="Q14">
        <f t="shared" si="2"/>
        <v>1</v>
      </c>
      <c r="R14">
        <f t="shared" si="3"/>
        <v>2</v>
      </c>
      <c r="S14">
        <f>IF('DDD Model Calculations'!$D$23=1,WorkingData!AF14,IF('DDD Model Calculations'!$D$23=2,WorkingData!AG14,IF('DDD Model Calculations'!$D$23=4,WorkingData!AH14,WorkingData!AI14)))</f>
        <v>1</v>
      </c>
      <c r="T14">
        <f t="shared" si="4"/>
        <v>0</v>
      </c>
      <c r="U14">
        <f t="shared" si="5"/>
        <v>1</v>
      </c>
      <c r="V14">
        <f t="shared" si="6"/>
        <v>1</v>
      </c>
      <c r="W14">
        <f t="shared" si="7"/>
        <v>1</v>
      </c>
      <c r="X14">
        <f>IF(AND($N14&gt;0,$N14&lt;&gt;"",'DDD Model Calculations'!$K$3&gt;=3),$N14-('DDD Model Calculations'!K$13+'DDD Model Calculations'!K$12*WorkingData!$P14),"")</f>
        <v>-42.164927482583579</v>
      </c>
      <c r="Y14">
        <f>IF(AND($N14&gt;0,$N14&lt;&gt;""),$N14-('DDD Model Calculations'!L$13+'DDD Model Calculations'!L$12*WorkingData!$P14),"")</f>
        <v>-7.6591237963731089</v>
      </c>
      <c r="Z14">
        <f>IF(AND($N14&gt;0,$N14&lt;&gt;""),$N14-('DDD Model Calculations'!M$13+'DDD Model Calculations'!M$12*WorkingData!$P14),"")</f>
        <v>-24.202438599074782</v>
      </c>
      <c r="AA14">
        <f>IF(AND($N14&gt;0,$N14&lt;&gt;""),$N14-('DDD Model Calculations'!N$13+'DDD Model Calculations'!N$12*WorkingData!$P14),"")</f>
        <v>-17.901551693439899</v>
      </c>
      <c r="AB14">
        <f>IF(X14&lt;&gt;"",X14/'DDD Model Calculations'!K$11,"")</f>
        <v>-0.35251422468131677</v>
      </c>
      <c r="AC14">
        <f>IF(Y14&lt;&gt;"",Y14/'DDD Model Calculations'!L$11,"")</f>
        <v>-8.9598324059333989E-2</v>
      </c>
      <c r="AD14">
        <f>IF(Z14&lt;&gt;"",Z14/'DDD Model Calculations'!M$11,"")</f>
        <v>-0.29488622166330319</v>
      </c>
      <c r="AE14">
        <f>IF(AA14&lt;&gt;"",AA14/'DDD Model Calculations'!N$11,"")</f>
        <v>-0.24012107252901732</v>
      </c>
      <c r="AF14">
        <f t="shared" si="8"/>
        <v>1</v>
      </c>
      <c r="AG14">
        <f t="shared" si="9"/>
        <v>1</v>
      </c>
      <c r="AH14">
        <f t="shared" si="10"/>
        <v>1</v>
      </c>
      <c r="AI14">
        <f t="shared" si="11"/>
        <v>1</v>
      </c>
    </row>
    <row r="15" spans="1:35" x14ac:dyDescent="0.4">
      <c r="A15" s="2">
        <v>45383</v>
      </c>
      <c r="B15" s="1">
        <v>29</v>
      </c>
      <c r="C15" s="1">
        <v>9790</v>
      </c>
      <c r="D15" t="str">
        <v>A</v>
      </c>
      <c r="E15">
        <v>9790</v>
      </c>
      <c r="F15">
        <v>338064</v>
      </c>
      <c r="G15">
        <f t="shared" si="12"/>
        <v>9790</v>
      </c>
      <c r="H15" s="2">
        <f t="shared" si="13"/>
        <v>45383</v>
      </c>
      <c r="I15">
        <f t="shared" si="14"/>
        <v>29</v>
      </c>
      <c r="J15">
        <f t="shared" si="15"/>
        <v>426</v>
      </c>
      <c r="K15">
        <f>IF(AND($H16&gt;0,$H16&lt;&gt;""),VLOOKUP($H16,'Weather Data'!$L$2:$P$4170,'DDD Model Calculations'!$D$22,FALSE),"")</f>
        <v>37444.900002844632</v>
      </c>
      <c r="L15">
        <f>IF(AND($K15&gt;0,$K15&lt;&gt;""),VLOOKUP($H15,'Weather Data'!$L$2:$P$4170,'DDD Model Calculations'!$D$22,FALSE),"")</f>
        <v>37860.600002288818</v>
      </c>
      <c r="M15">
        <f t="shared" si="16"/>
        <v>415.69999944418669</v>
      </c>
      <c r="N15">
        <f t="shared" si="0"/>
        <v>337.58620689655174</v>
      </c>
      <c r="O15">
        <f t="shared" si="1"/>
        <v>14.334482739454714</v>
      </c>
      <c r="P15">
        <f t="shared" si="17"/>
        <v>9.3344827394547139</v>
      </c>
      <c r="Q15">
        <f t="shared" si="2"/>
        <v>1</v>
      </c>
      <c r="R15">
        <f t="shared" si="3"/>
        <v>2</v>
      </c>
      <c r="S15">
        <f>IF('DDD Model Calculations'!$D$23=1,WorkingData!AF15,IF('DDD Model Calculations'!$D$23=2,WorkingData!AG15,IF('DDD Model Calculations'!$D$23=4,WorkingData!AH15,WorkingData!AI15)))</f>
        <v>1</v>
      </c>
      <c r="T15">
        <f t="shared" si="4"/>
        <v>0</v>
      </c>
      <c r="U15">
        <f t="shared" si="5"/>
        <v>1</v>
      </c>
      <c r="V15">
        <f t="shared" si="6"/>
        <v>1</v>
      </c>
      <c r="W15">
        <f t="shared" si="7"/>
        <v>1</v>
      </c>
      <c r="X15">
        <f>IF(AND($N15&gt;0,$N15&lt;&gt;"",'DDD Model Calculations'!$K$3&gt;=3),$N15-('DDD Model Calculations'!K$13+'DDD Model Calculations'!K$12*WorkingData!$P15),"")</f>
        <v>-20.353112357183591</v>
      </c>
      <c r="Y15">
        <f>IF(AND($N15&gt;0,$N15&lt;&gt;""),$N15-('DDD Model Calculations'!L$13+'DDD Model Calculations'!L$12*WorkingData!$P15),"")</f>
        <v>-9.3299551491786588</v>
      </c>
      <c r="Z15">
        <f>IF(AND($N15&gt;0,$N15&lt;&gt;""),$N15-('DDD Model Calculations'!M$13+'DDD Model Calculations'!M$12*WorkingData!$P15),"")</f>
        <v>-33.181274756407788</v>
      </c>
      <c r="AA15">
        <f>IF(AND($N15&gt;0,$N15&lt;&gt;""),$N15-('DDD Model Calculations'!N$13+'DDD Model Calculations'!N$12*WorkingData!$P15),"")</f>
        <v>-25.606531848832219</v>
      </c>
      <c r="AB15">
        <f>IF(X15&lt;&gt;"",X15/'DDD Model Calculations'!K$11,"")</f>
        <v>-0.17015946785175595</v>
      </c>
      <c r="AC15">
        <f>IF(Y15&lt;&gt;"",Y15/'DDD Model Calculations'!L$11,"")</f>
        <v>-0.10914412237480937</v>
      </c>
      <c r="AD15">
        <f>IF(Z15&lt;&gt;"",Z15/'DDD Model Calculations'!M$11,"")</f>
        <v>-0.4042857376885603</v>
      </c>
      <c r="AE15">
        <f>IF(AA15&lt;&gt;"",AA15/'DDD Model Calculations'!N$11,"")</f>
        <v>-0.34347122509738859</v>
      </c>
      <c r="AF15">
        <f t="shared" si="8"/>
        <v>1</v>
      </c>
      <c r="AG15">
        <f t="shared" si="9"/>
        <v>1</v>
      </c>
      <c r="AH15">
        <f t="shared" si="10"/>
        <v>1</v>
      </c>
      <c r="AI15">
        <f t="shared" si="11"/>
        <v>1</v>
      </c>
    </row>
    <row r="16" spans="1:35" x14ac:dyDescent="0.4">
      <c r="A16" s="2">
        <v>45354</v>
      </c>
      <c r="B16" s="1">
        <v>29</v>
      </c>
      <c r="C16" s="1">
        <v>12051</v>
      </c>
      <c r="D16" t="str">
        <v>A</v>
      </c>
      <c r="E16">
        <v>12051</v>
      </c>
      <c r="F16">
        <v>328274</v>
      </c>
      <c r="G16">
        <f t="shared" si="12"/>
        <v>12051</v>
      </c>
      <c r="H16" s="2">
        <f t="shared" si="13"/>
        <v>45354</v>
      </c>
      <c r="I16">
        <f t="shared" si="14"/>
        <v>29</v>
      </c>
      <c r="J16">
        <f t="shared" si="15"/>
        <v>455</v>
      </c>
      <c r="K16">
        <f>IF(AND($H17&gt;0,$H17&lt;&gt;""),VLOOKUP($H17,'Weather Data'!$L$2:$P$4170,'DDD Model Calculations'!$D$22,FALSE),"")</f>
        <v>36939.600002624094</v>
      </c>
      <c r="L16">
        <f>IF(AND($K16&gt;0,$K16&lt;&gt;""),VLOOKUP($H16,'Weather Data'!$L$2:$P$4170,'DDD Model Calculations'!$D$22,FALSE),"")</f>
        <v>37444.900002844632</v>
      </c>
      <c r="M16">
        <f t="shared" si="16"/>
        <v>505.30000022053719</v>
      </c>
      <c r="N16">
        <f t="shared" si="0"/>
        <v>415.55172413793105</v>
      </c>
      <c r="O16">
        <f t="shared" si="1"/>
        <v>17.424137938639213</v>
      </c>
      <c r="P16">
        <f t="shared" si="17"/>
        <v>12.424137938639213</v>
      </c>
      <c r="Q16">
        <f t="shared" si="2"/>
        <v>1</v>
      </c>
      <c r="R16">
        <f t="shared" si="3"/>
        <v>2</v>
      </c>
      <c r="S16">
        <f>IF('DDD Model Calculations'!$D$23=1,WorkingData!AF16,IF('DDD Model Calculations'!$D$23=2,WorkingData!AG16,IF('DDD Model Calculations'!$D$23=4,WorkingData!AH16,WorkingData!AI16)))</f>
        <v>1</v>
      </c>
      <c r="T16">
        <f t="shared" si="4"/>
        <v>0</v>
      </c>
      <c r="U16">
        <f t="shared" si="5"/>
        <v>1</v>
      </c>
      <c r="V16">
        <f t="shared" si="6"/>
        <v>1</v>
      </c>
      <c r="W16">
        <f t="shared" si="7"/>
        <v>1</v>
      </c>
      <c r="X16">
        <f>IF(AND($N16&gt;0,$N16&lt;&gt;"",'DDD Model Calculations'!$K$3&gt;=3),$N16-('DDD Model Calculations'!K$13+'DDD Model Calculations'!K$12*WorkingData!$P16),"")</f>
        <v>-3.3153181344330278</v>
      </c>
      <c r="Y16">
        <f>IF(AND($N16&gt;0,$N16&lt;&gt;""),$N16-('DDD Model Calculations'!L$13+'DDD Model Calculations'!L$12*WorkingData!$P16),"")</f>
        <v>-5.7588577552013476</v>
      </c>
      <c r="Z16">
        <f>IF(AND($N16&gt;0,$N16&lt;&gt;""),$N16-('DDD Model Calculations'!M$13+'DDD Model Calculations'!M$12*WorkingData!$P16),"")</f>
        <v>-33.801131104255546</v>
      </c>
      <c r="AA16">
        <f>IF(AND($N16&gt;0,$N16&lt;&gt;""),$N16-('DDD Model Calculations'!N$13+'DDD Model Calculations'!N$12*WorkingData!$P16),"")</f>
        <v>-25.495864377843361</v>
      </c>
      <c r="AB16">
        <f>IF(X16&lt;&gt;"",X16/'DDD Model Calculations'!K$11,"")</f>
        <v>-2.7717272897345879E-2</v>
      </c>
      <c r="AC16">
        <f>IF(Y16&lt;&gt;"",Y16/'DDD Model Calculations'!L$11,"")</f>
        <v>-6.736854202650143E-2</v>
      </c>
      <c r="AD16">
        <f>IF(Z16&lt;&gt;"",Z16/'DDD Model Calculations'!M$11,"")</f>
        <v>-0.41183816244289179</v>
      </c>
      <c r="AE16">
        <f>IF(AA16&lt;&gt;"",AA16/'DDD Model Calculations'!N$11,"")</f>
        <v>-0.34198679557513345</v>
      </c>
      <c r="AF16">
        <f t="shared" si="8"/>
        <v>1</v>
      </c>
      <c r="AG16">
        <f t="shared" si="9"/>
        <v>1</v>
      </c>
      <c r="AH16">
        <f t="shared" si="10"/>
        <v>1</v>
      </c>
      <c r="AI16">
        <f t="shared" si="11"/>
        <v>1</v>
      </c>
    </row>
    <row r="17" spans="1:35" x14ac:dyDescent="0.4">
      <c r="A17" s="2">
        <v>45325</v>
      </c>
      <c r="B17" s="1">
        <v>33</v>
      </c>
      <c r="C17" s="1">
        <v>17949</v>
      </c>
      <c r="D17" t="str">
        <v>A</v>
      </c>
      <c r="E17">
        <v>17949</v>
      </c>
      <c r="F17">
        <v>316223</v>
      </c>
      <c r="G17">
        <f t="shared" si="12"/>
        <v>17949</v>
      </c>
      <c r="H17" s="2">
        <f t="shared" si="13"/>
        <v>45325</v>
      </c>
      <c r="I17">
        <f t="shared" si="14"/>
        <v>33</v>
      </c>
      <c r="J17">
        <f t="shared" si="15"/>
        <v>488</v>
      </c>
      <c r="K17">
        <f>IF(AND($H18&gt;0,$H18&lt;&gt;""),VLOOKUP($H18,'Weather Data'!$L$2:$P$4170,'DDD Model Calculations'!$D$22,FALSE),"")</f>
        <v>36285.300002247095</v>
      </c>
      <c r="L17">
        <f>IF(AND($K17&gt;0,$K17&lt;&gt;""),VLOOKUP($H17,'Weather Data'!$L$2:$P$4170,'DDD Model Calculations'!$D$22,FALSE),"")</f>
        <v>36939.600002624094</v>
      </c>
      <c r="M17">
        <f t="shared" si="16"/>
        <v>654.30000037699938</v>
      </c>
      <c r="N17">
        <f t="shared" si="0"/>
        <v>543.90909090909088</v>
      </c>
      <c r="O17">
        <f t="shared" si="1"/>
        <v>19.827272738696951</v>
      </c>
      <c r="P17">
        <f t="shared" si="17"/>
        <v>14.827272738696951</v>
      </c>
      <c r="Q17">
        <f t="shared" si="2"/>
        <v>1</v>
      </c>
      <c r="R17">
        <f t="shared" si="3"/>
        <v>2</v>
      </c>
      <c r="S17">
        <f>IF('DDD Model Calculations'!$D$23=1,WorkingData!AF17,IF('DDD Model Calculations'!$D$23=2,WorkingData!AG17,IF('DDD Model Calculations'!$D$23=4,WorkingData!AH17,WorkingData!AI17)))</f>
        <v>1</v>
      </c>
      <c r="T17">
        <f t="shared" si="4"/>
        <v>0</v>
      </c>
      <c r="U17">
        <f t="shared" si="5"/>
        <v>1</v>
      </c>
      <c r="V17">
        <f t="shared" si="6"/>
        <v>1</v>
      </c>
      <c r="W17">
        <f t="shared" si="7"/>
        <v>1</v>
      </c>
      <c r="X17">
        <f>IF(AND($N17&gt;0,$N17&lt;&gt;"",'DDD Model Calculations'!$K$3&gt;=3),$N17-('DDD Model Calculations'!K$13+'DDD Model Calculations'!K$12*WorkingData!$P17),"")</f>
        <v>77.652446226402219</v>
      </c>
      <c r="Y17">
        <f>IF(AND($N17&gt;0,$N17&lt;&gt;""),$N17-('DDD Model Calculations'!L$13+'DDD Model Calculations'!L$12*WorkingData!$P17),"")</f>
        <v>64.734505514018906</v>
      </c>
      <c r="Z17">
        <f>IF(AND($N17&gt;0,$N17&lt;&gt;""),$N17-('DDD Model Calculations'!M$13+'DDD Model Calculations'!M$12*WorkingData!$P17),"")</f>
        <v>33.432507006937158</v>
      </c>
      <c r="AA17">
        <f>IF(AND($N17&gt;0,$N17&lt;&gt;""),$N17-('DDD Model Calculations'!N$13+'DDD Model Calculations'!N$12*WorkingData!$P17),"")</f>
        <v>42.305975392803418</v>
      </c>
      <c r="AB17">
        <f>IF(X17&lt;&gt;"",X17/'DDD Model Calculations'!K$11,"")</f>
        <v>0.64920286860245668</v>
      </c>
      <c r="AC17">
        <f>IF(Y17&lt;&gt;"",Y17/'DDD Model Calculations'!L$11,"")</f>
        <v>0.75728025255478726</v>
      </c>
      <c r="AD17">
        <f>IF(Z17&lt;&gt;"",Z17/'DDD Model Calculations'!M$11,"")</f>
        <v>0.4073467899381219</v>
      </c>
      <c r="AE17">
        <f>IF(AA17&lt;&gt;"",AA17/'DDD Model Calculations'!N$11,"")</f>
        <v>0.56746791337807989</v>
      </c>
      <c r="AF17">
        <f t="shared" si="8"/>
        <v>1</v>
      </c>
      <c r="AG17">
        <f t="shared" si="9"/>
        <v>1</v>
      </c>
      <c r="AH17">
        <f t="shared" si="10"/>
        <v>1</v>
      </c>
      <c r="AI17">
        <f t="shared" si="11"/>
        <v>1</v>
      </c>
    </row>
    <row r="18" spans="1:35" x14ac:dyDescent="0.4">
      <c r="A18" s="2">
        <v>45292</v>
      </c>
      <c r="B18" s="1">
        <v>29</v>
      </c>
      <c r="C18" s="1">
        <v>10926</v>
      </c>
      <c r="D18" t="str">
        <v>A</v>
      </c>
      <c r="E18">
        <v>10926</v>
      </c>
      <c r="F18">
        <v>298274</v>
      </c>
      <c r="G18">
        <f t="shared" si="12"/>
        <v>10926</v>
      </c>
      <c r="H18" s="2">
        <f t="shared" si="13"/>
        <v>45292</v>
      </c>
      <c r="I18">
        <f t="shared" si="14"/>
        <v>29</v>
      </c>
      <c r="J18">
        <f t="shared" si="15"/>
        <v>517</v>
      </c>
      <c r="K18">
        <f>IF(AND($H19&gt;0,$H19&lt;&gt;""),VLOOKUP($H19,'Weather Data'!$L$2:$P$4170,'DDD Model Calculations'!$D$22,FALSE),"")</f>
        <v>35836.300003059208</v>
      </c>
      <c r="L18">
        <f>IF(AND($K18&gt;0,$K18&lt;&gt;""),VLOOKUP($H18,'Weather Data'!$L$2:$P$4170,'DDD Model Calculations'!$D$22,FALSE),"")</f>
        <v>36285.300002247095</v>
      </c>
      <c r="M18">
        <f t="shared" si="16"/>
        <v>448.99999918788671</v>
      </c>
      <c r="N18">
        <f t="shared" si="0"/>
        <v>376.75862068965517</v>
      </c>
      <c r="O18">
        <f t="shared" si="1"/>
        <v>15.482758592685748</v>
      </c>
      <c r="P18">
        <f t="shared" si="17"/>
        <v>10.482758592685748</v>
      </c>
      <c r="Q18">
        <f t="shared" si="2"/>
        <v>1</v>
      </c>
      <c r="R18">
        <f t="shared" si="3"/>
        <v>2</v>
      </c>
      <c r="S18">
        <f>IF('DDD Model Calculations'!$D$23=1,WorkingData!AF18,IF('DDD Model Calculations'!$D$23=2,WorkingData!AG18,IF('DDD Model Calculations'!$D$23=4,WorkingData!AH18,WorkingData!AI18)))</f>
        <v>1</v>
      </c>
      <c r="T18">
        <f t="shared" si="4"/>
        <v>0</v>
      </c>
      <c r="U18">
        <f t="shared" si="5"/>
        <v>1</v>
      </c>
      <c r="V18">
        <f t="shared" si="6"/>
        <v>1</v>
      </c>
      <c r="W18">
        <f t="shared" si="7"/>
        <v>1</v>
      </c>
      <c r="X18">
        <f>IF(AND($N18&gt;0,$N18&lt;&gt;"",'DDD Model Calculations'!$K$3&gt;=3),$N18-('DDD Model Calculations'!K$13+'DDD Model Calculations'!K$12*WorkingData!$P18),"")</f>
        <v>-3.8245952529748024</v>
      </c>
      <c r="Y18">
        <f>IF(AND($N18&gt;0,$N18&lt;&gt;""),$N18-('DDD Model Calculations'!L$13+'DDD Model Calculations'!L$12*WorkingData!$P18),"")</f>
        <v>2.1936401128307921</v>
      </c>
      <c r="Z18">
        <f>IF(AND($N18&gt;0,$N18&lt;&gt;""),$N18-('DDD Model Calculations'!M$13+'DDD Model Calculations'!M$12*WorkingData!$P18),"")</f>
        <v>-23.215254910909664</v>
      </c>
      <c r="AA18">
        <f>IF(AND($N18&gt;0,$N18&lt;&gt;""),$N18-('DDD Model Calculations'!N$13+'DDD Model Calculations'!N$12*WorkingData!$P18),"")</f>
        <v>-15.369011525998701</v>
      </c>
      <c r="AB18">
        <f>IF(X18&lt;&gt;"",X18/'DDD Model Calculations'!K$11,"")</f>
        <v>-3.1975015986429656E-2</v>
      </c>
      <c r="AC18">
        <f>IF(Y18&lt;&gt;"",Y18/'DDD Model Calculations'!L$11,"")</f>
        <v>2.5661744466389174E-2</v>
      </c>
      <c r="AD18">
        <f>IF(Z18&lt;&gt;"",Z18/'DDD Model Calculations'!M$11,"")</f>
        <v>-0.28285822429027052</v>
      </c>
      <c r="AE18">
        <f>IF(AA18&lt;&gt;"",AA18/'DDD Model Calculations'!N$11,"")</f>
        <v>-0.20615104179410376</v>
      </c>
      <c r="AF18">
        <f t="shared" si="8"/>
        <v>1</v>
      </c>
      <c r="AG18">
        <f t="shared" si="9"/>
        <v>1</v>
      </c>
      <c r="AH18">
        <f t="shared" si="10"/>
        <v>1</v>
      </c>
      <c r="AI18">
        <f t="shared" si="11"/>
        <v>1</v>
      </c>
    </row>
    <row r="19" spans="1:35" x14ac:dyDescent="0.4">
      <c r="A19" s="2">
        <v>45263</v>
      </c>
      <c r="B19" s="1">
        <v>30</v>
      </c>
      <c r="C19" s="1">
        <v>10606</v>
      </c>
      <c r="D19" t="str">
        <v>A</v>
      </c>
      <c r="E19">
        <v>10606</v>
      </c>
      <c r="F19">
        <v>287348</v>
      </c>
      <c r="G19">
        <f t="shared" si="12"/>
        <v>10606</v>
      </c>
      <c r="H19" s="2">
        <f t="shared" si="13"/>
        <v>45263</v>
      </c>
      <c r="I19">
        <f t="shared" si="14"/>
        <v>30</v>
      </c>
      <c r="J19">
        <f t="shared" si="15"/>
        <v>547</v>
      </c>
      <c r="K19">
        <f>IF(AND($H20&gt;0,$H20&lt;&gt;""),VLOOKUP($H20,'Weather Data'!$L$2:$P$4170,'DDD Model Calculations'!$D$22,FALSE),"")</f>
        <v>35404.300002701581</v>
      </c>
      <c r="L19">
        <f>IF(AND($K19&gt;0,$K19&lt;&gt;""),VLOOKUP($H19,'Weather Data'!$L$2:$P$4170,'DDD Model Calculations'!$D$22,FALSE),"")</f>
        <v>35836.300003059208</v>
      </c>
      <c r="M19">
        <f t="shared" si="16"/>
        <v>432.00000035762787</v>
      </c>
      <c r="N19">
        <f t="shared" si="0"/>
        <v>353.53333333333336</v>
      </c>
      <c r="O19">
        <f t="shared" si="1"/>
        <v>14.400000011920929</v>
      </c>
      <c r="P19">
        <f t="shared" si="17"/>
        <v>9.4000000119209286</v>
      </c>
      <c r="Q19">
        <f t="shared" si="2"/>
        <v>1</v>
      </c>
      <c r="R19">
        <f t="shared" si="3"/>
        <v>2</v>
      </c>
      <c r="S19">
        <f>IF('DDD Model Calculations'!$D$23=1,WorkingData!AF19,IF('DDD Model Calculations'!$D$23=2,WorkingData!AG19,IF('DDD Model Calculations'!$D$23=4,WorkingData!AH19,WorkingData!AI19)))</f>
        <v>1</v>
      </c>
      <c r="T19">
        <f t="shared" si="4"/>
        <v>0</v>
      </c>
      <c r="U19">
        <f t="shared" si="5"/>
        <v>1</v>
      </c>
      <c r="V19">
        <f t="shared" si="6"/>
        <v>1</v>
      </c>
      <c r="W19">
        <f t="shared" si="7"/>
        <v>1</v>
      </c>
      <c r="X19">
        <f>IF(AND($N19&gt;0,$N19&lt;&gt;"",'DDD Model Calculations'!$K$3&gt;=3),$N19-('DDD Model Calculations'!K$13+'DDD Model Calculations'!K$12*WorkingData!$P19),"")</f>
        <v>-5.6979806487494216</v>
      </c>
      <c r="Y19">
        <f>IF(AND($N19&gt;0,$N19&lt;&gt;""),$N19-('DDD Model Calculations'!L$13+'DDD Model Calculations'!L$12*WorkingData!$P19),"")</f>
        <v>5.039610310444516</v>
      </c>
      <c r="Z19">
        <f>IF(AND($N19&gt;0,$N19&lt;&gt;""),$N19-('DDD Model Calculations'!M$13+'DDD Model Calculations'!M$12*WorkingData!$P19),"")</f>
        <v>-18.900580009046962</v>
      </c>
      <c r="AA19">
        <f>IF(AND($N19&gt;0,$N19&lt;&gt;""),$N19-('DDD Model Calculations'!N$13+'DDD Model Calculations'!N$12*WorkingData!$P19),"")</f>
        <v>-11.310346075775499</v>
      </c>
      <c r="AB19">
        <f>IF(X19&lt;&gt;"",X19/'DDD Model Calculations'!K$11,"")</f>
        <v>-4.7637203490334908E-2</v>
      </c>
      <c r="AC19">
        <f>IF(Y19&lt;&gt;"",Y19/'DDD Model Calculations'!L$11,"")</f>
        <v>5.8954607567746904E-2</v>
      </c>
      <c r="AD19">
        <f>IF(Z19&lt;&gt;"",Z19/'DDD Model Calculations'!M$11,"")</f>
        <v>-0.2302875639286153</v>
      </c>
      <c r="AE19">
        <f>IF(AA19&lt;&gt;"",AA19/'DDD Model Calculations'!N$11,"")</f>
        <v>-0.15171044817220011</v>
      </c>
      <c r="AF19">
        <f t="shared" si="8"/>
        <v>1</v>
      </c>
      <c r="AG19">
        <f t="shared" si="9"/>
        <v>1</v>
      </c>
      <c r="AH19">
        <f t="shared" si="10"/>
        <v>1</v>
      </c>
      <c r="AI19">
        <f t="shared" si="11"/>
        <v>1</v>
      </c>
    </row>
    <row r="20" spans="1:35" x14ac:dyDescent="0.4">
      <c r="A20" s="2">
        <v>45233</v>
      </c>
      <c r="B20" s="1">
        <v>33</v>
      </c>
      <c r="C20" s="1">
        <v>246</v>
      </c>
      <c r="D20" t="str">
        <v>A</v>
      </c>
      <c r="E20">
        <v>2702</v>
      </c>
      <c r="F20">
        <v>276742</v>
      </c>
      <c r="G20">
        <f t="shared" si="12"/>
        <v>2702</v>
      </c>
      <c r="H20" s="2">
        <f t="shared" si="13"/>
        <v>45233</v>
      </c>
      <c r="I20">
        <f t="shared" si="14"/>
        <v>33</v>
      </c>
      <c r="J20">
        <f t="shared" si="15"/>
        <v>580</v>
      </c>
      <c r="K20">
        <f>IF(AND($H21&gt;0,$H21&lt;&gt;""),VLOOKUP($H21,'Weather Data'!$L$2:$P$4170,'DDD Model Calculations'!$D$22,FALSE),"")</f>
        <v>35180.100003965199</v>
      </c>
      <c r="L20">
        <f>IF(AND($K20&gt;0,$K20&lt;&gt;""),VLOOKUP($H20,'Weather Data'!$L$2:$P$4170,'DDD Model Calculations'!$D$22,FALSE),"")</f>
        <v>35404.300002701581</v>
      </c>
      <c r="M20">
        <f t="shared" si="16"/>
        <v>224.19999873638153</v>
      </c>
      <c r="N20">
        <f t="shared" si="0"/>
        <v>81.878787878787875</v>
      </c>
      <c r="O20">
        <f t="shared" si="1"/>
        <v>6.7939393556479253</v>
      </c>
      <c r="P20">
        <f t="shared" si="17"/>
        <v>1.7939393556479253</v>
      </c>
      <c r="Q20">
        <f t="shared" si="2"/>
        <v>1</v>
      </c>
      <c r="R20">
        <f t="shared" si="3"/>
        <v>2</v>
      </c>
      <c r="S20">
        <f>IF('DDD Model Calculations'!$D$23=1,WorkingData!AF20,IF('DDD Model Calculations'!$D$23=2,WorkingData!AG20,IF('DDD Model Calculations'!$D$23=4,WorkingData!AH20,WorkingData!AI20)))</f>
        <v>1</v>
      </c>
      <c r="T20">
        <f t="shared" si="4"/>
        <v>0</v>
      </c>
      <c r="U20">
        <f t="shared" si="5"/>
        <v>1</v>
      </c>
      <c r="V20">
        <f t="shared" si="6"/>
        <v>1</v>
      </c>
      <c r="W20">
        <f t="shared" si="7"/>
        <v>1</v>
      </c>
      <c r="X20">
        <f>IF(AND($N20&gt;0,$N20&lt;&gt;"",'DDD Model Calculations'!$K$3&gt;=3),$N20-('DDD Model Calculations'!K$13+'DDD Model Calculations'!K$12*WorkingData!$P20),"")</f>
        <v>-127.36169312924375</v>
      </c>
      <c r="Y20">
        <f>IF(AND($N20&gt;0,$N20&lt;&gt;""),$N20-('DDD Model Calculations'!L$13+'DDD Model Calculations'!L$12*WorkingData!$P20),"")</f>
        <v>-83.472016802619663</v>
      </c>
      <c r="Z20">
        <f>IF(AND($N20&gt;0,$N20&lt;&gt;""),$N20-('DDD Model Calculations'!M$13+'DDD Model Calculations'!M$12*WorkingData!$P20),"")</f>
        <v>-97.09498843169888</v>
      </c>
      <c r="AA20">
        <f>IF(AND($N20&gt;0,$N20&lt;&gt;""),$N20-('DDD Model Calculations'!N$13+'DDD Model Calculations'!N$12*WorkingData!$P20),"")</f>
        <v>-91.303145619349323</v>
      </c>
      <c r="AB20">
        <f>IF(X20&lt;&gt;"",X20/'DDD Model Calculations'!K$11,"")</f>
        <v>-1.064790364601006</v>
      </c>
      <c r="AC20">
        <f>IF(Y20&lt;&gt;"",Y20/'DDD Model Calculations'!L$11,"")</f>
        <v>-0.97647629287685112</v>
      </c>
      <c r="AD20">
        <f>IF(Z20&lt;&gt;"",Z20/'DDD Model Calculations'!M$11,"")</f>
        <v>-1.1830202218614603</v>
      </c>
      <c r="AE20">
        <f>IF(AA20&lt;&gt;"",AA20/'DDD Model Calculations'!N$11,"")</f>
        <v>-1.2246876486927827</v>
      </c>
      <c r="AF20">
        <f t="shared" si="8"/>
        <v>1</v>
      </c>
      <c r="AG20">
        <f t="shared" si="9"/>
        <v>1</v>
      </c>
      <c r="AH20">
        <f t="shared" si="10"/>
        <v>1</v>
      </c>
      <c r="AI20">
        <f t="shared" si="11"/>
        <v>1</v>
      </c>
    </row>
    <row r="21" spans="1:35" x14ac:dyDescent="0.4">
      <c r="A21" s="2">
        <v>45200</v>
      </c>
      <c r="B21" s="1">
        <v>30</v>
      </c>
      <c r="C21" s="1">
        <v>0</v>
      </c>
      <c r="D21" t="str">
        <v>A</v>
      </c>
      <c r="E21">
        <v>0</v>
      </c>
      <c r="F21">
        <v>274040</v>
      </c>
      <c r="G21">
        <f t="shared" si="12"/>
        <v>0</v>
      </c>
      <c r="H21" s="2">
        <f t="shared" si="13"/>
        <v>45200</v>
      </c>
      <c r="I21">
        <f t="shared" si="14"/>
        <v>30</v>
      </c>
      <c r="J21">
        <f t="shared" si="15"/>
        <v>610</v>
      </c>
      <c r="K21">
        <f>IF(AND($H22&gt;0,$H22&lt;&gt;""),VLOOKUP($H22,'Weather Data'!$L$2:$P$4170,'DDD Model Calculations'!$D$22,FALSE),"")</f>
        <v>35154.300003774464</v>
      </c>
      <c r="L21">
        <f>IF(AND($K21&gt;0,$K21&lt;&gt;""),VLOOKUP($H21,'Weather Data'!$L$2:$P$4170,'DDD Model Calculations'!$D$22,FALSE),"")</f>
        <v>35180.100003965199</v>
      </c>
      <c r="M21">
        <f t="shared" si="16"/>
        <v>25.800000190734863</v>
      </c>
      <c r="N21">
        <f t="shared" si="0"/>
        <v>0</v>
      </c>
      <c r="O21">
        <f t="shared" si="1"/>
        <v>0.86000000635782881</v>
      </c>
      <c r="P21">
        <f t="shared" si="17"/>
        <v>-4.1399999936421708</v>
      </c>
      <c r="Q21">
        <f t="shared" si="2"/>
        <v>0</v>
      </c>
      <c r="R21">
        <f t="shared" si="3"/>
        <v>2</v>
      </c>
      <c r="S21" t="str">
        <f>IF('DDD Model Calculations'!$D$23=1,WorkingData!AF21,IF('DDD Model Calculations'!$D$23=2,WorkingData!AG21,IF('DDD Model Calculations'!$D$23=4,WorkingData!AH21,WorkingData!AI21)))</f>
        <v/>
      </c>
      <c r="T21">
        <f t="shared" si="4"/>
        <v>0</v>
      </c>
      <c r="U21">
        <f t="shared" si="5"/>
        <v>1</v>
      </c>
      <c r="V21">
        <f t="shared" si="6"/>
        <v>1</v>
      </c>
      <c r="W21">
        <f t="shared" si="7"/>
        <v>1</v>
      </c>
      <c r="X21" t="str">
        <f>IF(AND($N21&gt;0,$N21&lt;&gt;"",'DDD Model Calculations'!$K$3&gt;=3),$N21-('DDD Model Calculations'!K$13+'DDD Model Calculations'!K$12*WorkingData!$P21),"")</f>
        <v/>
      </c>
      <c r="Y21" t="str">
        <f>IF(AND($N21&gt;0,$N21&lt;&gt;""),$N21-('DDD Model Calculations'!L$13+'DDD Model Calculations'!L$12*WorkingData!$P21),"")</f>
        <v/>
      </c>
      <c r="Z21" t="str">
        <f>IF(AND($N21&gt;0,$N21&lt;&gt;""),$N21-('DDD Model Calculations'!M$13+'DDD Model Calculations'!M$12*WorkingData!$P21),"")</f>
        <v/>
      </c>
      <c r="AA21" t="str">
        <f>IF(AND($N21&gt;0,$N21&lt;&gt;""),$N21-('DDD Model Calculations'!N$13+'DDD Model Calculations'!N$12*WorkingData!$P21),"")</f>
        <v/>
      </c>
      <c r="AB21" t="str">
        <f>IF(X21&lt;&gt;"",X21/'DDD Model Calculations'!K$11,"")</f>
        <v/>
      </c>
      <c r="AC21" t="str">
        <f>IF(Y21&lt;&gt;"",Y21/'DDD Model Calculations'!L$11,"")</f>
        <v/>
      </c>
      <c r="AD21" t="str">
        <f>IF(Z21&lt;&gt;"",Z21/'DDD Model Calculations'!M$11,"")</f>
        <v/>
      </c>
      <c r="AE21" t="str">
        <f>IF(AA21&lt;&gt;"",AA21/'DDD Model Calculations'!N$11,"")</f>
        <v/>
      </c>
      <c r="AF21" t="str">
        <f t="shared" si="8"/>
        <v/>
      </c>
      <c r="AG21" t="str">
        <f t="shared" si="9"/>
        <v/>
      </c>
      <c r="AH21" t="str">
        <f t="shared" si="10"/>
        <v/>
      </c>
      <c r="AI21" t="str">
        <f t="shared" si="11"/>
        <v/>
      </c>
    </row>
    <row r="22" spans="1:35" x14ac:dyDescent="0.4">
      <c r="A22" s="2">
        <v>45170</v>
      </c>
      <c r="B22" s="1">
        <v>31</v>
      </c>
      <c r="C22" s="1">
        <v>0</v>
      </c>
      <c r="D22" t="str">
        <v>A</v>
      </c>
      <c r="E22">
        <v>0</v>
      </c>
      <c r="F22">
        <v>274040</v>
      </c>
      <c r="G22">
        <f t="shared" si="12"/>
        <v>0</v>
      </c>
      <c r="H22" s="2">
        <f t="shared" si="13"/>
        <v>45170</v>
      </c>
      <c r="I22">
        <f t="shared" si="14"/>
        <v>31</v>
      </c>
      <c r="J22">
        <f t="shared" si="15"/>
        <v>641</v>
      </c>
      <c r="K22">
        <f>IF(AND($H23&gt;0,$H23&lt;&gt;""),VLOOKUP($H23,'Weather Data'!$L$2:$P$4170,'DDD Model Calculations'!$D$22,FALSE),"")</f>
        <v>35147.100001104176</v>
      </c>
      <c r="L22">
        <f>IF(AND($K22&gt;0,$K22&lt;&gt;""),VLOOKUP($H22,'Weather Data'!$L$2:$P$4170,'DDD Model Calculations'!$D$22,FALSE),"")</f>
        <v>35154.300003774464</v>
      </c>
      <c r="M22">
        <f t="shared" si="16"/>
        <v>7.2000026702880859</v>
      </c>
      <c r="N22">
        <f t="shared" si="0"/>
        <v>0</v>
      </c>
      <c r="O22">
        <f t="shared" si="1"/>
        <v>0.23225815065445438</v>
      </c>
      <c r="P22">
        <f t="shared" si="17"/>
        <v>-4.7677418493455459</v>
      </c>
      <c r="Q22">
        <f t="shared" si="2"/>
        <v>0</v>
      </c>
      <c r="R22">
        <f t="shared" si="3"/>
        <v>2</v>
      </c>
      <c r="S22" t="str">
        <f>IF('DDD Model Calculations'!$D$23=1,WorkingData!AF22,IF('DDD Model Calculations'!$D$23=2,WorkingData!AG22,IF('DDD Model Calculations'!$D$23=4,WorkingData!AH22,WorkingData!AI22)))</f>
        <v/>
      </c>
      <c r="T22">
        <f t="shared" si="4"/>
        <v>0</v>
      </c>
      <c r="U22">
        <f t="shared" si="5"/>
        <v>1</v>
      </c>
      <c r="V22">
        <f t="shared" si="6"/>
        <v>1</v>
      </c>
      <c r="W22">
        <f t="shared" si="7"/>
        <v>1</v>
      </c>
      <c r="X22" t="str">
        <f>IF(AND($N22&gt;0,$N22&lt;&gt;"",'DDD Model Calculations'!$K$3&gt;=3),$N22-('DDD Model Calculations'!K$13+'DDD Model Calculations'!K$12*WorkingData!$P22),"")</f>
        <v/>
      </c>
      <c r="Y22" t="str">
        <f>IF(AND($N22&gt;0,$N22&lt;&gt;""),$N22-('DDD Model Calculations'!L$13+'DDD Model Calculations'!L$12*WorkingData!$P22),"")</f>
        <v/>
      </c>
      <c r="Z22" t="str">
        <f>IF(AND($N22&gt;0,$N22&lt;&gt;""),$N22-('DDD Model Calculations'!M$13+'DDD Model Calculations'!M$12*WorkingData!$P22),"")</f>
        <v/>
      </c>
      <c r="AA22" t="str">
        <f>IF(AND($N22&gt;0,$N22&lt;&gt;""),$N22-('DDD Model Calculations'!N$13+'DDD Model Calculations'!N$12*WorkingData!$P22),"")</f>
        <v/>
      </c>
      <c r="AB22" t="str">
        <f>IF(X22&lt;&gt;"",X22/'DDD Model Calculations'!K$11,"")</f>
        <v/>
      </c>
      <c r="AC22" t="str">
        <f>IF(Y22&lt;&gt;"",Y22/'DDD Model Calculations'!L$11,"")</f>
        <v/>
      </c>
      <c r="AD22" t="str">
        <f>IF(Z22&lt;&gt;"",Z22/'DDD Model Calculations'!M$11,"")</f>
        <v/>
      </c>
      <c r="AE22" t="str">
        <f>IF(AA22&lt;&gt;"",AA22/'DDD Model Calculations'!N$11,"")</f>
        <v/>
      </c>
      <c r="AF22" t="str">
        <f t="shared" si="8"/>
        <v/>
      </c>
      <c r="AG22" t="str">
        <f t="shared" si="9"/>
        <v/>
      </c>
      <c r="AH22" t="str">
        <f t="shared" si="10"/>
        <v/>
      </c>
      <c r="AI22" t="str">
        <f t="shared" si="11"/>
        <v/>
      </c>
    </row>
    <row r="23" spans="1:35" x14ac:dyDescent="0.4">
      <c r="A23" s="2">
        <v>45139</v>
      </c>
      <c r="B23" s="1">
        <v>31</v>
      </c>
      <c r="C23" s="1">
        <v>0</v>
      </c>
      <c r="D23" t="str">
        <v>A</v>
      </c>
      <c r="E23">
        <v>0</v>
      </c>
      <c r="F23">
        <v>274040</v>
      </c>
      <c r="G23">
        <f t="shared" si="12"/>
        <v>0</v>
      </c>
      <c r="H23" s="2">
        <f t="shared" si="13"/>
        <v>45139</v>
      </c>
      <c r="I23">
        <f t="shared" si="14"/>
        <v>31</v>
      </c>
      <c r="J23">
        <f t="shared" si="15"/>
        <v>672</v>
      </c>
      <c r="K23">
        <f>IF(AND($H24&gt;0,$H24&lt;&gt;""),VLOOKUP($H24,'Weather Data'!$L$2:$P$4170,'DDD Model Calculations'!$D$22,FALSE),"")</f>
        <v>35147.100001104176</v>
      </c>
      <c r="L23">
        <f>IF(AND($K23&gt;0,$K23&lt;&gt;""),VLOOKUP($H23,'Weather Data'!$L$2:$P$4170,'DDD Model Calculations'!$D$22,FALSE),"")</f>
        <v>35147.100001104176</v>
      </c>
      <c r="M23">
        <f t="shared" si="16"/>
        <v>0</v>
      </c>
      <c r="N23">
        <f t="shared" si="0"/>
        <v>0</v>
      </c>
      <c r="O23">
        <f t="shared" si="1"/>
        <v>0</v>
      </c>
      <c r="P23">
        <f t="shared" si="17"/>
        <v>-5</v>
      </c>
      <c r="Q23">
        <f t="shared" si="2"/>
        <v>0</v>
      </c>
      <c r="R23">
        <f t="shared" si="3"/>
        <v>2</v>
      </c>
      <c r="S23" t="str">
        <f>IF('DDD Model Calculations'!$D$23=1,WorkingData!AF23,IF('DDD Model Calculations'!$D$23=2,WorkingData!AG23,IF('DDD Model Calculations'!$D$23=4,WorkingData!AH23,WorkingData!AI23)))</f>
        <v/>
      </c>
      <c r="T23">
        <f t="shared" si="4"/>
        <v>0</v>
      </c>
      <c r="U23">
        <f t="shared" si="5"/>
        <v>1</v>
      </c>
      <c r="V23">
        <f t="shared" si="6"/>
        <v>1</v>
      </c>
      <c r="W23">
        <f t="shared" si="7"/>
        <v>1</v>
      </c>
      <c r="X23" t="str">
        <f>IF(AND($N23&gt;0,$N23&lt;&gt;"",'DDD Model Calculations'!$K$3&gt;=3),$N23-('DDD Model Calculations'!K$13+'DDD Model Calculations'!K$12*WorkingData!$P23),"")</f>
        <v/>
      </c>
      <c r="Y23" t="str">
        <f>IF(AND($N23&gt;0,$N23&lt;&gt;""),$N23-('DDD Model Calculations'!L$13+'DDD Model Calculations'!L$12*WorkingData!$P23),"")</f>
        <v/>
      </c>
      <c r="Z23" t="str">
        <f>IF(AND($N23&gt;0,$N23&lt;&gt;""),$N23-('DDD Model Calculations'!M$13+'DDD Model Calculations'!M$12*WorkingData!$P23),"")</f>
        <v/>
      </c>
      <c r="AA23" t="str">
        <f>IF(AND($N23&gt;0,$N23&lt;&gt;""),$N23-('DDD Model Calculations'!N$13+'DDD Model Calculations'!N$12*WorkingData!$P23),"")</f>
        <v/>
      </c>
      <c r="AB23" t="str">
        <f>IF(X23&lt;&gt;"",X23/'DDD Model Calculations'!K$11,"")</f>
        <v/>
      </c>
      <c r="AC23" t="str">
        <f>IF(Y23&lt;&gt;"",Y23/'DDD Model Calculations'!L$11,"")</f>
        <v/>
      </c>
      <c r="AD23" t="str">
        <f>IF(Z23&lt;&gt;"",Z23/'DDD Model Calculations'!M$11,"")</f>
        <v/>
      </c>
      <c r="AE23" t="str">
        <f>IF(AA23&lt;&gt;"",AA23/'DDD Model Calculations'!N$11,"")</f>
        <v/>
      </c>
      <c r="AF23" t="str">
        <f t="shared" si="8"/>
        <v/>
      </c>
      <c r="AG23" t="str">
        <f t="shared" si="9"/>
        <v/>
      </c>
      <c r="AH23" t="str">
        <f t="shared" si="10"/>
        <v/>
      </c>
      <c r="AI23" t="str">
        <f t="shared" si="11"/>
        <v/>
      </c>
    </row>
    <row r="24" spans="1:35" x14ac:dyDescent="0.4">
      <c r="A24" s="2">
        <v>45108</v>
      </c>
      <c r="B24" s="1">
        <v>26</v>
      </c>
      <c r="C24" s="1">
        <v>11</v>
      </c>
      <c r="D24" t="str">
        <v>A</v>
      </c>
      <c r="E24">
        <v>11</v>
      </c>
      <c r="F24">
        <v>274040</v>
      </c>
      <c r="G24">
        <f t="shared" si="12"/>
        <v>11</v>
      </c>
      <c r="H24" s="2">
        <f t="shared" si="13"/>
        <v>45108</v>
      </c>
      <c r="I24">
        <f t="shared" si="14"/>
        <v>26</v>
      </c>
      <c r="J24">
        <f t="shared" si="15"/>
        <v>698</v>
      </c>
      <c r="K24">
        <f>IF(AND($H25&gt;0,$H25&lt;&gt;""),VLOOKUP($H25,'Weather Data'!$L$2:$P$4170,'DDD Model Calculations'!$D$22,FALSE),"")</f>
        <v>35133.000002630055</v>
      </c>
      <c r="L24">
        <f>IF(AND($K24&gt;0,$K24&lt;&gt;""),VLOOKUP($H24,'Weather Data'!$L$2:$P$4170,'DDD Model Calculations'!$D$22,FALSE),"")</f>
        <v>35147.100001104176</v>
      </c>
      <c r="M24">
        <f t="shared" si="16"/>
        <v>14.099998474121094</v>
      </c>
      <c r="N24">
        <f t="shared" si="0"/>
        <v>0.42307692307692307</v>
      </c>
      <c r="O24">
        <f t="shared" si="1"/>
        <v>0.54230763362004208</v>
      </c>
      <c r="P24">
        <f t="shared" si="17"/>
        <v>-4.4576923663799581</v>
      </c>
      <c r="Q24">
        <f t="shared" si="2"/>
        <v>0</v>
      </c>
      <c r="R24">
        <f t="shared" si="3"/>
        <v>2</v>
      </c>
      <c r="S24">
        <f>IF('DDD Model Calculations'!$D$23=1,WorkingData!AF24,IF('DDD Model Calculations'!$D$23=2,WorkingData!AG24,IF('DDD Model Calculations'!$D$23=4,WorkingData!AH24,WorkingData!AI24)))</f>
        <v>1</v>
      </c>
      <c r="T24">
        <f t="shared" si="4"/>
        <v>0</v>
      </c>
      <c r="U24">
        <f t="shared" si="5"/>
        <v>1</v>
      </c>
      <c r="V24">
        <f t="shared" si="6"/>
        <v>1</v>
      </c>
      <c r="W24">
        <f t="shared" si="7"/>
        <v>1</v>
      </c>
      <c r="X24">
        <f>IF(AND($N24&gt;0,$N24&lt;&gt;"",'DDD Model Calculations'!$K$3&gt;=3),$N24-('DDD Model Calculations'!K$13+'DDD Model Calculations'!K$12*WorkingData!$P24),"")</f>
        <v>-85.535788040962487</v>
      </c>
      <c r="Y24">
        <f>IF(AND($N24&gt;0,$N24&lt;&gt;""),$N24-('DDD Model Calculations'!L$13+'DDD Model Calculations'!L$12*WorkingData!$P24),"")</f>
        <v>-14.397495393684647</v>
      </c>
      <c r="Z24">
        <f>IF(AND($N24&gt;0,$N24&lt;&gt;""),$N24-('DDD Model Calculations'!M$13+'DDD Model Calculations'!M$12*WorkingData!$P24),"")</f>
        <v>-19.540459491547946</v>
      </c>
      <c r="AA24">
        <f>IF(AND($N24&gt;0,$N24&lt;&gt;""),$N24-('DDD Model Calculations'!N$13+'DDD Model Calculations'!N$12*WorkingData!$P24),"")</f>
        <v>-15.226764105079877</v>
      </c>
      <c r="AB24">
        <f>IF(X24&lt;&gt;"",X24/'DDD Model Calculations'!K$11,"")</f>
        <v>-0.71511049120670267</v>
      </c>
      <c r="AC24">
        <f>IF(Y24&lt;&gt;"",Y24/'DDD Model Calculations'!L$11,"")</f>
        <v>-0.16842546121750715</v>
      </c>
      <c r="AD24">
        <f>IF(Z24&lt;&gt;"",Z24/'DDD Model Calculations'!M$11,"")</f>
        <v>-0.23808395362472626</v>
      </c>
      <c r="AE24">
        <f>IF(AA24&lt;&gt;"",AA24/'DDD Model Calculations'!N$11,"")</f>
        <v>-0.20424301706750805</v>
      </c>
      <c r="AF24">
        <f t="shared" si="8"/>
        <v>1</v>
      </c>
      <c r="AG24">
        <f t="shared" si="9"/>
        <v>1</v>
      </c>
      <c r="AH24">
        <f t="shared" si="10"/>
        <v>1</v>
      </c>
      <c r="AI24">
        <f t="shared" si="11"/>
        <v>1</v>
      </c>
    </row>
    <row r="25" spans="1:35" x14ac:dyDescent="0.4">
      <c r="A25" s="2">
        <v>45082</v>
      </c>
      <c r="B25" s="1">
        <v>35</v>
      </c>
      <c r="C25" s="1">
        <v>2303</v>
      </c>
      <c r="D25" t="str">
        <v>A</v>
      </c>
      <c r="E25">
        <v>2303</v>
      </c>
      <c r="F25">
        <v>274029</v>
      </c>
      <c r="G25">
        <f t="shared" si="12"/>
        <v>2303</v>
      </c>
      <c r="H25" s="2">
        <f t="shared" si="13"/>
        <v>45082</v>
      </c>
      <c r="I25">
        <f t="shared" si="14"/>
        <v>35</v>
      </c>
      <c r="J25">
        <f t="shared" si="15"/>
        <v>733</v>
      </c>
      <c r="K25">
        <f>IF(AND($H26&gt;0,$H26&lt;&gt;""),VLOOKUP($H26,'Weather Data'!$L$2:$P$4170,'DDD Model Calculations'!$D$22,FALSE),"")</f>
        <v>34987.60000205785</v>
      </c>
      <c r="L25">
        <f>IF(AND($K25&gt;0,$K25&lt;&gt;""),VLOOKUP($H25,'Weather Data'!$L$2:$P$4170,'DDD Model Calculations'!$D$22,FALSE),"")</f>
        <v>35133.000002630055</v>
      </c>
      <c r="M25">
        <f t="shared" si="16"/>
        <v>145.40000057220459</v>
      </c>
      <c r="N25">
        <f t="shared" si="0"/>
        <v>65.8</v>
      </c>
      <c r="O25">
        <f t="shared" si="1"/>
        <v>4.1542857306344168</v>
      </c>
      <c r="P25">
        <f t="shared" si="17"/>
        <v>-0.84571426936558325</v>
      </c>
      <c r="Q25">
        <f t="shared" si="2"/>
        <v>0</v>
      </c>
      <c r="R25">
        <f t="shared" si="3"/>
        <v>2</v>
      </c>
      <c r="S25">
        <f>IF('DDD Model Calculations'!$D$23=1,WorkingData!AF25,IF('DDD Model Calculations'!$D$23=2,WorkingData!AG25,IF('DDD Model Calculations'!$D$23=4,WorkingData!AH25,WorkingData!AI25)))</f>
        <v>1</v>
      </c>
      <c r="T25">
        <f t="shared" si="4"/>
        <v>0</v>
      </c>
      <c r="U25">
        <f t="shared" si="5"/>
        <v>1</v>
      </c>
      <c r="V25">
        <f t="shared" si="6"/>
        <v>1</v>
      </c>
      <c r="W25">
        <f t="shared" si="7"/>
        <v>1</v>
      </c>
      <c r="X25">
        <f>IF(AND($N25&gt;0,$N25&lt;&gt;"",'DDD Model Calculations'!$K$3&gt;=3),$N25-('DDD Model Calculations'!K$13+'DDD Model Calculations'!K$12*WorkingData!$P25),"")</f>
        <v>-91.386748613429106</v>
      </c>
      <c r="Y25">
        <f>IF(AND($N25&gt;0,$N25&lt;&gt;""),$N25-('DDD Model Calculations'!L$13+'DDD Model Calculations'!L$12*WorkingData!$P25),"")</f>
        <v>-35.991770623884207</v>
      </c>
      <c r="Z25">
        <f>IF(AND($N25&gt;0,$N25&lt;&gt;""),$N25-('DDD Model Calculations'!M$13+'DDD Model Calculations'!M$12*WorkingData!$P25),"")</f>
        <v>-46.034191827856958</v>
      </c>
      <c r="AA25">
        <f>IF(AND($N25&gt;0,$N25&lt;&gt;""),$N25-('DDD Model Calculations'!N$13+'DDD Model Calculations'!N$12*WorkingData!$P25),"")</f>
        <v>-40.866473625612699</v>
      </c>
      <c r="AB25">
        <f>IF(X25&lt;&gt;"",X25/'DDD Model Calculations'!K$11,"")</f>
        <v>-0.7640266628447534</v>
      </c>
      <c r="AC25">
        <f>IF(Y25&lt;&gt;"",Y25/'DDD Model Calculations'!L$11,"")</f>
        <v>-0.42104063252706048</v>
      </c>
      <c r="AD25">
        <f>IF(Z25&lt;&gt;"",Z25/'DDD Model Calculations'!M$11,"")</f>
        <v>-0.56088764939411484</v>
      </c>
      <c r="AE25">
        <f>IF(AA25&lt;&gt;"",AA25/'DDD Model Calculations'!N$11,"")</f>
        <v>-0.54815926828605033</v>
      </c>
      <c r="AF25">
        <f t="shared" si="8"/>
        <v>1</v>
      </c>
      <c r="AG25">
        <f t="shared" si="9"/>
        <v>1</v>
      </c>
      <c r="AH25">
        <f t="shared" si="10"/>
        <v>1</v>
      </c>
      <c r="AI25">
        <f t="shared" si="11"/>
        <v>1</v>
      </c>
    </row>
    <row r="26" spans="1:35" x14ac:dyDescent="0.4">
      <c r="A26" s="2">
        <v>45047</v>
      </c>
      <c r="B26" s="1">
        <v>30</v>
      </c>
      <c r="C26" s="1">
        <v>4221</v>
      </c>
      <c r="D26" t="str">
        <v>A</v>
      </c>
      <c r="E26">
        <v>4221</v>
      </c>
      <c r="F26">
        <v>271726</v>
      </c>
      <c r="G26">
        <f t="shared" si="12"/>
        <v>4221</v>
      </c>
      <c r="H26" s="2">
        <f t="shared" si="13"/>
        <v>45047</v>
      </c>
      <c r="I26">
        <f t="shared" si="14"/>
        <v>30</v>
      </c>
      <c r="J26">
        <f t="shared" si="15"/>
        <v>763</v>
      </c>
      <c r="K26">
        <f>IF(AND($H27&gt;0,$H27&lt;&gt;""),VLOOKUP($H27,'Weather Data'!$L$2:$P$4170,'DDD Model Calculations'!$D$22,FALSE),"")</f>
        <v>34713.200001843274</v>
      </c>
      <c r="L26">
        <f>IF(AND($K26&gt;0,$K26&lt;&gt;""),VLOOKUP($H26,'Weather Data'!$L$2:$P$4170,'DDD Model Calculations'!$D$22,FALSE),"")</f>
        <v>34987.60000205785</v>
      </c>
      <c r="M26">
        <f t="shared" si="16"/>
        <v>274.40000021457672</v>
      </c>
      <c r="N26">
        <f t="shared" si="0"/>
        <v>140.69999999999999</v>
      </c>
      <c r="O26">
        <f t="shared" si="1"/>
        <v>9.1466666738192242</v>
      </c>
      <c r="P26">
        <f t="shared" si="17"/>
        <v>4.1466666738192242</v>
      </c>
      <c r="Q26">
        <f t="shared" si="2"/>
        <v>1</v>
      </c>
      <c r="R26">
        <f t="shared" si="3"/>
        <v>3</v>
      </c>
      <c r="S26">
        <f>IF('DDD Model Calculations'!$D$23=1,WorkingData!AF26,IF('DDD Model Calculations'!$D$23=2,WorkingData!AG26,IF('DDD Model Calculations'!$D$23=4,WorkingData!AH26,WorkingData!AI26)))</f>
        <v>1</v>
      </c>
      <c r="T26">
        <f t="shared" si="4"/>
        <v>0</v>
      </c>
      <c r="U26">
        <f t="shared" si="5"/>
        <v>0</v>
      </c>
      <c r="V26">
        <f t="shared" si="6"/>
        <v>1</v>
      </c>
      <c r="W26">
        <f t="shared" si="7"/>
        <v>1</v>
      </c>
      <c r="X26">
        <f>IF(AND($N26&gt;0,$N26&lt;&gt;"",'DDD Model Calculations'!$K$3&gt;=3),$N26-('DDD Model Calculations'!K$13+'DDD Model Calculations'!K$12*WorkingData!$P26),"")</f>
        <v>-114.9360524030979</v>
      </c>
      <c r="Y26">
        <f>IF(AND($N26&gt;0,$N26&lt;&gt;""),$N26-('DDD Model Calculations'!L$13+'DDD Model Calculations'!L$12*WorkingData!$P26),"")</f>
        <v>-81.301069067118334</v>
      </c>
      <c r="Z26">
        <f>IF(AND($N26&gt;0,$N26&lt;&gt;""),$N26-('DDD Model Calculations'!M$13+'DDD Model Calculations'!M$12*WorkingData!$P26),"")</f>
        <v>-98.115390773120907</v>
      </c>
      <c r="AA26">
        <f>IF(AND($N26&gt;0,$N26&lt;&gt;""),$N26-('DDD Model Calculations'!N$13+'DDD Model Calculations'!N$12*WorkingData!$P26),"")</f>
        <v>-91.767264740039991</v>
      </c>
      <c r="AB26">
        <f>IF(X26&lt;&gt;"",X26/'DDD Model Calculations'!K$11,"")</f>
        <v>-0.96090746076925715</v>
      </c>
      <c r="AC26">
        <f>IF(Y26&lt;&gt;"",Y26/'DDD Model Calculations'!L$11,"")</f>
        <v>-0.95108000945165894</v>
      </c>
      <c r="AD26">
        <f>IF(Z26&lt;&gt;"",Z26/'DDD Model Calculations'!M$11,"")</f>
        <v>-1.195452960397561</v>
      </c>
      <c r="AE26">
        <f>IF(AA26&lt;&gt;"",AA26/'DDD Model Calculations'!N$11,"")</f>
        <v>-1.2309130744519534</v>
      </c>
      <c r="AF26">
        <f t="shared" si="8"/>
        <v>1</v>
      </c>
      <c r="AG26">
        <f t="shared" si="9"/>
        <v>1</v>
      </c>
      <c r="AH26">
        <f t="shared" si="10"/>
        <v>1</v>
      </c>
      <c r="AI26">
        <f t="shared" si="11"/>
        <v>1</v>
      </c>
    </row>
    <row r="27" spans="1:35" x14ac:dyDescent="0.4">
      <c r="A27" s="2">
        <v>45017</v>
      </c>
      <c r="B27" s="1">
        <v>30</v>
      </c>
      <c r="C27" s="1">
        <v>12017</v>
      </c>
      <c r="D27" t="str">
        <v>A</v>
      </c>
      <c r="E27">
        <v>12017</v>
      </c>
      <c r="F27">
        <v>267505</v>
      </c>
      <c r="G27">
        <f t="shared" si="12"/>
        <v>12017</v>
      </c>
      <c r="H27" s="2">
        <f t="shared" si="13"/>
        <v>45017</v>
      </c>
      <c r="I27">
        <f t="shared" si="14"/>
        <v>30</v>
      </c>
      <c r="J27">
        <f t="shared" si="15"/>
        <v>793</v>
      </c>
      <c r="K27">
        <f>IF(AND($H28&gt;0,$H28&lt;&gt;""),VLOOKUP($H28,'Weather Data'!$L$2:$P$4170,'DDD Model Calculations'!$D$22,FALSE),"")</f>
        <v>34205.300001390278</v>
      </c>
      <c r="L27">
        <f>IF(AND($K27&gt;0,$K27&lt;&gt;""),VLOOKUP($H27,'Weather Data'!$L$2:$P$4170,'DDD Model Calculations'!$D$22,FALSE),"")</f>
        <v>34713.200001843274</v>
      </c>
      <c r="M27">
        <f t="shared" si="16"/>
        <v>507.9000004529953</v>
      </c>
      <c r="N27">
        <f t="shared" si="0"/>
        <v>400.56666666666666</v>
      </c>
      <c r="O27">
        <f t="shared" si="1"/>
        <v>16.930000015099843</v>
      </c>
      <c r="P27">
        <f t="shared" si="17"/>
        <v>11.930000015099843</v>
      </c>
      <c r="Q27">
        <f t="shared" si="2"/>
        <v>1</v>
      </c>
      <c r="R27">
        <f t="shared" si="3"/>
        <v>3</v>
      </c>
      <c r="S27">
        <f>IF('DDD Model Calculations'!$D$23=1,WorkingData!AF27,IF('DDD Model Calculations'!$D$23=2,WorkingData!AG27,IF('DDD Model Calculations'!$D$23=4,WorkingData!AH27,WorkingData!AI27)))</f>
        <v>1</v>
      </c>
      <c r="T27">
        <f t="shared" si="4"/>
        <v>0</v>
      </c>
      <c r="U27">
        <f t="shared" si="5"/>
        <v>0</v>
      </c>
      <c r="V27">
        <f t="shared" si="6"/>
        <v>1</v>
      </c>
      <c r="W27">
        <f t="shared" si="7"/>
        <v>1</v>
      </c>
      <c r="X27">
        <f>IF(AND($N27&gt;0,$N27&lt;&gt;"",'DDD Model Calculations'!$K$3&gt;=3),$N27-('DDD Model Calculations'!K$13+'DDD Model Calculations'!K$12*WorkingData!$P27),"")</f>
        <v>-8.5560201364031059</v>
      </c>
      <c r="Y27">
        <f>IF(AND($N27&gt;0,$N27&lt;&gt;""),$N27-('DDD Model Calculations'!L$13+'DDD Model Calculations'!L$12*WorkingData!$P27),"")</f>
        <v>-8.8457901036318276</v>
      </c>
      <c r="Z27">
        <f>IF(AND($N27&gt;0,$N27&lt;&gt;""),$N27-('DDD Model Calculations'!M$13+'DDD Model Calculations'!M$12*WorkingData!$P27),"")</f>
        <v>-36.217791514192243</v>
      </c>
      <c r="AA27">
        <f>IF(AND($N27&gt;0,$N27&lt;&gt;""),$N27-('DDD Model Calculations'!N$13+'DDD Model Calculations'!N$12*WorkingData!$P27),"")</f>
        <v>-28.029359677003697</v>
      </c>
      <c r="AB27">
        <f>IF(X27&lt;&gt;"",X27/'DDD Model Calculations'!K$11,"")</f>
        <v>-7.1531459552200041E-2</v>
      </c>
      <c r="AC27">
        <f>IF(Y27&lt;&gt;"",Y27/'DDD Model Calculations'!L$11,"")</f>
        <v>-0.10348023995138525</v>
      </c>
      <c r="AD27">
        <f>IF(Z27&lt;&gt;"",Z27/'DDD Model Calculations'!M$11,"")</f>
        <v>-0.44128312330550357</v>
      </c>
      <c r="AE27">
        <f>IF(AA27&lt;&gt;"",AA27/'DDD Model Calculations'!N$11,"")</f>
        <v>-0.37596963789513943</v>
      </c>
      <c r="AF27">
        <f t="shared" si="8"/>
        <v>1</v>
      </c>
      <c r="AG27">
        <f t="shared" si="9"/>
        <v>1</v>
      </c>
      <c r="AH27">
        <f t="shared" si="10"/>
        <v>1</v>
      </c>
      <c r="AI27">
        <f t="shared" si="11"/>
        <v>1</v>
      </c>
    </row>
    <row r="28" spans="1:35" x14ac:dyDescent="0.4">
      <c r="A28" s="2">
        <v>44987</v>
      </c>
      <c r="B28" s="1">
        <v>29</v>
      </c>
      <c r="C28" s="1">
        <v>14031</v>
      </c>
      <c r="D28" t="str">
        <v>A</v>
      </c>
      <c r="E28">
        <v>14031</v>
      </c>
      <c r="F28">
        <v>255488</v>
      </c>
      <c r="G28">
        <f t="shared" si="12"/>
        <v>14031</v>
      </c>
      <c r="H28" s="2">
        <f t="shared" si="13"/>
        <v>44987</v>
      </c>
      <c r="I28">
        <f t="shared" si="14"/>
        <v>29</v>
      </c>
      <c r="J28">
        <f t="shared" si="15"/>
        <v>822</v>
      </c>
      <c r="K28">
        <f>IF(AND($H29&gt;0,$H29&lt;&gt;""),VLOOKUP($H29,'Weather Data'!$L$2:$P$4170,'DDD Model Calculations'!$D$22,FALSE),"")</f>
        <v>33655.100001759827</v>
      </c>
      <c r="L28">
        <f>IF(AND($K28&gt;0,$K28&lt;&gt;""),VLOOKUP($H28,'Weather Data'!$L$2:$P$4170,'DDD Model Calculations'!$D$22,FALSE),"")</f>
        <v>34205.300001390278</v>
      </c>
      <c r="M28">
        <f t="shared" si="16"/>
        <v>550.1999996304512</v>
      </c>
      <c r="N28">
        <f t="shared" si="0"/>
        <v>483.82758620689657</v>
      </c>
      <c r="O28">
        <f t="shared" si="1"/>
        <v>18.972413780360387</v>
      </c>
      <c r="P28">
        <f t="shared" si="17"/>
        <v>13.972413780360387</v>
      </c>
      <c r="Q28">
        <f t="shared" si="2"/>
        <v>1</v>
      </c>
      <c r="R28">
        <f t="shared" si="3"/>
        <v>3</v>
      </c>
      <c r="S28">
        <f>IF('DDD Model Calculations'!$D$23=1,WorkingData!AF28,IF('DDD Model Calculations'!$D$23=2,WorkingData!AG28,IF('DDD Model Calculations'!$D$23=4,WorkingData!AH28,WorkingData!AI28)))</f>
        <v>1</v>
      </c>
      <c r="T28">
        <f t="shared" si="4"/>
        <v>0</v>
      </c>
      <c r="U28">
        <f t="shared" si="5"/>
        <v>0</v>
      </c>
      <c r="V28">
        <f t="shared" si="6"/>
        <v>1</v>
      </c>
      <c r="W28">
        <f t="shared" si="7"/>
        <v>1</v>
      </c>
      <c r="X28">
        <f>IF(AND($N28&gt;0,$N28&lt;&gt;"",'DDD Model Calculations'!$K$3&gt;=3),$N28-('DDD Model Calculations'!K$13+'DDD Model Calculations'!K$12*WorkingData!$P28),"")</f>
        <v>34.428683400152863</v>
      </c>
      <c r="Y28">
        <f>IF(AND($N28&gt;0,$N28&lt;&gt;""),$N28-('DDD Model Calculations'!L$13+'DDD Model Calculations'!L$12*WorkingData!$P28),"")</f>
        <v>25.236765716591037</v>
      </c>
      <c r="Z28">
        <f>IF(AND($N28&gt;0,$N28&lt;&gt;""),$N28-('DDD Model Calculations'!M$13+'DDD Model Calculations'!M$12*WorkingData!$P28),"")</f>
        <v>-4.9056618613077489</v>
      </c>
      <c r="AA28">
        <f>IF(AND($N28&gt;0,$N28&lt;&gt;""),$N28-('DDD Model Calculations'!N$13+'DDD Model Calculations'!N$12*WorkingData!$P28),"")</f>
        <v>3.7656820833018969</v>
      </c>
      <c r="AB28">
        <f>IF(X28&lt;&gt;"",X28/'DDD Model Calculations'!K$11,"")</f>
        <v>0.28783639295043223</v>
      </c>
      <c r="AC28">
        <f>IF(Y28&lt;&gt;"",Y28/'DDD Model Calculations'!L$11,"")</f>
        <v>0.29522592570645823</v>
      </c>
      <c r="AD28">
        <f>IF(Z28&lt;&gt;"",Z28/'DDD Model Calculations'!M$11,"")</f>
        <v>-5.9771336062561527E-2</v>
      </c>
      <c r="AE28">
        <f>IF(AA28&lt;&gt;"",AA28/'DDD Model Calculations'!N$11,"")</f>
        <v>5.0510683997137026E-2</v>
      </c>
      <c r="AF28">
        <f t="shared" si="8"/>
        <v>1</v>
      </c>
      <c r="AG28">
        <f t="shared" si="9"/>
        <v>1</v>
      </c>
      <c r="AH28">
        <f t="shared" si="10"/>
        <v>1</v>
      </c>
      <c r="AI28">
        <f t="shared" si="11"/>
        <v>1</v>
      </c>
    </row>
    <row r="29" spans="1:35" x14ac:dyDescent="0.4">
      <c r="A29" s="2">
        <v>44958</v>
      </c>
      <c r="B29" s="1">
        <v>31</v>
      </c>
      <c r="C29" s="1">
        <v>16357</v>
      </c>
      <c r="D29" t="str">
        <v>A</v>
      </c>
      <c r="E29">
        <v>16357</v>
      </c>
      <c r="F29">
        <v>241457</v>
      </c>
      <c r="G29">
        <f t="shared" si="12"/>
        <v>16357</v>
      </c>
      <c r="H29" s="2">
        <f t="shared" si="13"/>
        <v>44958</v>
      </c>
      <c r="I29">
        <f t="shared" si="14"/>
        <v>31</v>
      </c>
      <c r="J29">
        <f t="shared" si="15"/>
        <v>853</v>
      </c>
      <c r="K29">
        <f>IF(AND($H30&gt;0,$H30&lt;&gt;""),VLOOKUP($H30,'Weather Data'!$L$2:$P$4170,'DDD Model Calculations'!$D$22,FALSE),"")</f>
        <v>33056.900002546608</v>
      </c>
      <c r="L29">
        <f>IF(AND($K29&gt;0,$K29&lt;&gt;""),VLOOKUP($H29,'Weather Data'!$L$2:$P$4170,'DDD Model Calculations'!$D$22,FALSE),"")</f>
        <v>33655.100001759827</v>
      </c>
      <c r="M29">
        <f t="shared" si="16"/>
        <v>598.19999921321869</v>
      </c>
      <c r="N29">
        <f t="shared" si="0"/>
        <v>527.64516129032256</v>
      </c>
      <c r="O29">
        <f t="shared" si="1"/>
        <v>19.296774168168344</v>
      </c>
      <c r="P29">
        <f t="shared" si="17"/>
        <v>14.296774168168344</v>
      </c>
      <c r="Q29">
        <f t="shared" si="2"/>
        <v>1</v>
      </c>
      <c r="R29">
        <f t="shared" si="3"/>
        <v>3</v>
      </c>
      <c r="S29">
        <f>IF('DDD Model Calculations'!$D$23=1,WorkingData!AF29,IF('DDD Model Calculations'!$D$23=2,WorkingData!AG29,IF('DDD Model Calculations'!$D$23=4,WorkingData!AH29,WorkingData!AI29)))</f>
        <v>1</v>
      </c>
      <c r="T29">
        <f t="shared" si="4"/>
        <v>0</v>
      </c>
      <c r="U29">
        <f t="shared" si="5"/>
        <v>0</v>
      </c>
      <c r="V29">
        <f t="shared" si="6"/>
        <v>1</v>
      </c>
      <c r="W29">
        <f t="shared" si="7"/>
        <v>1</v>
      </c>
      <c r="X29">
        <f>IF(AND($N29&gt;0,$N29&lt;&gt;"",'DDD Model Calculations'!$K$3&gt;=3),$N29-('DDD Model Calculations'!K$13+'DDD Model Calculations'!K$12*WorkingData!$P29),"")</f>
        <v>71.849900769684325</v>
      </c>
      <c r="Y29">
        <f>IF(AND($N29&gt;0,$N29&lt;&gt;""),$N29-('DDD Model Calculations'!L$13+'DDD Model Calculations'!L$12*WorkingData!$P29),"")</f>
        <v>61.24421270584628</v>
      </c>
      <c r="Z29">
        <f>IF(AND($N29&gt;0,$N29&lt;&gt;""),$N29-('DDD Model Calculations'!M$13+'DDD Model Calculations'!M$12*WorkingData!$P29),"")</f>
        <v>30.661807430325439</v>
      </c>
      <c r="AA29">
        <f>IF(AND($N29&gt;0,$N29&lt;&gt;""),$N29-('DDD Model Calculations'!N$13+'DDD Model Calculations'!N$12*WorkingData!$P29),"")</f>
        <v>39.409843748000924</v>
      </c>
      <c r="AB29">
        <f>IF(X29&lt;&gt;"",X29/'DDD Model Calculations'!K$11,"")</f>
        <v>0.60069146505034809</v>
      </c>
      <c r="AC29">
        <f>IF(Y29&lt;&gt;"",Y29/'DDD Model Calculations'!L$11,"")</f>
        <v>0.7164499442319604</v>
      </c>
      <c r="AD29">
        <f>IF(Z29&lt;&gt;"",Z29/'DDD Model Calculations'!M$11,"")</f>
        <v>0.37358816160129071</v>
      </c>
      <c r="AE29">
        <f>IF(AA29&lt;&gt;"",AA29/'DDD Model Calculations'!N$11,"")</f>
        <v>0.52862087661589563</v>
      </c>
      <c r="AF29">
        <f t="shared" si="8"/>
        <v>1</v>
      </c>
      <c r="AG29">
        <f t="shared" si="9"/>
        <v>1</v>
      </c>
      <c r="AH29">
        <f t="shared" si="10"/>
        <v>1</v>
      </c>
      <c r="AI29">
        <f t="shared" si="11"/>
        <v>1</v>
      </c>
    </row>
    <row r="30" spans="1:35" x14ac:dyDescent="0.4">
      <c r="A30" s="2">
        <v>44927</v>
      </c>
      <c r="B30" s="1">
        <v>30</v>
      </c>
      <c r="C30" s="1">
        <v>13473</v>
      </c>
      <c r="D30" t="str">
        <v>A</v>
      </c>
      <c r="E30">
        <v>13473</v>
      </c>
      <c r="F30">
        <v>225100</v>
      </c>
      <c r="G30">
        <f t="shared" si="12"/>
        <v>13473</v>
      </c>
      <c r="H30" s="2">
        <f t="shared" si="13"/>
        <v>44927</v>
      </c>
      <c r="I30">
        <f t="shared" si="14"/>
        <v>30</v>
      </c>
      <c r="J30">
        <f t="shared" si="15"/>
        <v>883</v>
      </c>
      <c r="K30">
        <f>IF(AND($H31&gt;0,$H31&lt;&gt;""),VLOOKUP($H31,'Weather Data'!$L$2:$P$4170,'DDD Model Calculations'!$D$22,FALSE),"")</f>
        <v>32501.500002168119</v>
      </c>
      <c r="L30">
        <f>IF(AND($K30&gt;0,$K30&lt;&gt;""),VLOOKUP($H30,'Weather Data'!$L$2:$P$4170,'DDD Model Calculations'!$D$22,FALSE),"")</f>
        <v>33056.900002546608</v>
      </c>
      <c r="M30">
        <f t="shared" si="16"/>
        <v>555.40000037848949</v>
      </c>
      <c r="N30">
        <f t="shared" si="0"/>
        <v>449.1</v>
      </c>
      <c r="O30">
        <f t="shared" si="1"/>
        <v>18.513333345949651</v>
      </c>
      <c r="P30">
        <f t="shared" si="17"/>
        <v>13.513333345949651</v>
      </c>
      <c r="Q30">
        <f t="shared" si="2"/>
        <v>1</v>
      </c>
      <c r="R30">
        <f t="shared" si="3"/>
        <v>3</v>
      </c>
      <c r="S30">
        <f>IF('DDD Model Calculations'!$D$23=1,WorkingData!AF30,IF('DDD Model Calculations'!$D$23=2,WorkingData!AG30,IF('DDD Model Calculations'!$D$23=4,WorkingData!AH30,WorkingData!AI30)))</f>
        <v>1</v>
      </c>
      <c r="T30">
        <f t="shared" si="4"/>
        <v>0</v>
      </c>
      <c r="U30">
        <f t="shared" si="5"/>
        <v>0</v>
      </c>
      <c r="V30">
        <f t="shared" si="6"/>
        <v>1</v>
      </c>
      <c r="W30">
        <f t="shared" si="7"/>
        <v>1</v>
      </c>
      <c r="X30">
        <f>IF(AND($N30&gt;0,$N30&lt;&gt;"",'DDD Model Calculations'!$K$3&gt;=3),$N30-('DDD Model Calculations'!K$13+'DDD Model Calculations'!K$12*WorkingData!$P30),"")</f>
        <v>8.7541221257574762</v>
      </c>
      <c r="Y30">
        <f>IF(AND($N30&gt;0,$N30&lt;&gt;""),$N30-('DDD Model Calculations'!L$13+'DDD Model Calculations'!L$12*WorkingData!$P30),"")</f>
        <v>1.5631710975890201</v>
      </c>
      <c r="Z30">
        <f>IF(AND($N30&gt;0,$N30&lt;&gt;""),$N30-('DDD Model Calculations'!M$13+'DDD Model Calculations'!M$12*WorkingData!$P30),"")</f>
        <v>-27.956538170221222</v>
      </c>
      <c r="AA30">
        <f>IF(AND($N30&gt;0,$N30&lt;&gt;""),$N30-('DDD Model Calculations'!N$13+'DDD Model Calculations'!N$12*WorkingData!$P30),"")</f>
        <v>-19.393740056935258</v>
      </c>
      <c r="AB30">
        <f>IF(X30&lt;&gt;"",X30/'DDD Model Calculations'!K$11,"")</f>
        <v>7.3187664681781422E-2</v>
      </c>
      <c r="AC30">
        <f>IF(Y30&lt;&gt;"",Y30/'DDD Model Calculations'!L$11,"")</f>
        <v>1.8286362028550635E-2</v>
      </c>
      <c r="AD30">
        <f>IF(Z30&lt;&gt;"",Z30/'DDD Model Calculations'!M$11,"")</f>
        <v>-0.34062674627000633</v>
      </c>
      <c r="AE30">
        <f>IF(AA30&lt;&gt;"",AA30/'DDD Model Calculations'!N$11,"")</f>
        <v>-0.2601364251863586</v>
      </c>
      <c r="AF30">
        <f t="shared" si="8"/>
        <v>1</v>
      </c>
      <c r="AG30">
        <f t="shared" si="9"/>
        <v>1</v>
      </c>
      <c r="AH30">
        <f t="shared" si="10"/>
        <v>1</v>
      </c>
      <c r="AI30">
        <f t="shared" si="11"/>
        <v>1</v>
      </c>
    </row>
    <row r="31" spans="1:35" x14ac:dyDescent="0.4">
      <c r="A31" s="2">
        <v>44897</v>
      </c>
      <c r="B31" s="1">
        <v>31</v>
      </c>
      <c r="C31" s="1">
        <v>12951</v>
      </c>
      <c r="D31" t="str">
        <v>A</v>
      </c>
      <c r="E31">
        <v>12951</v>
      </c>
      <c r="F31">
        <v>211627</v>
      </c>
      <c r="G31">
        <f t="shared" si="12"/>
        <v>12951</v>
      </c>
      <c r="H31" s="2">
        <f t="shared" si="13"/>
        <v>44897</v>
      </c>
      <c r="I31">
        <f t="shared" si="14"/>
        <v>31</v>
      </c>
      <c r="J31">
        <f t="shared" si="15"/>
        <v>914</v>
      </c>
      <c r="K31">
        <f>IF(AND($H32&gt;0,$H32&lt;&gt;""),VLOOKUP($H32,'Weather Data'!$L$2:$P$4170,'DDD Model Calculations'!$D$22,FALSE),"")</f>
        <v>32091.100002452731</v>
      </c>
      <c r="L31">
        <f>IF(AND($K31&gt;0,$K31&lt;&gt;""),VLOOKUP($H31,'Weather Data'!$L$2:$P$4170,'DDD Model Calculations'!$D$22,FALSE),"")</f>
        <v>32501.500002168119</v>
      </c>
      <c r="M31">
        <f t="shared" si="16"/>
        <v>410.39999971538782</v>
      </c>
      <c r="N31">
        <f t="shared" si="0"/>
        <v>417.77419354838707</v>
      </c>
      <c r="O31">
        <f t="shared" si="1"/>
        <v>13.238709668238316</v>
      </c>
      <c r="P31">
        <f t="shared" si="17"/>
        <v>8.2387096682383163</v>
      </c>
      <c r="Q31">
        <f t="shared" si="2"/>
        <v>1</v>
      </c>
      <c r="R31">
        <f t="shared" si="3"/>
        <v>3</v>
      </c>
      <c r="S31">
        <f>IF('DDD Model Calculations'!$D$23=1,WorkingData!AF31,IF('DDD Model Calculations'!$D$23=2,WorkingData!AG31,IF('DDD Model Calculations'!$D$23=4,WorkingData!AH31,WorkingData!AI31)))</f>
        <v>1</v>
      </c>
      <c r="T31">
        <f t="shared" si="4"/>
        <v>0</v>
      </c>
      <c r="U31">
        <f t="shared" si="5"/>
        <v>0</v>
      </c>
      <c r="V31">
        <f t="shared" si="6"/>
        <v>1</v>
      </c>
      <c r="W31">
        <f t="shared" si="7"/>
        <v>1</v>
      </c>
      <c r="X31">
        <f>IF(AND($N31&gt;0,$N31&lt;&gt;"",'DDD Model Calculations'!$K$3&gt;=3),$N31-('DDD Model Calculations'!K$13+'DDD Model Calculations'!K$12*WorkingData!$P31),"")</f>
        <v>81.443420837957433</v>
      </c>
      <c r="Y31">
        <f>IF(AND($N31&gt;0,$N31&lt;&gt;""),$N31-('DDD Model Calculations'!L$13+'DDD Model Calculations'!L$12*WorkingData!$P31),"")</f>
        <v>97.242659126822161</v>
      </c>
      <c r="Z31">
        <f>IF(AND($N31&gt;0,$N31&lt;&gt;""),$N31-('DDD Model Calculations'!M$13+'DDD Model Calculations'!M$12*WorkingData!$P31),"")</f>
        <v>74.877697691280787</v>
      </c>
      <c r="AA31">
        <f>IF(AND($N31&gt;0,$N31&lt;&gt;""),$N31-('DDD Model Calculations'!N$13+'DDD Model Calculations'!N$12*WorkingData!$P31),"")</f>
        <v>82.193353976901108</v>
      </c>
      <c r="AB31">
        <f>IF(X31&lt;&gt;"",X31/'DDD Model Calculations'!K$11,"")</f>
        <v>0.68089680372260919</v>
      </c>
      <c r="AC31">
        <f>IF(Y31&lt;&gt;"",Y31/'DDD Model Calculations'!L$11,"")</f>
        <v>1.1375686718841391</v>
      </c>
      <c r="AD31">
        <f>IF(Z31&lt;&gt;"",Z31/'DDD Model Calculations'!M$11,"")</f>
        <v>0.91232134599333026</v>
      </c>
      <c r="AE31">
        <f>IF(AA31&lt;&gt;"",AA31/'DDD Model Calculations'!N$11,"")</f>
        <v>1.1024941664092247</v>
      </c>
      <c r="AF31">
        <f t="shared" si="8"/>
        <v>1</v>
      </c>
      <c r="AG31">
        <f t="shared" si="9"/>
        <v>1</v>
      </c>
      <c r="AH31">
        <f t="shared" si="10"/>
        <v>1</v>
      </c>
      <c r="AI31">
        <f t="shared" si="11"/>
        <v>1</v>
      </c>
    </row>
    <row r="32" spans="1:35" x14ac:dyDescent="0.4">
      <c r="A32" s="2">
        <v>44866</v>
      </c>
      <c r="B32" s="1">
        <v>31</v>
      </c>
      <c r="C32" s="1">
        <v>217</v>
      </c>
      <c r="D32" t="str">
        <v>A</v>
      </c>
      <c r="E32">
        <v>6741</v>
      </c>
      <c r="F32">
        <v>198676</v>
      </c>
      <c r="G32">
        <f t="shared" si="12"/>
        <v>6741</v>
      </c>
      <c r="H32" s="2">
        <f t="shared" si="13"/>
        <v>44866</v>
      </c>
      <c r="I32">
        <f t="shared" si="14"/>
        <v>31</v>
      </c>
      <c r="J32">
        <f t="shared" si="15"/>
        <v>945</v>
      </c>
      <c r="K32">
        <f>IF(AND($H33&gt;0,$H33&lt;&gt;""),VLOOKUP($H33,'Weather Data'!$L$2:$P$4170,'DDD Model Calculations'!$D$22,FALSE),"")</f>
        <v>31853.400003120303</v>
      </c>
      <c r="L32">
        <f>IF(AND($K32&gt;0,$K32&lt;&gt;""),VLOOKUP($H32,'Weather Data'!$L$2:$P$4170,'DDD Model Calculations'!$D$22,FALSE),"")</f>
        <v>32091.100002452731</v>
      </c>
      <c r="M32">
        <f t="shared" si="16"/>
        <v>237.69999933242798</v>
      </c>
      <c r="N32">
        <f t="shared" si="0"/>
        <v>217.45161290322579</v>
      </c>
      <c r="O32">
        <f t="shared" si="1"/>
        <v>7.6677419139492899</v>
      </c>
      <c r="P32">
        <f t="shared" si="17"/>
        <v>2.6677419139492899</v>
      </c>
      <c r="Q32">
        <f t="shared" si="2"/>
        <v>1</v>
      </c>
      <c r="R32">
        <f t="shared" si="3"/>
        <v>3</v>
      </c>
      <c r="S32">
        <f>IF('DDD Model Calculations'!$D$23=1,WorkingData!AF32,IF('DDD Model Calculations'!$D$23=2,WorkingData!AG32,IF('DDD Model Calculations'!$D$23=4,WorkingData!AH32,WorkingData!AI32)))</f>
        <v>1</v>
      </c>
      <c r="T32">
        <f t="shared" si="4"/>
        <v>0</v>
      </c>
      <c r="U32">
        <f t="shared" si="5"/>
        <v>0</v>
      </c>
      <c r="V32">
        <f t="shared" si="6"/>
        <v>1</v>
      </c>
      <c r="W32">
        <f t="shared" si="7"/>
        <v>1</v>
      </c>
      <c r="X32">
        <f>IF(AND($N32&gt;0,$N32&lt;&gt;"",'DDD Model Calculations'!$K$3&gt;=3),$N32-('DDD Model Calculations'!K$13+'DDD Model Calculations'!K$12*WorkingData!$P32),"")</f>
        <v>-9.0201760705642471</v>
      </c>
      <c r="Y32">
        <f>IF(AND($N32&gt;0,$N32&lt;&gt;""),$N32-('DDD Model Calculations'!L$13+'DDD Model Calculations'!L$12*WorkingData!$P32),"")</f>
        <v>31.060908881864805</v>
      </c>
      <c r="Z32">
        <f>IF(AND($N32&gt;0,$N32&lt;&gt;""),$N32-('DDD Model Calculations'!M$13+'DDD Model Calculations'!M$12*WorkingData!$P32),"")</f>
        <v>16.252670332937697</v>
      </c>
      <c r="AA32">
        <f>IF(AND($N32&gt;0,$N32&lt;&gt;""),$N32-('DDD Model Calculations'!N$13+'DDD Model Calculations'!N$12*WorkingData!$P32),"")</f>
        <v>22.251116646534911</v>
      </c>
      <c r="AB32">
        <f>IF(X32&lt;&gt;"",X32/'DDD Model Calculations'!K$11,"")</f>
        <v>-7.5411973027045498E-2</v>
      </c>
      <c r="AC32">
        <f>IF(Y32&lt;&gt;"",Y32/'DDD Model Calculations'!L$11,"")</f>
        <v>0.36335819260326208</v>
      </c>
      <c r="AD32">
        <f>IF(Z32&lt;&gt;"",Z32/'DDD Model Calculations'!M$11,"")</f>
        <v>0.19802502656085549</v>
      </c>
      <c r="AE32">
        <f>IF(AA32&lt;&gt;"",AA32/'DDD Model Calculations'!N$11,"")</f>
        <v>0.29846362402719456</v>
      </c>
      <c r="AF32">
        <f t="shared" si="8"/>
        <v>1</v>
      </c>
      <c r="AG32">
        <f t="shared" si="9"/>
        <v>1</v>
      </c>
      <c r="AH32">
        <f t="shared" si="10"/>
        <v>1</v>
      </c>
      <c r="AI32">
        <f t="shared" si="11"/>
        <v>1</v>
      </c>
    </row>
    <row r="33" spans="1:35" x14ac:dyDescent="0.4">
      <c r="A33" s="2">
        <v>44835</v>
      </c>
      <c r="B33" s="1">
        <v>26</v>
      </c>
      <c r="C33" s="1">
        <v>408</v>
      </c>
      <c r="D33" t="str">
        <v>A</v>
      </c>
      <c r="E33">
        <v>408</v>
      </c>
      <c r="F33">
        <v>191935</v>
      </c>
      <c r="G33">
        <f t="shared" si="12"/>
        <v>408</v>
      </c>
      <c r="H33" s="2">
        <f t="shared" si="13"/>
        <v>44835</v>
      </c>
      <c r="I33">
        <f t="shared" si="14"/>
        <v>26</v>
      </c>
      <c r="J33">
        <f t="shared" si="15"/>
        <v>971</v>
      </c>
      <c r="K33">
        <f>IF(AND($H34&gt;0,$H34&lt;&gt;""),VLOOKUP($H34,'Weather Data'!$L$2:$P$4170,'DDD Model Calculations'!$D$22,FALSE),"")</f>
        <v>31797.700003311038</v>
      </c>
      <c r="L33">
        <f>IF(AND($K33&gt;0,$K33&lt;&gt;""),VLOOKUP($H33,'Weather Data'!$L$2:$P$4170,'DDD Model Calculations'!$D$22,FALSE),"")</f>
        <v>31853.400003120303</v>
      </c>
      <c r="M33">
        <f t="shared" si="16"/>
        <v>55.699999809265137</v>
      </c>
      <c r="N33">
        <f t="shared" si="0"/>
        <v>15.692307692307692</v>
      </c>
      <c r="O33">
        <f t="shared" si="1"/>
        <v>2.142307684971736</v>
      </c>
      <c r="P33">
        <f t="shared" si="17"/>
        <v>-2.857692315028264</v>
      </c>
      <c r="Q33">
        <f t="shared" si="2"/>
        <v>0</v>
      </c>
      <c r="R33">
        <f t="shared" si="3"/>
        <v>3</v>
      </c>
      <c r="S33">
        <f>IF('DDD Model Calculations'!$D$23=1,WorkingData!AF33,IF('DDD Model Calculations'!$D$23=2,WorkingData!AG33,IF('DDD Model Calculations'!$D$23=4,WorkingData!AH33,WorkingData!AI33)))</f>
        <v>1</v>
      </c>
      <c r="T33">
        <f t="shared" si="4"/>
        <v>0</v>
      </c>
      <c r="U33">
        <f t="shared" si="5"/>
        <v>0</v>
      </c>
      <c r="V33">
        <f t="shared" si="6"/>
        <v>1</v>
      </c>
      <c r="W33">
        <f t="shared" si="7"/>
        <v>1</v>
      </c>
      <c r="X33">
        <f>IF(AND($N33&gt;0,$N33&lt;&gt;"",'DDD Model Calculations'!$K$3&gt;=3),$N33-('DDD Model Calculations'!K$13+'DDD Model Calculations'!K$12*WorkingData!$P33),"")</f>
        <v>-101.81841457421592</v>
      </c>
      <c r="Y33">
        <f>IF(AND($N33&gt;0,$N33&lt;&gt;""),$N33-('DDD Model Calculations'!L$13+'DDD Model Calculations'!L$12*WorkingData!$P33),"")</f>
        <v>-37.653947233807969</v>
      </c>
      <c r="Z33">
        <f>IF(AND($N33&gt;0,$N33&lt;&gt;""),$N33-('DDD Model Calculations'!M$13+'DDD Model Calculations'!M$12*WorkingData!$P33),"")</f>
        <v>-44.967226713110122</v>
      </c>
      <c r="AA33">
        <f>IF(AND($N33&gt;0,$N33&lt;&gt;""),$N33-('DDD Model Calculations'!N$13+'DDD Model Calculations'!N$12*WorkingData!$P33),"")</f>
        <v>-40.275224340166432</v>
      </c>
      <c r="AB33">
        <f>IF(X33&lt;&gt;"",X33/'DDD Model Calculations'!K$11,"")</f>
        <v>-0.85123920791127061</v>
      </c>
      <c r="AC33">
        <f>IF(Y33&lt;&gt;"",Y33/'DDD Model Calculations'!L$11,"")</f>
        <v>-0.44048518552022631</v>
      </c>
      <c r="AD33">
        <f>IF(Z33&lt;&gt;"",Z33/'DDD Model Calculations'!M$11,"")</f>
        <v>-0.54788758289063966</v>
      </c>
      <c r="AE33">
        <f>IF(AA33&lt;&gt;"",AA33/'DDD Model Calculations'!N$11,"")</f>
        <v>-0.54022859194108308</v>
      </c>
      <c r="AF33">
        <f t="shared" si="8"/>
        <v>1</v>
      </c>
      <c r="AG33">
        <f t="shared" si="9"/>
        <v>1</v>
      </c>
      <c r="AH33">
        <f t="shared" si="10"/>
        <v>1</v>
      </c>
      <c r="AI33">
        <f t="shared" si="11"/>
        <v>1</v>
      </c>
    </row>
    <row r="34" spans="1:35" x14ac:dyDescent="0.4">
      <c r="A34" s="2">
        <v>44809</v>
      </c>
      <c r="B34" s="1">
        <v>35</v>
      </c>
      <c r="C34" s="1">
        <v>0</v>
      </c>
      <c r="D34" t="str">
        <v>A</v>
      </c>
      <c r="E34">
        <v>0</v>
      </c>
      <c r="F34">
        <v>191527</v>
      </c>
      <c r="G34">
        <f t="shared" si="12"/>
        <v>0</v>
      </c>
      <c r="H34" s="2">
        <f t="shared" si="13"/>
        <v>44809</v>
      </c>
      <c r="I34">
        <f t="shared" si="14"/>
        <v>35</v>
      </c>
      <c r="J34">
        <f t="shared" si="15"/>
        <v>1006</v>
      </c>
      <c r="K34">
        <f>IF(AND($H35&gt;0,$H35&lt;&gt;""),VLOOKUP($H35,'Weather Data'!$L$2:$P$4170,'DDD Model Calculations'!$D$22,FALSE),"")</f>
        <v>31797.700003311038</v>
      </c>
      <c r="L34">
        <f>IF(AND($K34&gt;0,$K34&lt;&gt;""),VLOOKUP($H34,'Weather Data'!$L$2:$P$4170,'DDD Model Calculations'!$D$22,FALSE),"")</f>
        <v>31797.700003311038</v>
      </c>
      <c r="M34">
        <f t="shared" si="16"/>
        <v>0</v>
      </c>
      <c r="N34">
        <f t="shared" ref="N34:N65" si="18">IF(AND($I34&gt;0,$I34&lt;&gt;""),G34/$I34,"")</f>
        <v>0</v>
      </c>
      <c r="O34">
        <f t="shared" ref="O34:O65" si="19">IF(AND($I34&gt;0,$I34&lt;&gt;""),$M34/$I34,"")</f>
        <v>0</v>
      </c>
      <c r="P34">
        <f t="shared" si="17"/>
        <v>-5</v>
      </c>
      <c r="Q34">
        <f t="shared" ref="Q34:Q65" si="20">IF(P34="","",IF(P34&gt;=0,1,0))</f>
        <v>0</v>
      </c>
      <c r="R34">
        <f t="shared" si="3"/>
        <v>3</v>
      </c>
      <c r="S34" t="str">
        <f>IF('DDD Model Calculations'!$D$23=1,WorkingData!AF34,IF('DDD Model Calculations'!$D$23=2,WorkingData!AG34,IF('DDD Model Calculations'!$D$23=4,WorkingData!AH34,WorkingData!AI34)))</f>
        <v/>
      </c>
      <c r="T34">
        <f t="shared" ref="T34:T65" si="21">IF($R34&lt;&gt;"",IF($R34=1,1,0),"")</f>
        <v>0</v>
      </c>
      <c r="U34">
        <f t="shared" ref="U34:U65" si="22">IF($R34&lt;&gt;"",IF($R34&lt;=2,1,0),"")</f>
        <v>0</v>
      </c>
      <c r="V34">
        <f t="shared" ref="V34:V65" si="23">IF($R34&lt;&gt;"",IF($R34&lt;=4,1,0),"")</f>
        <v>1</v>
      </c>
      <c r="W34">
        <f t="shared" ref="W34:W65" si="24">IF($R34&lt;&gt;"",IF($R34&lt;=10,1,0),"")</f>
        <v>1</v>
      </c>
      <c r="X34" t="str">
        <f>IF(AND($N34&gt;0,$N34&lt;&gt;"",'DDD Model Calculations'!$K$3&gt;=3),$N34-('DDD Model Calculations'!K$13+'DDD Model Calculations'!K$12*WorkingData!$P34),"")</f>
        <v/>
      </c>
      <c r="Y34" t="str">
        <f>IF(AND($N34&gt;0,$N34&lt;&gt;""),$N34-('DDD Model Calculations'!L$13+'DDD Model Calculations'!L$12*WorkingData!$P34),"")</f>
        <v/>
      </c>
      <c r="Z34" t="str">
        <f>IF(AND($N34&gt;0,$N34&lt;&gt;""),$N34-('DDD Model Calculations'!M$13+'DDD Model Calculations'!M$12*WorkingData!$P34),"")</f>
        <v/>
      </c>
      <c r="AA34" t="str">
        <f>IF(AND($N34&gt;0,$N34&lt;&gt;""),$N34-('DDD Model Calculations'!N$13+'DDD Model Calculations'!N$12*WorkingData!$P34),"")</f>
        <v/>
      </c>
      <c r="AB34" t="str">
        <f>IF(X34&lt;&gt;"",X34/'DDD Model Calculations'!K$11,"")</f>
        <v/>
      </c>
      <c r="AC34" t="str">
        <f>IF(Y34&lt;&gt;"",Y34/'DDD Model Calculations'!L$11,"")</f>
        <v/>
      </c>
      <c r="AD34" t="str">
        <f>IF(Z34&lt;&gt;"",Z34/'DDD Model Calculations'!M$11,"")</f>
        <v/>
      </c>
      <c r="AE34" t="str">
        <f>IF(AA34&lt;&gt;"",AA34/'DDD Model Calculations'!N$11,"")</f>
        <v/>
      </c>
      <c r="AF34" t="str">
        <f t="shared" ref="AF34:AF65" si="25">IF(AB34="","",IF(ABS(AB34)&gt;2,0,1))</f>
        <v/>
      </c>
      <c r="AG34" t="str">
        <f t="shared" ref="AG34:AG65" si="26">IF(AC34="","",IF(ABS(AC34)&gt;2,0,1))</f>
        <v/>
      </c>
      <c r="AH34" t="str">
        <f t="shared" ref="AH34:AH65" si="27">IF(AD34="","",IF(ABS(AD34)&gt;2,0,1))</f>
        <v/>
      </c>
      <c r="AI34" t="str">
        <f t="shared" ref="AI34:AI65" si="28">IF(AE34="","",IF(ABS(AE34)&gt;2,0,1))</f>
        <v/>
      </c>
    </row>
    <row r="35" spans="1:35" x14ac:dyDescent="0.4">
      <c r="A35" s="2">
        <v>44774</v>
      </c>
      <c r="B35" s="1">
        <v>30</v>
      </c>
      <c r="C35" s="1">
        <v>0</v>
      </c>
      <c r="D35" t="str">
        <v>A</v>
      </c>
      <c r="E35">
        <v>0</v>
      </c>
      <c r="F35">
        <v>191527</v>
      </c>
      <c r="G35">
        <f t="shared" si="12"/>
        <v>0</v>
      </c>
      <c r="H35" s="2">
        <f t="shared" si="13"/>
        <v>44774</v>
      </c>
      <c r="I35">
        <f t="shared" si="14"/>
        <v>30</v>
      </c>
      <c r="J35">
        <f t="shared" ref="J35:J66" si="29">IF(AND(I35&gt;0,I35&lt;&gt;""),I35+J34,"")</f>
        <v>1036</v>
      </c>
      <c r="K35">
        <f>IF(AND($H36&gt;0,$H36&lt;&gt;""),VLOOKUP($H36,'Weather Data'!$L$2:$P$4170,'DDD Model Calculations'!$D$22,FALSE),"")</f>
        <v>31797.700003311038</v>
      </c>
      <c r="L35">
        <f>IF(AND($K35&gt;0,$K35&lt;&gt;""),VLOOKUP($H35,'Weather Data'!$L$2:$P$4170,'DDD Model Calculations'!$D$22,FALSE),"")</f>
        <v>31797.700003311038</v>
      </c>
      <c r="M35">
        <f t="shared" ref="M35:M66" si="30">IF(AND(K35&gt;0,K35&lt;&gt;""),L35-K35,"")</f>
        <v>0</v>
      </c>
      <c r="N35">
        <f t="shared" si="18"/>
        <v>0</v>
      </c>
      <c r="O35">
        <f t="shared" si="19"/>
        <v>0</v>
      </c>
      <c r="P35">
        <f t="shared" ref="P35:P66" si="31">IF(AND($I35&gt;0,$I35&lt;&gt;""),M35/$I35-5,"")</f>
        <v>-5</v>
      </c>
      <c r="Q35">
        <f t="shared" si="20"/>
        <v>0</v>
      </c>
      <c r="R35">
        <f t="shared" si="3"/>
        <v>3</v>
      </c>
      <c r="S35" t="str">
        <f>IF('DDD Model Calculations'!$D$23=1,WorkingData!AF35,IF('DDD Model Calculations'!$D$23=2,WorkingData!AG35,IF('DDD Model Calculations'!$D$23=4,WorkingData!AH35,WorkingData!AI35)))</f>
        <v/>
      </c>
      <c r="T35">
        <f t="shared" si="21"/>
        <v>0</v>
      </c>
      <c r="U35">
        <f t="shared" si="22"/>
        <v>0</v>
      </c>
      <c r="V35">
        <f t="shared" si="23"/>
        <v>1</v>
      </c>
      <c r="W35">
        <f t="shared" si="24"/>
        <v>1</v>
      </c>
      <c r="X35" t="str">
        <f>IF(AND($N35&gt;0,$N35&lt;&gt;"",'DDD Model Calculations'!$K$3&gt;=3),$N35-('DDD Model Calculations'!K$13+'DDD Model Calculations'!K$12*WorkingData!$P35),"")</f>
        <v/>
      </c>
      <c r="Y35" t="str">
        <f>IF(AND($N35&gt;0,$N35&lt;&gt;""),$N35-('DDD Model Calculations'!L$13+'DDD Model Calculations'!L$12*WorkingData!$P35),"")</f>
        <v/>
      </c>
      <c r="Z35" t="str">
        <f>IF(AND($N35&gt;0,$N35&lt;&gt;""),$N35-('DDD Model Calculations'!M$13+'DDD Model Calculations'!M$12*WorkingData!$P35),"")</f>
        <v/>
      </c>
      <c r="AA35" t="str">
        <f>IF(AND($N35&gt;0,$N35&lt;&gt;""),$N35-('DDD Model Calculations'!N$13+'DDD Model Calculations'!N$12*WorkingData!$P35),"")</f>
        <v/>
      </c>
      <c r="AB35" t="str">
        <f>IF(X35&lt;&gt;"",X35/'DDD Model Calculations'!K$11,"")</f>
        <v/>
      </c>
      <c r="AC35" t="str">
        <f>IF(Y35&lt;&gt;"",Y35/'DDD Model Calculations'!L$11,"")</f>
        <v/>
      </c>
      <c r="AD35" t="str">
        <f>IF(Z35&lt;&gt;"",Z35/'DDD Model Calculations'!M$11,"")</f>
        <v/>
      </c>
      <c r="AE35" t="str">
        <f>IF(AA35&lt;&gt;"",AA35/'DDD Model Calculations'!N$11,"")</f>
        <v/>
      </c>
      <c r="AF35" t="str">
        <f t="shared" si="25"/>
        <v/>
      </c>
      <c r="AG35" t="str">
        <f t="shared" si="26"/>
        <v/>
      </c>
      <c r="AH35" t="str">
        <f t="shared" si="27"/>
        <v/>
      </c>
      <c r="AI35" t="str">
        <f t="shared" si="28"/>
        <v/>
      </c>
    </row>
    <row r="36" spans="1:35" x14ac:dyDescent="0.4">
      <c r="A36" s="2">
        <v>44744</v>
      </c>
      <c r="B36" s="1">
        <v>31</v>
      </c>
      <c r="C36" s="1">
        <v>57</v>
      </c>
      <c r="D36" t="str">
        <v>A</v>
      </c>
      <c r="E36">
        <v>57</v>
      </c>
      <c r="F36">
        <v>191527</v>
      </c>
      <c r="G36">
        <f t="shared" si="12"/>
        <v>57</v>
      </c>
      <c r="H36" s="2">
        <f t="shared" si="13"/>
        <v>44744</v>
      </c>
      <c r="I36">
        <f t="shared" si="14"/>
        <v>31</v>
      </c>
      <c r="J36">
        <f t="shared" si="29"/>
        <v>1067</v>
      </c>
      <c r="K36">
        <f>IF(AND($H37&gt;0,$H37&lt;&gt;""),VLOOKUP($H37,'Weather Data'!$L$2:$P$4170,'DDD Model Calculations'!$D$22,FALSE),"")</f>
        <v>31780.000003501773</v>
      </c>
      <c r="L36">
        <f>IF(AND($K36&gt;0,$K36&lt;&gt;""),VLOOKUP($H36,'Weather Data'!$L$2:$P$4170,'DDD Model Calculations'!$D$22,FALSE),"")</f>
        <v>31797.700003311038</v>
      </c>
      <c r="M36">
        <f t="shared" si="30"/>
        <v>17.699999809265137</v>
      </c>
      <c r="N36">
        <f t="shared" si="18"/>
        <v>1.8387096774193548</v>
      </c>
      <c r="O36">
        <f t="shared" si="19"/>
        <v>0.5709677357827464</v>
      </c>
      <c r="P36">
        <f t="shared" si="31"/>
        <v>-4.4290322642172537</v>
      </c>
      <c r="Q36">
        <f t="shared" si="20"/>
        <v>0</v>
      </c>
      <c r="R36">
        <f t="shared" si="3"/>
        <v>3</v>
      </c>
      <c r="S36">
        <f>IF('DDD Model Calculations'!$D$23=1,WorkingData!AF36,IF('DDD Model Calculations'!$D$23=2,WorkingData!AG36,IF('DDD Model Calculations'!$D$23=4,WorkingData!AH36,WorkingData!AI36)))</f>
        <v>1</v>
      </c>
      <c r="T36">
        <f t="shared" si="21"/>
        <v>0</v>
      </c>
      <c r="U36">
        <f t="shared" si="22"/>
        <v>0</v>
      </c>
      <c r="V36">
        <f t="shared" si="23"/>
        <v>1</v>
      </c>
      <c r="W36">
        <f t="shared" si="24"/>
        <v>1</v>
      </c>
      <c r="X36">
        <f>IF(AND($N36&gt;0,$N36&lt;&gt;"",'DDD Model Calculations'!$K$3&gt;=3),$N36-('DDD Model Calculations'!K$13+'DDD Model Calculations'!K$12*WorkingData!$P36),"")</f>
        <v>-84.685329927051043</v>
      </c>
      <c r="Y36">
        <f>IF(AND($N36&gt;0,$N36&lt;&gt;""),$N36-('DDD Model Calculations'!L$13+'DDD Model Calculations'!L$12*WorkingData!$P36),"")</f>
        <v>-13.671956366863801</v>
      </c>
      <c r="Z36">
        <f>IF(AND($N36&gt;0,$N36&lt;&gt;""),$N36-('DDD Model Calculations'!M$13+'DDD Model Calculations'!M$12*WorkingData!$P36),"")</f>
        <v>-18.853796376327697</v>
      </c>
      <c r="AA36">
        <f>IF(AND($N36&gt;0,$N36&lt;&gt;""),$N36-('DDD Model Calculations'!N$13+'DDD Model Calculations'!N$12*WorkingData!$P36),"")</f>
        <v>-14.533324542026341</v>
      </c>
      <c r="AB36">
        <f>IF(X36&lt;&gt;"",X36/'DDD Model Calculations'!K$11,"")</f>
        <v>-0.70800035013570795</v>
      </c>
      <c r="AC36">
        <f>IF(Y36&lt;&gt;"",Y36/'DDD Model Calculations'!L$11,"")</f>
        <v>-0.15993792627603368</v>
      </c>
      <c r="AD36">
        <f>IF(Z36&lt;&gt;"",Z36/'DDD Model Calculations'!M$11,"")</f>
        <v>-0.22971754497652527</v>
      </c>
      <c r="AE36">
        <f>IF(AA36&lt;&gt;"",AA36/'DDD Model Calculations'!N$11,"")</f>
        <v>-0.19494161937495572</v>
      </c>
      <c r="AF36">
        <f t="shared" si="25"/>
        <v>1</v>
      </c>
      <c r="AG36">
        <f t="shared" si="26"/>
        <v>1</v>
      </c>
      <c r="AH36">
        <f t="shared" si="27"/>
        <v>1</v>
      </c>
      <c r="AI36">
        <f t="shared" si="28"/>
        <v>1</v>
      </c>
    </row>
    <row r="37" spans="1:35" x14ac:dyDescent="0.4">
      <c r="A37" s="2">
        <v>44713</v>
      </c>
      <c r="B37" s="1">
        <v>31</v>
      </c>
      <c r="C37" s="1">
        <v>2255</v>
      </c>
      <c r="D37" t="str">
        <v>A</v>
      </c>
      <c r="E37">
        <v>2255</v>
      </c>
      <c r="F37">
        <v>191470</v>
      </c>
      <c r="G37">
        <f t="shared" si="12"/>
        <v>2255</v>
      </c>
      <c r="H37" s="2">
        <f t="shared" si="13"/>
        <v>44713</v>
      </c>
      <c r="I37">
        <f t="shared" si="14"/>
        <v>31</v>
      </c>
      <c r="J37">
        <f t="shared" si="29"/>
        <v>1098</v>
      </c>
      <c r="K37">
        <f>IF(AND($H38&gt;0,$H38&lt;&gt;""),VLOOKUP($H38,'Weather Data'!$L$2:$P$4170,'DDD Model Calculations'!$D$22,FALSE),"")</f>
        <v>31682.300003692508</v>
      </c>
      <c r="L37">
        <f>IF(AND($K37&gt;0,$K37&lt;&gt;""),VLOOKUP($H37,'Weather Data'!$L$2:$P$4170,'DDD Model Calculations'!$D$22,FALSE),"")</f>
        <v>31780.000003501773</v>
      </c>
      <c r="M37">
        <f t="shared" si="30"/>
        <v>97.699999809265137</v>
      </c>
      <c r="N37">
        <f t="shared" si="18"/>
        <v>72.741935483870961</v>
      </c>
      <c r="O37">
        <f t="shared" si="19"/>
        <v>3.1516128970730688</v>
      </c>
      <c r="P37">
        <f t="shared" si="31"/>
        <v>-1.8483871029269312</v>
      </c>
      <c r="Q37">
        <f t="shared" si="20"/>
        <v>0</v>
      </c>
      <c r="R37">
        <f t="shared" si="3"/>
        <v>3</v>
      </c>
      <c r="S37">
        <f>IF('DDD Model Calculations'!$D$23=1,WorkingData!AF37,IF('DDD Model Calculations'!$D$23=2,WorkingData!AG37,IF('DDD Model Calculations'!$D$23=4,WorkingData!AH37,WorkingData!AI37)))</f>
        <v>1</v>
      </c>
      <c r="T37">
        <f t="shared" si="21"/>
        <v>0</v>
      </c>
      <c r="U37">
        <f t="shared" si="22"/>
        <v>0</v>
      </c>
      <c r="V37">
        <f t="shared" si="23"/>
        <v>1</v>
      </c>
      <c r="W37">
        <f t="shared" si="24"/>
        <v>1</v>
      </c>
      <c r="X37">
        <f>IF(AND($N37&gt;0,$N37&lt;&gt;"",'DDD Model Calculations'!$K$3&gt;=3),$N37-('DDD Model Calculations'!K$13+'DDD Model Calculations'!K$12*WorkingData!$P37),"")</f>
        <v>-64.672194910653346</v>
      </c>
      <c r="Y37">
        <f>IF(AND($N37&gt;0,$N37&lt;&gt;""),$N37-('DDD Model Calculations'!L$13+'DDD Model Calculations'!L$12*WorkingData!$P37),"")</f>
        <v>-4.9069263231213966</v>
      </c>
      <c r="Z37">
        <f>IF(AND($N37&gt;0,$N37&lt;&gt;""),$N37-('DDD Model Calculations'!M$13+'DDD Model Calculations'!M$12*WorkingData!$P37),"")</f>
        <v>-13.589274899977255</v>
      </c>
      <c r="AA37">
        <f>IF(AND($N37&gt;0,$N37&lt;&gt;""),$N37-('DDD Model Calculations'!N$13+'DDD Model Calculations'!N$12*WorkingData!$P37),"")</f>
        <v>-8.6586305264276149</v>
      </c>
      <c r="AB37">
        <f>IF(X37&lt;&gt;"",X37/'DDD Model Calculations'!K$11,"")</f>
        <v>-0.54068321727304591</v>
      </c>
      <c r="AC37">
        <f>IF(Y37&lt;&gt;"",Y37/'DDD Model Calculations'!L$11,"")</f>
        <v>-5.7402437474962799E-2</v>
      </c>
      <c r="AD37">
        <f>IF(Z37&lt;&gt;"",Z37/'DDD Model Calculations'!M$11,"")</f>
        <v>-0.16557380835794983</v>
      </c>
      <c r="AE37">
        <f>IF(AA37&lt;&gt;"",AA37/'DDD Model Calculations'!N$11,"")</f>
        <v>-0.11614186771307602</v>
      </c>
      <c r="AF37">
        <f t="shared" si="25"/>
        <v>1</v>
      </c>
      <c r="AG37">
        <f t="shared" si="26"/>
        <v>1</v>
      </c>
      <c r="AH37">
        <f t="shared" si="27"/>
        <v>1</v>
      </c>
      <c r="AI37">
        <f t="shared" si="28"/>
        <v>1</v>
      </c>
    </row>
    <row r="38" spans="1:35" x14ac:dyDescent="0.4">
      <c r="A38" s="2">
        <v>44682</v>
      </c>
      <c r="B38" s="1">
        <v>30</v>
      </c>
      <c r="C38" s="1">
        <v>11090</v>
      </c>
      <c r="D38" t="str">
        <v>A</v>
      </c>
      <c r="E38">
        <v>11090</v>
      </c>
      <c r="F38">
        <v>189215</v>
      </c>
      <c r="G38">
        <f t="shared" si="12"/>
        <v>11090</v>
      </c>
      <c r="H38" s="2">
        <f t="shared" si="13"/>
        <v>44682</v>
      </c>
      <c r="I38">
        <f t="shared" si="14"/>
        <v>30</v>
      </c>
      <c r="J38">
        <f t="shared" si="29"/>
        <v>1128</v>
      </c>
      <c r="K38">
        <f>IF(AND($H39&gt;0,$H39&lt;&gt;""),VLOOKUP($H39,'Weather Data'!$L$2:$P$4170,'DDD Model Calculations'!$D$22,FALSE),"")</f>
        <v>31348.700003549457</v>
      </c>
      <c r="L38">
        <f>IF(AND($K38&gt;0,$K38&lt;&gt;""),VLOOKUP($H38,'Weather Data'!$L$2:$P$4170,'DDD Model Calculations'!$D$22,FALSE),"")</f>
        <v>31682.300003692508</v>
      </c>
      <c r="M38">
        <f t="shared" si="30"/>
        <v>333.60000014305115</v>
      </c>
      <c r="N38">
        <f t="shared" si="18"/>
        <v>369.66666666666669</v>
      </c>
      <c r="O38">
        <f t="shared" si="19"/>
        <v>11.120000004768372</v>
      </c>
      <c r="P38">
        <f t="shared" si="31"/>
        <v>6.1200000047683716</v>
      </c>
      <c r="Q38">
        <f t="shared" si="20"/>
        <v>1</v>
      </c>
      <c r="R38">
        <f t="shared" si="3"/>
        <v>4</v>
      </c>
      <c r="S38">
        <f>IF('DDD Model Calculations'!$D$23=1,WorkingData!AF38,IF('DDD Model Calculations'!$D$23=2,WorkingData!AG38,IF('DDD Model Calculations'!$D$23=4,WorkingData!AH38,WorkingData!AI38)))</f>
        <v>1</v>
      </c>
      <c r="T38">
        <f t="shared" si="21"/>
        <v>0</v>
      </c>
      <c r="U38">
        <f t="shared" si="22"/>
        <v>0</v>
      </c>
      <c r="V38">
        <f t="shared" si="23"/>
        <v>1</v>
      </c>
      <c r="W38">
        <f t="shared" si="24"/>
        <v>1</v>
      </c>
      <c r="X38">
        <f>IF(AND($N38&gt;0,$N38&lt;&gt;"",'DDD Model Calculations'!$K$3&gt;=3),$N38-('DDD Model Calculations'!K$13+'DDD Model Calculations'!K$12*WorkingData!$P38),"")</f>
        <v>75.116658219790168</v>
      </c>
      <c r="Y38">
        <f>IF(AND($N38&gt;0,$N38&lt;&gt;""),$N38-('DDD Model Calculations'!L$13+'DDD Model Calculations'!L$12*WorkingData!$P38),"")</f>
        <v>100.15059063040445</v>
      </c>
      <c r="Z38">
        <f>IF(AND($N38&gt;0,$N38&lt;&gt;""),$N38-('DDD Model Calculations'!M$13+'DDD Model Calculations'!M$12*WorkingData!$P38),"")</f>
        <v>80.659546709770211</v>
      </c>
      <c r="AA38">
        <f>IF(AND($N38&gt;0,$N38&lt;&gt;""),$N38-('DDD Model Calculations'!N$13+'DDD Model Calculations'!N$12*WorkingData!$P38),"")</f>
        <v>87.474251343965932</v>
      </c>
      <c r="AB38">
        <f>IF(X38&lt;&gt;"",X38/'DDD Model Calculations'!K$11,"")</f>
        <v>0.6280027528551626</v>
      </c>
      <c r="AC38">
        <f>IF(Y38&lt;&gt;"",Y38/'DDD Model Calculations'!L$11,"")</f>
        <v>1.1715863736640335</v>
      </c>
      <c r="AD38">
        <f>IF(Z38&lt;&gt;"",Z38/'DDD Model Calculations'!M$11,"")</f>
        <v>0.98276828068177124</v>
      </c>
      <c r="AE38">
        <f>IF(AA38&lt;&gt;"",AA38/'DDD Model Calculations'!N$11,"")</f>
        <v>1.173329072869314</v>
      </c>
      <c r="AF38">
        <f t="shared" si="25"/>
        <v>1</v>
      </c>
      <c r="AG38">
        <f t="shared" si="26"/>
        <v>1</v>
      </c>
      <c r="AH38">
        <f t="shared" si="27"/>
        <v>1</v>
      </c>
      <c r="AI38">
        <f t="shared" si="28"/>
        <v>1</v>
      </c>
    </row>
    <row r="39" spans="1:35" x14ac:dyDescent="0.4">
      <c r="A39" s="2">
        <v>44652</v>
      </c>
      <c r="B39" s="1">
        <v>31</v>
      </c>
      <c r="C39" s="1">
        <v>15991</v>
      </c>
      <c r="D39" t="str">
        <v>A</v>
      </c>
      <c r="E39">
        <v>15991</v>
      </c>
      <c r="F39">
        <v>178125</v>
      </c>
      <c r="G39">
        <f t="shared" si="12"/>
        <v>15991</v>
      </c>
      <c r="H39" s="2">
        <f t="shared" si="13"/>
        <v>44652</v>
      </c>
      <c r="I39">
        <f t="shared" si="14"/>
        <v>31</v>
      </c>
      <c r="J39">
        <f t="shared" si="29"/>
        <v>1159</v>
      </c>
      <c r="K39">
        <f>IF(AND($H40&gt;0,$H40&lt;&gt;""),VLOOKUP($H40,'Weather Data'!$L$2:$P$4170,'DDD Model Calculations'!$D$22,FALSE),"")</f>
        <v>30824.900003768504</v>
      </c>
      <c r="L39">
        <f>IF(AND($K39&gt;0,$K39&lt;&gt;""),VLOOKUP($H39,'Weather Data'!$L$2:$P$4170,'DDD Model Calculations'!$D$22,FALSE),"")</f>
        <v>31348.700003549457</v>
      </c>
      <c r="M39">
        <f t="shared" si="30"/>
        <v>523.79999978095293</v>
      </c>
      <c r="N39">
        <f t="shared" si="18"/>
        <v>515.83870967741939</v>
      </c>
      <c r="O39">
        <f t="shared" si="19"/>
        <v>16.896774186482354</v>
      </c>
      <c r="P39">
        <f t="shared" si="31"/>
        <v>11.896774186482354</v>
      </c>
      <c r="Q39">
        <f t="shared" si="20"/>
        <v>1</v>
      </c>
      <c r="R39">
        <f t="shared" si="3"/>
        <v>4</v>
      </c>
      <c r="S39">
        <f>IF('DDD Model Calculations'!$D$23=1,WorkingData!AF39,IF('DDD Model Calculations'!$D$23=2,WorkingData!AG39,IF('DDD Model Calculations'!$D$23=4,WorkingData!AH39,WorkingData!AI39)))</f>
        <v>1</v>
      </c>
      <c r="T39">
        <f t="shared" si="21"/>
        <v>0</v>
      </c>
      <c r="U39">
        <f t="shared" si="22"/>
        <v>0</v>
      </c>
      <c r="V39">
        <f t="shared" si="23"/>
        <v>1</v>
      </c>
      <c r="W39">
        <f t="shared" si="24"/>
        <v>1</v>
      </c>
      <c r="X39">
        <f>IF(AND($N39&gt;0,$N39&lt;&gt;"",'DDD Model Calculations'!$K$3&gt;=3),$N39-('DDD Model Calculations'!K$13+'DDD Model Calculations'!K$12*WorkingData!$P39),"")</f>
        <v>107.37123323038065</v>
      </c>
      <c r="Y39">
        <f>IF(AND($N39&gt;0,$N39&lt;&gt;""),$N39-('DDD Model Calculations'!L$13+'DDD Model Calculations'!L$12*WorkingData!$P39),"")</f>
        <v>107.22628271128792</v>
      </c>
      <c r="Z39">
        <f>IF(AND($N39&gt;0,$N39&lt;&gt;""),$N39-('DDD Model Calculations'!M$13+'DDD Model Calculations'!M$12*WorkingData!$P39),"")</f>
        <v>79.899350378599536</v>
      </c>
      <c r="AA39">
        <f>IF(AND($N39&gt;0,$N39&lt;&gt;""),$N39-('DDD Model Calculations'!N$13+'DDD Model Calculations'!N$12*WorkingData!$P39),"")</f>
        <v>88.079926239104338</v>
      </c>
      <c r="AB39">
        <f>IF(X39&lt;&gt;"",X39/'DDD Model Calculations'!K$11,"")</f>
        <v>0.8976628040192538</v>
      </c>
      <c r="AC39">
        <f>IF(Y39&lt;&gt;"",Y39/'DDD Model Calculations'!L$11,"")</f>
        <v>1.2543595692490519</v>
      </c>
      <c r="AD39">
        <f>IF(Z39&lt;&gt;"",Z39/'DDD Model Calculations'!M$11,"")</f>
        <v>0.97350593205919089</v>
      </c>
      <c r="AE39">
        <f>IF(AA39&lt;&gt;"",AA39/'DDD Model Calculations'!N$11,"")</f>
        <v>1.1814532460088878</v>
      </c>
      <c r="AF39">
        <f t="shared" si="25"/>
        <v>1</v>
      </c>
      <c r="AG39">
        <f t="shared" si="26"/>
        <v>1</v>
      </c>
      <c r="AH39">
        <f t="shared" si="27"/>
        <v>1</v>
      </c>
      <c r="AI39">
        <f t="shared" si="28"/>
        <v>1</v>
      </c>
    </row>
    <row r="40" spans="1:35" x14ac:dyDescent="0.4">
      <c r="A40" s="2">
        <v>44621</v>
      </c>
      <c r="B40" s="1">
        <v>28</v>
      </c>
      <c r="C40" s="1">
        <v>17000</v>
      </c>
      <c r="D40" t="str">
        <v>A</v>
      </c>
      <c r="E40">
        <v>17000</v>
      </c>
      <c r="F40">
        <v>162134</v>
      </c>
      <c r="G40">
        <f t="shared" si="12"/>
        <v>17000</v>
      </c>
      <c r="H40" s="2">
        <f t="shared" si="13"/>
        <v>44621</v>
      </c>
      <c r="I40">
        <f t="shared" si="14"/>
        <v>28</v>
      </c>
      <c r="J40">
        <f t="shared" si="29"/>
        <v>1187</v>
      </c>
      <c r="K40">
        <f>IF(AND($H41&gt;0,$H41&lt;&gt;""),VLOOKUP($H41,'Weather Data'!$L$2:$P$4170,'DDD Model Calculations'!$D$22,FALSE),"")</f>
        <v>30207.800003446639</v>
      </c>
      <c r="L40">
        <f>IF(AND($K40&gt;0,$K40&lt;&gt;""),VLOOKUP($H40,'Weather Data'!$L$2:$P$4170,'DDD Model Calculations'!$D$22,FALSE),"")</f>
        <v>30824.900003768504</v>
      </c>
      <c r="M40">
        <f t="shared" si="30"/>
        <v>617.10000032186508</v>
      </c>
      <c r="N40">
        <f t="shared" si="18"/>
        <v>607.14285714285711</v>
      </c>
      <c r="O40">
        <f t="shared" si="19"/>
        <v>22.039285725780896</v>
      </c>
      <c r="P40">
        <f t="shared" si="31"/>
        <v>17.039285725780896</v>
      </c>
      <c r="Q40">
        <f t="shared" si="20"/>
        <v>1</v>
      </c>
      <c r="R40">
        <f t="shared" si="3"/>
        <v>4</v>
      </c>
      <c r="S40">
        <f>IF('DDD Model Calculations'!$D$23=1,WorkingData!AF40,IF('DDD Model Calculations'!$D$23=2,WorkingData!AG40,IF('DDD Model Calculations'!$D$23=4,WorkingData!AH40,WorkingData!AI40)))</f>
        <v>1</v>
      </c>
      <c r="T40">
        <f t="shared" si="21"/>
        <v>0</v>
      </c>
      <c r="U40">
        <f t="shared" si="22"/>
        <v>0</v>
      </c>
      <c r="V40">
        <f t="shared" si="23"/>
        <v>1</v>
      </c>
      <c r="W40">
        <f t="shared" si="24"/>
        <v>1</v>
      </c>
      <c r="X40">
        <f>IF(AND($N40&gt;0,$N40&lt;&gt;"",'DDD Model Calculations'!$K$3&gt;=3),$N40-('DDD Model Calculations'!K$13+'DDD Model Calculations'!K$12*WorkingData!$P40),"")</f>
        <v>97.265515035344833</v>
      </c>
      <c r="Y40">
        <f>IF(AND($N40&gt;0,$N40&lt;&gt;""),$N40-('DDD Model Calculations'!L$13+'DDD Model Calculations'!L$12*WorkingData!$P40),"")</f>
        <v>74.706204539617602</v>
      </c>
      <c r="Z40">
        <f>IF(AND($N40&gt;0,$N40&lt;&gt;""),$N40-('DDD Model Calculations'!M$13+'DDD Model Calculations'!M$12*WorkingData!$P40),"")</f>
        <v>40.40372749770404</v>
      </c>
      <c r="AA40">
        <f>IF(AND($N40&gt;0,$N40&lt;&gt;""),$N40-('DDD Model Calculations'!N$13+'DDD Model Calculations'!N$12*WorkingData!$P40),"")</f>
        <v>49.800208346277145</v>
      </c>
      <c r="AB40">
        <f>IF(X40&lt;&gt;"",X40/'DDD Model Calculations'!K$11,"")</f>
        <v>0.81317530156019235</v>
      </c>
      <c r="AC40">
        <f>IF(Y40&lt;&gt;"",Y40/'DDD Model Calculations'!L$11,"")</f>
        <v>0.87393165348145962</v>
      </c>
      <c r="AD40">
        <f>IF(Z40&lt;&gt;"",Z40/'DDD Model Calculations'!M$11,"")</f>
        <v>0.49228520895275091</v>
      </c>
      <c r="AE40">
        <f>IF(AA40&lt;&gt;"",AA40/'DDD Model Calculations'!N$11,"")</f>
        <v>0.66799122473046169</v>
      </c>
      <c r="AF40">
        <f t="shared" si="25"/>
        <v>1</v>
      </c>
      <c r="AG40">
        <f t="shared" si="26"/>
        <v>1</v>
      </c>
      <c r="AH40">
        <f t="shared" si="27"/>
        <v>1</v>
      </c>
      <c r="AI40">
        <f t="shared" si="28"/>
        <v>1</v>
      </c>
    </row>
    <row r="41" spans="1:35" x14ac:dyDescent="0.4">
      <c r="A41" s="2">
        <v>44593</v>
      </c>
      <c r="B41" s="1">
        <v>31</v>
      </c>
      <c r="C41" s="1">
        <v>20456</v>
      </c>
      <c r="D41" t="str">
        <v>A</v>
      </c>
      <c r="E41">
        <v>20456</v>
      </c>
      <c r="F41">
        <v>145134</v>
      </c>
      <c r="G41">
        <f t="shared" si="12"/>
        <v>20456</v>
      </c>
      <c r="H41" s="2">
        <f t="shared" si="13"/>
        <v>44593</v>
      </c>
      <c r="I41">
        <f t="shared" si="14"/>
        <v>31</v>
      </c>
      <c r="J41">
        <f t="shared" si="29"/>
        <v>1218</v>
      </c>
      <c r="K41">
        <f>IF(AND($H42&gt;0,$H42&lt;&gt;""),VLOOKUP($H42,'Weather Data'!$L$2:$P$4170,'DDD Model Calculations'!$D$22,FALSE),"")</f>
        <v>29390.500004686415</v>
      </c>
      <c r="L41">
        <f>IF(AND($K41&gt;0,$K41&lt;&gt;""),VLOOKUP($H41,'Weather Data'!$L$2:$P$4170,'DDD Model Calculations'!$D$22,FALSE),"")</f>
        <v>30207.800003446639</v>
      </c>
      <c r="M41">
        <f t="shared" si="30"/>
        <v>817.29999876022339</v>
      </c>
      <c r="N41">
        <f t="shared" si="18"/>
        <v>659.87096774193549</v>
      </c>
      <c r="O41">
        <f t="shared" si="19"/>
        <v>26.364516089039466</v>
      </c>
      <c r="P41">
        <f t="shared" si="31"/>
        <v>21.364516089039466</v>
      </c>
      <c r="Q41">
        <f t="shared" si="20"/>
        <v>1</v>
      </c>
      <c r="R41">
        <f t="shared" si="3"/>
        <v>4</v>
      </c>
      <c r="S41">
        <f>IF('DDD Model Calculations'!$D$23=1,WorkingData!AF41,IF('DDD Model Calculations'!$D$23=2,WorkingData!AG41,IF('DDD Model Calculations'!$D$23=4,WorkingData!AH41,WorkingData!AI41)))</f>
        <v>1</v>
      </c>
      <c r="T41">
        <f t="shared" si="21"/>
        <v>0</v>
      </c>
      <c r="U41">
        <f t="shared" si="22"/>
        <v>0</v>
      </c>
      <c r="V41">
        <f t="shared" si="23"/>
        <v>1</v>
      </c>
      <c r="W41">
        <f t="shared" si="24"/>
        <v>1</v>
      </c>
      <c r="X41">
        <f>IF(AND($N41&gt;0,$N41&lt;&gt;"",'DDD Model Calculations'!$K$3&gt;=3),$N41-('DDD Model Calculations'!K$13+'DDD Model Calculations'!K$12*WorkingData!$P41),"")</f>
        <v>64.700471358199252</v>
      </c>
      <c r="Y41">
        <f>IF(AND($N41&gt;0,$N41&lt;&gt;""),$N41-('DDD Model Calculations'!L$13+'DDD Model Calculations'!L$12*WorkingData!$P41),"")</f>
        <v>23.289035864193238</v>
      </c>
      <c r="Z41">
        <f>IF(AND($N41&gt;0,$N41&lt;&gt;""),$N41-('DDD Model Calculations'!M$13+'DDD Model Calculations'!M$12*WorkingData!$P41),"")</f>
        <v>-16.880387230450992</v>
      </c>
      <c r="AA41">
        <f>IF(AND($N41&gt;0,$N41&lt;&gt;""),$N41-('DDD Model Calculations'!N$13+'DDD Model Calculations'!N$12*WorkingData!$P41),"")</f>
        <v>-6.4612408743643073</v>
      </c>
      <c r="AB41">
        <f>IF(X41&lt;&gt;"",X41/'DDD Model Calculations'!K$11,"")</f>
        <v>0.54091961872274619</v>
      </c>
      <c r="AC41">
        <f>IF(Y41&lt;&gt;"",Y41/'DDD Model Calculations'!L$11,"")</f>
        <v>0.27244090027341644</v>
      </c>
      <c r="AD41">
        <f>IF(Z41&lt;&gt;"",Z41/'DDD Model Calculations'!M$11,"")</f>
        <v>-0.20567322545718419</v>
      </c>
      <c r="AE41">
        <f>IF(AA41&lt;&gt;"",AA41/'DDD Model Calculations'!N$11,"")</f>
        <v>-8.6667352371986264E-2</v>
      </c>
      <c r="AF41">
        <f t="shared" si="25"/>
        <v>1</v>
      </c>
      <c r="AG41">
        <f t="shared" si="26"/>
        <v>1</v>
      </c>
      <c r="AH41">
        <f t="shared" si="27"/>
        <v>1</v>
      </c>
      <c r="AI41">
        <f t="shared" si="28"/>
        <v>1</v>
      </c>
    </row>
    <row r="42" spans="1:35" x14ac:dyDescent="0.4">
      <c r="A42" s="2">
        <v>44562</v>
      </c>
      <c r="B42" s="1">
        <v>31</v>
      </c>
      <c r="C42" s="1">
        <v>19138</v>
      </c>
      <c r="D42" t="str">
        <v>A</v>
      </c>
      <c r="E42">
        <v>19138</v>
      </c>
      <c r="F42">
        <v>124678</v>
      </c>
      <c r="G42">
        <f t="shared" si="12"/>
        <v>19138</v>
      </c>
      <c r="H42" s="2">
        <f t="shared" si="13"/>
        <v>44562</v>
      </c>
      <c r="I42">
        <f t="shared" si="14"/>
        <v>31</v>
      </c>
      <c r="J42">
        <f t="shared" si="29"/>
        <v>1249</v>
      </c>
      <c r="K42">
        <f>IF(AND($H43&gt;0,$H43&lt;&gt;""),VLOOKUP($H43,'Weather Data'!$L$2:$P$4170,'DDD Model Calculations'!$D$22,FALSE),"")</f>
        <v>28883.700004689395</v>
      </c>
      <c r="L42">
        <f>IF(AND($K42&gt;0,$K42&lt;&gt;""),VLOOKUP($H42,'Weather Data'!$L$2:$P$4170,'DDD Model Calculations'!$D$22,FALSE),"")</f>
        <v>29390.500004686415</v>
      </c>
      <c r="M42">
        <f t="shared" si="30"/>
        <v>506.79999999701977</v>
      </c>
      <c r="N42">
        <f t="shared" si="18"/>
        <v>617.35483870967744</v>
      </c>
      <c r="O42">
        <f t="shared" si="19"/>
        <v>16.348387096678056</v>
      </c>
      <c r="P42">
        <f t="shared" si="31"/>
        <v>11.348387096678056</v>
      </c>
      <c r="Q42">
        <f t="shared" si="20"/>
        <v>1</v>
      </c>
      <c r="R42">
        <f t="shared" si="3"/>
        <v>4</v>
      </c>
      <c r="S42">
        <f>IF('DDD Model Calculations'!$D$23=1,WorkingData!AF42,IF('DDD Model Calculations'!$D$23=2,WorkingData!AG42,IF('DDD Model Calculations'!$D$23=4,WorkingData!AH42,WorkingData!AI42)))</f>
        <v>0</v>
      </c>
      <c r="T42">
        <f t="shared" si="21"/>
        <v>0</v>
      </c>
      <c r="U42">
        <f t="shared" si="22"/>
        <v>0</v>
      </c>
      <c r="V42">
        <f t="shared" si="23"/>
        <v>1</v>
      </c>
      <c r="W42">
        <f t="shared" si="24"/>
        <v>1</v>
      </c>
      <c r="X42">
        <f>IF(AND($N42&gt;0,$N42&lt;&gt;"",'DDD Model Calculations'!$K$3&gt;=3),$N42-('DDD Model Calculations'!K$13+'DDD Model Calculations'!K$12*WorkingData!$P42),"")</f>
        <v>219.70150641807942</v>
      </c>
      <c r="Y42">
        <f>IF(AND($N42&gt;0,$N42&lt;&gt;""),$N42-('DDD Model Calculations'!L$13+'DDD Model Calculations'!L$12*WorkingData!$P42),"")</f>
        <v>221.94677817529669</v>
      </c>
      <c r="Z42">
        <f>IF(AND($N42&gt;0,$N42&lt;&gt;""),$N42-('DDD Model Calculations'!M$13+'DDD Model Calculations'!M$12*WorkingData!$P42),"")</f>
        <v>195.3637039037248</v>
      </c>
      <c r="AA42">
        <f>IF(AND($N42&gt;0,$N42&lt;&gt;""),$N42-('DDD Model Calculations'!N$13+'DDD Model Calculations'!N$12*WorkingData!$P42),"")</f>
        <v>203.41461810128732</v>
      </c>
      <c r="AB42">
        <f>IF(X42&lt;&gt;"",X42/'DDD Model Calculations'!K$11,"")</f>
        <v>1.836784996921359</v>
      </c>
      <c r="AC42">
        <f>IF(Y42&lt;&gt;"",Y42/'DDD Model Calculations'!L$11,"")</f>
        <v>2.5963882923908561</v>
      </c>
      <c r="AD42">
        <f>IF(Z42&lt;&gt;"",Z42/'DDD Model Calculations'!M$11,"")</f>
        <v>2.3803413138922318</v>
      </c>
      <c r="AE42">
        <f>IF(AA42&lt;&gt;"",AA42/'DDD Model Calculations'!N$11,"")</f>
        <v>2.7284861727634886</v>
      </c>
      <c r="AF42">
        <f t="shared" si="25"/>
        <v>1</v>
      </c>
      <c r="AG42">
        <f t="shared" si="26"/>
        <v>0</v>
      </c>
      <c r="AH42">
        <f t="shared" si="27"/>
        <v>0</v>
      </c>
      <c r="AI42">
        <f t="shared" si="28"/>
        <v>0</v>
      </c>
    </row>
    <row r="43" spans="1:35" x14ac:dyDescent="0.4">
      <c r="A43" s="2">
        <v>44531</v>
      </c>
      <c r="B43" s="1">
        <v>30</v>
      </c>
      <c r="C43" s="1">
        <v>11094</v>
      </c>
      <c r="D43" t="str">
        <v>A</v>
      </c>
      <c r="E43">
        <v>11094</v>
      </c>
      <c r="F43">
        <v>105540</v>
      </c>
      <c r="G43">
        <f t="shared" si="12"/>
        <v>11094</v>
      </c>
      <c r="H43" s="2">
        <f t="shared" si="13"/>
        <v>44531</v>
      </c>
      <c r="I43">
        <f t="shared" si="14"/>
        <v>30</v>
      </c>
      <c r="J43">
        <f t="shared" si="29"/>
        <v>1279</v>
      </c>
      <c r="K43">
        <f>IF(AND($H44&gt;0,$H44&lt;&gt;""),VLOOKUP($H44,'Weather Data'!$L$2:$P$4170,'DDD Model Calculations'!$D$22,FALSE),"")</f>
        <v>28465.400004915893</v>
      </c>
      <c r="L43">
        <f>IF(AND($K43&gt;0,$K43&lt;&gt;""),VLOOKUP($H43,'Weather Data'!$L$2:$P$4170,'DDD Model Calculations'!$D$22,FALSE),"")</f>
        <v>28883.700004689395</v>
      </c>
      <c r="M43">
        <f t="shared" si="30"/>
        <v>418.29999977350235</v>
      </c>
      <c r="N43">
        <f t="shared" si="18"/>
        <v>369.8</v>
      </c>
      <c r="O43">
        <f t="shared" si="19"/>
        <v>13.943333325783412</v>
      </c>
      <c r="P43">
        <f t="shared" si="31"/>
        <v>8.9433333257834118</v>
      </c>
      <c r="Q43">
        <f t="shared" si="20"/>
        <v>1</v>
      </c>
      <c r="R43">
        <f t="shared" si="3"/>
        <v>4</v>
      </c>
      <c r="S43">
        <f>IF('DDD Model Calculations'!$D$23=1,WorkingData!AF43,IF('DDD Model Calculations'!$D$23=2,WorkingData!AG43,IF('DDD Model Calculations'!$D$23=4,WorkingData!AH43,WorkingData!AI43)))</f>
        <v>1</v>
      </c>
      <c r="T43">
        <f t="shared" si="21"/>
        <v>0</v>
      </c>
      <c r="U43">
        <f t="shared" si="22"/>
        <v>0</v>
      </c>
      <c r="V43">
        <f t="shared" si="23"/>
        <v>1</v>
      </c>
      <c r="W43">
        <f t="shared" si="24"/>
        <v>1</v>
      </c>
      <c r="X43">
        <f>IF(AND($N43&gt;0,$N43&lt;&gt;"",'DDD Model Calculations'!$K$3&gt;=3),$N43-('DDD Model Calculations'!K$13+'DDD Model Calculations'!K$12*WorkingData!$P43),"")</f>
        <v>19.574112051270561</v>
      </c>
      <c r="Y43">
        <f>IF(AND($N43&gt;0,$N43&lt;&gt;""),$N43-('DDD Model Calculations'!L$13+'DDD Model Calculations'!L$12*WorkingData!$P43),"")</f>
        <v>32.302149004450428</v>
      </c>
      <c r="Z43">
        <f>IF(AND($N43&gt;0,$N43&lt;&gt;""),$N43-('DDD Model Calculations'!M$13+'DDD Model Calculations'!M$12*WorkingData!$P43),"")</f>
        <v>8.9814028732748739</v>
      </c>
      <c r="AA43">
        <f>IF(AND($N43&gt;0,$N43&lt;&gt;""),$N43-('DDD Model Calculations'!N$13+'DDD Model Calculations'!N$12*WorkingData!$P43),"")</f>
        <v>16.463661686351429</v>
      </c>
      <c r="AB43">
        <f>IF(X43&lt;&gt;"",X43/'DDD Model Calculations'!K$11,"")</f>
        <v>0.16364674020675124</v>
      </c>
      <c r="AC43">
        <f>IF(Y43&lt;&gt;"",Y43/'DDD Model Calculations'!L$11,"")</f>
        <v>0.37787852648160175</v>
      </c>
      <c r="AD43">
        <f>IF(Z43&lt;&gt;"",Z43/'DDD Model Calculations'!M$11,"")</f>
        <v>0.10943078928572141</v>
      </c>
      <c r="AE43">
        <f>IF(AA43&lt;&gt;"",AA43/'DDD Model Calculations'!N$11,"")</f>
        <v>0.22083404665587111</v>
      </c>
      <c r="AF43">
        <f t="shared" si="25"/>
        <v>1</v>
      </c>
      <c r="AG43">
        <f t="shared" si="26"/>
        <v>1</v>
      </c>
      <c r="AH43">
        <f t="shared" si="27"/>
        <v>1</v>
      </c>
      <c r="AI43">
        <f t="shared" si="28"/>
        <v>1</v>
      </c>
    </row>
    <row r="44" spans="1:35" x14ac:dyDescent="0.4">
      <c r="A44" s="2">
        <v>44501</v>
      </c>
      <c r="B44" s="1">
        <v>31</v>
      </c>
      <c r="C44" s="1">
        <v>196</v>
      </c>
      <c r="D44" t="str">
        <v>A</v>
      </c>
      <c r="E44">
        <v>6071</v>
      </c>
      <c r="F44">
        <v>94446</v>
      </c>
      <c r="G44">
        <f t="shared" si="12"/>
        <v>6071</v>
      </c>
      <c r="H44" s="2">
        <f t="shared" si="13"/>
        <v>44501</v>
      </c>
      <c r="I44">
        <f t="shared" si="14"/>
        <v>31</v>
      </c>
      <c r="J44">
        <f t="shared" si="29"/>
        <v>1310</v>
      </c>
      <c r="K44">
        <f>IF(AND($H45&gt;0,$H45&lt;&gt;""),VLOOKUP($H45,'Weather Data'!$L$2:$P$4170,'DDD Model Calculations'!$D$22,FALSE),"")</f>
        <v>28312.90000539273</v>
      </c>
      <c r="L44">
        <f>IF(AND($K44&gt;0,$K44&lt;&gt;""),VLOOKUP($H44,'Weather Data'!$L$2:$P$4170,'DDD Model Calculations'!$D$22,FALSE),"")</f>
        <v>28465.400004915893</v>
      </c>
      <c r="M44">
        <f t="shared" si="30"/>
        <v>152.49999952316284</v>
      </c>
      <c r="N44">
        <f t="shared" si="18"/>
        <v>195.83870967741936</v>
      </c>
      <c r="O44">
        <f t="shared" si="19"/>
        <v>4.9193548233278337</v>
      </c>
      <c r="P44">
        <f t="shared" si="31"/>
        <v>-8.0645176672166308E-2</v>
      </c>
      <c r="Q44">
        <f t="shared" si="20"/>
        <v>0</v>
      </c>
      <c r="R44">
        <f t="shared" si="3"/>
        <v>4</v>
      </c>
      <c r="S44">
        <f>IF('DDD Model Calculations'!$D$23=1,WorkingData!AF44,IF('DDD Model Calculations'!$D$23=2,WorkingData!AG44,IF('DDD Model Calculations'!$D$23=4,WorkingData!AH44,WorkingData!AI44)))</f>
        <v>1</v>
      </c>
      <c r="T44">
        <f t="shared" si="21"/>
        <v>0</v>
      </c>
      <c r="U44">
        <f t="shared" si="22"/>
        <v>0</v>
      </c>
      <c r="V44">
        <f t="shared" si="23"/>
        <v>1</v>
      </c>
      <c r="W44">
        <f t="shared" si="24"/>
        <v>1</v>
      </c>
      <c r="X44">
        <f>IF(AND($N44&gt;0,$N44&lt;&gt;"",'DDD Model Calculations'!$K$3&gt;=3),$N44-('DDD Model Calculations'!K$13+'DDD Model Calculations'!K$12*WorkingData!$P44),"")</f>
        <v>23.564867273705289</v>
      </c>
      <c r="Y44">
        <f>IF(AND($N44&gt;0,$N44&lt;&gt;""),$N44-('DDD Model Calculations'!L$13+'DDD Model Calculations'!L$12*WorkingData!$P44),"")</f>
        <v>75.625183995194675</v>
      </c>
      <c r="Z44">
        <f>IF(AND($N44&gt;0,$N44&lt;&gt;""),$N44-('DDD Model Calculations'!M$13+'DDD Model Calculations'!M$12*WorkingData!$P44),"")</f>
        <v>64.544987062194139</v>
      </c>
      <c r="AA44">
        <f>IF(AND($N44&gt;0,$N44&lt;&gt;""),$N44-('DDD Model Calculations'!N$13+'DDD Model Calculations'!N$12*WorkingData!$P44),"")</f>
        <v>69.893599622946695</v>
      </c>
      <c r="AB44">
        <f>IF(X44&lt;&gt;"",X44/'DDD Model Calculations'!K$11,"")</f>
        <v>0.19701091434675372</v>
      </c>
      <c r="AC44">
        <f>IF(Y44&lt;&gt;"",Y44/'DDD Model Calculations'!L$11,"")</f>
        <v>0.88468210239098832</v>
      </c>
      <c r="AD44">
        <f>IF(Z44&lt;&gt;"",Z44/'DDD Model Calculations'!M$11,"")</f>
        <v>0.7864260158810954</v>
      </c>
      <c r="AE44">
        <f>IF(AA44&lt;&gt;"",AA44/'DDD Model Calculations'!N$11,"")</f>
        <v>0.93751236718355857</v>
      </c>
      <c r="AF44">
        <f t="shared" si="25"/>
        <v>1</v>
      </c>
      <c r="AG44">
        <f t="shared" si="26"/>
        <v>1</v>
      </c>
      <c r="AH44">
        <f t="shared" si="27"/>
        <v>1</v>
      </c>
      <c r="AI44">
        <f t="shared" si="28"/>
        <v>1</v>
      </c>
    </row>
    <row r="45" spans="1:35" x14ac:dyDescent="0.4">
      <c r="A45" s="2">
        <v>44470</v>
      </c>
      <c r="B45" s="1">
        <v>30</v>
      </c>
      <c r="C45" s="1">
        <v>6</v>
      </c>
      <c r="D45" t="str">
        <v>A</v>
      </c>
      <c r="E45">
        <v>6</v>
      </c>
      <c r="F45">
        <v>88375</v>
      </c>
      <c r="G45">
        <f t="shared" si="12"/>
        <v>6</v>
      </c>
      <c r="H45" s="2">
        <f t="shared" si="13"/>
        <v>44470</v>
      </c>
      <c r="I45">
        <f t="shared" si="14"/>
        <v>30</v>
      </c>
      <c r="J45">
        <f t="shared" si="29"/>
        <v>1340</v>
      </c>
      <c r="K45">
        <f>IF(AND($H46&gt;0,$H46&lt;&gt;""),VLOOKUP($H46,'Weather Data'!$L$2:$P$4170,'DDD Model Calculations'!$D$22,FALSE),"")</f>
        <v>28273.300004057586</v>
      </c>
      <c r="L45">
        <f>IF(AND($K45&gt;0,$K45&lt;&gt;""),VLOOKUP($H45,'Weather Data'!$L$2:$P$4170,'DDD Model Calculations'!$D$22,FALSE),"")</f>
        <v>28312.90000539273</v>
      </c>
      <c r="M45">
        <f t="shared" si="30"/>
        <v>39.600001335144043</v>
      </c>
      <c r="N45">
        <f t="shared" si="18"/>
        <v>0.2</v>
      </c>
      <c r="O45">
        <f t="shared" si="19"/>
        <v>1.3200000445048015</v>
      </c>
      <c r="P45">
        <f t="shared" si="31"/>
        <v>-3.6799999554951985</v>
      </c>
      <c r="Q45">
        <f t="shared" si="20"/>
        <v>0</v>
      </c>
      <c r="R45">
        <f t="shared" si="3"/>
        <v>4</v>
      </c>
      <c r="S45">
        <f>IF('DDD Model Calculations'!$D$23=1,WorkingData!AF45,IF('DDD Model Calculations'!$D$23=2,WorkingData!AG45,IF('DDD Model Calculations'!$D$23=4,WorkingData!AH45,WorkingData!AI45)))</f>
        <v>1</v>
      </c>
      <c r="T45">
        <f t="shared" si="21"/>
        <v>0</v>
      </c>
      <c r="U45">
        <f t="shared" si="22"/>
        <v>0</v>
      </c>
      <c r="V45">
        <f t="shared" si="23"/>
        <v>1</v>
      </c>
      <c r="W45">
        <f t="shared" si="24"/>
        <v>1</v>
      </c>
      <c r="X45">
        <f>IF(AND($N45&gt;0,$N45&lt;&gt;"",'DDD Model Calculations'!$K$3&gt;=3),$N45-('DDD Model Calculations'!K$13+'DDD Model Calculations'!K$12*WorkingData!$P45),"")</f>
        <v>-101.09488945524566</v>
      </c>
      <c r="Y45">
        <f>IF(AND($N45&gt;0,$N45&lt;&gt;""),$N45-('DDD Model Calculations'!L$13+'DDD Model Calculations'!L$12*WorkingData!$P45),"")</f>
        <v>-33.346278584169639</v>
      </c>
      <c r="Z45">
        <f>IF(AND($N45&gt;0,$N45&lt;&gt;""),$N45-('DDD Model Calculations'!M$13+'DDD Model Calculations'!M$12*WorkingData!$P45),"")</f>
        <v>-39.544141274033322</v>
      </c>
      <c r="AA45">
        <f>IF(AND($N45&gt;0,$N45&lt;&gt;""),$N45-('DDD Model Calculations'!N$13+'DDD Model Calculations'!N$12*WorkingData!$P45),"")</f>
        <v>-35.046566848237589</v>
      </c>
      <c r="AB45">
        <f>IF(X45&lt;&gt;"",X45/'DDD Model Calculations'!K$11,"")</f>
        <v>-0.84519027313113582</v>
      </c>
      <c r="AC45">
        <f>IF(Y45&lt;&gt;"",Y45/'DDD Model Calculations'!L$11,"")</f>
        <v>-0.39009301248950762</v>
      </c>
      <c r="AD45">
        <f>IF(Z45&lt;&gt;"",Z45/'DDD Model Calculations'!M$11,"")</f>
        <v>-0.48181187864537539</v>
      </c>
      <c r="AE45">
        <f>IF(AA45&lt;&gt;"",AA45/'DDD Model Calculations'!N$11,"")</f>
        <v>-0.47009440098662392</v>
      </c>
      <c r="AF45">
        <f t="shared" si="25"/>
        <v>1</v>
      </c>
      <c r="AG45">
        <f t="shared" si="26"/>
        <v>1</v>
      </c>
      <c r="AH45">
        <f t="shared" si="27"/>
        <v>1</v>
      </c>
      <c r="AI45">
        <f t="shared" si="28"/>
        <v>1</v>
      </c>
    </row>
    <row r="46" spans="1:35" x14ac:dyDescent="0.4">
      <c r="A46" s="2">
        <v>44440</v>
      </c>
      <c r="B46" s="1">
        <v>31</v>
      </c>
      <c r="C46" s="1">
        <v>0</v>
      </c>
      <c r="D46" t="str">
        <v>A</v>
      </c>
      <c r="E46">
        <v>0</v>
      </c>
      <c r="F46">
        <v>88369</v>
      </c>
      <c r="G46">
        <f t="shared" si="12"/>
        <v>0</v>
      </c>
      <c r="H46" s="2">
        <f t="shared" si="13"/>
        <v>44440</v>
      </c>
      <c r="I46">
        <f t="shared" si="14"/>
        <v>31</v>
      </c>
      <c r="J46">
        <f t="shared" si="29"/>
        <v>1371</v>
      </c>
      <c r="K46">
        <f>IF(AND($H47&gt;0,$H47&lt;&gt;""),VLOOKUP($H47,'Weather Data'!$L$2:$P$4170,'DDD Model Calculations'!$D$22,FALSE),"")</f>
        <v>28273.300004057586</v>
      </c>
      <c r="L46">
        <f>IF(AND($K46&gt;0,$K46&lt;&gt;""),VLOOKUP($H46,'Weather Data'!$L$2:$P$4170,'DDD Model Calculations'!$D$22,FALSE),"")</f>
        <v>28273.300004057586</v>
      </c>
      <c r="M46">
        <f t="shared" si="30"/>
        <v>0</v>
      </c>
      <c r="N46">
        <f t="shared" si="18"/>
        <v>0</v>
      </c>
      <c r="O46">
        <f t="shared" si="19"/>
        <v>0</v>
      </c>
      <c r="P46">
        <f t="shared" si="31"/>
        <v>-5</v>
      </c>
      <c r="Q46">
        <f t="shared" si="20"/>
        <v>0</v>
      </c>
      <c r="R46">
        <f t="shared" ref="R46:R77" si="32">IF(AND(J46&gt;0,J46&lt;&gt;""),TRUNC(J46/365.25,0)+1,"")</f>
        <v>4</v>
      </c>
      <c r="S46" t="str">
        <f>IF('DDD Model Calculations'!$D$23=1,WorkingData!AF46,IF('DDD Model Calculations'!$D$23=2,WorkingData!AG46,IF('DDD Model Calculations'!$D$23=4,WorkingData!AH46,WorkingData!AI46)))</f>
        <v/>
      </c>
      <c r="T46">
        <f t="shared" si="21"/>
        <v>0</v>
      </c>
      <c r="U46">
        <f t="shared" si="22"/>
        <v>0</v>
      </c>
      <c r="V46">
        <f t="shared" si="23"/>
        <v>1</v>
      </c>
      <c r="W46">
        <f t="shared" si="24"/>
        <v>1</v>
      </c>
      <c r="X46" t="str">
        <f>IF(AND($N46&gt;0,$N46&lt;&gt;"",'DDD Model Calculations'!$K$3&gt;=3),$N46-('DDD Model Calculations'!K$13+'DDD Model Calculations'!K$12*WorkingData!$P46),"")</f>
        <v/>
      </c>
      <c r="Y46" t="str">
        <f>IF(AND($N46&gt;0,$N46&lt;&gt;""),$N46-('DDD Model Calculations'!L$13+'DDD Model Calculations'!L$12*WorkingData!$P46),"")</f>
        <v/>
      </c>
      <c r="Z46" t="str">
        <f>IF(AND($N46&gt;0,$N46&lt;&gt;""),$N46-('DDD Model Calculations'!M$13+'DDD Model Calculations'!M$12*WorkingData!$P46),"")</f>
        <v/>
      </c>
      <c r="AA46" t="str">
        <f>IF(AND($N46&gt;0,$N46&lt;&gt;""),$N46-('DDD Model Calculations'!N$13+'DDD Model Calculations'!N$12*WorkingData!$P46),"")</f>
        <v/>
      </c>
      <c r="AB46" t="str">
        <f>IF(X46&lt;&gt;"",X46/'DDD Model Calculations'!K$11,"")</f>
        <v/>
      </c>
      <c r="AC46" t="str">
        <f>IF(Y46&lt;&gt;"",Y46/'DDD Model Calculations'!L$11,"")</f>
        <v/>
      </c>
      <c r="AD46" t="str">
        <f>IF(Z46&lt;&gt;"",Z46/'DDD Model Calculations'!M$11,"")</f>
        <v/>
      </c>
      <c r="AE46" t="str">
        <f>IF(AA46&lt;&gt;"",AA46/'DDD Model Calculations'!N$11,"")</f>
        <v/>
      </c>
      <c r="AF46" t="str">
        <f t="shared" si="25"/>
        <v/>
      </c>
      <c r="AG46" t="str">
        <f t="shared" si="26"/>
        <v/>
      </c>
      <c r="AH46" t="str">
        <f t="shared" si="27"/>
        <v/>
      </c>
      <c r="AI46" t="str">
        <f t="shared" si="28"/>
        <v/>
      </c>
    </row>
    <row r="47" spans="1:35" x14ac:dyDescent="0.4">
      <c r="A47" s="2">
        <v>44409</v>
      </c>
      <c r="B47" s="1">
        <v>31</v>
      </c>
      <c r="C47" s="1">
        <v>0</v>
      </c>
      <c r="D47" t="str">
        <v>A</v>
      </c>
      <c r="E47">
        <v>0</v>
      </c>
      <c r="F47">
        <v>88369</v>
      </c>
      <c r="G47">
        <f t="shared" si="12"/>
        <v>0</v>
      </c>
      <c r="H47" s="2">
        <f t="shared" si="13"/>
        <v>44409</v>
      </c>
      <c r="I47">
        <f t="shared" si="14"/>
        <v>31</v>
      </c>
      <c r="J47">
        <f t="shared" si="29"/>
        <v>1402</v>
      </c>
      <c r="K47">
        <f>IF(AND($H48&gt;0,$H48&lt;&gt;""),VLOOKUP($H48,'Weather Data'!$L$2:$P$4170,'DDD Model Calculations'!$D$22,FALSE),"")</f>
        <v>28268.900004439056</v>
      </c>
      <c r="L47">
        <f>IF(AND($K47&gt;0,$K47&lt;&gt;""),VLOOKUP($H47,'Weather Data'!$L$2:$P$4170,'DDD Model Calculations'!$D$22,FALSE),"")</f>
        <v>28273.300004057586</v>
      </c>
      <c r="M47">
        <f t="shared" si="30"/>
        <v>4.3999996185302734</v>
      </c>
      <c r="N47">
        <f t="shared" si="18"/>
        <v>0</v>
      </c>
      <c r="O47">
        <f t="shared" si="19"/>
        <v>0.14193547156549269</v>
      </c>
      <c r="P47">
        <f t="shared" si="31"/>
        <v>-4.8580645284345074</v>
      </c>
      <c r="Q47">
        <f t="shared" si="20"/>
        <v>0</v>
      </c>
      <c r="R47">
        <f t="shared" si="32"/>
        <v>4</v>
      </c>
      <c r="S47" t="str">
        <f>IF('DDD Model Calculations'!$D$23=1,WorkingData!AF47,IF('DDD Model Calculations'!$D$23=2,WorkingData!AG47,IF('DDD Model Calculations'!$D$23=4,WorkingData!AH47,WorkingData!AI47)))</f>
        <v/>
      </c>
      <c r="T47">
        <f t="shared" si="21"/>
        <v>0</v>
      </c>
      <c r="U47">
        <f t="shared" si="22"/>
        <v>0</v>
      </c>
      <c r="V47">
        <f t="shared" si="23"/>
        <v>1</v>
      </c>
      <c r="W47">
        <f t="shared" si="24"/>
        <v>1</v>
      </c>
      <c r="X47" t="str">
        <f>IF(AND($N47&gt;0,$N47&lt;&gt;"",'DDD Model Calculations'!$K$3&gt;=3),$N47-('DDD Model Calculations'!K$13+'DDD Model Calculations'!K$12*WorkingData!$P47),"")</f>
        <v/>
      </c>
      <c r="Y47" t="str">
        <f>IF(AND($N47&gt;0,$N47&lt;&gt;""),$N47-('DDD Model Calculations'!L$13+'DDD Model Calculations'!L$12*WorkingData!$P47),"")</f>
        <v/>
      </c>
      <c r="Z47" t="str">
        <f>IF(AND($N47&gt;0,$N47&lt;&gt;""),$N47-('DDD Model Calculations'!M$13+'DDD Model Calculations'!M$12*WorkingData!$P47),"")</f>
        <v/>
      </c>
      <c r="AA47" t="str">
        <f>IF(AND($N47&gt;0,$N47&lt;&gt;""),$N47-('DDD Model Calculations'!N$13+'DDD Model Calculations'!N$12*WorkingData!$P47),"")</f>
        <v/>
      </c>
      <c r="AB47" t="str">
        <f>IF(X47&lt;&gt;"",X47/'DDD Model Calculations'!K$11,"")</f>
        <v/>
      </c>
      <c r="AC47" t="str">
        <f>IF(Y47&lt;&gt;"",Y47/'DDD Model Calculations'!L$11,"")</f>
        <v/>
      </c>
      <c r="AD47" t="str">
        <f>IF(Z47&lt;&gt;"",Z47/'DDD Model Calculations'!M$11,"")</f>
        <v/>
      </c>
      <c r="AE47" t="str">
        <f>IF(AA47&lt;&gt;"",AA47/'DDD Model Calculations'!N$11,"")</f>
        <v/>
      </c>
      <c r="AF47" t="str">
        <f t="shared" si="25"/>
        <v/>
      </c>
      <c r="AG47" t="str">
        <f t="shared" si="26"/>
        <v/>
      </c>
      <c r="AH47" t="str">
        <f t="shared" si="27"/>
        <v/>
      </c>
      <c r="AI47" t="str">
        <f t="shared" si="28"/>
        <v/>
      </c>
    </row>
    <row r="48" spans="1:35" x14ac:dyDescent="0.4">
      <c r="A48" s="2">
        <v>44378</v>
      </c>
      <c r="B48" s="1">
        <v>30</v>
      </c>
      <c r="C48" s="1">
        <v>0</v>
      </c>
      <c r="D48" t="str">
        <v>A</v>
      </c>
      <c r="E48">
        <v>0</v>
      </c>
      <c r="F48">
        <v>88369</v>
      </c>
      <c r="G48">
        <f t="shared" si="12"/>
        <v>0</v>
      </c>
      <c r="H48" s="2">
        <f t="shared" si="13"/>
        <v>44378</v>
      </c>
      <c r="I48">
        <f t="shared" si="14"/>
        <v>30</v>
      </c>
      <c r="J48">
        <f t="shared" si="29"/>
        <v>1432</v>
      </c>
      <c r="K48">
        <f>IF(AND($H49&gt;0,$H49&lt;&gt;""),VLOOKUP($H49,'Weather Data'!$L$2:$P$4170,'DDD Model Calculations'!$D$22,FALSE),"")</f>
        <v>28261.900003485382</v>
      </c>
      <c r="L48">
        <f>IF(AND($K48&gt;0,$K48&lt;&gt;""),VLOOKUP($H48,'Weather Data'!$L$2:$P$4170,'DDD Model Calculations'!$D$22,FALSE),"")</f>
        <v>28268.900004439056</v>
      </c>
      <c r="M48">
        <f t="shared" si="30"/>
        <v>7.0000009536743164</v>
      </c>
      <c r="N48">
        <f t="shared" si="18"/>
        <v>0</v>
      </c>
      <c r="O48">
        <f t="shared" si="19"/>
        <v>0.23333336512247721</v>
      </c>
      <c r="P48">
        <f t="shared" si="31"/>
        <v>-4.7666666348775228</v>
      </c>
      <c r="Q48">
        <f t="shared" si="20"/>
        <v>0</v>
      </c>
      <c r="R48">
        <f t="shared" si="32"/>
        <v>4</v>
      </c>
      <c r="S48" t="str">
        <f>IF('DDD Model Calculations'!$D$23=1,WorkingData!AF48,IF('DDD Model Calculations'!$D$23=2,WorkingData!AG48,IF('DDD Model Calculations'!$D$23=4,WorkingData!AH48,WorkingData!AI48)))</f>
        <v/>
      </c>
      <c r="T48">
        <f t="shared" si="21"/>
        <v>0</v>
      </c>
      <c r="U48">
        <f t="shared" si="22"/>
        <v>0</v>
      </c>
      <c r="V48">
        <f t="shared" si="23"/>
        <v>1</v>
      </c>
      <c r="W48">
        <f t="shared" si="24"/>
        <v>1</v>
      </c>
      <c r="X48" t="str">
        <f>IF(AND($N48&gt;0,$N48&lt;&gt;"",'DDD Model Calculations'!$K$3&gt;=3),$N48-('DDD Model Calculations'!K$13+'DDD Model Calculations'!K$12*WorkingData!$P48),"")</f>
        <v/>
      </c>
      <c r="Y48" t="str">
        <f>IF(AND($N48&gt;0,$N48&lt;&gt;""),$N48-('DDD Model Calculations'!L$13+'DDD Model Calculations'!L$12*WorkingData!$P48),"")</f>
        <v/>
      </c>
      <c r="Z48" t="str">
        <f>IF(AND($N48&gt;0,$N48&lt;&gt;""),$N48-('DDD Model Calculations'!M$13+'DDD Model Calculations'!M$12*WorkingData!$P48),"")</f>
        <v/>
      </c>
      <c r="AA48" t="str">
        <f>IF(AND($N48&gt;0,$N48&lt;&gt;""),$N48-('DDD Model Calculations'!N$13+'DDD Model Calculations'!N$12*WorkingData!$P48),"")</f>
        <v/>
      </c>
      <c r="AB48" t="str">
        <f>IF(X48&lt;&gt;"",X48/'DDD Model Calculations'!K$11,"")</f>
        <v/>
      </c>
      <c r="AC48" t="str">
        <f>IF(Y48&lt;&gt;"",Y48/'DDD Model Calculations'!L$11,"")</f>
        <v/>
      </c>
      <c r="AD48" t="str">
        <f>IF(Z48&lt;&gt;"",Z48/'DDD Model Calculations'!M$11,"")</f>
        <v/>
      </c>
      <c r="AE48" t="str">
        <f>IF(AA48&lt;&gt;"",AA48/'DDD Model Calculations'!N$11,"")</f>
        <v/>
      </c>
      <c r="AF48" t="str">
        <f t="shared" si="25"/>
        <v/>
      </c>
      <c r="AG48" t="str">
        <f t="shared" si="26"/>
        <v/>
      </c>
      <c r="AH48" t="str">
        <f t="shared" si="27"/>
        <v/>
      </c>
      <c r="AI48" t="str">
        <f t="shared" si="28"/>
        <v/>
      </c>
    </row>
    <row r="49" spans="1:35" x14ac:dyDescent="0.4">
      <c r="A49" s="2">
        <v>44348</v>
      </c>
      <c r="B49" s="1">
        <v>29</v>
      </c>
      <c r="C49" s="1">
        <v>3065</v>
      </c>
      <c r="D49" t="str">
        <v>A</v>
      </c>
      <c r="E49">
        <v>3065</v>
      </c>
      <c r="F49">
        <v>88369</v>
      </c>
      <c r="G49">
        <f t="shared" si="12"/>
        <v>3065</v>
      </c>
      <c r="H49" s="2">
        <f t="shared" si="13"/>
        <v>44348</v>
      </c>
      <c r="I49">
        <f t="shared" si="14"/>
        <v>29</v>
      </c>
      <c r="J49">
        <f t="shared" si="29"/>
        <v>1461</v>
      </c>
      <c r="K49">
        <f>IF(AND($H50&gt;0,$H50&lt;&gt;""),VLOOKUP($H50,'Weather Data'!$L$2:$P$4170,'DDD Model Calculations'!$D$22,FALSE),"")</f>
        <v>28121.700001768768</v>
      </c>
      <c r="L49">
        <f>IF(AND($K49&gt;0,$K49&lt;&gt;""),VLOOKUP($H49,'Weather Data'!$L$2:$P$4170,'DDD Model Calculations'!$D$22,FALSE),"")</f>
        <v>28261.900003485382</v>
      </c>
      <c r="M49">
        <f t="shared" si="30"/>
        <v>140.20000171661377</v>
      </c>
      <c r="N49">
        <f t="shared" si="18"/>
        <v>105.68965517241379</v>
      </c>
      <c r="O49">
        <f t="shared" si="19"/>
        <v>4.8344828178142683</v>
      </c>
      <c r="P49">
        <f t="shared" si="31"/>
        <v>-0.16551718218573175</v>
      </c>
      <c r="Q49">
        <f t="shared" si="20"/>
        <v>0</v>
      </c>
      <c r="R49">
        <f t="shared" si="32"/>
        <v>5</v>
      </c>
      <c r="S49">
        <f>IF('DDD Model Calculations'!$D$23=1,WorkingData!AF49,IF('DDD Model Calculations'!$D$23=2,WorkingData!AG49,IF('DDD Model Calculations'!$D$23=4,WorkingData!AH49,WorkingData!AI49)))</f>
        <v>1</v>
      </c>
      <c r="T49">
        <f t="shared" si="21"/>
        <v>0</v>
      </c>
      <c r="U49">
        <f t="shared" si="22"/>
        <v>0</v>
      </c>
      <c r="V49">
        <f t="shared" si="23"/>
        <v>0</v>
      </c>
      <c r="W49">
        <f t="shared" si="24"/>
        <v>1</v>
      </c>
      <c r="X49">
        <f>IF(AND($N49&gt;0,$N49&lt;&gt;"",'DDD Model Calculations'!$K$3&gt;=3),$N49-('DDD Model Calculations'!K$13+'DDD Model Calculations'!K$12*WorkingData!$P49),"")</f>
        <v>-64.910518905679041</v>
      </c>
      <c r="Y49">
        <f>IF(AND($N49&gt;0,$N49&lt;&gt;""),$N49-('DDD Model Calculations'!L$13+'DDD Model Calculations'!L$12*WorkingData!$P49),"")</f>
        <v>-12.480275608627821</v>
      </c>
      <c r="Z49">
        <f>IF(AND($N49&gt;0,$N49&lt;&gt;""),$N49-('DDD Model Calculations'!M$13+'DDD Model Calculations'!M$12*WorkingData!$P49),"")</f>
        <v>-23.445348158435976</v>
      </c>
      <c r="AA49">
        <f>IF(AND($N49&gt;0,$N49&lt;&gt;""),$N49-('DDD Model Calculations'!N$13+'DDD Model Calculations'!N$12*WorkingData!$P49),"")</f>
        <v>-18.116802892440589</v>
      </c>
      <c r="AB49">
        <f>IF(X49&lt;&gt;"",X49/'DDD Model Calculations'!K$11,"")</f>
        <v>-0.54267569308992336</v>
      </c>
      <c r="AC49">
        <f>IF(Y49&lt;&gt;"",Y49/'DDD Model Calculations'!L$11,"")</f>
        <v>-0.14599735009651543</v>
      </c>
      <c r="AD49">
        <f>IF(Z49&lt;&gt;"",Z49/'DDD Model Calculations'!M$11,"")</f>
        <v>-0.28566171568703697</v>
      </c>
      <c r="AE49">
        <f>IF(AA49&lt;&gt;"",AA49/'DDD Model Calculations'!N$11,"")</f>
        <v>-0.24300832775986658</v>
      </c>
      <c r="AF49">
        <f t="shared" si="25"/>
        <v>1</v>
      </c>
      <c r="AG49">
        <f t="shared" si="26"/>
        <v>1</v>
      </c>
      <c r="AH49">
        <f t="shared" si="27"/>
        <v>1</v>
      </c>
      <c r="AI49">
        <f t="shared" si="28"/>
        <v>1</v>
      </c>
    </row>
    <row r="50" spans="1:35" x14ac:dyDescent="0.4">
      <c r="A50" s="2">
        <v>44319</v>
      </c>
      <c r="B50" s="1">
        <v>32</v>
      </c>
      <c r="C50" s="1">
        <v>6751</v>
      </c>
      <c r="D50" t="str">
        <v>A</v>
      </c>
      <c r="E50">
        <v>6751</v>
      </c>
      <c r="F50">
        <v>85304</v>
      </c>
      <c r="G50">
        <f t="shared" si="12"/>
        <v>6751</v>
      </c>
      <c r="H50" s="2">
        <f t="shared" si="13"/>
        <v>44319</v>
      </c>
      <c r="I50">
        <f t="shared" si="14"/>
        <v>32</v>
      </c>
      <c r="J50">
        <f t="shared" si="29"/>
        <v>1493</v>
      </c>
      <c r="K50">
        <f>IF(AND($H51&gt;0,$H51&lt;&gt;""),VLOOKUP($H51,'Weather Data'!$L$2:$P$4170,'DDD Model Calculations'!$D$22,FALSE),"")</f>
        <v>27813.500003449619</v>
      </c>
      <c r="L50">
        <f>IF(AND($K50&gt;0,$K50&lt;&gt;""),VLOOKUP($H50,'Weather Data'!$L$2:$P$4170,'DDD Model Calculations'!$D$22,FALSE),"")</f>
        <v>28121.700001768768</v>
      </c>
      <c r="M50">
        <f t="shared" si="30"/>
        <v>308.19999831914902</v>
      </c>
      <c r="N50">
        <f t="shared" si="18"/>
        <v>210.96875</v>
      </c>
      <c r="O50">
        <f t="shared" si="19"/>
        <v>9.6312499474734068</v>
      </c>
      <c r="P50">
        <f t="shared" si="31"/>
        <v>4.6312499474734068</v>
      </c>
      <c r="Q50">
        <f t="shared" si="20"/>
        <v>1</v>
      </c>
      <c r="R50">
        <f t="shared" si="32"/>
        <v>5</v>
      </c>
      <c r="S50">
        <f>IF('DDD Model Calculations'!$D$23=1,WorkingData!AF50,IF('DDD Model Calculations'!$D$23=2,WorkingData!AG50,IF('DDD Model Calculations'!$D$23=4,WorkingData!AH50,WorkingData!AI50)))</f>
        <v>1</v>
      </c>
      <c r="T50">
        <f t="shared" si="21"/>
        <v>0</v>
      </c>
      <c r="U50">
        <f t="shared" si="22"/>
        <v>0</v>
      </c>
      <c r="V50">
        <f t="shared" si="23"/>
        <v>0</v>
      </c>
      <c r="W50">
        <f t="shared" si="24"/>
        <v>1</v>
      </c>
      <c r="X50">
        <f>IF(AND($N50&gt;0,$N50&lt;&gt;"",'DDD Model Calculations'!$K$3&gt;=3),$N50-('DDD Model Calculations'!K$13+'DDD Model Calculations'!K$12*WorkingData!$P50),"")</f>
        <v>-54.223241034844023</v>
      </c>
      <c r="Y50">
        <f>IF(AND($N50&gt;0,$N50&lt;&gt;""),$N50-('DDD Model Calculations'!L$13+'DDD Model Calculations'!L$12*WorkingData!$P50),"")</f>
        <v>-22.700382066760824</v>
      </c>
      <c r="Z50">
        <f>IF(AND($N50&gt;0,$N50&lt;&gt;""),$N50-('DDD Model Calculations'!M$13+'DDD Model Calculations'!M$12*WorkingData!$P50),"")</f>
        <v>-40.172015334416898</v>
      </c>
      <c r="AA50">
        <f>IF(AND($N50&gt;0,$N50&lt;&gt;""),$N50-('DDD Model Calculations'!N$13+'DDD Model Calculations'!N$12*WorkingData!$P50),"")</f>
        <v>-33.709313531292878</v>
      </c>
      <c r="AB50">
        <f>IF(X50&lt;&gt;"",X50/'DDD Model Calculations'!K$11,"")</f>
        <v>-0.45332613891015278</v>
      </c>
      <c r="AC50">
        <f>IF(Y50&lt;&gt;"",Y50/'DDD Model Calculations'!L$11,"")</f>
        <v>-0.26555468259325798</v>
      </c>
      <c r="AD50">
        <f>IF(Z50&lt;&gt;"",Z50/'DDD Model Calculations'!M$11,"")</f>
        <v>-0.48946199243820565</v>
      </c>
      <c r="AE50">
        <f>IF(AA50&lt;&gt;"",AA50/'DDD Model Calculations'!N$11,"")</f>
        <v>-0.45215725753634867</v>
      </c>
      <c r="AF50">
        <f t="shared" si="25"/>
        <v>1</v>
      </c>
      <c r="AG50">
        <f t="shared" si="26"/>
        <v>1</v>
      </c>
      <c r="AH50">
        <f t="shared" si="27"/>
        <v>1</v>
      </c>
      <c r="AI50">
        <f t="shared" si="28"/>
        <v>1</v>
      </c>
    </row>
    <row r="51" spans="1:35" x14ac:dyDescent="0.4">
      <c r="A51" s="2">
        <v>44287</v>
      </c>
      <c r="B51" s="1">
        <v>31</v>
      </c>
      <c r="C51" s="1">
        <v>10923</v>
      </c>
      <c r="D51" t="str">
        <v>A</v>
      </c>
      <c r="E51">
        <v>10923</v>
      </c>
      <c r="F51">
        <v>78553</v>
      </c>
      <c r="G51">
        <f t="shared" si="12"/>
        <v>10923</v>
      </c>
      <c r="H51" s="2">
        <f t="shared" si="13"/>
        <v>44287</v>
      </c>
      <c r="I51">
        <f t="shared" si="14"/>
        <v>31</v>
      </c>
      <c r="J51">
        <f t="shared" si="29"/>
        <v>1524</v>
      </c>
      <c r="K51">
        <f>IF(AND($H52&gt;0,$H52&lt;&gt;""),VLOOKUP($H52,'Weather Data'!$L$2:$P$4170,'DDD Model Calculations'!$D$22,FALSE),"")</f>
        <v>27354.800003223121</v>
      </c>
      <c r="L51">
        <f>IF(AND($K51&gt;0,$K51&lt;&gt;""),VLOOKUP($H51,'Weather Data'!$L$2:$P$4170,'DDD Model Calculations'!$D$22,FALSE),"")</f>
        <v>27813.500003449619</v>
      </c>
      <c r="M51">
        <f t="shared" si="30"/>
        <v>458.70000022649765</v>
      </c>
      <c r="N51">
        <f t="shared" si="18"/>
        <v>352.35483870967744</v>
      </c>
      <c r="O51">
        <f t="shared" si="19"/>
        <v>14.796774200854763</v>
      </c>
      <c r="P51">
        <f t="shared" si="31"/>
        <v>9.7967742008547631</v>
      </c>
      <c r="Q51">
        <f t="shared" si="20"/>
        <v>1</v>
      </c>
      <c r="R51">
        <f t="shared" si="32"/>
        <v>5</v>
      </c>
      <c r="S51">
        <f>IF('DDD Model Calculations'!$D$23=1,WorkingData!AF51,IF('DDD Model Calculations'!$D$23=2,WorkingData!AG51,IF('DDD Model Calculations'!$D$23=4,WorkingData!AH51,WorkingData!AI51)))</f>
        <v>1</v>
      </c>
      <c r="T51">
        <f t="shared" si="21"/>
        <v>0</v>
      </c>
      <c r="U51">
        <f t="shared" si="22"/>
        <v>0</v>
      </c>
      <c r="V51">
        <f t="shared" si="23"/>
        <v>0</v>
      </c>
      <c r="W51">
        <f t="shared" si="24"/>
        <v>1</v>
      </c>
      <c r="X51">
        <f>IF(AND($N51&gt;0,$N51&lt;&gt;"",'DDD Model Calculations'!$K$3&gt;=3),$N51-('DDD Model Calculations'!K$13+'DDD Model Calculations'!K$12*WorkingData!$P51),"")</f>
        <v>-14.700826640377613</v>
      </c>
      <c r="Y51">
        <f>IF(AND($N51&gt;0,$N51&lt;&gt;""),$N51-('DDD Model Calculations'!L$13+'DDD Model Calculations'!L$12*WorkingData!$P51),"")</f>
        <v>-5.6926318006161978</v>
      </c>
      <c r="Z51">
        <f>IF(AND($N51&gt;0,$N51&lt;&gt;""),$N51-('DDD Model Calculations'!M$13+'DDD Model Calculations'!M$12*WorkingData!$P51),"")</f>
        <v>-30.1710253060848</v>
      </c>
      <c r="AA51">
        <f>IF(AND($N51&gt;0,$N51&lt;&gt;""),$N51-('DDD Model Calculations'!N$13+'DDD Model Calculations'!N$12*WorkingData!$P51),"")</f>
        <v>-22.486977345995001</v>
      </c>
      <c r="AB51">
        <f>IF(X51&lt;&gt;"",X51/'DDD Model Calculations'!K$11,"")</f>
        <v>-0.12290429071525651</v>
      </c>
      <c r="AC51">
        <f>IF(Y51&lt;&gt;"",Y51/'DDD Model Calculations'!L$11,"")</f>
        <v>-6.6593814433918472E-2</v>
      </c>
      <c r="AD51">
        <f>IF(Z51&lt;&gt;"",Z51/'DDD Model Calculations'!M$11,"")</f>
        <v>-0.36760839697200476</v>
      </c>
      <c r="AE51">
        <f>IF(AA51&lt;&gt;"",AA51/'DDD Model Calculations'!N$11,"")</f>
        <v>-0.30162732319091318</v>
      </c>
      <c r="AF51">
        <f t="shared" si="25"/>
        <v>1</v>
      </c>
      <c r="AG51">
        <f t="shared" si="26"/>
        <v>1</v>
      </c>
      <c r="AH51">
        <f t="shared" si="27"/>
        <v>1</v>
      </c>
      <c r="AI51">
        <f t="shared" si="28"/>
        <v>1</v>
      </c>
    </row>
    <row r="52" spans="1:35" x14ac:dyDescent="0.4">
      <c r="A52" s="2">
        <v>44256</v>
      </c>
      <c r="B52" s="1">
        <v>28</v>
      </c>
      <c r="C52" s="1">
        <v>14946</v>
      </c>
      <c r="D52" t="str">
        <v>A</v>
      </c>
      <c r="E52">
        <v>14946</v>
      </c>
      <c r="F52">
        <v>67630</v>
      </c>
      <c r="G52">
        <f t="shared" si="12"/>
        <v>14946</v>
      </c>
      <c r="H52" s="2">
        <f t="shared" si="13"/>
        <v>44256</v>
      </c>
      <c r="I52">
        <f t="shared" si="14"/>
        <v>28</v>
      </c>
      <c r="J52">
        <f t="shared" si="29"/>
        <v>1552</v>
      </c>
      <c r="K52">
        <f>IF(AND($H53&gt;0,$H53&lt;&gt;""),VLOOKUP($H53,'Weather Data'!$L$2:$P$4170,'DDD Model Calculations'!$D$22,FALSE),"")</f>
        <v>26711.200003199279</v>
      </c>
      <c r="L52">
        <f>IF(AND($K52&gt;0,$K52&lt;&gt;""),VLOOKUP($H52,'Weather Data'!$L$2:$P$4170,'DDD Model Calculations'!$D$22,FALSE),"")</f>
        <v>27354.800003223121</v>
      </c>
      <c r="M52">
        <f t="shared" si="30"/>
        <v>643.60000002384186</v>
      </c>
      <c r="N52">
        <f t="shared" si="18"/>
        <v>533.78571428571433</v>
      </c>
      <c r="O52">
        <f t="shared" si="19"/>
        <v>22.985714286565781</v>
      </c>
      <c r="P52">
        <f t="shared" si="31"/>
        <v>17.985714286565781</v>
      </c>
      <c r="Q52">
        <f t="shared" si="20"/>
        <v>1</v>
      </c>
      <c r="R52">
        <f t="shared" si="32"/>
        <v>5</v>
      </c>
      <c r="S52">
        <f>IF('DDD Model Calculations'!$D$23=1,WorkingData!AF52,IF('DDD Model Calculations'!$D$23=2,WorkingData!AG52,IF('DDD Model Calculations'!$D$23=4,WorkingData!AH52,WorkingData!AI52)))</f>
        <v>1</v>
      </c>
      <c r="T52">
        <f t="shared" si="21"/>
        <v>0</v>
      </c>
      <c r="U52">
        <f t="shared" si="22"/>
        <v>0</v>
      </c>
      <c r="V52">
        <f t="shared" si="23"/>
        <v>0</v>
      </c>
      <c r="W52">
        <f t="shared" si="24"/>
        <v>1</v>
      </c>
      <c r="X52">
        <f>IF(AND($N52&gt;0,$N52&lt;&gt;"",'DDD Model Calculations'!$K$3&gt;=3),$N52-('DDD Model Calculations'!K$13+'DDD Model Calculations'!K$12*WorkingData!$P52),"")</f>
        <v>5.244885966652987</v>
      </c>
      <c r="Y52">
        <f>IF(AND($N52&gt;0,$N52&lt;&gt;""),$N52-('DDD Model Calculations'!L$13+'DDD Model Calculations'!L$12*WorkingData!$P52),"")</f>
        <v>-21.439566551894927</v>
      </c>
      <c r="Z52">
        <f>IF(AND($N52&gt;0,$N52&lt;&gt;""),$N52-('DDD Model Calculations'!M$13+'DDD Model Calculations'!M$12*WorkingData!$P52),"")</f>
        <v>-57.025823841921124</v>
      </c>
      <c r="AA52">
        <f>IF(AND($N52&gt;0,$N52&lt;&gt;""),$N52-('DDD Model Calculations'!N$13+'DDD Model Calculations'!N$12*WorkingData!$P52),"")</f>
        <v>-47.405567665064495</v>
      </c>
      <c r="AB52">
        <f>IF(X52&lt;&gt;"",X52/'DDD Model Calculations'!K$11,"")</f>
        <v>4.3849166130791803E-2</v>
      </c>
      <c r="AC52">
        <f>IF(Y52&lt;&gt;"",Y52/'DDD Model Calculations'!L$11,"")</f>
        <v>-0.25080535093557088</v>
      </c>
      <c r="AD52">
        <f>IF(Z52&lt;&gt;"",Z52/'DDD Model Calculations'!M$11,"")</f>
        <v>-0.69481137866099518</v>
      </c>
      <c r="AE52">
        <f>IF(AA52&lt;&gt;"",AA52/'DDD Model Calculations'!N$11,"")</f>
        <v>-0.6358708980380493</v>
      </c>
      <c r="AF52">
        <f t="shared" si="25"/>
        <v>1</v>
      </c>
      <c r="AG52">
        <f t="shared" si="26"/>
        <v>1</v>
      </c>
      <c r="AH52">
        <f t="shared" si="27"/>
        <v>1</v>
      </c>
      <c r="AI52">
        <f t="shared" si="28"/>
        <v>1</v>
      </c>
    </row>
    <row r="53" spans="1:35" x14ac:dyDescent="0.4">
      <c r="A53" s="2">
        <v>44228</v>
      </c>
      <c r="B53" s="1">
        <v>29</v>
      </c>
      <c r="C53" s="1">
        <v>14991</v>
      </c>
      <c r="D53" t="str">
        <v>A</v>
      </c>
      <c r="E53">
        <v>14991</v>
      </c>
      <c r="F53">
        <v>52684</v>
      </c>
      <c r="G53">
        <f t="shared" si="12"/>
        <v>14991</v>
      </c>
      <c r="H53" s="2">
        <f t="shared" si="13"/>
        <v>44228</v>
      </c>
      <c r="I53">
        <f t="shared" si="14"/>
        <v>29</v>
      </c>
      <c r="J53">
        <f t="shared" si="29"/>
        <v>1581</v>
      </c>
      <c r="K53">
        <f>IF(AND($H54&gt;0,$H54&lt;&gt;""),VLOOKUP($H54,'Weather Data'!$L$2:$P$4170,'DDD Model Calculations'!$D$22,FALSE),"")</f>
        <v>26102.30000320822</v>
      </c>
      <c r="L53">
        <f>IF(AND($K53&gt;0,$K53&lt;&gt;""),VLOOKUP($H53,'Weather Data'!$L$2:$P$4170,'DDD Model Calculations'!$D$22,FALSE),"")</f>
        <v>26711.200003199279</v>
      </c>
      <c r="M53">
        <f t="shared" si="30"/>
        <v>608.8999999910593</v>
      </c>
      <c r="N53">
        <f t="shared" si="18"/>
        <v>516.93103448275861</v>
      </c>
      <c r="O53">
        <f t="shared" si="19"/>
        <v>20.996551723829633</v>
      </c>
      <c r="P53">
        <f t="shared" si="31"/>
        <v>15.996551723829633</v>
      </c>
      <c r="Q53">
        <f t="shared" si="20"/>
        <v>1</v>
      </c>
      <c r="R53">
        <f t="shared" si="32"/>
        <v>5</v>
      </c>
      <c r="S53">
        <f>IF('DDD Model Calculations'!$D$23=1,WorkingData!AF53,IF('DDD Model Calculations'!$D$23=2,WorkingData!AG53,IF('DDD Model Calculations'!$D$23=4,WorkingData!AH53,WorkingData!AI53)))</f>
        <v>1</v>
      </c>
      <c r="T53">
        <f t="shared" si="21"/>
        <v>0</v>
      </c>
      <c r="U53">
        <f t="shared" si="22"/>
        <v>0</v>
      </c>
      <c r="V53">
        <f t="shared" si="23"/>
        <v>0</v>
      </c>
      <c r="W53">
        <f t="shared" si="24"/>
        <v>1</v>
      </c>
      <c r="X53">
        <f>IF(AND($N53&gt;0,$N53&lt;&gt;"",'DDD Model Calculations'!$K$3&gt;=3),$N53-('DDD Model Calculations'!K$13+'DDD Model Calculations'!K$12*WorkingData!$P53),"")</f>
        <v>27.61631323655206</v>
      </c>
      <c r="Y53">
        <f>IF(AND($N53&gt;0,$N53&lt;&gt;""),$N53-('DDD Model Calculations'!L$13+'DDD Model Calculations'!L$12*WorkingData!$P53),"")</f>
        <v>9.6019055769204442</v>
      </c>
      <c r="Z53">
        <f>IF(AND($N53&gt;0,$N53&lt;&gt;""),$N53-('DDD Model Calculations'!M$13+'DDD Model Calculations'!M$12*WorkingData!$P53),"")</f>
        <v>-23.286157983398425</v>
      </c>
      <c r="AA53">
        <f>IF(AND($N53&gt;0,$N53&lt;&gt;""),$N53-('DDD Model Calculations'!N$13+'DDD Model Calculations'!N$12*WorkingData!$P53),"")</f>
        <v>-14.136223100646134</v>
      </c>
      <c r="AB53">
        <f>IF(X53&lt;&gt;"",X53/'DDD Model Calculations'!K$11,"")</f>
        <v>0.23088248528734412</v>
      </c>
      <c r="AC53">
        <f>IF(Y53&lt;&gt;"",Y53/'DDD Model Calculations'!L$11,"")</f>
        <v>0.11232546572434779</v>
      </c>
      <c r="AD53">
        <f>IF(Z53&lt;&gt;"",Z53/'DDD Model Calculations'!M$11,"")</f>
        <v>-0.28372211819356213</v>
      </c>
      <c r="AE53">
        <f>IF(AA53&lt;&gt;"",AA53/'DDD Model Calculations'!N$11,"")</f>
        <v>-0.18961513004934177</v>
      </c>
      <c r="AF53">
        <f t="shared" si="25"/>
        <v>1</v>
      </c>
      <c r="AG53">
        <f t="shared" si="26"/>
        <v>1</v>
      </c>
      <c r="AH53">
        <f t="shared" si="27"/>
        <v>1</v>
      </c>
      <c r="AI53">
        <f t="shared" si="28"/>
        <v>1</v>
      </c>
    </row>
    <row r="54" spans="1:35" x14ac:dyDescent="0.4">
      <c r="A54" s="2">
        <v>44199</v>
      </c>
      <c r="B54" s="1">
        <v>31</v>
      </c>
      <c r="C54" s="1">
        <v>12875</v>
      </c>
      <c r="D54" t="str">
        <v>A</v>
      </c>
      <c r="E54">
        <v>12875</v>
      </c>
      <c r="F54">
        <v>37693</v>
      </c>
      <c r="G54">
        <f t="shared" si="12"/>
        <v>12875</v>
      </c>
      <c r="H54" s="2">
        <f t="shared" si="13"/>
        <v>44199</v>
      </c>
      <c r="I54">
        <f t="shared" si="14"/>
        <v>31</v>
      </c>
      <c r="J54">
        <f t="shared" si="29"/>
        <v>1612</v>
      </c>
      <c r="K54">
        <f>IF(AND($H55&gt;0,$H55&lt;&gt;""),VLOOKUP($H55,'Weather Data'!$L$2:$P$4170,'DDD Model Calculations'!$D$22,FALSE),"")</f>
        <v>25531.900003425777</v>
      </c>
      <c r="L54">
        <f>IF(AND($K54&gt;0,$K54&lt;&gt;""),VLOOKUP($H54,'Weather Data'!$L$2:$P$4170,'DDD Model Calculations'!$D$22,FALSE),"")</f>
        <v>26102.30000320822</v>
      </c>
      <c r="M54">
        <f t="shared" si="30"/>
        <v>570.39999978244305</v>
      </c>
      <c r="N54">
        <f t="shared" si="18"/>
        <v>415.32258064516128</v>
      </c>
      <c r="O54">
        <f t="shared" si="19"/>
        <v>18.399999992982035</v>
      </c>
      <c r="P54">
        <f t="shared" si="31"/>
        <v>13.399999992982035</v>
      </c>
      <c r="Q54">
        <f t="shared" si="20"/>
        <v>1</v>
      </c>
      <c r="R54">
        <f t="shared" si="32"/>
        <v>5</v>
      </c>
      <c r="S54">
        <f>IF('DDD Model Calculations'!$D$23=1,WorkingData!AF54,IF('DDD Model Calculations'!$D$23=2,WorkingData!AG54,IF('DDD Model Calculations'!$D$23=4,WorkingData!AH54,WorkingData!AI54)))</f>
        <v>1</v>
      </c>
      <c r="T54">
        <f t="shared" si="21"/>
        <v>0</v>
      </c>
      <c r="U54">
        <f t="shared" si="22"/>
        <v>0</v>
      </c>
      <c r="V54">
        <f t="shared" si="23"/>
        <v>0</v>
      </c>
      <c r="W54">
        <f t="shared" si="24"/>
        <v>1</v>
      </c>
      <c r="X54">
        <f>IF(AND($N54&gt;0,$N54&lt;&gt;"",'DDD Model Calculations'!$K$3&gt;=3),$N54-('DDD Model Calculations'!K$13+'DDD Model Calculations'!K$12*WorkingData!$P54),"")</f>
        <v>-22.788373688031754</v>
      </c>
      <c r="Y54">
        <f>IF(AND($N54&gt;0,$N54&lt;&gt;""),$N54-('DDD Model Calculations'!L$13+'DDD Model Calculations'!L$12*WorkingData!$P54),"")</f>
        <v>-29.485345353905757</v>
      </c>
      <c r="Z54">
        <f>IF(AND($N54&gt;0,$N54&lt;&gt;""),$N54-('DDD Model Calculations'!M$13+'DDD Model Calculations'!M$12*WorkingData!$P54),"")</f>
        <v>-58.85132392716514</v>
      </c>
      <c r="AA54">
        <f>IF(AND($N54&gt;0,$N54&lt;&gt;""),$N54-('DDD Model Calculations'!N$13+'DDD Model Calculations'!N$12*WorkingData!$P54),"")</f>
        <v>-50.315322562536835</v>
      </c>
      <c r="AB54">
        <f>IF(X54&lt;&gt;"",X54/'DDD Model Calculations'!K$11,"")</f>
        <v>-0.19051914380032539</v>
      </c>
      <c r="AC54">
        <f>IF(Y54&lt;&gt;"",Y54/'DDD Model Calculations'!L$11,"")</f>
        <v>-0.34492686085993779</v>
      </c>
      <c r="AD54">
        <f>IF(Z54&lt;&gt;"",Z54/'DDD Model Calculations'!M$11,"")</f>
        <v>-0.71705355151395</v>
      </c>
      <c r="AE54">
        <f>IF(AA54&lt;&gt;"",AA54/'DDD Model Calculations'!N$11,"")</f>
        <v>-0.67490066924127179</v>
      </c>
      <c r="AF54">
        <f t="shared" si="25"/>
        <v>1</v>
      </c>
      <c r="AG54">
        <f t="shared" si="26"/>
        <v>1</v>
      </c>
      <c r="AH54">
        <f t="shared" si="27"/>
        <v>1</v>
      </c>
      <c r="AI54">
        <f t="shared" si="28"/>
        <v>1</v>
      </c>
    </row>
    <row r="55" spans="1:35" x14ac:dyDescent="0.4">
      <c r="A55" s="2">
        <v>44168</v>
      </c>
      <c r="B55" s="1">
        <v>30</v>
      </c>
      <c r="C55" s="1">
        <v>7872</v>
      </c>
      <c r="D55" t="str">
        <v>A</v>
      </c>
      <c r="E55">
        <v>7872</v>
      </c>
      <c r="F55">
        <v>24818</v>
      </c>
      <c r="G55">
        <f t="shared" si="12"/>
        <v>7872</v>
      </c>
      <c r="H55" s="2">
        <f t="shared" si="13"/>
        <v>44168</v>
      </c>
      <c r="I55">
        <f t="shared" si="14"/>
        <v>30</v>
      </c>
      <c r="J55">
        <f t="shared" si="29"/>
        <v>1642</v>
      </c>
      <c r="K55">
        <f>IF(AND($H56&gt;0,$H56&lt;&gt;""),VLOOKUP($H56,'Weather Data'!$L$2:$P$4170,'DDD Model Calculations'!$D$22,FALSE),"")</f>
        <v>25184.700003422797</v>
      </c>
      <c r="L55">
        <f>IF(AND($K55&gt;0,$K55&lt;&gt;""),VLOOKUP($H55,'Weather Data'!$L$2:$P$4170,'DDD Model Calculations'!$D$22,FALSE),"")</f>
        <v>25531.900003425777</v>
      </c>
      <c r="M55">
        <f t="shared" si="30"/>
        <v>347.20000000298023</v>
      </c>
      <c r="N55">
        <f t="shared" si="18"/>
        <v>262.39999999999998</v>
      </c>
      <c r="O55">
        <f t="shared" si="19"/>
        <v>11.573333333432675</v>
      </c>
      <c r="P55">
        <f t="shared" si="31"/>
        <v>6.5733333334326751</v>
      </c>
      <c r="Q55">
        <f t="shared" si="20"/>
        <v>1</v>
      </c>
      <c r="R55">
        <f t="shared" si="32"/>
        <v>5</v>
      </c>
      <c r="S55">
        <f>IF('DDD Model Calculations'!$D$23=1,WorkingData!AF55,IF('DDD Model Calculations'!$D$23=2,WorkingData!AG55,IF('DDD Model Calculations'!$D$23=4,WorkingData!AH55,WorkingData!AI55)))</f>
        <v>1</v>
      </c>
      <c r="T55">
        <f t="shared" si="21"/>
        <v>0</v>
      </c>
      <c r="U55">
        <f t="shared" si="22"/>
        <v>0</v>
      </c>
      <c r="V55">
        <f t="shared" si="23"/>
        <v>0</v>
      </c>
      <c r="W55">
        <f t="shared" si="24"/>
        <v>1</v>
      </c>
      <c r="X55">
        <f>IF(AND($N55&gt;0,$N55&lt;&gt;"",'DDD Model Calculations'!$K$3&gt;=3),$N55-('DDD Model Calculations'!K$13+'DDD Model Calculations'!K$12*WorkingData!$P55),"")</f>
        <v>-41.089700970256445</v>
      </c>
      <c r="Y55">
        <f>IF(AND($N55&gt;0,$N55&lt;&gt;""),$N55-('DDD Model Calculations'!L$13+'DDD Model Calculations'!L$12*WorkingData!$P55),"")</f>
        <v>-18.031685646154699</v>
      </c>
      <c r="Z55">
        <f>IF(AND($N55&gt;0,$N55&lt;&gt;""),$N55-('DDD Model Calculations'!M$13+'DDD Model Calculations'!M$12*WorkingData!$P55),"")</f>
        <v>-38.137652232127493</v>
      </c>
      <c r="AA55">
        <f>IF(AND($N55&gt;0,$N55&lt;&gt;""),$N55-('DDD Model Calculations'!N$13+'DDD Model Calculations'!N$12*WorkingData!$P55),"")</f>
        <v>-31.215760622974472</v>
      </c>
      <c r="AB55">
        <f>IF(X55&lt;&gt;"",X55/'DDD Model Calculations'!K$11,"")</f>
        <v>-0.34352493754199093</v>
      </c>
      <c r="AC55">
        <f>IF(Y55&lt;&gt;"",Y55/'DDD Model Calculations'!L$11,"")</f>
        <v>-0.21093911742558111</v>
      </c>
      <c r="AD55">
        <f>IF(Z55&lt;&gt;"",Z55/'DDD Model Calculations'!M$11,"")</f>
        <v>-0.46467500057085342</v>
      </c>
      <c r="AE55">
        <f>IF(AA55&lt;&gt;"",AA55/'DDD Model Calculations'!N$11,"")</f>
        <v>-0.41871017937201932</v>
      </c>
      <c r="AF55">
        <f t="shared" si="25"/>
        <v>1</v>
      </c>
      <c r="AG55">
        <f t="shared" si="26"/>
        <v>1</v>
      </c>
      <c r="AH55">
        <f t="shared" si="27"/>
        <v>1</v>
      </c>
      <c r="AI55">
        <f t="shared" si="28"/>
        <v>1</v>
      </c>
    </row>
    <row r="56" spans="1:35" x14ac:dyDescent="0.4">
      <c r="A56" s="2">
        <v>44138</v>
      </c>
      <c r="B56" s="1">
        <v>31</v>
      </c>
      <c r="C56" s="1">
        <v>6940</v>
      </c>
      <c r="D56" t="str">
        <v>A</v>
      </c>
      <c r="E56">
        <v>6940</v>
      </c>
      <c r="F56">
        <v>16946</v>
      </c>
      <c r="G56">
        <f t="shared" si="12"/>
        <v>6940</v>
      </c>
      <c r="H56" s="2">
        <f t="shared" si="13"/>
        <v>44138</v>
      </c>
      <c r="I56">
        <f t="shared" si="14"/>
        <v>31</v>
      </c>
      <c r="J56">
        <f t="shared" si="29"/>
        <v>1673</v>
      </c>
      <c r="K56">
        <f>IF(AND($H57&gt;0,$H57&lt;&gt;""),VLOOKUP($H57,'Weather Data'!$L$2:$P$4170,'DDD Model Calculations'!$D$22,FALSE),"")</f>
        <v>24896.30000398308</v>
      </c>
      <c r="L56">
        <f>IF(AND($K56&gt;0,$K56&lt;&gt;""),VLOOKUP($H56,'Weather Data'!$L$2:$P$4170,'DDD Model Calculations'!$D$22,FALSE),"")</f>
        <v>25184.700003422797</v>
      </c>
      <c r="M56">
        <f t="shared" si="30"/>
        <v>288.39999943971634</v>
      </c>
      <c r="N56">
        <f t="shared" si="18"/>
        <v>223.87096774193549</v>
      </c>
      <c r="O56">
        <f t="shared" si="19"/>
        <v>9.3032257883779472</v>
      </c>
      <c r="P56">
        <f t="shared" si="31"/>
        <v>4.3032257883779472</v>
      </c>
      <c r="Q56">
        <f t="shared" si="20"/>
        <v>1</v>
      </c>
      <c r="R56">
        <f t="shared" si="32"/>
        <v>5</v>
      </c>
      <c r="S56">
        <f>IF('DDD Model Calculations'!$D$23=1,WorkingData!AF56,IF('DDD Model Calculations'!$D$23=2,WorkingData!AG56,IF('DDD Model Calculations'!$D$23=4,WorkingData!AH56,WorkingData!AI56)))</f>
        <v>1</v>
      </c>
      <c r="T56">
        <f t="shared" si="21"/>
        <v>0</v>
      </c>
      <c r="U56">
        <f t="shared" si="22"/>
        <v>0</v>
      </c>
      <c r="V56">
        <f t="shared" si="23"/>
        <v>0</v>
      </c>
      <c r="W56">
        <f t="shared" si="24"/>
        <v>1</v>
      </c>
      <c r="X56">
        <f>IF(AND($N56&gt;0,$N56&lt;&gt;"",'DDD Model Calculations'!$K$3&gt;=3),$N56-('DDD Model Calculations'!K$13+'DDD Model Calculations'!K$12*WorkingData!$P56),"")</f>
        <v>-34.852416338300145</v>
      </c>
      <c r="Y56">
        <f>IF(AND($N56&gt;0,$N56&lt;&gt;""),$N56-('DDD Model Calculations'!L$13+'DDD Model Calculations'!L$12*WorkingData!$P56),"")</f>
        <v>-1.8998179273762901</v>
      </c>
      <c r="Z56">
        <f>IF(AND($N56&gt;0,$N56&lt;&gt;""),$N56-('DDD Model Calculations'!M$13+'DDD Model Calculations'!M$12*WorkingData!$P56),"")</f>
        <v>-18.926503785582611</v>
      </c>
      <c r="AA56">
        <f>IF(AND($N56&gt;0,$N56&lt;&gt;""),$N56-('DDD Model Calculations'!N$13+'DDD Model Calculations'!N$12*WorkingData!$P56),"")</f>
        <v>-12.541360624418473</v>
      </c>
      <c r="AB56">
        <f>IF(X56&lt;&gt;"",X56/'DDD Model Calculations'!K$11,"")</f>
        <v>-0.29137895538516251</v>
      </c>
      <c r="AC56">
        <f>IF(Y56&lt;&gt;"",Y56/'DDD Model Calculations'!L$11,"")</f>
        <v>-2.2224539886846986E-2</v>
      </c>
      <c r="AD56">
        <f>IF(Z56&lt;&gt;"",Z56/'DDD Model Calculations'!M$11,"")</f>
        <v>-0.23060342319554608</v>
      </c>
      <c r="AE56">
        <f>IF(AA56&lt;&gt;"",AA56/'DDD Model Calculations'!N$11,"")</f>
        <v>-0.1682225661595641</v>
      </c>
      <c r="AF56">
        <f t="shared" si="25"/>
        <v>1</v>
      </c>
      <c r="AG56">
        <f t="shared" si="26"/>
        <v>1</v>
      </c>
      <c r="AH56">
        <f t="shared" si="27"/>
        <v>1</v>
      </c>
      <c r="AI56">
        <f t="shared" si="28"/>
        <v>1</v>
      </c>
    </row>
    <row r="57" spans="1:35" x14ac:dyDescent="0.4">
      <c r="A57" s="2">
        <v>44107</v>
      </c>
      <c r="B57" s="1">
        <v>30</v>
      </c>
      <c r="C57" s="1">
        <v>3380</v>
      </c>
      <c r="D57" t="str">
        <v>A</v>
      </c>
      <c r="E57">
        <v>3380</v>
      </c>
      <c r="F57">
        <v>10006</v>
      </c>
      <c r="G57">
        <f t="shared" si="12"/>
        <v>3380</v>
      </c>
      <c r="H57" s="2">
        <f t="shared" si="13"/>
        <v>44107</v>
      </c>
      <c r="I57">
        <f t="shared" si="14"/>
        <v>30</v>
      </c>
      <c r="J57">
        <f t="shared" si="29"/>
        <v>1703</v>
      </c>
      <c r="K57">
        <f>IF(AND($H58&gt;0,$H58&lt;&gt;""),VLOOKUP($H58,'Weather Data'!$L$2:$P$4170,'DDD Model Calculations'!$D$22,FALSE),"")</f>
        <v>24805.00000474602</v>
      </c>
      <c r="L57">
        <f>IF(AND($K57&gt;0,$K57&lt;&gt;""),VLOOKUP($H57,'Weather Data'!$L$2:$P$4170,'DDD Model Calculations'!$D$22,FALSE),"")</f>
        <v>24896.30000398308</v>
      </c>
      <c r="M57">
        <f t="shared" si="30"/>
        <v>91.299999237060547</v>
      </c>
      <c r="N57">
        <f t="shared" si="18"/>
        <v>112.66666666666667</v>
      </c>
      <c r="O57">
        <f t="shared" si="19"/>
        <v>3.0433333079020182</v>
      </c>
      <c r="P57">
        <f t="shared" si="31"/>
        <v>-1.9566666920979818</v>
      </c>
      <c r="Q57">
        <f t="shared" si="20"/>
        <v>0</v>
      </c>
      <c r="R57">
        <f t="shared" si="32"/>
        <v>5</v>
      </c>
      <c r="S57">
        <f>IF('DDD Model Calculations'!$D$23=1,WorkingData!AF57,IF('DDD Model Calculations'!$D$23=2,WorkingData!AG57,IF('DDD Model Calculations'!$D$23=4,WorkingData!AH57,WorkingData!AI57)))</f>
        <v>1</v>
      </c>
      <c r="T57">
        <f t="shared" si="21"/>
        <v>0</v>
      </c>
      <c r="U57">
        <f t="shared" si="22"/>
        <v>0</v>
      </c>
      <c r="V57">
        <f t="shared" si="23"/>
        <v>0</v>
      </c>
      <c r="W57">
        <f t="shared" si="24"/>
        <v>1</v>
      </c>
      <c r="X57">
        <f>IF(AND($N57&gt;0,$N57&lt;&gt;"",'DDD Model Calculations'!$K$3&gt;=3),$N57-('DDD Model Calculations'!K$13+'DDD Model Calculations'!K$12*WorkingData!$P57),"")</f>
        <v>-22.612199954953113</v>
      </c>
      <c r="Y57">
        <f>IF(AND($N57&gt;0,$N57&lt;&gt;""),$N57-('DDD Model Calculations'!L$13+'DDD Model Calculations'!L$12*WorkingData!$P57),"")</f>
        <v>37.625020454418191</v>
      </c>
      <c r="Z57">
        <f>IF(AND($N57&gt;0,$N57&lt;&gt;""),$N57-('DDD Model Calculations'!M$13+'DDD Model Calculations'!M$12*WorkingData!$P57),"")</f>
        <v>29.089547409019517</v>
      </c>
      <c r="AA57">
        <f>IF(AND($N57&gt;0,$N57&lt;&gt;""),$N57-('DDD Model Calculations'!N$13+'DDD Model Calculations'!N$12*WorkingData!$P57),"")</f>
        <v>33.994589955218274</v>
      </c>
      <c r="AB57">
        <f>IF(X57&lt;&gt;"",X57/'DDD Model Calculations'!K$11,"")</f>
        <v>-0.18904626691820381</v>
      </c>
      <c r="AC57">
        <f>IF(Y57&lt;&gt;"",Y57/'DDD Model Calculations'!L$11,"")</f>
        <v>0.44014679290213266</v>
      </c>
      <c r="AD57">
        <f>IF(Z57&lt;&gt;"",Z57/'DDD Model Calculations'!M$11,"")</f>
        <v>0.35443150450422889</v>
      </c>
      <c r="AE57">
        <f>IF(AA57&lt;&gt;"",AA57/'DDD Model Calculations'!N$11,"")</f>
        <v>0.45598379068013811</v>
      </c>
      <c r="AF57">
        <f t="shared" si="25"/>
        <v>1</v>
      </c>
      <c r="AG57">
        <f t="shared" si="26"/>
        <v>1</v>
      </c>
      <c r="AH57">
        <f t="shared" si="27"/>
        <v>1</v>
      </c>
      <c r="AI57">
        <f t="shared" si="28"/>
        <v>1</v>
      </c>
    </row>
    <row r="58" spans="1:35" x14ac:dyDescent="0.4">
      <c r="A58" s="2">
        <v>44077</v>
      </c>
      <c r="B58" s="1">
        <v>31</v>
      </c>
      <c r="C58" s="1">
        <v>0</v>
      </c>
      <c r="D58" t="str">
        <v>A</v>
      </c>
      <c r="E58">
        <v>0</v>
      </c>
      <c r="F58">
        <v>6626</v>
      </c>
      <c r="G58">
        <f t="shared" si="12"/>
        <v>0</v>
      </c>
      <c r="H58" s="2">
        <f t="shared" si="13"/>
        <v>44077</v>
      </c>
      <c r="I58">
        <f t="shared" si="14"/>
        <v>31</v>
      </c>
      <c r="J58">
        <f t="shared" si="29"/>
        <v>1734</v>
      </c>
      <c r="K58">
        <f>IF(AND($H59&gt;0,$H59&lt;&gt;""),VLOOKUP($H59,'Weather Data'!$L$2:$P$4170,'DDD Model Calculations'!$D$22,FALSE),"")</f>
        <v>24804.200005508959</v>
      </c>
      <c r="L58">
        <f>IF(AND($K58&gt;0,$K58&lt;&gt;""),VLOOKUP($H58,'Weather Data'!$L$2:$P$4170,'DDD Model Calculations'!$D$22,FALSE),"")</f>
        <v>24805.00000474602</v>
      </c>
      <c r="M58">
        <f t="shared" si="30"/>
        <v>0.79999923706054688</v>
      </c>
      <c r="N58">
        <f t="shared" si="18"/>
        <v>0</v>
      </c>
      <c r="O58">
        <f t="shared" si="19"/>
        <v>2.5806427001953125E-2</v>
      </c>
      <c r="P58">
        <f t="shared" si="31"/>
        <v>-4.9741935729980469</v>
      </c>
      <c r="Q58">
        <f t="shared" si="20"/>
        <v>0</v>
      </c>
      <c r="R58">
        <f t="shared" si="32"/>
        <v>5</v>
      </c>
      <c r="S58" t="str">
        <f>IF('DDD Model Calculations'!$D$23=1,WorkingData!AF58,IF('DDD Model Calculations'!$D$23=2,WorkingData!AG58,IF('DDD Model Calculations'!$D$23=4,WorkingData!AH58,WorkingData!AI58)))</f>
        <v/>
      </c>
      <c r="T58">
        <f t="shared" si="21"/>
        <v>0</v>
      </c>
      <c r="U58">
        <f t="shared" si="22"/>
        <v>0</v>
      </c>
      <c r="V58">
        <f t="shared" si="23"/>
        <v>0</v>
      </c>
      <c r="W58">
        <f t="shared" si="24"/>
        <v>1</v>
      </c>
      <c r="X58" t="str">
        <f>IF(AND($N58&gt;0,$N58&lt;&gt;"",'DDD Model Calculations'!$K$3&gt;=3),$N58-('DDD Model Calculations'!K$13+'DDD Model Calculations'!K$12*WorkingData!$P58),"")</f>
        <v/>
      </c>
      <c r="Y58" t="str">
        <f>IF(AND($N58&gt;0,$N58&lt;&gt;""),$N58-('DDD Model Calculations'!L$13+'DDD Model Calculations'!L$12*WorkingData!$P58),"")</f>
        <v/>
      </c>
      <c r="Z58" t="str">
        <f>IF(AND($N58&gt;0,$N58&lt;&gt;""),$N58-('DDD Model Calculations'!M$13+'DDD Model Calculations'!M$12*WorkingData!$P58),"")</f>
        <v/>
      </c>
      <c r="AA58" t="str">
        <f>IF(AND($N58&gt;0,$N58&lt;&gt;""),$N58-('DDD Model Calculations'!N$13+'DDD Model Calculations'!N$12*WorkingData!$P58),"")</f>
        <v/>
      </c>
      <c r="AB58" t="str">
        <f>IF(X58&lt;&gt;"",X58/'DDD Model Calculations'!K$11,"")</f>
        <v/>
      </c>
      <c r="AC58" t="str">
        <f>IF(Y58&lt;&gt;"",Y58/'DDD Model Calculations'!L$11,"")</f>
        <v/>
      </c>
      <c r="AD58" t="str">
        <f>IF(Z58&lt;&gt;"",Z58/'DDD Model Calculations'!M$11,"")</f>
        <v/>
      </c>
      <c r="AE58" t="str">
        <f>IF(AA58&lt;&gt;"",AA58/'DDD Model Calculations'!N$11,"")</f>
        <v/>
      </c>
      <c r="AF58" t="str">
        <f t="shared" si="25"/>
        <v/>
      </c>
      <c r="AG58" t="str">
        <f t="shared" si="26"/>
        <v/>
      </c>
      <c r="AH58" t="str">
        <f t="shared" si="27"/>
        <v/>
      </c>
      <c r="AI58" t="str">
        <f t="shared" si="28"/>
        <v/>
      </c>
    </row>
    <row r="59" spans="1:35" x14ac:dyDescent="0.4">
      <c r="A59" s="2">
        <v>44046</v>
      </c>
      <c r="B59" s="1">
        <v>31</v>
      </c>
      <c r="C59" s="1">
        <v>0</v>
      </c>
      <c r="D59" t="str">
        <v>A</v>
      </c>
      <c r="E59">
        <v>0</v>
      </c>
      <c r="F59">
        <v>6626</v>
      </c>
      <c r="G59">
        <f t="shared" si="12"/>
        <v>0</v>
      </c>
      <c r="H59" s="2">
        <f t="shared" si="13"/>
        <v>44046</v>
      </c>
      <c r="I59">
        <f t="shared" si="14"/>
        <v>31</v>
      </c>
      <c r="J59">
        <f t="shared" si="29"/>
        <v>1765</v>
      </c>
      <c r="K59">
        <f>IF(AND($H60&gt;0,$H60&lt;&gt;""),VLOOKUP($H60,'Weather Data'!$L$2:$P$4170,'DDD Model Calculations'!$D$22,FALSE),"")</f>
        <v>24804.200005508959</v>
      </c>
      <c r="L59">
        <f>IF(AND($K59&gt;0,$K59&lt;&gt;""),VLOOKUP($H59,'Weather Data'!$L$2:$P$4170,'DDD Model Calculations'!$D$22,FALSE),"")</f>
        <v>24804.200005508959</v>
      </c>
      <c r="M59">
        <f t="shared" si="30"/>
        <v>0</v>
      </c>
      <c r="N59">
        <f t="shared" si="18"/>
        <v>0</v>
      </c>
      <c r="O59">
        <f t="shared" si="19"/>
        <v>0</v>
      </c>
      <c r="P59">
        <f t="shared" si="31"/>
        <v>-5</v>
      </c>
      <c r="Q59">
        <f t="shared" si="20"/>
        <v>0</v>
      </c>
      <c r="R59">
        <f t="shared" si="32"/>
        <v>5</v>
      </c>
      <c r="S59" t="str">
        <f>IF('DDD Model Calculations'!$D$23=1,WorkingData!AF59,IF('DDD Model Calculations'!$D$23=2,WorkingData!AG59,IF('DDD Model Calculations'!$D$23=4,WorkingData!AH59,WorkingData!AI59)))</f>
        <v/>
      </c>
      <c r="T59">
        <f t="shared" si="21"/>
        <v>0</v>
      </c>
      <c r="U59">
        <f t="shared" si="22"/>
        <v>0</v>
      </c>
      <c r="V59">
        <f t="shared" si="23"/>
        <v>0</v>
      </c>
      <c r="W59">
        <f t="shared" si="24"/>
        <v>1</v>
      </c>
      <c r="X59" t="str">
        <f>IF(AND($N59&gt;0,$N59&lt;&gt;"",'DDD Model Calculations'!$K$3&gt;=3),$N59-('DDD Model Calculations'!K$13+'DDD Model Calculations'!K$12*WorkingData!$P59),"")</f>
        <v/>
      </c>
      <c r="Y59" t="str">
        <f>IF(AND($N59&gt;0,$N59&lt;&gt;""),$N59-('DDD Model Calculations'!L$13+'DDD Model Calculations'!L$12*WorkingData!$P59),"")</f>
        <v/>
      </c>
      <c r="Z59" t="str">
        <f>IF(AND($N59&gt;0,$N59&lt;&gt;""),$N59-('DDD Model Calculations'!M$13+'DDD Model Calculations'!M$12*WorkingData!$P59),"")</f>
        <v/>
      </c>
      <c r="AA59" t="str">
        <f>IF(AND($N59&gt;0,$N59&lt;&gt;""),$N59-('DDD Model Calculations'!N$13+'DDD Model Calculations'!N$12*WorkingData!$P59),"")</f>
        <v/>
      </c>
      <c r="AB59" t="str">
        <f>IF(X59&lt;&gt;"",X59/'DDD Model Calculations'!K$11,"")</f>
        <v/>
      </c>
      <c r="AC59" t="str">
        <f>IF(Y59&lt;&gt;"",Y59/'DDD Model Calculations'!L$11,"")</f>
        <v/>
      </c>
      <c r="AD59" t="str">
        <f>IF(Z59&lt;&gt;"",Z59/'DDD Model Calculations'!M$11,"")</f>
        <v/>
      </c>
      <c r="AE59" t="str">
        <f>IF(AA59&lt;&gt;"",AA59/'DDD Model Calculations'!N$11,"")</f>
        <v/>
      </c>
      <c r="AF59" t="str">
        <f t="shared" si="25"/>
        <v/>
      </c>
      <c r="AG59" t="str">
        <f t="shared" si="26"/>
        <v/>
      </c>
      <c r="AH59" t="str">
        <f t="shared" si="27"/>
        <v/>
      </c>
      <c r="AI59" t="str">
        <f t="shared" si="28"/>
        <v/>
      </c>
    </row>
    <row r="60" spans="1:35" x14ac:dyDescent="0.4">
      <c r="A60" s="2">
        <v>44015</v>
      </c>
      <c r="B60" s="1">
        <v>30</v>
      </c>
      <c r="C60" s="1">
        <v>0</v>
      </c>
      <c r="D60" t="str">
        <v>A</v>
      </c>
      <c r="E60">
        <v>0</v>
      </c>
      <c r="F60">
        <v>6626</v>
      </c>
      <c r="G60">
        <f t="shared" si="12"/>
        <v>0</v>
      </c>
      <c r="H60" s="2">
        <f t="shared" si="13"/>
        <v>44015</v>
      </c>
      <c r="I60">
        <f t="shared" si="14"/>
        <v>30</v>
      </c>
      <c r="J60">
        <f t="shared" si="29"/>
        <v>1795</v>
      </c>
      <c r="K60">
        <f>IF(AND($H61&gt;0,$H61&lt;&gt;""),VLOOKUP($H61,'Weather Data'!$L$2:$P$4170,'DDD Model Calculations'!$D$22,FALSE),"")</f>
        <v>24782.60000512749</v>
      </c>
      <c r="L60">
        <f>IF(AND($K60&gt;0,$K60&lt;&gt;""),VLOOKUP($H60,'Weather Data'!$L$2:$P$4170,'DDD Model Calculations'!$D$22,FALSE),"")</f>
        <v>24804.200005508959</v>
      </c>
      <c r="M60">
        <f t="shared" si="30"/>
        <v>21.600000381469727</v>
      </c>
      <c r="N60">
        <f t="shared" si="18"/>
        <v>0</v>
      </c>
      <c r="O60">
        <f t="shared" si="19"/>
        <v>0.7200000127156575</v>
      </c>
      <c r="P60">
        <f t="shared" si="31"/>
        <v>-4.2799999872843424</v>
      </c>
      <c r="Q60">
        <f t="shared" si="20"/>
        <v>0</v>
      </c>
      <c r="R60">
        <f t="shared" si="32"/>
        <v>5</v>
      </c>
      <c r="S60" t="str">
        <f>IF('DDD Model Calculations'!$D$23=1,WorkingData!AF60,IF('DDD Model Calculations'!$D$23=2,WorkingData!AG60,IF('DDD Model Calculations'!$D$23=4,WorkingData!AH60,WorkingData!AI60)))</f>
        <v/>
      </c>
      <c r="T60">
        <f t="shared" si="21"/>
        <v>0</v>
      </c>
      <c r="U60">
        <f t="shared" si="22"/>
        <v>0</v>
      </c>
      <c r="V60">
        <f t="shared" si="23"/>
        <v>0</v>
      </c>
      <c r="W60">
        <f t="shared" si="24"/>
        <v>1</v>
      </c>
      <c r="X60" t="str">
        <f>IF(AND($N60&gt;0,$N60&lt;&gt;"",'DDD Model Calculations'!$K$3&gt;=3),$N60-('DDD Model Calculations'!K$13+'DDD Model Calculations'!K$12*WorkingData!$P60),"")</f>
        <v/>
      </c>
      <c r="Y60" t="str">
        <f>IF(AND($N60&gt;0,$N60&lt;&gt;""),$N60-('DDD Model Calculations'!L$13+'DDD Model Calculations'!L$12*WorkingData!$P60),"")</f>
        <v/>
      </c>
      <c r="Z60" t="str">
        <f>IF(AND($N60&gt;0,$N60&lt;&gt;""),$N60-('DDD Model Calculations'!M$13+'DDD Model Calculations'!M$12*WorkingData!$P60),"")</f>
        <v/>
      </c>
      <c r="AA60" t="str">
        <f>IF(AND($N60&gt;0,$N60&lt;&gt;""),$N60-('DDD Model Calculations'!N$13+'DDD Model Calculations'!N$12*WorkingData!$P60),"")</f>
        <v/>
      </c>
      <c r="AB60" t="str">
        <f>IF(X60&lt;&gt;"",X60/'DDD Model Calculations'!K$11,"")</f>
        <v/>
      </c>
      <c r="AC60" t="str">
        <f>IF(Y60&lt;&gt;"",Y60/'DDD Model Calculations'!L$11,"")</f>
        <v/>
      </c>
      <c r="AD60" t="str">
        <f>IF(Z60&lt;&gt;"",Z60/'DDD Model Calculations'!M$11,"")</f>
        <v/>
      </c>
      <c r="AE60" t="str">
        <f>IF(AA60&lt;&gt;"",AA60/'DDD Model Calculations'!N$11,"")</f>
        <v/>
      </c>
      <c r="AF60" t="str">
        <f t="shared" si="25"/>
        <v/>
      </c>
      <c r="AG60" t="str">
        <f t="shared" si="26"/>
        <v/>
      </c>
      <c r="AH60" t="str">
        <f t="shared" si="27"/>
        <v/>
      </c>
      <c r="AI60" t="str">
        <f t="shared" si="28"/>
        <v/>
      </c>
    </row>
    <row r="61" spans="1:35" x14ac:dyDescent="0.4">
      <c r="A61" s="2">
        <v>43985</v>
      </c>
      <c r="B61" s="1">
        <v>31</v>
      </c>
      <c r="C61" s="1">
        <v>6626</v>
      </c>
      <c r="D61" t="str">
        <v>A</v>
      </c>
      <c r="E61">
        <v>6626</v>
      </c>
      <c r="F61">
        <v>6626</v>
      </c>
      <c r="G61" t="str">
        <f t="shared" si="12"/>
        <v/>
      </c>
      <c r="H61" s="2">
        <f t="shared" si="13"/>
        <v>43985</v>
      </c>
      <c r="I61" t="str">
        <f t="shared" si="14"/>
        <v/>
      </c>
      <c r="J61" t="str">
        <f t="shared" si="29"/>
        <v/>
      </c>
      <c r="K61" t="str">
        <f>IF(AND($H62&gt;0,$H62&lt;&gt;""),VLOOKUP($H62,'Weather Data'!$L$2:$P$4170,'DDD Model Calculations'!$D$22,FALSE),"")</f>
        <v/>
      </c>
      <c r="L61" t="str">
        <f>IF(AND($K61&gt;0,$K61&lt;&gt;""),VLOOKUP($H61,'Weather Data'!$L$2:$P$4170,'DDD Model Calculations'!$D$22,FALSE),"")</f>
        <v/>
      </c>
      <c r="M61" t="str">
        <f t="shared" si="30"/>
        <v/>
      </c>
      <c r="N61" t="str">
        <f t="shared" si="18"/>
        <v/>
      </c>
      <c r="O61" t="str">
        <f t="shared" si="19"/>
        <v/>
      </c>
      <c r="P61" t="str">
        <f t="shared" si="31"/>
        <v/>
      </c>
      <c r="Q61" t="str">
        <f t="shared" si="20"/>
        <v/>
      </c>
      <c r="R61" t="str">
        <f t="shared" si="32"/>
        <v/>
      </c>
      <c r="S61" t="str">
        <f>IF('DDD Model Calculations'!$D$23=1,WorkingData!AF61,IF('DDD Model Calculations'!$D$23=2,WorkingData!AG61,IF('DDD Model Calculations'!$D$23=4,WorkingData!AH61,WorkingData!AI61)))</f>
        <v/>
      </c>
      <c r="T61" t="str">
        <f t="shared" si="21"/>
        <v/>
      </c>
      <c r="U61" t="str">
        <f t="shared" si="22"/>
        <v/>
      </c>
      <c r="V61" t="str">
        <f t="shared" si="23"/>
        <v/>
      </c>
      <c r="W61" t="str">
        <f t="shared" si="24"/>
        <v/>
      </c>
      <c r="X61" t="str">
        <f>IF(AND($N61&gt;0,$N61&lt;&gt;"",'DDD Model Calculations'!$K$3&gt;=3),$N61-('DDD Model Calculations'!K$13+'DDD Model Calculations'!K$12*WorkingData!$P61),"")</f>
        <v/>
      </c>
      <c r="Y61" t="str">
        <f>IF(AND($N61&gt;0,$N61&lt;&gt;""),$N61-('DDD Model Calculations'!L$13+'DDD Model Calculations'!L$12*WorkingData!$P61),"")</f>
        <v/>
      </c>
      <c r="Z61" t="str">
        <f>IF(AND($N61&gt;0,$N61&lt;&gt;""),$N61-('DDD Model Calculations'!M$13+'DDD Model Calculations'!M$12*WorkingData!$P61),"")</f>
        <v/>
      </c>
      <c r="AA61" t="str">
        <f>IF(AND($N61&gt;0,$N61&lt;&gt;""),$N61-('DDD Model Calculations'!N$13+'DDD Model Calculations'!N$12*WorkingData!$P61),"")</f>
        <v/>
      </c>
      <c r="AB61" t="str">
        <f>IF(X61&lt;&gt;"",X61/'DDD Model Calculations'!K$11,"")</f>
        <v/>
      </c>
      <c r="AC61" t="str">
        <f>IF(Y61&lt;&gt;"",Y61/'DDD Model Calculations'!L$11,"")</f>
        <v/>
      </c>
      <c r="AD61" t="str">
        <f>IF(Z61&lt;&gt;"",Z61/'DDD Model Calculations'!M$11,"")</f>
        <v/>
      </c>
      <c r="AE61" t="str">
        <f>IF(AA61&lt;&gt;"",AA61/'DDD Model Calculations'!N$11,"")</f>
        <v/>
      </c>
      <c r="AF61" t="str">
        <f t="shared" si="25"/>
        <v/>
      </c>
      <c r="AG61" t="str">
        <f t="shared" si="26"/>
        <v/>
      </c>
      <c r="AH61" t="str">
        <f t="shared" si="27"/>
        <v/>
      </c>
      <c r="AI61" t="str">
        <f t="shared" si="28"/>
        <v/>
      </c>
    </row>
    <row r="62" spans="1:35" x14ac:dyDescent="0.4">
      <c r="A62" s="2"/>
      <c r="G62" t="str">
        <f t="shared" si="12"/>
        <v/>
      </c>
      <c r="H62" s="2" t="str">
        <f t="shared" si="13"/>
        <v/>
      </c>
      <c r="I62" t="str">
        <f t="shared" si="14"/>
        <v/>
      </c>
      <c r="J62" t="str">
        <f t="shared" si="29"/>
        <v/>
      </c>
      <c r="K62" t="str">
        <f>IF(AND($H63&gt;0,$H63&lt;&gt;""),VLOOKUP($H63,'Weather Data'!$L$2:$P$4170,'DDD Model Calculations'!$D$22,FALSE),"")</f>
        <v/>
      </c>
      <c r="L62" t="str">
        <f>IF(AND($K62&gt;0,$K62&lt;&gt;""),VLOOKUP($H62,'Weather Data'!$L$2:$P$4170,'DDD Model Calculations'!$D$22,FALSE),"")</f>
        <v/>
      </c>
      <c r="M62" t="str">
        <f t="shared" si="30"/>
        <v/>
      </c>
      <c r="N62" t="str">
        <f t="shared" si="18"/>
        <v/>
      </c>
      <c r="O62" t="str">
        <f t="shared" si="19"/>
        <v/>
      </c>
      <c r="P62" t="str">
        <f t="shared" si="31"/>
        <v/>
      </c>
      <c r="Q62" t="str">
        <f t="shared" si="20"/>
        <v/>
      </c>
      <c r="R62" t="str">
        <f t="shared" si="32"/>
        <v/>
      </c>
      <c r="S62" t="str">
        <f>IF('DDD Model Calculations'!$D$23=1,WorkingData!AF62,IF('DDD Model Calculations'!$D$23=2,WorkingData!AG62,IF('DDD Model Calculations'!$D$23=4,WorkingData!AH62,WorkingData!AI62)))</f>
        <v/>
      </c>
      <c r="T62" t="str">
        <f t="shared" si="21"/>
        <v/>
      </c>
      <c r="U62" t="str">
        <f t="shared" si="22"/>
        <v/>
      </c>
      <c r="V62" t="str">
        <f t="shared" si="23"/>
        <v/>
      </c>
      <c r="W62" t="str">
        <f t="shared" si="24"/>
        <v/>
      </c>
      <c r="X62" t="str">
        <f>IF(AND($N62&gt;0,$N62&lt;&gt;"",'DDD Model Calculations'!$K$3&gt;=3),$N62-('DDD Model Calculations'!K$13+'DDD Model Calculations'!K$12*WorkingData!$P62),"")</f>
        <v/>
      </c>
      <c r="Y62" t="str">
        <f>IF(AND($N62&gt;0,$N62&lt;&gt;""),$N62-('DDD Model Calculations'!L$13+'DDD Model Calculations'!L$12*WorkingData!$P62),"")</f>
        <v/>
      </c>
      <c r="Z62" t="str">
        <f>IF(AND($N62&gt;0,$N62&lt;&gt;""),$N62-('DDD Model Calculations'!M$13+'DDD Model Calculations'!M$12*WorkingData!$P62),"")</f>
        <v/>
      </c>
      <c r="AA62" t="str">
        <f>IF(AND($N62&gt;0,$N62&lt;&gt;""),$N62-('DDD Model Calculations'!N$13+'DDD Model Calculations'!N$12*WorkingData!$P62),"")</f>
        <v/>
      </c>
      <c r="AB62" t="str">
        <f>IF(X62&lt;&gt;"",X62/'DDD Model Calculations'!K$11,"")</f>
        <v/>
      </c>
      <c r="AC62" t="str">
        <f>IF(Y62&lt;&gt;"",Y62/'DDD Model Calculations'!L$11,"")</f>
        <v/>
      </c>
      <c r="AD62" t="str">
        <f>IF(Z62&lt;&gt;"",Z62/'DDD Model Calculations'!M$11,"")</f>
        <v/>
      </c>
      <c r="AE62" t="str">
        <f>IF(AA62&lt;&gt;"",AA62/'DDD Model Calculations'!N$11,"")</f>
        <v/>
      </c>
      <c r="AF62" t="str">
        <f t="shared" si="25"/>
        <v/>
      </c>
      <c r="AG62" t="str">
        <f t="shared" si="26"/>
        <v/>
      </c>
      <c r="AH62" t="str">
        <f t="shared" si="27"/>
        <v/>
      </c>
      <c r="AI62" t="str">
        <f t="shared" si="28"/>
        <v/>
      </c>
    </row>
    <row r="63" spans="1:35" x14ac:dyDescent="0.4">
      <c r="A63" s="2"/>
      <c r="G63" t="str">
        <f t="shared" si="12"/>
        <v/>
      </c>
      <c r="H63" s="2" t="str">
        <f t="shared" si="13"/>
        <v/>
      </c>
      <c r="I63" t="str">
        <f t="shared" si="14"/>
        <v/>
      </c>
      <c r="J63" t="str">
        <f t="shared" si="29"/>
        <v/>
      </c>
      <c r="K63" t="str">
        <f>IF(AND($H64&gt;0,$H64&lt;&gt;""),VLOOKUP($H64,'Weather Data'!$L$2:$P$4170,'DDD Model Calculations'!$D$22,FALSE),"")</f>
        <v/>
      </c>
      <c r="L63" t="str">
        <f>IF(AND($K63&gt;0,$K63&lt;&gt;""),VLOOKUP($H63,'Weather Data'!$L$2:$P$4170,'DDD Model Calculations'!$D$22,FALSE),"")</f>
        <v/>
      </c>
      <c r="M63" t="str">
        <f t="shared" si="30"/>
        <v/>
      </c>
      <c r="N63" t="str">
        <f t="shared" si="18"/>
        <v/>
      </c>
      <c r="O63" t="str">
        <f t="shared" si="19"/>
        <v/>
      </c>
      <c r="P63" t="str">
        <f t="shared" si="31"/>
        <v/>
      </c>
      <c r="Q63" t="str">
        <f t="shared" si="20"/>
        <v/>
      </c>
      <c r="R63" t="str">
        <f t="shared" si="32"/>
        <v/>
      </c>
      <c r="S63" t="str">
        <f>IF('DDD Model Calculations'!$D$23=1,WorkingData!AF63,IF('DDD Model Calculations'!$D$23=2,WorkingData!AG63,IF('DDD Model Calculations'!$D$23=4,WorkingData!AH63,WorkingData!AI63)))</f>
        <v/>
      </c>
      <c r="T63" t="str">
        <f t="shared" si="21"/>
        <v/>
      </c>
      <c r="U63" t="str">
        <f t="shared" si="22"/>
        <v/>
      </c>
      <c r="V63" t="str">
        <f t="shared" si="23"/>
        <v/>
      </c>
      <c r="W63" t="str">
        <f t="shared" si="24"/>
        <v/>
      </c>
      <c r="X63" t="str">
        <f>IF(AND($N63&gt;0,$N63&lt;&gt;"",'DDD Model Calculations'!$K$3&gt;=3),$N63-('DDD Model Calculations'!K$13+'DDD Model Calculations'!K$12*WorkingData!$P63),"")</f>
        <v/>
      </c>
      <c r="Y63" t="str">
        <f>IF(AND($N63&gt;0,$N63&lt;&gt;""),$N63-('DDD Model Calculations'!L$13+'DDD Model Calculations'!L$12*WorkingData!$P63),"")</f>
        <v/>
      </c>
      <c r="Z63" t="str">
        <f>IF(AND($N63&gt;0,$N63&lt;&gt;""),$N63-('DDD Model Calculations'!M$13+'DDD Model Calculations'!M$12*WorkingData!$P63),"")</f>
        <v/>
      </c>
      <c r="AA63" t="str">
        <f>IF(AND($N63&gt;0,$N63&lt;&gt;""),$N63-('DDD Model Calculations'!N$13+'DDD Model Calculations'!N$12*WorkingData!$P63),"")</f>
        <v/>
      </c>
      <c r="AB63" t="str">
        <f>IF(X63&lt;&gt;"",X63/'DDD Model Calculations'!K$11,"")</f>
        <v/>
      </c>
      <c r="AC63" t="str">
        <f>IF(Y63&lt;&gt;"",Y63/'DDD Model Calculations'!L$11,"")</f>
        <v/>
      </c>
      <c r="AD63" t="str">
        <f>IF(Z63&lt;&gt;"",Z63/'DDD Model Calculations'!M$11,"")</f>
        <v/>
      </c>
      <c r="AE63" t="str">
        <f>IF(AA63&lt;&gt;"",AA63/'DDD Model Calculations'!N$11,"")</f>
        <v/>
      </c>
      <c r="AF63" t="str">
        <f t="shared" si="25"/>
        <v/>
      </c>
      <c r="AG63" t="str">
        <f t="shared" si="26"/>
        <v/>
      </c>
      <c r="AH63" t="str">
        <f t="shared" si="27"/>
        <v/>
      </c>
      <c r="AI63" t="str">
        <f t="shared" si="28"/>
        <v/>
      </c>
    </row>
    <row r="64" spans="1:35" x14ac:dyDescent="0.4">
      <c r="A64" s="2"/>
      <c r="G64" t="str">
        <f t="shared" si="12"/>
        <v/>
      </c>
      <c r="H64" s="2" t="str">
        <f t="shared" si="13"/>
        <v/>
      </c>
      <c r="I64" t="str">
        <f t="shared" si="14"/>
        <v/>
      </c>
      <c r="J64" t="str">
        <f t="shared" si="29"/>
        <v/>
      </c>
      <c r="K64" t="str">
        <f>IF(AND($H65&gt;0,$H65&lt;&gt;""),VLOOKUP($H65,'Weather Data'!$L$2:$P$4170,'DDD Model Calculations'!$D$22,FALSE),"")</f>
        <v/>
      </c>
      <c r="L64" t="str">
        <f>IF(AND($K64&gt;0,$K64&lt;&gt;""),VLOOKUP($H64,'Weather Data'!$L$2:$P$4170,'DDD Model Calculations'!$D$22,FALSE),"")</f>
        <v/>
      </c>
      <c r="M64" t="str">
        <f t="shared" si="30"/>
        <v/>
      </c>
      <c r="N64" t="str">
        <f t="shared" si="18"/>
        <v/>
      </c>
      <c r="O64" t="str">
        <f t="shared" si="19"/>
        <v/>
      </c>
      <c r="P64" t="str">
        <f t="shared" si="31"/>
        <v/>
      </c>
      <c r="Q64" t="str">
        <f t="shared" si="20"/>
        <v/>
      </c>
      <c r="R64" t="str">
        <f t="shared" si="32"/>
        <v/>
      </c>
      <c r="S64" t="str">
        <f>IF('DDD Model Calculations'!$D$23=1,WorkingData!AF64,IF('DDD Model Calculations'!$D$23=2,WorkingData!AG64,IF('DDD Model Calculations'!$D$23=4,WorkingData!AH64,WorkingData!AI64)))</f>
        <v/>
      </c>
      <c r="T64" t="str">
        <f t="shared" si="21"/>
        <v/>
      </c>
      <c r="U64" t="str">
        <f t="shared" si="22"/>
        <v/>
      </c>
      <c r="V64" t="str">
        <f t="shared" si="23"/>
        <v/>
      </c>
      <c r="W64" t="str">
        <f t="shared" si="24"/>
        <v/>
      </c>
      <c r="X64" t="str">
        <f>IF(AND($N64&gt;0,$N64&lt;&gt;"",'DDD Model Calculations'!$K$3&gt;=3),$N64-('DDD Model Calculations'!K$13+'DDD Model Calculations'!K$12*WorkingData!$P64),"")</f>
        <v/>
      </c>
      <c r="Y64" t="str">
        <f>IF(AND($N64&gt;0,$N64&lt;&gt;""),$N64-('DDD Model Calculations'!L$13+'DDD Model Calculations'!L$12*WorkingData!$P64),"")</f>
        <v/>
      </c>
      <c r="Z64" t="str">
        <f>IF(AND($N64&gt;0,$N64&lt;&gt;""),$N64-('DDD Model Calculations'!M$13+'DDD Model Calculations'!M$12*WorkingData!$P64),"")</f>
        <v/>
      </c>
      <c r="AA64" t="str">
        <f>IF(AND($N64&gt;0,$N64&lt;&gt;""),$N64-('DDD Model Calculations'!N$13+'DDD Model Calculations'!N$12*WorkingData!$P64),"")</f>
        <v/>
      </c>
      <c r="AB64" t="str">
        <f>IF(X64&lt;&gt;"",X64/'DDD Model Calculations'!K$11,"")</f>
        <v/>
      </c>
      <c r="AC64" t="str">
        <f>IF(Y64&lt;&gt;"",Y64/'DDD Model Calculations'!L$11,"")</f>
        <v/>
      </c>
      <c r="AD64" t="str">
        <f>IF(Z64&lt;&gt;"",Z64/'DDD Model Calculations'!M$11,"")</f>
        <v/>
      </c>
      <c r="AE64" t="str">
        <f>IF(AA64&lt;&gt;"",AA64/'DDD Model Calculations'!N$11,"")</f>
        <v/>
      </c>
      <c r="AF64" t="str">
        <f t="shared" si="25"/>
        <v/>
      </c>
      <c r="AG64" t="str">
        <f t="shared" si="26"/>
        <v/>
      </c>
      <c r="AH64" t="str">
        <f t="shared" si="27"/>
        <v/>
      </c>
      <c r="AI64" t="str">
        <f t="shared" si="28"/>
        <v/>
      </c>
    </row>
    <row r="65" spans="1:35" x14ac:dyDescent="0.4">
      <c r="A65" s="2"/>
      <c r="G65" t="str">
        <f t="shared" si="12"/>
        <v/>
      </c>
      <c r="H65" s="2" t="str">
        <f t="shared" si="13"/>
        <v/>
      </c>
      <c r="I65" t="str">
        <f t="shared" si="14"/>
        <v/>
      </c>
      <c r="J65" t="str">
        <f t="shared" si="29"/>
        <v/>
      </c>
      <c r="K65" t="str">
        <f>IF(AND($H66&gt;0,$H66&lt;&gt;""),VLOOKUP($H66,'Weather Data'!$L$2:$P$4170,'DDD Model Calculations'!$D$22,FALSE),"")</f>
        <v/>
      </c>
      <c r="L65" t="str">
        <f>IF(AND($K65&gt;0,$K65&lt;&gt;""),VLOOKUP($H65,'Weather Data'!$L$2:$P$4170,'DDD Model Calculations'!$D$22,FALSE),"")</f>
        <v/>
      </c>
      <c r="M65" t="str">
        <f t="shared" si="30"/>
        <v/>
      </c>
      <c r="N65" t="str">
        <f t="shared" si="18"/>
        <v/>
      </c>
      <c r="O65" t="str">
        <f t="shared" si="19"/>
        <v/>
      </c>
      <c r="P65" t="str">
        <f t="shared" si="31"/>
        <v/>
      </c>
      <c r="Q65" t="str">
        <f t="shared" si="20"/>
        <v/>
      </c>
      <c r="R65" t="str">
        <f t="shared" si="32"/>
        <v/>
      </c>
      <c r="S65" t="str">
        <f>IF('DDD Model Calculations'!$D$23=1,WorkingData!AF65,IF('DDD Model Calculations'!$D$23=2,WorkingData!AG65,IF('DDD Model Calculations'!$D$23=4,WorkingData!AH65,WorkingData!AI65)))</f>
        <v/>
      </c>
      <c r="T65" t="str">
        <f t="shared" si="21"/>
        <v/>
      </c>
      <c r="U65" t="str">
        <f t="shared" si="22"/>
        <v/>
      </c>
      <c r="V65" t="str">
        <f t="shared" si="23"/>
        <v/>
      </c>
      <c r="W65" t="str">
        <f t="shared" si="24"/>
        <v/>
      </c>
      <c r="X65" t="str">
        <f>IF(AND($N65&gt;0,$N65&lt;&gt;"",'DDD Model Calculations'!$K$3&gt;=3),$N65-('DDD Model Calculations'!K$13+'DDD Model Calculations'!K$12*WorkingData!$P65),"")</f>
        <v/>
      </c>
      <c r="Y65" t="str">
        <f>IF(AND($N65&gt;0,$N65&lt;&gt;""),$N65-('DDD Model Calculations'!L$13+'DDD Model Calculations'!L$12*WorkingData!$P65),"")</f>
        <v/>
      </c>
      <c r="Z65" t="str">
        <f>IF(AND($N65&gt;0,$N65&lt;&gt;""),$N65-('DDD Model Calculations'!M$13+'DDD Model Calculations'!M$12*WorkingData!$P65),"")</f>
        <v/>
      </c>
      <c r="AA65" t="str">
        <f>IF(AND($N65&gt;0,$N65&lt;&gt;""),$N65-('DDD Model Calculations'!N$13+'DDD Model Calculations'!N$12*WorkingData!$P65),"")</f>
        <v/>
      </c>
      <c r="AB65" t="str">
        <f>IF(X65&lt;&gt;"",X65/'DDD Model Calculations'!K$11,"")</f>
        <v/>
      </c>
      <c r="AC65" t="str">
        <f>IF(Y65&lt;&gt;"",Y65/'DDD Model Calculations'!L$11,"")</f>
        <v/>
      </c>
      <c r="AD65" t="str">
        <f>IF(Z65&lt;&gt;"",Z65/'DDD Model Calculations'!M$11,"")</f>
        <v/>
      </c>
      <c r="AE65" t="str">
        <f>IF(AA65&lt;&gt;"",AA65/'DDD Model Calculations'!N$11,"")</f>
        <v/>
      </c>
      <c r="AF65" t="str">
        <f t="shared" si="25"/>
        <v/>
      </c>
      <c r="AG65" t="str">
        <f t="shared" si="26"/>
        <v/>
      </c>
      <c r="AH65" t="str">
        <f t="shared" si="27"/>
        <v/>
      </c>
      <c r="AI65" t="str">
        <f t="shared" si="28"/>
        <v/>
      </c>
    </row>
    <row r="66" spans="1:35" x14ac:dyDescent="0.4">
      <c r="A66" s="2"/>
      <c r="G66" t="str">
        <f t="shared" si="12"/>
        <v/>
      </c>
      <c r="H66" s="2" t="str">
        <f t="shared" si="13"/>
        <v/>
      </c>
      <c r="I66" t="str">
        <f t="shared" si="14"/>
        <v/>
      </c>
      <c r="J66" t="str">
        <f t="shared" si="29"/>
        <v/>
      </c>
      <c r="K66" t="str">
        <f>IF(AND($H67&gt;0,$H67&lt;&gt;""),VLOOKUP($H67,'Weather Data'!$L$2:$P$4170,'DDD Model Calculations'!$D$22,FALSE),"")</f>
        <v/>
      </c>
      <c r="L66" t="str">
        <f>IF(AND($K66&gt;0,$K66&lt;&gt;""),VLOOKUP($H66,'Weather Data'!$L$2:$P$4170,'DDD Model Calculations'!$D$22,FALSE),"")</f>
        <v/>
      </c>
      <c r="M66" t="str">
        <f t="shared" si="30"/>
        <v/>
      </c>
      <c r="N66" t="str">
        <f t="shared" ref="N66:N97" si="33">IF(AND($I66&gt;0,$I66&lt;&gt;""),G66/$I66,"")</f>
        <v/>
      </c>
      <c r="O66" t="str">
        <f t="shared" ref="O66:O97" si="34">IF(AND($I66&gt;0,$I66&lt;&gt;""),$M66/$I66,"")</f>
        <v/>
      </c>
      <c r="P66" t="str">
        <f t="shared" si="31"/>
        <v/>
      </c>
      <c r="Q66" t="str">
        <f t="shared" ref="Q66:Q97" si="35">IF(P66="","",IF(P66&gt;=0,1,0))</f>
        <v/>
      </c>
      <c r="R66" t="str">
        <f t="shared" si="32"/>
        <v/>
      </c>
      <c r="S66" t="str">
        <f>IF('DDD Model Calculations'!$D$23=1,WorkingData!AF66,IF('DDD Model Calculations'!$D$23=2,WorkingData!AG66,IF('DDD Model Calculations'!$D$23=4,WorkingData!AH66,WorkingData!AI66)))</f>
        <v/>
      </c>
      <c r="T66" t="str">
        <f t="shared" ref="T66:T97" si="36">IF($R66&lt;&gt;"",IF($R66=1,1,0),"")</f>
        <v/>
      </c>
      <c r="U66" t="str">
        <f t="shared" ref="U66:U97" si="37">IF($R66&lt;&gt;"",IF($R66&lt;=2,1,0),"")</f>
        <v/>
      </c>
      <c r="V66" t="str">
        <f t="shared" ref="V66:V97" si="38">IF($R66&lt;&gt;"",IF($R66&lt;=4,1,0),"")</f>
        <v/>
      </c>
      <c r="W66" t="str">
        <f t="shared" ref="W66:W97" si="39">IF($R66&lt;&gt;"",IF($R66&lt;=10,1,0),"")</f>
        <v/>
      </c>
      <c r="X66" t="str">
        <f>IF(AND($N66&gt;0,$N66&lt;&gt;"",'DDD Model Calculations'!$K$3&gt;=3),$N66-('DDD Model Calculations'!K$13+'DDD Model Calculations'!K$12*WorkingData!$P66),"")</f>
        <v/>
      </c>
      <c r="Y66" t="str">
        <f>IF(AND($N66&gt;0,$N66&lt;&gt;""),$N66-('DDD Model Calculations'!L$13+'DDD Model Calculations'!L$12*WorkingData!$P66),"")</f>
        <v/>
      </c>
      <c r="Z66" t="str">
        <f>IF(AND($N66&gt;0,$N66&lt;&gt;""),$N66-('DDD Model Calculations'!M$13+'DDD Model Calculations'!M$12*WorkingData!$P66),"")</f>
        <v/>
      </c>
      <c r="AA66" t="str">
        <f>IF(AND($N66&gt;0,$N66&lt;&gt;""),$N66-('DDD Model Calculations'!N$13+'DDD Model Calculations'!N$12*WorkingData!$P66),"")</f>
        <v/>
      </c>
      <c r="AB66" t="str">
        <f>IF(X66&lt;&gt;"",X66/'DDD Model Calculations'!K$11,"")</f>
        <v/>
      </c>
      <c r="AC66" t="str">
        <f>IF(Y66&lt;&gt;"",Y66/'DDD Model Calculations'!L$11,"")</f>
        <v/>
      </c>
      <c r="AD66" t="str">
        <f>IF(Z66&lt;&gt;"",Z66/'DDD Model Calculations'!M$11,"")</f>
        <v/>
      </c>
      <c r="AE66" t="str">
        <f>IF(AA66&lt;&gt;"",AA66/'DDD Model Calculations'!N$11,"")</f>
        <v/>
      </c>
      <c r="AF66" t="str">
        <f t="shared" ref="AF66:AF97" si="40">IF(AB66="","",IF(ABS(AB66)&gt;2,0,1))</f>
        <v/>
      </c>
      <c r="AG66" t="str">
        <f t="shared" ref="AG66:AG97" si="41">IF(AC66="","",IF(ABS(AC66)&gt;2,0,1))</f>
        <v/>
      </c>
      <c r="AH66" t="str">
        <f t="shared" ref="AH66:AH97" si="42">IF(AD66="","",IF(ABS(AD66)&gt;2,0,1))</f>
        <v/>
      </c>
      <c r="AI66" t="str">
        <f t="shared" ref="AI66:AI97" si="43">IF(AE66="","",IF(ABS(AE66)&gt;2,0,1))</f>
        <v/>
      </c>
    </row>
    <row r="67" spans="1:35" x14ac:dyDescent="0.4">
      <c r="A67" s="2"/>
      <c r="G67" t="str">
        <f t="shared" ref="G67:G130" si="44">IF(F68&gt;0,F67-F68,"")</f>
        <v/>
      </c>
      <c r="H67" s="2" t="str">
        <f t="shared" ref="H67:H130" si="45">IF(A67&lt;&gt;"",DATE(YEAR(A67),MONTH(A67),DAY(A67)),"")</f>
        <v/>
      </c>
      <c r="I67" t="str">
        <f t="shared" ref="I67:I130" si="46">IF(A68&gt;0,A67-A68,"")</f>
        <v/>
      </c>
      <c r="J67" t="str">
        <f t="shared" ref="J67:J98" si="47">IF(AND(I67&gt;0,I67&lt;&gt;""),I67+J66,"")</f>
        <v/>
      </c>
      <c r="K67" t="str">
        <f>IF(AND($H68&gt;0,$H68&lt;&gt;""),VLOOKUP($H68,'Weather Data'!$L$2:$P$4170,'DDD Model Calculations'!$D$22,FALSE),"")</f>
        <v/>
      </c>
      <c r="L67" t="str">
        <f>IF(AND($K67&gt;0,$K67&lt;&gt;""),VLOOKUP($H67,'Weather Data'!$L$2:$P$4170,'DDD Model Calculations'!$D$22,FALSE),"")</f>
        <v/>
      </c>
      <c r="M67" t="str">
        <f t="shared" ref="M67:M98" si="48">IF(AND(K67&gt;0,K67&lt;&gt;""),L67-K67,"")</f>
        <v/>
      </c>
      <c r="N67" t="str">
        <f t="shared" si="33"/>
        <v/>
      </c>
      <c r="O67" t="str">
        <f t="shared" si="34"/>
        <v/>
      </c>
      <c r="P67" t="str">
        <f t="shared" ref="P67:P98" si="49">IF(AND($I67&gt;0,$I67&lt;&gt;""),M67/$I67-5,"")</f>
        <v/>
      </c>
      <c r="Q67" t="str">
        <f t="shared" si="35"/>
        <v/>
      </c>
      <c r="R67" t="str">
        <f t="shared" si="32"/>
        <v/>
      </c>
      <c r="S67" t="str">
        <f>IF('DDD Model Calculations'!$D$23=1,WorkingData!AF67,IF('DDD Model Calculations'!$D$23=2,WorkingData!AG67,IF('DDD Model Calculations'!$D$23=4,WorkingData!AH67,WorkingData!AI67)))</f>
        <v/>
      </c>
      <c r="T67" t="str">
        <f t="shared" si="36"/>
        <v/>
      </c>
      <c r="U67" t="str">
        <f t="shared" si="37"/>
        <v/>
      </c>
      <c r="V67" t="str">
        <f t="shared" si="38"/>
        <v/>
      </c>
      <c r="W67" t="str">
        <f t="shared" si="39"/>
        <v/>
      </c>
      <c r="X67" t="str">
        <f>IF(AND($N67&gt;0,$N67&lt;&gt;"",'DDD Model Calculations'!$K$3&gt;=3),$N67-('DDD Model Calculations'!K$13+'DDD Model Calculations'!K$12*WorkingData!$P67),"")</f>
        <v/>
      </c>
      <c r="Y67" t="str">
        <f>IF(AND($N67&gt;0,$N67&lt;&gt;""),$N67-('DDD Model Calculations'!L$13+'DDD Model Calculations'!L$12*WorkingData!$P67),"")</f>
        <v/>
      </c>
      <c r="Z67" t="str">
        <f>IF(AND($N67&gt;0,$N67&lt;&gt;""),$N67-('DDD Model Calculations'!M$13+'DDD Model Calculations'!M$12*WorkingData!$P67),"")</f>
        <v/>
      </c>
      <c r="AA67" t="str">
        <f>IF(AND($N67&gt;0,$N67&lt;&gt;""),$N67-('DDD Model Calculations'!N$13+'DDD Model Calculations'!N$12*WorkingData!$P67),"")</f>
        <v/>
      </c>
      <c r="AB67" t="str">
        <f>IF(X67&lt;&gt;"",X67/'DDD Model Calculations'!K$11,"")</f>
        <v/>
      </c>
      <c r="AC67" t="str">
        <f>IF(Y67&lt;&gt;"",Y67/'DDD Model Calculations'!L$11,"")</f>
        <v/>
      </c>
      <c r="AD67" t="str">
        <f>IF(Z67&lt;&gt;"",Z67/'DDD Model Calculations'!M$11,"")</f>
        <v/>
      </c>
      <c r="AE67" t="str">
        <f>IF(AA67&lt;&gt;"",AA67/'DDD Model Calculations'!N$11,"")</f>
        <v/>
      </c>
      <c r="AF67" t="str">
        <f t="shared" si="40"/>
        <v/>
      </c>
      <c r="AG67" t="str">
        <f t="shared" si="41"/>
        <v/>
      </c>
      <c r="AH67" t="str">
        <f t="shared" si="42"/>
        <v/>
      </c>
      <c r="AI67" t="str">
        <f t="shared" si="43"/>
        <v/>
      </c>
    </row>
    <row r="68" spans="1:35" x14ac:dyDescent="0.4">
      <c r="A68" s="2"/>
      <c r="G68" t="str">
        <f t="shared" si="44"/>
        <v/>
      </c>
      <c r="H68" s="2" t="str">
        <f t="shared" si="45"/>
        <v/>
      </c>
      <c r="I68" t="str">
        <f t="shared" si="46"/>
        <v/>
      </c>
      <c r="J68" t="str">
        <f t="shared" si="47"/>
        <v/>
      </c>
      <c r="K68" t="str">
        <f>IF(AND($H69&gt;0,$H69&lt;&gt;""),VLOOKUP($H69,'Weather Data'!$L$2:$P$4170,'DDD Model Calculations'!$D$22,FALSE),"")</f>
        <v/>
      </c>
      <c r="L68" t="str">
        <f>IF(AND($K68&gt;0,$K68&lt;&gt;""),VLOOKUP($H68,'Weather Data'!$L$2:$P$4170,'DDD Model Calculations'!$D$22,FALSE),"")</f>
        <v/>
      </c>
      <c r="M68" t="str">
        <f t="shared" si="48"/>
        <v/>
      </c>
      <c r="N68" t="str">
        <f t="shared" si="33"/>
        <v/>
      </c>
      <c r="O68" t="str">
        <f t="shared" si="34"/>
        <v/>
      </c>
      <c r="P68" t="str">
        <f t="shared" si="49"/>
        <v/>
      </c>
      <c r="Q68" t="str">
        <f t="shared" si="35"/>
        <v/>
      </c>
      <c r="R68" t="str">
        <f t="shared" si="32"/>
        <v/>
      </c>
      <c r="S68" t="str">
        <f>IF('DDD Model Calculations'!$D$23=1,WorkingData!AF68,IF('DDD Model Calculations'!$D$23=2,WorkingData!AG68,IF('DDD Model Calculations'!$D$23=4,WorkingData!AH68,WorkingData!AI68)))</f>
        <v/>
      </c>
      <c r="T68" t="str">
        <f t="shared" si="36"/>
        <v/>
      </c>
      <c r="U68" t="str">
        <f t="shared" si="37"/>
        <v/>
      </c>
      <c r="V68" t="str">
        <f t="shared" si="38"/>
        <v/>
      </c>
      <c r="W68" t="str">
        <f t="shared" si="39"/>
        <v/>
      </c>
      <c r="X68" t="str">
        <f>IF(AND($N68&gt;0,$N68&lt;&gt;"",'DDD Model Calculations'!$K$3&gt;=3),$N68-('DDD Model Calculations'!K$13+'DDD Model Calculations'!K$12*WorkingData!$P68),"")</f>
        <v/>
      </c>
      <c r="Y68" t="str">
        <f>IF(AND($N68&gt;0,$N68&lt;&gt;""),$N68-('DDD Model Calculations'!L$13+'DDD Model Calculations'!L$12*WorkingData!$P68),"")</f>
        <v/>
      </c>
      <c r="Z68" t="str">
        <f>IF(AND($N68&gt;0,$N68&lt;&gt;""),$N68-('DDD Model Calculations'!M$13+'DDD Model Calculations'!M$12*WorkingData!$P68),"")</f>
        <v/>
      </c>
      <c r="AA68" t="str">
        <f>IF(AND($N68&gt;0,$N68&lt;&gt;""),$N68-('DDD Model Calculations'!N$13+'DDD Model Calculations'!N$12*WorkingData!$P68),"")</f>
        <v/>
      </c>
      <c r="AB68" t="str">
        <f>IF(X68&lt;&gt;"",X68/'DDD Model Calculations'!K$11,"")</f>
        <v/>
      </c>
      <c r="AC68" t="str">
        <f>IF(Y68&lt;&gt;"",Y68/'DDD Model Calculations'!L$11,"")</f>
        <v/>
      </c>
      <c r="AD68" t="str">
        <f>IF(Z68&lt;&gt;"",Z68/'DDD Model Calculations'!M$11,"")</f>
        <v/>
      </c>
      <c r="AE68" t="str">
        <f>IF(AA68&lt;&gt;"",AA68/'DDD Model Calculations'!N$11,"")</f>
        <v/>
      </c>
      <c r="AF68" t="str">
        <f t="shared" si="40"/>
        <v/>
      </c>
      <c r="AG68" t="str">
        <f t="shared" si="41"/>
        <v/>
      </c>
      <c r="AH68" t="str">
        <f t="shared" si="42"/>
        <v/>
      </c>
      <c r="AI68" t="str">
        <f t="shared" si="43"/>
        <v/>
      </c>
    </row>
    <row r="69" spans="1:35" x14ac:dyDescent="0.4">
      <c r="A69" s="2"/>
      <c r="G69" t="str">
        <f t="shared" si="44"/>
        <v/>
      </c>
      <c r="H69" s="2" t="str">
        <f t="shared" si="45"/>
        <v/>
      </c>
      <c r="I69" t="str">
        <f t="shared" si="46"/>
        <v/>
      </c>
      <c r="J69" t="str">
        <f t="shared" si="47"/>
        <v/>
      </c>
      <c r="K69" t="str">
        <f>IF(AND($H70&gt;0,$H70&lt;&gt;""),VLOOKUP($H70,'Weather Data'!$L$2:$P$4170,'DDD Model Calculations'!$D$22,FALSE),"")</f>
        <v/>
      </c>
      <c r="L69" t="str">
        <f>IF(AND($K69&gt;0,$K69&lt;&gt;""),VLOOKUP($H69,'Weather Data'!$L$2:$P$4170,'DDD Model Calculations'!$D$22,FALSE),"")</f>
        <v/>
      </c>
      <c r="M69" t="str">
        <f t="shared" si="48"/>
        <v/>
      </c>
      <c r="N69" t="str">
        <f t="shared" si="33"/>
        <v/>
      </c>
      <c r="O69" t="str">
        <f t="shared" si="34"/>
        <v/>
      </c>
      <c r="P69" t="str">
        <f t="shared" si="49"/>
        <v/>
      </c>
      <c r="Q69" t="str">
        <f t="shared" si="35"/>
        <v/>
      </c>
      <c r="R69" t="str">
        <f t="shared" si="32"/>
        <v/>
      </c>
      <c r="S69" t="str">
        <f>IF('DDD Model Calculations'!$D$23=1,WorkingData!AF69,IF('DDD Model Calculations'!$D$23=2,WorkingData!AG69,IF('DDD Model Calculations'!$D$23=4,WorkingData!AH69,WorkingData!AI69)))</f>
        <v/>
      </c>
      <c r="T69" t="str">
        <f t="shared" si="36"/>
        <v/>
      </c>
      <c r="U69" t="str">
        <f t="shared" si="37"/>
        <v/>
      </c>
      <c r="V69" t="str">
        <f t="shared" si="38"/>
        <v/>
      </c>
      <c r="W69" t="str">
        <f t="shared" si="39"/>
        <v/>
      </c>
      <c r="X69" t="str">
        <f>IF(AND($N69&gt;0,$N69&lt;&gt;"",'DDD Model Calculations'!$K$3&gt;=3),$N69-('DDD Model Calculations'!K$13+'DDD Model Calculations'!K$12*WorkingData!$P69),"")</f>
        <v/>
      </c>
      <c r="Y69" t="str">
        <f>IF(AND($N69&gt;0,$N69&lt;&gt;""),$N69-('DDD Model Calculations'!L$13+'DDD Model Calculations'!L$12*WorkingData!$P69),"")</f>
        <v/>
      </c>
      <c r="Z69" t="str">
        <f>IF(AND($N69&gt;0,$N69&lt;&gt;""),$N69-('DDD Model Calculations'!M$13+'DDD Model Calculations'!M$12*WorkingData!$P69),"")</f>
        <v/>
      </c>
      <c r="AA69" t="str">
        <f>IF(AND($N69&gt;0,$N69&lt;&gt;""),$N69-('DDD Model Calculations'!N$13+'DDD Model Calculations'!N$12*WorkingData!$P69),"")</f>
        <v/>
      </c>
      <c r="AB69" t="str">
        <f>IF(X69&lt;&gt;"",X69/'DDD Model Calculations'!K$11,"")</f>
        <v/>
      </c>
      <c r="AC69" t="str">
        <f>IF(Y69&lt;&gt;"",Y69/'DDD Model Calculations'!L$11,"")</f>
        <v/>
      </c>
      <c r="AD69" t="str">
        <f>IF(Z69&lt;&gt;"",Z69/'DDD Model Calculations'!M$11,"")</f>
        <v/>
      </c>
      <c r="AE69" t="str">
        <f>IF(AA69&lt;&gt;"",AA69/'DDD Model Calculations'!N$11,"")</f>
        <v/>
      </c>
      <c r="AF69" t="str">
        <f t="shared" si="40"/>
        <v/>
      </c>
      <c r="AG69" t="str">
        <f t="shared" si="41"/>
        <v/>
      </c>
      <c r="AH69" t="str">
        <f t="shared" si="42"/>
        <v/>
      </c>
      <c r="AI69" t="str">
        <f t="shared" si="43"/>
        <v/>
      </c>
    </row>
    <row r="70" spans="1:35" x14ac:dyDescent="0.4">
      <c r="A70" s="2"/>
      <c r="G70" t="str">
        <f t="shared" si="44"/>
        <v/>
      </c>
      <c r="H70" s="2" t="str">
        <f t="shared" si="45"/>
        <v/>
      </c>
      <c r="I70" t="str">
        <f t="shared" si="46"/>
        <v/>
      </c>
      <c r="J70" t="str">
        <f t="shared" si="47"/>
        <v/>
      </c>
      <c r="K70" t="str">
        <f>IF(AND($H71&gt;0,$H71&lt;&gt;""),VLOOKUP($H71,'Weather Data'!$L$2:$P$4170,'DDD Model Calculations'!$D$22,FALSE),"")</f>
        <v/>
      </c>
      <c r="L70" t="str">
        <f>IF(AND($K70&gt;0,$K70&lt;&gt;""),VLOOKUP($H70,'Weather Data'!$L$2:$P$4170,'DDD Model Calculations'!$D$22,FALSE),"")</f>
        <v/>
      </c>
      <c r="M70" t="str">
        <f t="shared" si="48"/>
        <v/>
      </c>
      <c r="N70" t="str">
        <f t="shared" si="33"/>
        <v/>
      </c>
      <c r="O70" t="str">
        <f t="shared" si="34"/>
        <v/>
      </c>
      <c r="P70" t="str">
        <f t="shared" si="49"/>
        <v/>
      </c>
      <c r="Q70" t="str">
        <f t="shared" si="35"/>
        <v/>
      </c>
      <c r="R70" t="str">
        <f t="shared" si="32"/>
        <v/>
      </c>
      <c r="S70" t="str">
        <f>IF('DDD Model Calculations'!$D$23=1,WorkingData!AF70,IF('DDD Model Calculations'!$D$23=2,WorkingData!AG70,IF('DDD Model Calculations'!$D$23=4,WorkingData!AH70,WorkingData!AI70)))</f>
        <v/>
      </c>
      <c r="T70" t="str">
        <f t="shared" si="36"/>
        <v/>
      </c>
      <c r="U70" t="str">
        <f t="shared" si="37"/>
        <v/>
      </c>
      <c r="V70" t="str">
        <f t="shared" si="38"/>
        <v/>
      </c>
      <c r="W70" t="str">
        <f t="shared" si="39"/>
        <v/>
      </c>
      <c r="X70" t="str">
        <f>IF(AND($N70&gt;0,$N70&lt;&gt;"",'DDD Model Calculations'!$K$3&gt;=3),$N70-('DDD Model Calculations'!K$13+'DDD Model Calculations'!K$12*WorkingData!$P70),"")</f>
        <v/>
      </c>
      <c r="Y70" t="str">
        <f>IF(AND($N70&gt;0,$N70&lt;&gt;""),$N70-('DDD Model Calculations'!L$13+'DDD Model Calculations'!L$12*WorkingData!$P70),"")</f>
        <v/>
      </c>
      <c r="Z70" t="str">
        <f>IF(AND($N70&gt;0,$N70&lt;&gt;""),$N70-('DDD Model Calculations'!M$13+'DDD Model Calculations'!M$12*WorkingData!$P70),"")</f>
        <v/>
      </c>
      <c r="AA70" t="str">
        <f>IF(AND($N70&gt;0,$N70&lt;&gt;""),$N70-('DDD Model Calculations'!N$13+'DDD Model Calculations'!N$12*WorkingData!$P70),"")</f>
        <v/>
      </c>
      <c r="AB70" t="str">
        <f>IF(X70&lt;&gt;"",X70/'DDD Model Calculations'!K$11,"")</f>
        <v/>
      </c>
      <c r="AC70" t="str">
        <f>IF(Y70&lt;&gt;"",Y70/'DDD Model Calculations'!L$11,"")</f>
        <v/>
      </c>
      <c r="AD70" t="str">
        <f>IF(Z70&lt;&gt;"",Z70/'DDD Model Calculations'!M$11,"")</f>
        <v/>
      </c>
      <c r="AE70" t="str">
        <f>IF(AA70&lt;&gt;"",AA70/'DDD Model Calculations'!N$11,"")</f>
        <v/>
      </c>
      <c r="AF70" t="str">
        <f t="shared" si="40"/>
        <v/>
      </c>
      <c r="AG70" t="str">
        <f t="shared" si="41"/>
        <v/>
      </c>
      <c r="AH70" t="str">
        <f t="shared" si="42"/>
        <v/>
      </c>
      <c r="AI70" t="str">
        <f t="shared" si="43"/>
        <v/>
      </c>
    </row>
    <row r="71" spans="1:35" x14ac:dyDescent="0.4">
      <c r="A71" s="2"/>
      <c r="G71" t="str">
        <f t="shared" si="44"/>
        <v/>
      </c>
      <c r="H71" s="2" t="str">
        <f t="shared" si="45"/>
        <v/>
      </c>
      <c r="I71" t="str">
        <f t="shared" si="46"/>
        <v/>
      </c>
      <c r="J71" t="str">
        <f t="shared" si="47"/>
        <v/>
      </c>
      <c r="K71" t="str">
        <f>IF(AND($H72&gt;0,$H72&lt;&gt;""),VLOOKUP($H72,'Weather Data'!$L$2:$P$4170,'DDD Model Calculations'!$D$22,FALSE),"")</f>
        <v/>
      </c>
      <c r="L71" t="str">
        <f>IF(AND($K71&gt;0,$K71&lt;&gt;""),VLOOKUP($H71,'Weather Data'!$L$2:$P$4170,'DDD Model Calculations'!$D$22,FALSE),"")</f>
        <v/>
      </c>
      <c r="M71" t="str">
        <f t="shared" si="48"/>
        <v/>
      </c>
      <c r="N71" t="str">
        <f t="shared" si="33"/>
        <v/>
      </c>
      <c r="O71" t="str">
        <f t="shared" si="34"/>
        <v/>
      </c>
      <c r="P71" t="str">
        <f t="shared" si="49"/>
        <v/>
      </c>
      <c r="Q71" t="str">
        <f t="shared" si="35"/>
        <v/>
      </c>
      <c r="R71" t="str">
        <f t="shared" si="32"/>
        <v/>
      </c>
      <c r="S71" t="str">
        <f>IF('DDD Model Calculations'!$D$23=1,WorkingData!AF71,IF('DDD Model Calculations'!$D$23=2,WorkingData!AG71,IF('DDD Model Calculations'!$D$23=4,WorkingData!AH71,WorkingData!AI71)))</f>
        <v/>
      </c>
      <c r="T71" t="str">
        <f t="shared" si="36"/>
        <v/>
      </c>
      <c r="U71" t="str">
        <f t="shared" si="37"/>
        <v/>
      </c>
      <c r="V71" t="str">
        <f t="shared" si="38"/>
        <v/>
      </c>
      <c r="W71" t="str">
        <f t="shared" si="39"/>
        <v/>
      </c>
      <c r="X71" t="str">
        <f>IF(AND($N71&gt;0,$N71&lt;&gt;"",'DDD Model Calculations'!$K$3&gt;=3),$N71-('DDD Model Calculations'!K$13+'DDD Model Calculations'!K$12*WorkingData!$P71),"")</f>
        <v/>
      </c>
      <c r="Y71" t="str">
        <f>IF(AND($N71&gt;0,$N71&lt;&gt;""),$N71-('DDD Model Calculations'!L$13+'DDD Model Calculations'!L$12*WorkingData!$P71),"")</f>
        <v/>
      </c>
      <c r="Z71" t="str">
        <f>IF(AND($N71&gt;0,$N71&lt;&gt;""),$N71-('DDD Model Calculations'!M$13+'DDD Model Calculations'!M$12*WorkingData!$P71),"")</f>
        <v/>
      </c>
      <c r="AA71" t="str">
        <f>IF(AND($N71&gt;0,$N71&lt;&gt;""),$N71-('DDD Model Calculations'!N$13+'DDD Model Calculations'!N$12*WorkingData!$P71),"")</f>
        <v/>
      </c>
      <c r="AB71" t="str">
        <f>IF(X71&lt;&gt;"",X71/'DDD Model Calculations'!K$11,"")</f>
        <v/>
      </c>
      <c r="AC71" t="str">
        <f>IF(Y71&lt;&gt;"",Y71/'DDD Model Calculations'!L$11,"")</f>
        <v/>
      </c>
      <c r="AD71" t="str">
        <f>IF(Z71&lt;&gt;"",Z71/'DDD Model Calculations'!M$11,"")</f>
        <v/>
      </c>
      <c r="AE71" t="str">
        <f>IF(AA71&lt;&gt;"",AA71/'DDD Model Calculations'!N$11,"")</f>
        <v/>
      </c>
      <c r="AF71" t="str">
        <f t="shared" si="40"/>
        <v/>
      </c>
      <c r="AG71" t="str">
        <f t="shared" si="41"/>
        <v/>
      </c>
      <c r="AH71" t="str">
        <f t="shared" si="42"/>
        <v/>
      </c>
      <c r="AI71" t="str">
        <f t="shared" si="43"/>
        <v/>
      </c>
    </row>
    <row r="72" spans="1:35" x14ac:dyDescent="0.4">
      <c r="A72" s="2"/>
      <c r="G72" t="str">
        <f t="shared" si="44"/>
        <v/>
      </c>
      <c r="H72" s="2" t="str">
        <f t="shared" si="45"/>
        <v/>
      </c>
      <c r="I72" t="str">
        <f t="shared" si="46"/>
        <v/>
      </c>
      <c r="J72" t="str">
        <f t="shared" si="47"/>
        <v/>
      </c>
      <c r="K72" t="str">
        <f>IF(AND($H73&gt;0,$H73&lt;&gt;""),VLOOKUP($H73,'Weather Data'!$L$2:$P$4170,'DDD Model Calculations'!$D$22,FALSE),"")</f>
        <v/>
      </c>
      <c r="L72" t="str">
        <f>IF(AND($K72&gt;0,$K72&lt;&gt;""),VLOOKUP($H72,'Weather Data'!$L$2:$P$4170,'DDD Model Calculations'!$D$22,FALSE),"")</f>
        <v/>
      </c>
      <c r="M72" t="str">
        <f t="shared" si="48"/>
        <v/>
      </c>
      <c r="N72" t="str">
        <f t="shared" si="33"/>
        <v/>
      </c>
      <c r="O72" t="str">
        <f t="shared" si="34"/>
        <v/>
      </c>
      <c r="P72" t="str">
        <f t="shared" si="49"/>
        <v/>
      </c>
      <c r="Q72" t="str">
        <f t="shared" si="35"/>
        <v/>
      </c>
      <c r="R72" t="str">
        <f t="shared" si="32"/>
        <v/>
      </c>
      <c r="S72" t="str">
        <f>IF('DDD Model Calculations'!$D$23=1,WorkingData!AF72,IF('DDD Model Calculations'!$D$23=2,WorkingData!AG72,IF('DDD Model Calculations'!$D$23=4,WorkingData!AH72,WorkingData!AI72)))</f>
        <v/>
      </c>
      <c r="T72" t="str">
        <f t="shared" si="36"/>
        <v/>
      </c>
      <c r="U72" t="str">
        <f t="shared" si="37"/>
        <v/>
      </c>
      <c r="V72" t="str">
        <f t="shared" si="38"/>
        <v/>
      </c>
      <c r="W72" t="str">
        <f t="shared" si="39"/>
        <v/>
      </c>
      <c r="X72" t="str">
        <f>IF(AND($N72&gt;0,$N72&lt;&gt;"",'DDD Model Calculations'!$K$3&gt;=3),$N72-('DDD Model Calculations'!K$13+'DDD Model Calculations'!K$12*WorkingData!$P72),"")</f>
        <v/>
      </c>
      <c r="Y72" t="str">
        <f>IF(AND($N72&gt;0,$N72&lt;&gt;""),$N72-('DDD Model Calculations'!L$13+'DDD Model Calculations'!L$12*WorkingData!$P72),"")</f>
        <v/>
      </c>
      <c r="Z72" t="str">
        <f>IF(AND($N72&gt;0,$N72&lt;&gt;""),$N72-('DDD Model Calculations'!M$13+'DDD Model Calculations'!M$12*WorkingData!$P72),"")</f>
        <v/>
      </c>
      <c r="AA72" t="str">
        <f>IF(AND($N72&gt;0,$N72&lt;&gt;""),$N72-('DDD Model Calculations'!N$13+'DDD Model Calculations'!N$12*WorkingData!$P72),"")</f>
        <v/>
      </c>
      <c r="AB72" t="str">
        <f>IF(X72&lt;&gt;"",X72/'DDD Model Calculations'!K$11,"")</f>
        <v/>
      </c>
      <c r="AC72" t="str">
        <f>IF(Y72&lt;&gt;"",Y72/'DDD Model Calculations'!L$11,"")</f>
        <v/>
      </c>
      <c r="AD72" t="str">
        <f>IF(Z72&lt;&gt;"",Z72/'DDD Model Calculations'!M$11,"")</f>
        <v/>
      </c>
      <c r="AE72" t="str">
        <f>IF(AA72&lt;&gt;"",AA72/'DDD Model Calculations'!N$11,"")</f>
        <v/>
      </c>
      <c r="AF72" t="str">
        <f t="shared" si="40"/>
        <v/>
      </c>
      <c r="AG72" t="str">
        <f t="shared" si="41"/>
        <v/>
      </c>
      <c r="AH72" t="str">
        <f t="shared" si="42"/>
        <v/>
      </c>
      <c r="AI72" t="str">
        <f t="shared" si="43"/>
        <v/>
      </c>
    </row>
    <row r="73" spans="1:35" x14ac:dyDescent="0.4">
      <c r="A73" s="2"/>
      <c r="G73" t="str">
        <f t="shared" si="44"/>
        <v/>
      </c>
      <c r="H73" s="2" t="str">
        <f t="shared" si="45"/>
        <v/>
      </c>
      <c r="I73" t="str">
        <f t="shared" si="46"/>
        <v/>
      </c>
      <c r="J73" t="str">
        <f t="shared" si="47"/>
        <v/>
      </c>
      <c r="K73" t="str">
        <f>IF(AND($H74&gt;0,$H74&lt;&gt;""),VLOOKUP($H74,'Weather Data'!$L$2:$P$4170,'DDD Model Calculations'!$D$22,FALSE),"")</f>
        <v/>
      </c>
      <c r="L73" t="str">
        <f>IF(AND($K73&gt;0,$K73&lt;&gt;""),VLOOKUP($H73,'Weather Data'!$L$2:$P$4170,'DDD Model Calculations'!$D$22,FALSE),"")</f>
        <v/>
      </c>
      <c r="M73" t="str">
        <f t="shared" si="48"/>
        <v/>
      </c>
      <c r="N73" t="str">
        <f t="shared" si="33"/>
        <v/>
      </c>
      <c r="O73" t="str">
        <f t="shared" si="34"/>
        <v/>
      </c>
      <c r="P73" t="str">
        <f t="shared" si="49"/>
        <v/>
      </c>
      <c r="Q73" t="str">
        <f t="shared" si="35"/>
        <v/>
      </c>
      <c r="R73" t="str">
        <f t="shared" si="32"/>
        <v/>
      </c>
      <c r="S73" t="str">
        <f>IF('DDD Model Calculations'!$D$23=1,WorkingData!AF73,IF('DDD Model Calculations'!$D$23=2,WorkingData!AG73,IF('DDD Model Calculations'!$D$23=4,WorkingData!AH73,WorkingData!AI73)))</f>
        <v/>
      </c>
      <c r="T73" t="str">
        <f t="shared" si="36"/>
        <v/>
      </c>
      <c r="U73" t="str">
        <f t="shared" si="37"/>
        <v/>
      </c>
      <c r="V73" t="str">
        <f t="shared" si="38"/>
        <v/>
      </c>
      <c r="W73" t="str">
        <f t="shared" si="39"/>
        <v/>
      </c>
      <c r="X73" t="str">
        <f>IF(AND($N73&gt;0,$N73&lt;&gt;"",'DDD Model Calculations'!$K$3&gt;=3),$N73-('DDD Model Calculations'!K$13+'DDD Model Calculations'!K$12*WorkingData!$P73),"")</f>
        <v/>
      </c>
      <c r="Y73" t="str">
        <f>IF(AND($N73&gt;0,$N73&lt;&gt;""),$N73-('DDD Model Calculations'!L$13+'DDD Model Calculations'!L$12*WorkingData!$P73),"")</f>
        <v/>
      </c>
      <c r="Z73" t="str">
        <f>IF(AND($N73&gt;0,$N73&lt;&gt;""),$N73-('DDD Model Calculations'!M$13+'DDD Model Calculations'!M$12*WorkingData!$P73),"")</f>
        <v/>
      </c>
      <c r="AA73" t="str">
        <f>IF(AND($N73&gt;0,$N73&lt;&gt;""),$N73-('DDD Model Calculations'!N$13+'DDD Model Calculations'!N$12*WorkingData!$P73),"")</f>
        <v/>
      </c>
      <c r="AB73" t="str">
        <f>IF(X73&lt;&gt;"",X73/'DDD Model Calculations'!K$11,"")</f>
        <v/>
      </c>
      <c r="AC73" t="str">
        <f>IF(Y73&lt;&gt;"",Y73/'DDD Model Calculations'!L$11,"")</f>
        <v/>
      </c>
      <c r="AD73" t="str">
        <f>IF(Z73&lt;&gt;"",Z73/'DDD Model Calculations'!M$11,"")</f>
        <v/>
      </c>
      <c r="AE73" t="str">
        <f>IF(AA73&lt;&gt;"",AA73/'DDD Model Calculations'!N$11,"")</f>
        <v/>
      </c>
      <c r="AF73" t="str">
        <f t="shared" si="40"/>
        <v/>
      </c>
      <c r="AG73" t="str">
        <f t="shared" si="41"/>
        <v/>
      </c>
      <c r="AH73" t="str">
        <f t="shared" si="42"/>
        <v/>
      </c>
      <c r="AI73" t="str">
        <f t="shared" si="43"/>
        <v/>
      </c>
    </row>
    <row r="74" spans="1:35" x14ac:dyDescent="0.4">
      <c r="A74" s="2"/>
      <c r="G74" t="str">
        <f t="shared" si="44"/>
        <v/>
      </c>
      <c r="H74" s="2" t="str">
        <f t="shared" si="45"/>
        <v/>
      </c>
      <c r="I74" t="str">
        <f t="shared" si="46"/>
        <v/>
      </c>
      <c r="J74" t="str">
        <f t="shared" si="47"/>
        <v/>
      </c>
      <c r="K74" t="str">
        <f>IF(AND($H75&gt;0,$H75&lt;&gt;""),VLOOKUP($H75,'Weather Data'!$L$2:$P$4170,'DDD Model Calculations'!$D$22,FALSE),"")</f>
        <v/>
      </c>
      <c r="L74" t="str">
        <f>IF(AND($K74&gt;0,$K74&lt;&gt;""),VLOOKUP($H74,'Weather Data'!$L$2:$P$4170,'DDD Model Calculations'!$D$22,FALSE),"")</f>
        <v/>
      </c>
      <c r="M74" t="str">
        <f t="shared" si="48"/>
        <v/>
      </c>
      <c r="N74" t="str">
        <f t="shared" si="33"/>
        <v/>
      </c>
      <c r="O74" t="str">
        <f t="shared" si="34"/>
        <v/>
      </c>
      <c r="P74" t="str">
        <f t="shared" si="49"/>
        <v/>
      </c>
      <c r="Q74" t="str">
        <f t="shared" si="35"/>
        <v/>
      </c>
      <c r="R74" t="str">
        <f t="shared" si="32"/>
        <v/>
      </c>
      <c r="S74" t="str">
        <f>IF('DDD Model Calculations'!$D$23=1,WorkingData!AF74,IF('DDD Model Calculations'!$D$23=2,WorkingData!AG74,IF('DDD Model Calculations'!$D$23=4,WorkingData!AH74,WorkingData!AI74)))</f>
        <v/>
      </c>
      <c r="T74" t="str">
        <f t="shared" si="36"/>
        <v/>
      </c>
      <c r="U74" t="str">
        <f t="shared" si="37"/>
        <v/>
      </c>
      <c r="V74" t="str">
        <f t="shared" si="38"/>
        <v/>
      </c>
      <c r="W74" t="str">
        <f t="shared" si="39"/>
        <v/>
      </c>
      <c r="X74" t="str">
        <f>IF(AND($N74&gt;0,$N74&lt;&gt;"",'DDD Model Calculations'!$K$3&gt;=3),$N74-('DDD Model Calculations'!K$13+'DDD Model Calculations'!K$12*WorkingData!$P74),"")</f>
        <v/>
      </c>
      <c r="Y74" t="str">
        <f>IF(AND($N74&gt;0,$N74&lt;&gt;""),$N74-('DDD Model Calculations'!L$13+'DDD Model Calculations'!L$12*WorkingData!$P74),"")</f>
        <v/>
      </c>
      <c r="Z74" t="str">
        <f>IF(AND($N74&gt;0,$N74&lt;&gt;""),$N74-('DDD Model Calculations'!M$13+'DDD Model Calculations'!M$12*WorkingData!$P74),"")</f>
        <v/>
      </c>
      <c r="AA74" t="str">
        <f>IF(AND($N74&gt;0,$N74&lt;&gt;""),$N74-('DDD Model Calculations'!N$13+'DDD Model Calculations'!N$12*WorkingData!$P74),"")</f>
        <v/>
      </c>
      <c r="AB74" t="str">
        <f>IF(X74&lt;&gt;"",X74/'DDD Model Calculations'!K$11,"")</f>
        <v/>
      </c>
      <c r="AC74" t="str">
        <f>IF(Y74&lt;&gt;"",Y74/'DDD Model Calculations'!L$11,"")</f>
        <v/>
      </c>
      <c r="AD74" t="str">
        <f>IF(Z74&lt;&gt;"",Z74/'DDD Model Calculations'!M$11,"")</f>
        <v/>
      </c>
      <c r="AE74" t="str">
        <f>IF(AA74&lt;&gt;"",AA74/'DDD Model Calculations'!N$11,"")</f>
        <v/>
      </c>
      <c r="AF74" t="str">
        <f t="shared" si="40"/>
        <v/>
      </c>
      <c r="AG74" t="str">
        <f t="shared" si="41"/>
        <v/>
      </c>
      <c r="AH74" t="str">
        <f t="shared" si="42"/>
        <v/>
      </c>
      <c r="AI74" t="str">
        <f t="shared" si="43"/>
        <v/>
      </c>
    </row>
    <row r="75" spans="1:35" x14ac:dyDescent="0.4">
      <c r="A75" s="2"/>
      <c r="G75" t="str">
        <f t="shared" si="44"/>
        <v/>
      </c>
      <c r="H75" s="2" t="str">
        <f t="shared" si="45"/>
        <v/>
      </c>
      <c r="I75" t="str">
        <f t="shared" si="46"/>
        <v/>
      </c>
      <c r="J75" t="str">
        <f t="shared" si="47"/>
        <v/>
      </c>
      <c r="K75" t="str">
        <f>IF(AND($H76&gt;0,$H76&lt;&gt;""),VLOOKUP($H76,'Weather Data'!$L$2:$P$4170,'DDD Model Calculations'!$D$22,FALSE),"")</f>
        <v/>
      </c>
      <c r="L75" t="str">
        <f>IF(AND($K75&gt;0,$K75&lt;&gt;""),VLOOKUP($H75,'Weather Data'!$L$2:$P$4170,'DDD Model Calculations'!$D$22,FALSE),"")</f>
        <v/>
      </c>
      <c r="M75" t="str">
        <f t="shared" si="48"/>
        <v/>
      </c>
      <c r="N75" t="str">
        <f t="shared" si="33"/>
        <v/>
      </c>
      <c r="O75" t="str">
        <f t="shared" si="34"/>
        <v/>
      </c>
      <c r="P75" t="str">
        <f t="shared" si="49"/>
        <v/>
      </c>
      <c r="Q75" t="str">
        <f t="shared" si="35"/>
        <v/>
      </c>
      <c r="R75" t="str">
        <f t="shared" si="32"/>
        <v/>
      </c>
      <c r="S75" t="str">
        <f>IF('DDD Model Calculations'!$D$23=1,WorkingData!AF75,IF('DDD Model Calculations'!$D$23=2,WorkingData!AG75,IF('DDD Model Calculations'!$D$23=4,WorkingData!AH75,WorkingData!AI75)))</f>
        <v/>
      </c>
      <c r="T75" t="str">
        <f t="shared" si="36"/>
        <v/>
      </c>
      <c r="U75" t="str">
        <f t="shared" si="37"/>
        <v/>
      </c>
      <c r="V75" t="str">
        <f t="shared" si="38"/>
        <v/>
      </c>
      <c r="W75" t="str">
        <f t="shared" si="39"/>
        <v/>
      </c>
      <c r="X75" t="str">
        <f>IF(AND($N75&gt;0,$N75&lt;&gt;"",'DDD Model Calculations'!$K$3&gt;=3),$N75-('DDD Model Calculations'!K$13+'DDD Model Calculations'!K$12*WorkingData!$P75),"")</f>
        <v/>
      </c>
      <c r="Y75" t="str">
        <f>IF(AND($N75&gt;0,$N75&lt;&gt;""),$N75-('DDD Model Calculations'!L$13+'DDD Model Calculations'!L$12*WorkingData!$P75),"")</f>
        <v/>
      </c>
      <c r="Z75" t="str">
        <f>IF(AND($N75&gt;0,$N75&lt;&gt;""),$N75-('DDD Model Calculations'!M$13+'DDD Model Calculations'!M$12*WorkingData!$P75),"")</f>
        <v/>
      </c>
      <c r="AA75" t="str">
        <f>IF(AND($N75&gt;0,$N75&lt;&gt;""),$N75-('DDD Model Calculations'!N$13+'DDD Model Calculations'!N$12*WorkingData!$P75),"")</f>
        <v/>
      </c>
      <c r="AB75" t="str">
        <f>IF(X75&lt;&gt;"",X75/'DDD Model Calculations'!K$11,"")</f>
        <v/>
      </c>
      <c r="AC75" t="str">
        <f>IF(Y75&lt;&gt;"",Y75/'DDD Model Calculations'!L$11,"")</f>
        <v/>
      </c>
      <c r="AD75" t="str">
        <f>IF(Z75&lt;&gt;"",Z75/'DDD Model Calculations'!M$11,"")</f>
        <v/>
      </c>
      <c r="AE75" t="str">
        <f>IF(AA75&lt;&gt;"",AA75/'DDD Model Calculations'!N$11,"")</f>
        <v/>
      </c>
      <c r="AF75" t="str">
        <f t="shared" si="40"/>
        <v/>
      </c>
      <c r="AG75" t="str">
        <f t="shared" si="41"/>
        <v/>
      </c>
      <c r="AH75" t="str">
        <f t="shared" si="42"/>
        <v/>
      </c>
      <c r="AI75" t="str">
        <f t="shared" si="43"/>
        <v/>
      </c>
    </row>
    <row r="76" spans="1:35" x14ac:dyDescent="0.4">
      <c r="A76" s="2"/>
      <c r="G76" t="str">
        <f t="shared" si="44"/>
        <v/>
      </c>
      <c r="H76" s="2" t="str">
        <f t="shared" si="45"/>
        <v/>
      </c>
      <c r="I76" t="str">
        <f t="shared" si="46"/>
        <v/>
      </c>
      <c r="J76" t="str">
        <f t="shared" si="47"/>
        <v/>
      </c>
      <c r="K76" t="str">
        <f>IF(AND($H77&gt;0,$H77&lt;&gt;""),VLOOKUP($H77,'Weather Data'!$L$2:$P$4170,'DDD Model Calculations'!$D$22,FALSE),"")</f>
        <v/>
      </c>
      <c r="L76" t="str">
        <f>IF(AND($K76&gt;0,$K76&lt;&gt;""),VLOOKUP($H76,'Weather Data'!$L$2:$P$4170,'DDD Model Calculations'!$D$22,FALSE),"")</f>
        <v/>
      </c>
      <c r="M76" t="str">
        <f t="shared" si="48"/>
        <v/>
      </c>
      <c r="N76" t="str">
        <f t="shared" si="33"/>
        <v/>
      </c>
      <c r="O76" t="str">
        <f t="shared" si="34"/>
        <v/>
      </c>
      <c r="P76" t="str">
        <f t="shared" si="49"/>
        <v/>
      </c>
      <c r="Q76" t="str">
        <f t="shared" si="35"/>
        <v/>
      </c>
      <c r="R76" t="str">
        <f t="shared" si="32"/>
        <v/>
      </c>
      <c r="S76" t="str">
        <f>IF('DDD Model Calculations'!$D$23=1,WorkingData!AF76,IF('DDD Model Calculations'!$D$23=2,WorkingData!AG76,IF('DDD Model Calculations'!$D$23=4,WorkingData!AH76,WorkingData!AI76)))</f>
        <v/>
      </c>
      <c r="T76" t="str">
        <f t="shared" si="36"/>
        <v/>
      </c>
      <c r="U76" t="str">
        <f t="shared" si="37"/>
        <v/>
      </c>
      <c r="V76" t="str">
        <f t="shared" si="38"/>
        <v/>
      </c>
      <c r="W76" t="str">
        <f t="shared" si="39"/>
        <v/>
      </c>
      <c r="X76" t="str">
        <f>IF(AND($N76&gt;0,$N76&lt;&gt;"",'DDD Model Calculations'!$K$3&gt;=3),$N76-('DDD Model Calculations'!K$13+'DDD Model Calculations'!K$12*WorkingData!$P76),"")</f>
        <v/>
      </c>
      <c r="Y76" t="str">
        <f>IF(AND($N76&gt;0,$N76&lt;&gt;""),$N76-('DDD Model Calculations'!L$13+'DDD Model Calculations'!L$12*WorkingData!$P76),"")</f>
        <v/>
      </c>
      <c r="Z76" t="str">
        <f>IF(AND($N76&gt;0,$N76&lt;&gt;""),$N76-('DDD Model Calculations'!M$13+'DDD Model Calculations'!M$12*WorkingData!$P76),"")</f>
        <v/>
      </c>
      <c r="AA76" t="str">
        <f>IF(AND($N76&gt;0,$N76&lt;&gt;""),$N76-('DDD Model Calculations'!N$13+'DDD Model Calculations'!N$12*WorkingData!$P76),"")</f>
        <v/>
      </c>
      <c r="AB76" t="str">
        <f>IF(X76&lt;&gt;"",X76/'DDD Model Calculations'!K$11,"")</f>
        <v/>
      </c>
      <c r="AC76" t="str">
        <f>IF(Y76&lt;&gt;"",Y76/'DDD Model Calculations'!L$11,"")</f>
        <v/>
      </c>
      <c r="AD76" t="str">
        <f>IF(Z76&lt;&gt;"",Z76/'DDD Model Calculations'!M$11,"")</f>
        <v/>
      </c>
      <c r="AE76" t="str">
        <f>IF(AA76&lt;&gt;"",AA76/'DDD Model Calculations'!N$11,"")</f>
        <v/>
      </c>
      <c r="AF76" t="str">
        <f t="shared" si="40"/>
        <v/>
      </c>
      <c r="AG76" t="str">
        <f t="shared" si="41"/>
        <v/>
      </c>
      <c r="AH76" t="str">
        <f t="shared" si="42"/>
        <v/>
      </c>
      <c r="AI76" t="str">
        <f t="shared" si="43"/>
        <v/>
      </c>
    </row>
    <row r="77" spans="1:35" x14ac:dyDescent="0.4">
      <c r="A77" s="2"/>
      <c r="G77" t="str">
        <f t="shared" si="44"/>
        <v/>
      </c>
      <c r="H77" s="2" t="str">
        <f t="shared" si="45"/>
        <v/>
      </c>
      <c r="I77" t="str">
        <f t="shared" si="46"/>
        <v/>
      </c>
      <c r="J77" t="str">
        <f t="shared" si="47"/>
        <v/>
      </c>
      <c r="K77" t="str">
        <f>IF(AND($H78&gt;0,$H78&lt;&gt;""),VLOOKUP($H78,'Weather Data'!$L$2:$P$4170,'DDD Model Calculations'!$D$22,FALSE),"")</f>
        <v/>
      </c>
      <c r="L77" t="str">
        <f>IF(AND($K77&gt;0,$K77&lt;&gt;""),VLOOKUP($H77,'Weather Data'!$L$2:$P$4170,'DDD Model Calculations'!$D$22,FALSE),"")</f>
        <v/>
      </c>
      <c r="M77" t="str">
        <f t="shared" si="48"/>
        <v/>
      </c>
      <c r="N77" t="str">
        <f t="shared" si="33"/>
        <v/>
      </c>
      <c r="O77" t="str">
        <f t="shared" si="34"/>
        <v/>
      </c>
      <c r="P77" t="str">
        <f t="shared" si="49"/>
        <v/>
      </c>
      <c r="Q77" t="str">
        <f t="shared" si="35"/>
        <v/>
      </c>
      <c r="R77" t="str">
        <f t="shared" si="32"/>
        <v/>
      </c>
      <c r="S77" t="str">
        <f>IF('DDD Model Calculations'!$D$23=1,WorkingData!AF77,IF('DDD Model Calculations'!$D$23=2,WorkingData!AG77,IF('DDD Model Calculations'!$D$23=4,WorkingData!AH77,WorkingData!AI77)))</f>
        <v/>
      </c>
      <c r="T77" t="str">
        <f t="shared" si="36"/>
        <v/>
      </c>
      <c r="U77" t="str">
        <f t="shared" si="37"/>
        <v/>
      </c>
      <c r="V77" t="str">
        <f t="shared" si="38"/>
        <v/>
      </c>
      <c r="W77" t="str">
        <f t="shared" si="39"/>
        <v/>
      </c>
      <c r="X77" t="str">
        <f>IF(AND($N77&gt;0,$N77&lt;&gt;"",'DDD Model Calculations'!$K$3&gt;=3),$N77-('DDD Model Calculations'!K$13+'DDD Model Calculations'!K$12*WorkingData!$P77),"")</f>
        <v/>
      </c>
      <c r="Y77" t="str">
        <f>IF(AND($N77&gt;0,$N77&lt;&gt;""),$N77-('DDD Model Calculations'!L$13+'DDD Model Calculations'!L$12*WorkingData!$P77),"")</f>
        <v/>
      </c>
      <c r="Z77" t="str">
        <f>IF(AND($N77&gt;0,$N77&lt;&gt;""),$N77-('DDD Model Calculations'!M$13+'DDD Model Calculations'!M$12*WorkingData!$P77),"")</f>
        <v/>
      </c>
      <c r="AA77" t="str">
        <f>IF(AND($N77&gt;0,$N77&lt;&gt;""),$N77-('DDD Model Calculations'!N$13+'DDD Model Calculations'!N$12*WorkingData!$P77),"")</f>
        <v/>
      </c>
      <c r="AB77" t="str">
        <f>IF(X77&lt;&gt;"",X77/'DDD Model Calculations'!K$11,"")</f>
        <v/>
      </c>
      <c r="AC77" t="str">
        <f>IF(Y77&lt;&gt;"",Y77/'DDD Model Calculations'!L$11,"")</f>
        <v/>
      </c>
      <c r="AD77" t="str">
        <f>IF(Z77&lt;&gt;"",Z77/'DDD Model Calculations'!M$11,"")</f>
        <v/>
      </c>
      <c r="AE77" t="str">
        <f>IF(AA77&lt;&gt;"",AA77/'DDD Model Calculations'!N$11,"")</f>
        <v/>
      </c>
      <c r="AF77" t="str">
        <f t="shared" si="40"/>
        <v/>
      </c>
      <c r="AG77" t="str">
        <f t="shared" si="41"/>
        <v/>
      </c>
      <c r="AH77" t="str">
        <f t="shared" si="42"/>
        <v/>
      </c>
      <c r="AI77" t="str">
        <f t="shared" si="43"/>
        <v/>
      </c>
    </row>
    <row r="78" spans="1:35" x14ac:dyDescent="0.4">
      <c r="A78" s="2"/>
      <c r="G78" t="str">
        <f t="shared" si="44"/>
        <v/>
      </c>
      <c r="H78" s="2" t="str">
        <f t="shared" si="45"/>
        <v/>
      </c>
      <c r="I78" t="str">
        <f t="shared" si="46"/>
        <v/>
      </c>
      <c r="J78" t="str">
        <f t="shared" si="47"/>
        <v/>
      </c>
      <c r="K78" t="str">
        <f>IF(AND($H79&gt;0,$H79&lt;&gt;""),VLOOKUP($H79,'Weather Data'!$L$2:$P$4170,'DDD Model Calculations'!$D$22,FALSE),"")</f>
        <v/>
      </c>
      <c r="L78" t="str">
        <f>IF(AND($K78&gt;0,$K78&lt;&gt;""),VLOOKUP($H78,'Weather Data'!$L$2:$P$4170,'DDD Model Calculations'!$D$22,FALSE),"")</f>
        <v/>
      </c>
      <c r="M78" t="str">
        <f t="shared" si="48"/>
        <v/>
      </c>
      <c r="N78" t="str">
        <f t="shared" si="33"/>
        <v/>
      </c>
      <c r="O78" t="str">
        <f t="shared" si="34"/>
        <v/>
      </c>
      <c r="P78" t="str">
        <f t="shared" si="49"/>
        <v/>
      </c>
      <c r="Q78" t="str">
        <f t="shared" si="35"/>
        <v/>
      </c>
      <c r="R78" t="str">
        <f t="shared" ref="R78:R109" si="50">IF(AND(J78&gt;0,J78&lt;&gt;""),TRUNC(J78/365.25,0)+1,"")</f>
        <v/>
      </c>
      <c r="S78" t="str">
        <f>IF('DDD Model Calculations'!$D$23=1,WorkingData!AF78,IF('DDD Model Calculations'!$D$23=2,WorkingData!AG78,IF('DDD Model Calculations'!$D$23=4,WorkingData!AH78,WorkingData!AI78)))</f>
        <v/>
      </c>
      <c r="T78" t="str">
        <f t="shared" si="36"/>
        <v/>
      </c>
      <c r="U78" t="str">
        <f t="shared" si="37"/>
        <v/>
      </c>
      <c r="V78" t="str">
        <f t="shared" si="38"/>
        <v/>
      </c>
      <c r="W78" t="str">
        <f t="shared" si="39"/>
        <v/>
      </c>
      <c r="X78" t="str">
        <f>IF(AND($N78&gt;0,$N78&lt;&gt;"",'DDD Model Calculations'!$K$3&gt;=3),$N78-('DDD Model Calculations'!K$13+'DDD Model Calculations'!K$12*WorkingData!$P78),"")</f>
        <v/>
      </c>
      <c r="Y78" t="str">
        <f>IF(AND($N78&gt;0,$N78&lt;&gt;""),$N78-('DDD Model Calculations'!L$13+'DDD Model Calculations'!L$12*WorkingData!$P78),"")</f>
        <v/>
      </c>
      <c r="Z78" t="str">
        <f>IF(AND($N78&gt;0,$N78&lt;&gt;""),$N78-('DDD Model Calculations'!M$13+'DDD Model Calculations'!M$12*WorkingData!$P78),"")</f>
        <v/>
      </c>
      <c r="AA78" t="str">
        <f>IF(AND($N78&gt;0,$N78&lt;&gt;""),$N78-('DDD Model Calculations'!N$13+'DDD Model Calculations'!N$12*WorkingData!$P78),"")</f>
        <v/>
      </c>
      <c r="AB78" t="str">
        <f>IF(X78&lt;&gt;"",X78/'DDD Model Calculations'!K$11,"")</f>
        <v/>
      </c>
      <c r="AC78" t="str">
        <f>IF(Y78&lt;&gt;"",Y78/'DDD Model Calculations'!L$11,"")</f>
        <v/>
      </c>
      <c r="AD78" t="str">
        <f>IF(Z78&lt;&gt;"",Z78/'DDD Model Calculations'!M$11,"")</f>
        <v/>
      </c>
      <c r="AE78" t="str">
        <f>IF(AA78&lt;&gt;"",AA78/'DDD Model Calculations'!N$11,"")</f>
        <v/>
      </c>
      <c r="AF78" t="str">
        <f t="shared" si="40"/>
        <v/>
      </c>
      <c r="AG78" t="str">
        <f t="shared" si="41"/>
        <v/>
      </c>
      <c r="AH78" t="str">
        <f t="shared" si="42"/>
        <v/>
      </c>
      <c r="AI78" t="str">
        <f t="shared" si="43"/>
        <v/>
      </c>
    </row>
    <row r="79" spans="1:35" x14ac:dyDescent="0.4">
      <c r="A79" s="2"/>
      <c r="G79" t="str">
        <f t="shared" si="44"/>
        <v/>
      </c>
      <c r="H79" s="2" t="str">
        <f t="shared" si="45"/>
        <v/>
      </c>
      <c r="I79" t="str">
        <f t="shared" si="46"/>
        <v/>
      </c>
      <c r="J79" t="str">
        <f t="shared" si="47"/>
        <v/>
      </c>
      <c r="K79" t="str">
        <f>IF(AND($H80&gt;0,$H80&lt;&gt;""),VLOOKUP($H80,'Weather Data'!$L$2:$P$4170,'DDD Model Calculations'!$D$22,FALSE),"")</f>
        <v/>
      </c>
      <c r="L79" t="str">
        <f>IF(AND($K79&gt;0,$K79&lt;&gt;""),VLOOKUP($H79,'Weather Data'!$L$2:$P$4170,'DDD Model Calculations'!$D$22,FALSE),"")</f>
        <v/>
      </c>
      <c r="M79" t="str">
        <f t="shared" si="48"/>
        <v/>
      </c>
      <c r="N79" t="str">
        <f t="shared" si="33"/>
        <v/>
      </c>
      <c r="O79" t="str">
        <f t="shared" si="34"/>
        <v/>
      </c>
      <c r="P79" t="str">
        <f t="shared" si="49"/>
        <v/>
      </c>
      <c r="Q79" t="str">
        <f t="shared" si="35"/>
        <v/>
      </c>
      <c r="R79" t="str">
        <f t="shared" si="50"/>
        <v/>
      </c>
      <c r="S79" t="str">
        <f>IF('DDD Model Calculations'!$D$23=1,WorkingData!AF79,IF('DDD Model Calculations'!$D$23=2,WorkingData!AG79,IF('DDD Model Calculations'!$D$23=4,WorkingData!AH79,WorkingData!AI79)))</f>
        <v/>
      </c>
      <c r="T79" t="str">
        <f t="shared" si="36"/>
        <v/>
      </c>
      <c r="U79" t="str">
        <f t="shared" si="37"/>
        <v/>
      </c>
      <c r="V79" t="str">
        <f t="shared" si="38"/>
        <v/>
      </c>
      <c r="W79" t="str">
        <f t="shared" si="39"/>
        <v/>
      </c>
      <c r="X79" t="str">
        <f>IF(AND($N79&gt;0,$N79&lt;&gt;"",'DDD Model Calculations'!$K$3&gt;=3),$N79-('DDD Model Calculations'!K$13+'DDD Model Calculations'!K$12*WorkingData!$P79),"")</f>
        <v/>
      </c>
      <c r="Y79" t="str">
        <f>IF(AND($N79&gt;0,$N79&lt;&gt;""),$N79-('DDD Model Calculations'!L$13+'DDD Model Calculations'!L$12*WorkingData!$P79),"")</f>
        <v/>
      </c>
      <c r="Z79" t="str">
        <f>IF(AND($N79&gt;0,$N79&lt;&gt;""),$N79-('DDD Model Calculations'!M$13+'DDD Model Calculations'!M$12*WorkingData!$P79),"")</f>
        <v/>
      </c>
      <c r="AA79" t="str">
        <f>IF(AND($N79&gt;0,$N79&lt;&gt;""),$N79-('DDD Model Calculations'!N$13+'DDD Model Calculations'!N$12*WorkingData!$P79),"")</f>
        <v/>
      </c>
      <c r="AB79" t="str">
        <f>IF(X79&lt;&gt;"",X79/'DDD Model Calculations'!K$11,"")</f>
        <v/>
      </c>
      <c r="AC79" t="str">
        <f>IF(Y79&lt;&gt;"",Y79/'DDD Model Calculations'!L$11,"")</f>
        <v/>
      </c>
      <c r="AD79" t="str">
        <f>IF(Z79&lt;&gt;"",Z79/'DDD Model Calculations'!M$11,"")</f>
        <v/>
      </c>
      <c r="AE79" t="str">
        <f>IF(AA79&lt;&gt;"",AA79/'DDD Model Calculations'!N$11,"")</f>
        <v/>
      </c>
      <c r="AF79" t="str">
        <f t="shared" si="40"/>
        <v/>
      </c>
      <c r="AG79" t="str">
        <f t="shared" si="41"/>
        <v/>
      </c>
      <c r="AH79" t="str">
        <f t="shared" si="42"/>
        <v/>
      </c>
      <c r="AI79" t="str">
        <f t="shared" si="43"/>
        <v/>
      </c>
    </row>
    <row r="80" spans="1:35" x14ac:dyDescent="0.4">
      <c r="A80" s="2"/>
      <c r="G80" t="str">
        <f t="shared" si="44"/>
        <v/>
      </c>
      <c r="H80" s="2" t="str">
        <f t="shared" si="45"/>
        <v/>
      </c>
      <c r="I80" t="str">
        <f t="shared" si="46"/>
        <v/>
      </c>
      <c r="J80" t="str">
        <f t="shared" si="47"/>
        <v/>
      </c>
      <c r="K80" t="str">
        <f>IF(AND($H81&gt;0,$H81&lt;&gt;""),VLOOKUP($H81,'Weather Data'!$L$2:$P$4170,'DDD Model Calculations'!$D$22,FALSE),"")</f>
        <v/>
      </c>
      <c r="L80" t="str">
        <f>IF(AND($K80&gt;0,$K80&lt;&gt;""),VLOOKUP($H80,'Weather Data'!$L$2:$P$4170,'DDD Model Calculations'!$D$22,FALSE),"")</f>
        <v/>
      </c>
      <c r="M80" t="str">
        <f t="shared" si="48"/>
        <v/>
      </c>
      <c r="N80" t="str">
        <f t="shared" si="33"/>
        <v/>
      </c>
      <c r="O80" t="str">
        <f t="shared" si="34"/>
        <v/>
      </c>
      <c r="P80" t="str">
        <f t="shared" si="49"/>
        <v/>
      </c>
      <c r="Q80" t="str">
        <f t="shared" si="35"/>
        <v/>
      </c>
      <c r="R80" t="str">
        <f t="shared" si="50"/>
        <v/>
      </c>
      <c r="S80" t="str">
        <f>IF('DDD Model Calculations'!$D$23=1,WorkingData!AF80,IF('DDD Model Calculations'!$D$23=2,WorkingData!AG80,IF('DDD Model Calculations'!$D$23=4,WorkingData!AH80,WorkingData!AI80)))</f>
        <v/>
      </c>
      <c r="T80" t="str">
        <f t="shared" si="36"/>
        <v/>
      </c>
      <c r="U80" t="str">
        <f t="shared" si="37"/>
        <v/>
      </c>
      <c r="V80" t="str">
        <f t="shared" si="38"/>
        <v/>
      </c>
      <c r="W80" t="str">
        <f t="shared" si="39"/>
        <v/>
      </c>
      <c r="X80" t="str">
        <f>IF(AND($N80&gt;0,$N80&lt;&gt;"",'DDD Model Calculations'!$K$3&gt;=3),$N80-('DDD Model Calculations'!K$13+'DDD Model Calculations'!K$12*WorkingData!$P80),"")</f>
        <v/>
      </c>
      <c r="Y80" t="str">
        <f>IF(AND($N80&gt;0,$N80&lt;&gt;""),$N80-('DDD Model Calculations'!L$13+'DDD Model Calculations'!L$12*WorkingData!$P80),"")</f>
        <v/>
      </c>
      <c r="Z80" t="str">
        <f>IF(AND($N80&gt;0,$N80&lt;&gt;""),$N80-('DDD Model Calculations'!M$13+'DDD Model Calculations'!M$12*WorkingData!$P80),"")</f>
        <v/>
      </c>
      <c r="AA80" t="str">
        <f>IF(AND($N80&gt;0,$N80&lt;&gt;""),$N80-('DDD Model Calculations'!N$13+'DDD Model Calculations'!N$12*WorkingData!$P80),"")</f>
        <v/>
      </c>
      <c r="AB80" t="str">
        <f>IF(X80&lt;&gt;"",X80/'DDD Model Calculations'!K$11,"")</f>
        <v/>
      </c>
      <c r="AC80" t="str">
        <f>IF(Y80&lt;&gt;"",Y80/'DDD Model Calculations'!L$11,"")</f>
        <v/>
      </c>
      <c r="AD80" t="str">
        <f>IF(Z80&lt;&gt;"",Z80/'DDD Model Calculations'!M$11,"")</f>
        <v/>
      </c>
      <c r="AE80" t="str">
        <f>IF(AA80&lt;&gt;"",AA80/'DDD Model Calculations'!N$11,"")</f>
        <v/>
      </c>
      <c r="AF80" t="str">
        <f t="shared" si="40"/>
        <v/>
      </c>
      <c r="AG80" t="str">
        <f t="shared" si="41"/>
        <v/>
      </c>
      <c r="AH80" t="str">
        <f t="shared" si="42"/>
        <v/>
      </c>
      <c r="AI80" t="str">
        <f t="shared" si="43"/>
        <v/>
      </c>
    </row>
    <row r="81" spans="1:35" x14ac:dyDescent="0.4">
      <c r="A81" s="2"/>
      <c r="G81" t="str">
        <f t="shared" si="44"/>
        <v/>
      </c>
      <c r="H81" s="2" t="str">
        <f t="shared" si="45"/>
        <v/>
      </c>
      <c r="I81" t="str">
        <f t="shared" si="46"/>
        <v/>
      </c>
      <c r="J81" t="str">
        <f t="shared" si="47"/>
        <v/>
      </c>
      <c r="K81" t="str">
        <f>IF(AND($H82&gt;0,$H82&lt;&gt;""),VLOOKUP($H82,'Weather Data'!$L$2:$P$4170,'DDD Model Calculations'!$D$22,FALSE),"")</f>
        <v/>
      </c>
      <c r="L81" t="str">
        <f>IF(AND($K81&gt;0,$K81&lt;&gt;""),VLOOKUP($H81,'Weather Data'!$L$2:$P$4170,'DDD Model Calculations'!$D$22,FALSE),"")</f>
        <v/>
      </c>
      <c r="M81" t="str">
        <f t="shared" si="48"/>
        <v/>
      </c>
      <c r="N81" t="str">
        <f t="shared" si="33"/>
        <v/>
      </c>
      <c r="O81" t="str">
        <f t="shared" si="34"/>
        <v/>
      </c>
      <c r="P81" t="str">
        <f t="shared" si="49"/>
        <v/>
      </c>
      <c r="Q81" t="str">
        <f t="shared" si="35"/>
        <v/>
      </c>
      <c r="R81" t="str">
        <f t="shared" si="50"/>
        <v/>
      </c>
      <c r="S81" t="str">
        <f>IF('DDD Model Calculations'!$D$23=1,WorkingData!AF81,IF('DDD Model Calculations'!$D$23=2,WorkingData!AG81,IF('DDD Model Calculations'!$D$23=4,WorkingData!AH81,WorkingData!AI81)))</f>
        <v/>
      </c>
      <c r="T81" t="str">
        <f t="shared" si="36"/>
        <v/>
      </c>
      <c r="U81" t="str">
        <f t="shared" si="37"/>
        <v/>
      </c>
      <c r="V81" t="str">
        <f t="shared" si="38"/>
        <v/>
      </c>
      <c r="W81" t="str">
        <f t="shared" si="39"/>
        <v/>
      </c>
      <c r="X81" t="str">
        <f>IF(AND($N81&gt;0,$N81&lt;&gt;"",'DDD Model Calculations'!$K$3&gt;=3),$N81-('DDD Model Calculations'!K$13+'DDD Model Calculations'!K$12*WorkingData!$P81),"")</f>
        <v/>
      </c>
      <c r="Y81" t="str">
        <f>IF(AND($N81&gt;0,$N81&lt;&gt;""),$N81-('DDD Model Calculations'!L$13+'DDD Model Calculations'!L$12*WorkingData!$P81),"")</f>
        <v/>
      </c>
      <c r="Z81" t="str">
        <f>IF(AND($N81&gt;0,$N81&lt;&gt;""),$N81-('DDD Model Calculations'!M$13+'DDD Model Calculations'!M$12*WorkingData!$P81),"")</f>
        <v/>
      </c>
      <c r="AA81" t="str">
        <f>IF(AND($N81&gt;0,$N81&lt;&gt;""),$N81-('DDD Model Calculations'!N$13+'DDD Model Calculations'!N$12*WorkingData!$P81),"")</f>
        <v/>
      </c>
      <c r="AB81" t="str">
        <f>IF(X81&lt;&gt;"",X81/'DDD Model Calculations'!K$11,"")</f>
        <v/>
      </c>
      <c r="AC81" t="str">
        <f>IF(Y81&lt;&gt;"",Y81/'DDD Model Calculations'!L$11,"")</f>
        <v/>
      </c>
      <c r="AD81" t="str">
        <f>IF(Z81&lt;&gt;"",Z81/'DDD Model Calculations'!M$11,"")</f>
        <v/>
      </c>
      <c r="AE81" t="str">
        <f>IF(AA81&lt;&gt;"",AA81/'DDD Model Calculations'!N$11,"")</f>
        <v/>
      </c>
      <c r="AF81" t="str">
        <f t="shared" si="40"/>
        <v/>
      </c>
      <c r="AG81" t="str">
        <f t="shared" si="41"/>
        <v/>
      </c>
      <c r="AH81" t="str">
        <f t="shared" si="42"/>
        <v/>
      </c>
      <c r="AI81" t="str">
        <f t="shared" si="43"/>
        <v/>
      </c>
    </row>
    <row r="82" spans="1:35" x14ac:dyDescent="0.4">
      <c r="A82" s="2"/>
      <c r="G82" t="str">
        <f t="shared" si="44"/>
        <v/>
      </c>
      <c r="H82" s="2" t="str">
        <f t="shared" si="45"/>
        <v/>
      </c>
      <c r="I82" t="str">
        <f t="shared" si="46"/>
        <v/>
      </c>
      <c r="J82" t="str">
        <f t="shared" si="47"/>
        <v/>
      </c>
      <c r="K82" t="str">
        <f>IF(AND($H83&gt;0,$H83&lt;&gt;""),VLOOKUP($H83,'Weather Data'!$L$2:$P$4170,'DDD Model Calculations'!$D$22,FALSE),"")</f>
        <v/>
      </c>
      <c r="L82" t="str">
        <f>IF(AND($K82&gt;0,$K82&lt;&gt;""),VLOOKUP($H82,'Weather Data'!$L$2:$P$4170,'DDD Model Calculations'!$D$22,FALSE),"")</f>
        <v/>
      </c>
      <c r="M82" t="str">
        <f t="shared" si="48"/>
        <v/>
      </c>
      <c r="N82" t="str">
        <f t="shared" si="33"/>
        <v/>
      </c>
      <c r="O82" t="str">
        <f t="shared" si="34"/>
        <v/>
      </c>
      <c r="P82" t="str">
        <f t="shared" si="49"/>
        <v/>
      </c>
      <c r="Q82" t="str">
        <f t="shared" si="35"/>
        <v/>
      </c>
      <c r="R82" t="str">
        <f t="shared" si="50"/>
        <v/>
      </c>
      <c r="S82" t="str">
        <f>IF('DDD Model Calculations'!$D$23=1,WorkingData!AF82,IF('DDD Model Calculations'!$D$23=2,WorkingData!AG82,IF('DDD Model Calculations'!$D$23=4,WorkingData!AH82,WorkingData!AI82)))</f>
        <v/>
      </c>
      <c r="T82" t="str">
        <f t="shared" si="36"/>
        <v/>
      </c>
      <c r="U82" t="str">
        <f t="shared" si="37"/>
        <v/>
      </c>
      <c r="V82" t="str">
        <f t="shared" si="38"/>
        <v/>
      </c>
      <c r="W82" t="str">
        <f t="shared" si="39"/>
        <v/>
      </c>
      <c r="X82" t="str">
        <f>IF(AND($N82&gt;0,$N82&lt;&gt;"",'DDD Model Calculations'!$K$3&gt;=3),$N82-('DDD Model Calculations'!K$13+'DDD Model Calculations'!K$12*WorkingData!$P82),"")</f>
        <v/>
      </c>
      <c r="Y82" t="str">
        <f>IF(AND($N82&gt;0,$N82&lt;&gt;""),$N82-('DDD Model Calculations'!L$13+'DDD Model Calculations'!L$12*WorkingData!$P82),"")</f>
        <v/>
      </c>
      <c r="Z82" t="str">
        <f>IF(AND($N82&gt;0,$N82&lt;&gt;""),$N82-('DDD Model Calculations'!M$13+'DDD Model Calculations'!M$12*WorkingData!$P82),"")</f>
        <v/>
      </c>
      <c r="AA82" t="str">
        <f>IF(AND($N82&gt;0,$N82&lt;&gt;""),$N82-('DDD Model Calculations'!N$13+'DDD Model Calculations'!N$12*WorkingData!$P82),"")</f>
        <v/>
      </c>
      <c r="AB82" t="str">
        <f>IF(X82&lt;&gt;"",X82/'DDD Model Calculations'!K$11,"")</f>
        <v/>
      </c>
      <c r="AC82" t="str">
        <f>IF(Y82&lt;&gt;"",Y82/'DDD Model Calculations'!L$11,"")</f>
        <v/>
      </c>
      <c r="AD82" t="str">
        <f>IF(Z82&lt;&gt;"",Z82/'DDD Model Calculations'!M$11,"")</f>
        <v/>
      </c>
      <c r="AE82" t="str">
        <f>IF(AA82&lt;&gt;"",AA82/'DDD Model Calculations'!N$11,"")</f>
        <v/>
      </c>
      <c r="AF82" t="str">
        <f t="shared" si="40"/>
        <v/>
      </c>
      <c r="AG82" t="str">
        <f t="shared" si="41"/>
        <v/>
      </c>
      <c r="AH82" t="str">
        <f t="shared" si="42"/>
        <v/>
      </c>
      <c r="AI82" t="str">
        <f t="shared" si="43"/>
        <v/>
      </c>
    </row>
    <row r="83" spans="1:35" x14ac:dyDescent="0.4">
      <c r="A83" s="2"/>
      <c r="G83" t="str">
        <f t="shared" si="44"/>
        <v/>
      </c>
      <c r="H83" s="2" t="str">
        <f t="shared" si="45"/>
        <v/>
      </c>
      <c r="I83" t="str">
        <f t="shared" si="46"/>
        <v/>
      </c>
      <c r="J83" t="str">
        <f t="shared" si="47"/>
        <v/>
      </c>
      <c r="K83" t="str">
        <f>IF(AND($H84&gt;0,$H84&lt;&gt;""),VLOOKUP($H84,'Weather Data'!$L$2:$P$4170,'DDD Model Calculations'!$D$22,FALSE),"")</f>
        <v/>
      </c>
      <c r="L83" t="str">
        <f>IF(AND($K83&gt;0,$K83&lt;&gt;""),VLOOKUP($H83,'Weather Data'!$L$2:$P$4170,'DDD Model Calculations'!$D$22,FALSE),"")</f>
        <v/>
      </c>
      <c r="M83" t="str">
        <f t="shared" si="48"/>
        <v/>
      </c>
      <c r="N83" t="str">
        <f t="shared" si="33"/>
        <v/>
      </c>
      <c r="O83" t="str">
        <f t="shared" si="34"/>
        <v/>
      </c>
      <c r="P83" t="str">
        <f t="shared" si="49"/>
        <v/>
      </c>
      <c r="Q83" t="str">
        <f t="shared" si="35"/>
        <v/>
      </c>
      <c r="R83" t="str">
        <f t="shared" si="50"/>
        <v/>
      </c>
      <c r="S83" t="str">
        <f>IF('DDD Model Calculations'!$D$23=1,WorkingData!AF83,IF('DDD Model Calculations'!$D$23=2,WorkingData!AG83,IF('DDD Model Calculations'!$D$23=4,WorkingData!AH83,WorkingData!AI83)))</f>
        <v/>
      </c>
      <c r="T83" t="str">
        <f t="shared" si="36"/>
        <v/>
      </c>
      <c r="U83" t="str">
        <f t="shared" si="37"/>
        <v/>
      </c>
      <c r="V83" t="str">
        <f t="shared" si="38"/>
        <v/>
      </c>
      <c r="W83" t="str">
        <f t="shared" si="39"/>
        <v/>
      </c>
      <c r="X83" t="str">
        <f>IF(AND($N83&gt;0,$N83&lt;&gt;"",'DDD Model Calculations'!$K$3&gt;=3),$N83-('DDD Model Calculations'!K$13+'DDD Model Calculations'!K$12*WorkingData!$P83),"")</f>
        <v/>
      </c>
      <c r="Y83" t="str">
        <f>IF(AND($N83&gt;0,$N83&lt;&gt;""),$N83-('DDD Model Calculations'!L$13+'DDD Model Calculations'!L$12*WorkingData!$P83),"")</f>
        <v/>
      </c>
      <c r="Z83" t="str">
        <f>IF(AND($N83&gt;0,$N83&lt;&gt;""),$N83-('DDD Model Calculations'!M$13+'DDD Model Calculations'!M$12*WorkingData!$P83),"")</f>
        <v/>
      </c>
      <c r="AA83" t="str">
        <f>IF(AND($N83&gt;0,$N83&lt;&gt;""),$N83-('DDD Model Calculations'!N$13+'DDD Model Calculations'!N$12*WorkingData!$P83),"")</f>
        <v/>
      </c>
      <c r="AB83" t="str">
        <f>IF(X83&lt;&gt;"",X83/'DDD Model Calculations'!K$11,"")</f>
        <v/>
      </c>
      <c r="AC83" t="str">
        <f>IF(Y83&lt;&gt;"",Y83/'DDD Model Calculations'!L$11,"")</f>
        <v/>
      </c>
      <c r="AD83" t="str">
        <f>IF(Z83&lt;&gt;"",Z83/'DDD Model Calculations'!M$11,"")</f>
        <v/>
      </c>
      <c r="AE83" t="str">
        <f>IF(AA83&lt;&gt;"",AA83/'DDD Model Calculations'!N$11,"")</f>
        <v/>
      </c>
      <c r="AF83" t="str">
        <f t="shared" si="40"/>
        <v/>
      </c>
      <c r="AG83" t="str">
        <f t="shared" si="41"/>
        <v/>
      </c>
      <c r="AH83" t="str">
        <f t="shared" si="42"/>
        <v/>
      </c>
      <c r="AI83" t="str">
        <f t="shared" si="43"/>
        <v/>
      </c>
    </row>
    <row r="84" spans="1:35" x14ac:dyDescent="0.4">
      <c r="A84" s="2"/>
      <c r="G84" t="str">
        <f t="shared" si="44"/>
        <v/>
      </c>
      <c r="H84" s="2" t="str">
        <f t="shared" si="45"/>
        <v/>
      </c>
      <c r="I84" t="str">
        <f t="shared" si="46"/>
        <v/>
      </c>
      <c r="J84" t="str">
        <f t="shared" si="47"/>
        <v/>
      </c>
      <c r="K84" t="str">
        <f>IF(AND($H85&gt;0,$H85&lt;&gt;""),VLOOKUP($H85,'Weather Data'!$L$2:$P$4170,'DDD Model Calculations'!$D$22,FALSE),"")</f>
        <v/>
      </c>
      <c r="L84" t="str">
        <f>IF(AND($K84&gt;0,$K84&lt;&gt;""),VLOOKUP($H84,'Weather Data'!$L$2:$P$4170,'DDD Model Calculations'!$D$22,FALSE),"")</f>
        <v/>
      </c>
      <c r="M84" t="str">
        <f t="shared" si="48"/>
        <v/>
      </c>
      <c r="N84" t="str">
        <f t="shared" si="33"/>
        <v/>
      </c>
      <c r="O84" t="str">
        <f t="shared" si="34"/>
        <v/>
      </c>
      <c r="P84" t="str">
        <f t="shared" si="49"/>
        <v/>
      </c>
      <c r="Q84" t="str">
        <f t="shared" si="35"/>
        <v/>
      </c>
      <c r="R84" t="str">
        <f t="shared" si="50"/>
        <v/>
      </c>
      <c r="S84" t="str">
        <f>IF('DDD Model Calculations'!$D$23=1,WorkingData!AF84,IF('DDD Model Calculations'!$D$23=2,WorkingData!AG84,IF('DDD Model Calculations'!$D$23=4,WorkingData!AH84,WorkingData!AI84)))</f>
        <v/>
      </c>
      <c r="T84" t="str">
        <f t="shared" si="36"/>
        <v/>
      </c>
      <c r="U84" t="str">
        <f t="shared" si="37"/>
        <v/>
      </c>
      <c r="V84" t="str">
        <f t="shared" si="38"/>
        <v/>
      </c>
      <c r="W84" t="str">
        <f t="shared" si="39"/>
        <v/>
      </c>
      <c r="X84" t="str">
        <f>IF(AND($N84&gt;0,$N84&lt;&gt;"",'DDD Model Calculations'!$K$3&gt;=3),$N84-('DDD Model Calculations'!K$13+'DDD Model Calculations'!K$12*WorkingData!$P84),"")</f>
        <v/>
      </c>
      <c r="Y84" t="str">
        <f>IF(AND($N84&gt;0,$N84&lt;&gt;""),$N84-('DDD Model Calculations'!L$13+'DDD Model Calculations'!L$12*WorkingData!$P84),"")</f>
        <v/>
      </c>
      <c r="Z84" t="str">
        <f>IF(AND($N84&gt;0,$N84&lt;&gt;""),$N84-('DDD Model Calculations'!M$13+'DDD Model Calculations'!M$12*WorkingData!$P84),"")</f>
        <v/>
      </c>
      <c r="AA84" t="str">
        <f>IF(AND($N84&gt;0,$N84&lt;&gt;""),$N84-('DDD Model Calculations'!N$13+'DDD Model Calculations'!N$12*WorkingData!$P84),"")</f>
        <v/>
      </c>
      <c r="AB84" t="str">
        <f>IF(X84&lt;&gt;"",X84/'DDD Model Calculations'!K$11,"")</f>
        <v/>
      </c>
      <c r="AC84" t="str">
        <f>IF(Y84&lt;&gt;"",Y84/'DDD Model Calculations'!L$11,"")</f>
        <v/>
      </c>
      <c r="AD84" t="str">
        <f>IF(Z84&lt;&gt;"",Z84/'DDD Model Calculations'!M$11,"")</f>
        <v/>
      </c>
      <c r="AE84" t="str">
        <f>IF(AA84&lt;&gt;"",AA84/'DDD Model Calculations'!N$11,"")</f>
        <v/>
      </c>
      <c r="AF84" t="str">
        <f t="shared" si="40"/>
        <v/>
      </c>
      <c r="AG84" t="str">
        <f t="shared" si="41"/>
        <v/>
      </c>
      <c r="AH84" t="str">
        <f t="shared" si="42"/>
        <v/>
      </c>
      <c r="AI84" t="str">
        <f t="shared" si="43"/>
        <v/>
      </c>
    </row>
    <row r="85" spans="1:35" x14ac:dyDescent="0.4">
      <c r="A85" s="2"/>
      <c r="G85" t="str">
        <f t="shared" si="44"/>
        <v/>
      </c>
      <c r="H85" s="2" t="str">
        <f t="shared" si="45"/>
        <v/>
      </c>
      <c r="I85" t="str">
        <f t="shared" si="46"/>
        <v/>
      </c>
      <c r="J85" t="str">
        <f t="shared" si="47"/>
        <v/>
      </c>
      <c r="K85" t="str">
        <f>IF(AND($H86&gt;0,$H86&lt;&gt;""),VLOOKUP($H86,'Weather Data'!$L$2:$P$4170,'DDD Model Calculations'!$D$22,FALSE),"")</f>
        <v/>
      </c>
      <c r="L85" t="str">
        <f>IF(AND($K85&gt;0,$K85&lt;&gt;""),VLOOKUP($H85,'Weather Data'!$L$2:$P$4170,'DDD Model Calculations'!$D$22,FALSE),"")</f>
        <v/>
      </c>
      <c r="M85" t="str">
        <f t="shared" si="48"/>
        <v/>
      </c>
      <c r="N85" t="str">
        <f t="shared" si="33"/>
        <v/>
      </c>
      <c r="O85" t="str">
        <f t="shared" si="34"/>
        <v/>
      </c>
      <c r="P85" t="str">
        <f t="shared" si="49"/>
        <v/>
      </c>
      <c r="Q85" t="str">
        <f t="shared" si="35"/>
        <v/>
      </c>
      <c r="R85" t="str">
        <f t="shared" si="50"/>
        <v/>
      </c>
      <c r="S85" t="str">
        <f>IF('DDD Model Calculations'!$D$23=1,WorkingData!AF85,IF('DDD Model Calculations'!$D$23=2,WorkingData!AG85,IF('DDD Model Calculations'!$D$23=4,WorkingData!AH85,WorkingData!AI85)))</f>
        <v/>
      </c>
      <c r="T85" t="str">
        <f t="shared" si="36"/>
        <v/>
      </c>
      <c r="U85" t="str">
        <f t="shared" si="37"/>
        <v/>
      </c>
      <c r="V85" t="str">
        <f t="shared" si="38"/>
        <v/>
      </c>
      <c r="W85" t="str">
        <f t="shared" si="39"/>
        <v/>
      </c>
      <c r="X85" t="str">
        <f>IF(AND($N85&gt;0,$N85&lt;&gt;"",'DDD Model Calculations'!$K$3&gt;=3),$N85-('DDD Model Calculations'!K$13+'DDD Model Calculations'!K$12*WorkingData!$P85),"")</f>
        <v/>
      </c>
      <c r="Y85" t="str">
        <f>IF(AND($N85&gt;0,$N85&lt;&gt;""),$N85-('DDD Model Calculations'!L$13+'DDD Model Calculations'!L$12*WorkingData!$P85),"")</f>
        <v/>
      </c>
      <c r="Z85" t="str">
        <f>IF(AND($N85&gt;0,$N85&lt;&gt;""),$N85-('DDD Model Calculations'!M$13+'DDD Model Calculations'!M$12*WorkingData!$P85),"")</f>
        <v/>
      </c>
      <c r="AA85" t="str">
        <f>IF(AND($N85&gt;0,$N85&lt;&gt;""),$N85-('DDD Model Calculations'!N$13+'DDD Model Calculations'!N$12*WorkingData!$P85),"")</f>
        <v/>
      </c>
      <c r="AB85" t="str">
        <f>IF(X85&lt;&gt;"",X85/'DDD Model Calculations'!K$11,"")</f>
        <v/>
      </c>
      <c r="AC85" t="str">
        <f>IF(Y85&lt;&gt;"",Y85/'DDD Model Calculations'!L$11,"")</f>
        <v/>
      </c>
      <c r="AD85" t="str">
        <f>IF(Z85&lt;&gt;"",Z85/'DDD Model Calculations'!M$11,"")</f>
        <v/>
      </c>
      <c r="AE85" t="str">
        <f>IF(AA85&lt;&gt;"",AA85/'DDD Model Calculations'!N$11,"")</f>
        <v/>
      </c>
      <c r="AF85" t="str">
        <f t="shared" si="40"/>
        <v/>
      </c>
      <c r="AG85" t="str">
        <f t="shared" si="41"/>
        <v/>
      </c>
      <c r="AH85" t="str">
        <f t="shared" si="42"/>
        <v/>
      </c>
      <c r="AI85" t="str">
        <f t="shared" si="43"/>
        <v/>
      </c>
    </row>
    <row r="86" spans="1:35" x14ac:dyDescent="0.4">
      <c r="A86" s="2"/>
      <c r="G86" t="str">
        <f t="shared" si="44"/>
        <v/>
      </c>
      <c r="H86" s="2" t="str">
        <f t="shared" si="45"/>
        <v/>
      </c>
      <c r="I86" t="str">
        <f t="shared" si="46"/>
        <v/>
      </c>
      <c r="J86" t="str">
        <f t="shared" si="47"/>
        <v/>
      </c>
      <c r="K86" t="str">
        <f>IF(AND($H87&gt;0,$H87&lt;&gt;""),VLOOKUP($H87,'Weather Data'!$L$2:$P$4170,'DDD Model Calculations'!$D$22,FALSE),"")</f>
        <v/>
      </c>
      <c r="L86" t="str">
        <f>IF(AND($K86&gt;0,$K86&lt;&gt;""),VLOOKUP($H86,'Weather Data'!$L$2:$P$4170,'DDD Model Calculations'!$D$22,FALSE),"")</f>
        <v/>
      </c>
      <c r="M86" t="str">
        <f t="shared" si="48"/>
        <v/>
      </c>
      <c r="N86" t="str">
        <f t="shared" si="33"/>
        <v/>
      </c>
      <c r="O86" t="str">
        <f t="shared" si="34"/>
        <v/>
      </c>
      <c r="P86" t="str">
        <f t="shared" si="49"/>
        <v/>
      </c>
      <c r="Q86" t="str">
        <f t="shared" si="35"/>
        <v/>
      </c>
      <c r="R86" t="str">
        <f t="shared" si="50"/>
        <v/>
      </c>
      <c r="S86" t="str">
        <f>IF('DDD Model Calculations'!$D$23=1,WorkingData!AF86,IF('DDD Model Calculations'!$D$23=2,WorkingData!AG86,IF('DDD Model Calculations'!$D$23=4,WorkingData!AH86,WorkingData!AI86)))</f>
        <v/>
      </c>
      <c r="T86" t="str">
        <f t="shared" si="36"/>
        <v/>
      </c>
      <c r="U86" t="str">
        <f t="shared" si="37"/>
        <v/>
      </c>
      <c r="V86" t="str">
        <f t="shared" si="38"/>
        <v/>
      </c>
      <c r="W86" t="str">
        <f t="shared" si="39"/>
        <v/>
      </c>
      <c r="X86" t="str">
        <f>IF(AND($N86&gt;0,$N86&lt;&gt;"",'DDD Model Calculations'!$K$3&gt;=3),$N86-('DDD Model Calculations'!K$13+'DDD Model Calculations'!K$12*WorkingData!$P86),"")</f>
        <v/>
      </c>
      <c r="Y86" t="str">
        <f>IF(AND($N86&gt;0,$N86&lt;&gt;""),$N86-('DDD Model Calculations'!L$13+'DDD Model Calculations'!L$12*WorkingData!$P86),"")</f>
        <v/>
      </c>
      <c r="Z86" t="str">
        <f>IF(AND($N86&gt;0,$N86&lt;&gt;""),$N86-('DDD Model Calculations'!M$13+'DDD Model Calculations'!M$12*WorkingData!$P86),"")</f>
        <v/>
      </c>
      <c r="AA86" t="str">
        <f>IF(AND($N86&gt;0,$N86&lt;&gt;""),$N86-('DDD Model Calculations'!N$13+'DDD Model Calculations'!N$12*WorkingData!$P86),"")</f>
        <v/>
      </c>
      <c r="AB86" t="str">
        <f>IF(X86&lt;&gt;"",X86/'DDD Model Calculations'!K$11,"")</f>
        <v/>
      </c>
      <c r="AC86" t="str">
        <f>IF(Y86&lt;&gt;"",Y86/'DDD Model Calculations'!L$11,"")</f>
        <v/>
      </c>
      <c r="AD86" t="str">
        <f>IF(Z86&lt;&gt;"",Z86/'DDD Model Calculations'!M$11,"")</f>
        <v/>
      </c>
      <c r="AE86" t="str">
        <f>IF(AA86&lt;&gt;"",AA86/'DDD Model Calculations'!N$11,"")</f>
        <v/>
      </c>
      <c r="AF86" t="str">
        <f t="shared" si="40"/>
        <v/>
      </c>
      <c r="AG86" t="str">
        <f t="shared" si="41"/>
        <v/>
      </c>
      <c r="AH86" t="str">
        <f t="shared" si="42"/>
        <v/>
      </c>
      <c r="AI86" t="str">
        <f t="shared" si="43"/>
        <v/>
      </c>
    </row>
    <row r="87" spans="1:35" x14ac:dyDescent="0.4">
      <c r="A87" s="2"/>
      <c r="G87" t="str">
        <f t="shared" si="44"/>
        <v/>
      </c>
      <c r="H87" s="2" t="str">
        <f t="shared" si="45"/>
        <v/>
      </c>
      <c r="I87" t="str">
        <f t="shared" si="46"/>
        <v/>
      </c>
      <c r="J87" t="str">
        <f t="shared" si="47"/>
        <v/>
      </c>
      <c r="K87" t="str">
        <f>IF(AND($H88&gt;0,$H88&lt;&gt;""),VLOOKUP($H88,'Weather Data'!$L$2:$P$4170,'DDD Model Calculations'!$D$22,FALSE),"")</f>
        <v/>
      </c>
      <c r="L87" t="str">
        <f>IF(AND($K87&gt;0,$K87&lt;&gt;""),VLOOKUP($H87,'Weather Data'!$L$2:$P$4170,'DDD Model Calculations'!$D$22,FALSE),"")</f>
        <v/>
      </c>
      <c r="M87" t="str">
        <f t="shared" si="48"/>
        <v/>
      </c>
      <c r="N87" t="str">
        <f t="shared" si="33"/>
        <v/>
      </c>
      <c r="O87" t="str">
        <f t="shared" si="34"/>
        <v/>
      </c>
      <c r="P87" t="str">
        <f t="shared" si="49"/>
        <v/>
      </c>
      <c r="Q87" t="str">
        <f t="shared" si="35"/>
        <v/>
      </c>
      <c r="R87" t="str">
        <f t="shared" si="50"/>
        <v/>
      </c>
      <c r="S87" t="str">
        <f>IF('DDD Model Calculations'!$D$23=1,WorkingData!AF87,IF('DDD Model Calculations'!$D$23=2,WorkingData!AG87,IF('DDD Model Calculations'!$D$23=4,WorkingData!AH87,WorkingData!AI87)))</f>
        <v/>
      </c>
      <c r="T87" t="str">
        <f t="shared" si="36"/>
        <v/>
      </c>
      <c r="U87" t="str">
        <f t="shared" si="37"/>
        <v/>
      </c>
      <c r="V87" t="str">
        <f t="shared" si="38"/>
        <v/>
      </c>
      <c r="W87" t="str">
        <f t="shared" si="39"/>
        <v/>
      </c>
      <c r="X87" t="str">
        <f>IF(AND($N87&gt;0,$N87&lt;&gt;"",'DDD Model Calculations'!$K$3&gt;=3),$N87-('DDD Model Calculations'!K$13+'DDD Model Calculations'!K$12*WorkingData!$P87),"")</f>
        <v/>
      </c>
      <c r="Y87" t="str">
        <f>IF(AND($N87&gt;0,$N87&lt;&gt;""),$N87-('DDD Model Calculations'!L$13+'DDD Model Calculations'!L$12*WorkingData!$P87),"")</f>
        <v/>
      </c>
      <c r="Z87" t="str">
        <f>IF(AND($N87&gt;0,$N87&lt;&gt;""),$N87-('DDD Model Calculations'!M$13+'DDD Model Calculations'!M$12*WorkingData!$P87),"")</f>
        <v/>
      </c>
      <c r="AA87" t="str">
        <f>IF(AND($N87&gt;0,$N87&lt;&gt;""),$N87-('DDD Model Calculations'!N$13+'DDD Model Calculations'!N$12*WorkingData!$P87),"")</f>
        <v/>
      </c>
      <c r="AB87" t="str">
        <f>IF(X87&lt;&gt;"",X87/'DDD Model Calculations'!K$11,"")</f>
        <v/>
      </c>
      <c r="AC87" t="str">
        <f>IF(Y87&lt;&gt;"",Y87/'DDD Model Calculations'!L$11,"")</f>
        <v/>
      </c>
      <c r="AD87" t="str">
        <f>IF(Z87&lt;&gt;"",Z87/'DDD Model Calculations'!M$11,"")</f>
        <v/>
      </c>
      <c r="AE87" t="str">
        <f>IF(AA87&lt;&gt;"",AA87/'DDD Model Calculations'!N$11,"")</f>
        <v/>
      </c>
      <c r="AF87" t="str">
        <f t="shared" si="40"/>
        <v/>
      </c>
      <c r="AG87" t="str">
        <f t="shared" si="41"/>
        <v/>
      </c>
      <c r="AH87" t="str">
        <f t="shared" si="42"/>
        <v/>
      </c>
      <c r="AI87" t="str">
        <f t="shared" si="43"/>
        <v/>
      </c>
    </row>
    <row r="88" spans="1:35" x14ac:dyDescent="0.4">
      <c r="A88" s="2"/>
      <c r="G88" t="str">
        <f t="shared" si="44"/>
        <v/>
      </c>
      <c r="H88" s="2" t="str">
        <f t="shared" si="45"/>
        <v/>
      </c>
      <c r="I88" t="str">
        <f t="shared" si="46"/>
        <v/>
      </c>
      <c r="J88" t="str">
        <f t="shared" si="47"/>
        <v/>
      </c>
      <c r="K88" t="str">
        <f>IF(AND($H89&gt;0,$H89&lt;&gt;""),VLOOKUP($H89,'Weather Data'!$L$2:$P$4170,'DDD Model Calculations'!$D$22,FALSE),"")</f>
        <v/>
      </c>
      <c r="L88" t="str">
        <f>IF(AND($K88&gt;0,$K88&lt;&gt;""),VLOOKUP($H88,'Weather Data'!$L$2:$P$4170,'DDD Model Calculations'!$D$22,FALSE),"")</f>
        <v/>
      </c>
      <c r="M88" t="str">
        <f t="shared" si="48"/>
        <v/>
      </c>
      <c r="N88" t="str">
        <f t="shared" si="33"/>
        <v/>
      </c>
      <c r="O88" t="str">
        <f t="shared" si="34"/>
        <v/>
      </c>
      <c r="P88" t="str">
        <f t="shared" si="49"/>
        <v/>
      </c>
      <c r="Q88" t="str">
        <f t="shared" si="35"/>
        <v/>
      </c>
      <c r="R88" t="str">
        <f t="shared" si="50"/>
        <v/>
      </c>
      <c r="S88" t="str">
        <f>IF('DDD Model Calculations'!$D$23=1,WorkingData!AF88,IF('DDD Model Calculations'!$D$23=2,WorkingData!AG88,IF('DDD Model Calculations'!$D$23=4,WorkingData!AH88,WorkingData!AI88)))</f>
        <v/>
      </c>
      <c r="T88" t="str">
        <f t="shared" si="36"/>
        <v/>
      </c>
      <c r="U88" t="str">
        <f t="shared" si="37"/>
        <v/>
      </c>
      <c r="V88" t="str">
        <f t="shared" si="38"/>
        <v/>
      </c>
      <c r="W88" t="str">
        <f t="shared" si="39"/>
        <v/>
      </c>
      <c r="X88" t="str">
        <f>IF(AND($N88&gt;0,$N88&lt;&gt;"",'DDD Model Calculations'!$K$3&gt;=3),$N88-('DDD Model Calculations'!K$13+'DDD Model Calculations'!K$12*WorkingData!$P88),"")</f>
        <v/>
      </c>
      <c r="Y88" t="str">
        <f>IF(AND($N88&gt;0,$N88&lt;&gt;""),$N88-('DDD Model Calculations'!L$13+'DDD Model Calculations'!L$12*WorkingData!$P88),"")</f>
        <v/>
      </c>
      <c r="Z88" t="str">
        <f>IF(AND($N88&gt;0,$N88&lt;&gt;""),$N88-('DDD Model Calculations'!M$13+'DDD Model Calculations'!M$12*WorkingData!$P88),"")</f>
        <v/>
      </c>
      <c r="AA88" t="str">
        <f>IF(AND($N88&gt;0,$N88&lt;&gt;""),$N88-('DDD Model Calculations'!N$13+'DDD Model Calculations'!N$12*WorkingData!$P88),"")</f>
        <v/>
      </c>
      <c r="AB88" t="str">
        <f>IF(X88&lt;&gt;"",X88/'DDD Model Calculations'!K$11,"")</f>
        <v/>
      </c>
      <c r="AC88" t="str">
        <f>IF(Y88&lt;&gt;"",Y88/'DDD Model Calculations'!L$11,"")</f>
        <v/>
      </c>
      <c r="AD88" t="str">
        <f>IF(Z88&lt;&gt;"",Z88/'DDD Model Calculations'!M$11,"")</f>
        <v/>
      </c>
      <c r="AE88" t="str">
        <f>IF(AA88&lt;&gt;"",AA88/'DDD Model Calculations'!N$11,"")</f>
        <v/>
      </c>
      <c r="AF88" t="str">
        <f t="shared" si="40"/>
        <v/>
      </c>
      <c r="AG88" t="str">
        <f t="shared" si="41"/>
        <v/>
      </c>
      <c r="AH88" t="str">
        <f t="shared" si="42"/>
        <v/>
      </c>
      <c r="AI88" t="str">
        <f t="shared" si="43"/>
        <v/>
      </c>
    </row>
    <row r="89" spans="1:35" x14ac:dyDescent="0.4">
      <c r="A89" s="2"/>
      <c r="G89" t="str">
        <f t="shared" si="44"/>
        <v/>
      </c>
      <c r="H89" s="2" t="str">
        <f t="shared" si="45"/>
        <v/>
      </c>
      <c r="I89" t="str">
        <f t="shared" si="46"/>
        <v/>
      </c>
      <c r="J89" t="str">
        <f t="shared" si="47"/>
        <v/>
      </c>
      <c r="K89" t="str">
        <f>IF(AND($H90&gt;0,$H90&lt;&gt;""),VLOOKUP($H90,'Weather Data'!$L$2:$P$4170,'DDD Model Calculations'!$D$22,FALSE),"")</f>
        <v/>
      </c>
      <c r="L89" t="str">
        <f>IF(AND($K89&gt;0,$K89&lt;&gt;""),VLOOKUP($H89,'Weather Data'!$L$2:$P$4170,'DDD Model Calculations'!$D$22,FALSE),"")</f>
        <v/>
      </c>
      <c r="M89" t="str">
        <f t="shared" si="48"/>
        <v/>
      </c>
      <c r="N89" t="str">
        <f t="shared" si="33"/>
        <v/>
      </c>
      <c r="O89" t="str">
        <f t="shared" si="34"/>
        <v/>
      </c>
      <c r="P89" t="str">
        <f t="shared" si="49"/>
        <v/>
      </c>
      <c r="Q89" t="str">
        <f t="shared" si="35"/>
        <v/>
      </c>
      <c r="R89" t="str">
        <f t="shared" si="50"/>
        <v/>
      </c>
      <c r="S89" t="str">
        <f>IF('DDD Model Calculations'!$D$23=1,WorkingData!AF89,IF('DDD Model Calculations'!$D$23=2,WorkingData!AG89,IF('DDD Model Calculations'!$D$23=4,WorkingData!AH89,WorkingData!AI89)))</f>
        <v/>
      </c>
      <c r="T89" t="str">
        <f t="shared" si="36"/>
        <v/>
      </c>
      <c r="U89" t="str">
        <f t="shared" si="37"/>
        <v/>
      </c>
      <c r="V89" t="str">
        <f t="shared" si="38"/>
        <v/>
      </c>
      <c r="W89" t="str">
        <f t="shared" si="39"/>
        <v/>
      </c>
      <c r="X89" t="str">
        <f>IF(AND($N89&gt;0,$N89&lt;&gt;"",'DDD Model Calculations'!$K$3&gt;=3),$N89-('DDD Model Calculations'!K$13+'DDD Model Calculations'!K$12*WorkingData!$P89),"")</f>
        <v/>
      </c>
      <c r="Y89" t="str">
        <f>IF(AND($N89&gt;0,$N89&lt;&gt;""),$N89-('DDD Model Calculations'!L$13+'DDD Model Calculations'!L$12*WorkingData!$P89),"")</f>
        <v/>
      </c>
      <c r="Z89" t="str">
        <f>IF(AND($N89&gt;0,$N89&lt;&gt;""),$N89-('DDD Model Calculations'!M$13+'DDD Model Calculations'!M$12*WorkingData!$P89),"")</f>
        <v/>
      </c>
      <c r="AA89" t="str">
        <f>IF(AND($N89&gt;0,$N89&lt;&gt;""),$N89-('DDD Model Calculations'!N$13+'DDD Model Calculations'!N$12*WorkingData!$P89),"")</f>
        <v/>
      </c>
      <c r="AB89" t="str">
        <f>IF(X89&lt;&gt;"",X89/'DDD Model Calculations'!K$11,"")</f>
        <v/>
      </c>
      <c r="AC89" t="str">
        <f>IF(Y89&lt;&gt;"",Y89/'DDD Model Calculations'!L$11,"")</f>
        <v/>
      </c>
      <c r="AD89" t="str">
        <f>IF(Z89&lt;&gt;"",Z89/'DDD Model Calculations'!M$11,"")</f>
        <v/>
      </c>
      <c r="AE89" t="str">
        <f>IF(AA89&lt;&gt;"",AA89/'DDD Model Calculations'!N$11,"")</f>
        <v/>
      </c>
      <c r="AF89" t="str">
        <f t="shared" si="40"/>
        <v/>
      </c>
      <c r="AG89" t="str">
        <f t="shared" si="41"/>
        <v/>
      </c>
      <c r="AH89" t="str">
        <f t="shared" si="42"/>
        <v/>
      </c>
      <c r="AI89" t="str">
        <f t="shared" si="43"/>
        <v/>
      </c>
    </row>
    <row r="90" spans="1:35" x14ac:dyDescent="0.4">
      <c r="A90" s="2"/>
      <c r="G90" t="str">
        <f t="shared" si="44"/>
        <v/>
      </c>
      <c r="H90" s="2" t="str">
        <f t="shared" si="45"/>
        <v/>
      </c>
      <c r="I90" t="str">
        <f t="shared" si="46"/>
        <v/>
      </c>
      <c r="J90" t="str">
        <f t="shared" si="47"/>
        <v/>
      </c>
      <c r="K90" t="str">
        <f>IF(AND($H91&gt;0,$H91&lt;&gt;""),VLOOKUP($H91,'Weather Data'!$L$2:$P$4170,'DDD Model Calculations'!$D$22,FALSE),"")</f>
        <v/>
      </c>
      <c r="L90" t="str">
        <f>IF(AND($K90&gt;0,$K90&lt;&gt;""),VLOOKUP($H90,'Weather Data'!$L$2:$P$4170,'DDD Model Calculations'!$D$22,FALSE),"")</f>
        <v/>
      </c>
      <c r="M90" t="str">
        <f t="shared" si="48"/>
        <v/>
      </c>
      <c r="N90" t="str">
        <f t="shared" si="33"/>
        <v/>
      </c>
      <c r="O90" t="str">
        <f t="shared" si="34"/>
        <v/>
      </c>
      <c r="P90" t="str">
        <f t="shared" si="49"/>
        <v/>
      </c>
      <c r="Q90" t="str">
        <f t="shared" si="35"/>
        <v/>
      </c>
      <c r="R90" t="str">
        <f t="shared" si="50"/>
        <v/>
      </c>
      <c r="S90" t="str">
        <f>IF('DDD Model Calculations'!$D$23=1,WorkingData!AF90,IF('DDD Model Calculations'!$D$23=2,WorkingData!AG90,IF('DDD Model Calculations'!$D$23=4,WorkingData!AH90,WorkingData!AI90)))</f>
        <v/>
      </c>
      <c r="T90" t="str">
        <f t="shared" si="36"/>
        <v/>
      </c>
      <c r="U90" t="str">
        <f t="shared" si="37"/>
        <v/>
      </c>
      <c r="V90" t="str">
        <f t="shared" si="38"/>
        <v/>
      </c>
      <c r="W90" t="str">
        <f t="shared" si="39"/>
        <v/>
      </c>
      <c r="X90" t="str">
        <f>IF(AND($N90&gt;0,$N90&lt;&gt;"",'DDD Model Calculations'!$K$3&gt;=3),$N90-('DDD Model Calculations'!K$13+'DDD Model Calculations'!K$12*WorkingData!$P90),"")</f>
        <v/>
      </c>
      <c r="Y90" t="str">
        <f>IF(AND($N90&gt;0,$N90&lt;&gt;""),$N90-('DDD Model Calculations'!L$13+'DDD Model Calculations'!L$12*WorkingData!$P90),"")</f>
        <v/>
      </c>
      <c r="Z90" t="str">
        <f>IF(AND($N90&gt;0,$N90&lt;&gt;""),$N90-('DDD Model Calculations'!M$13+'DDD Model Calculations'!M$12*WorkingData!$P90),"")</f>
        <v/>
      </c>
      <c r="AA90" t="str">
        <f>IF(AND($N90&gt;0,$N90&lt;&gt;""),$N90-('DDD Model Calculations'!N$13+'DDD Model Calculations'!N$12*WorkingData!$P90),"")</f>
        <v/>
      </c>
      <c r="AB90" t="str">
        <f>IF(X90&lt;&gt;"",X90/'DDD Model Calculations'!K$11,"")</f>
        <v/>
      </c>
      <c r="AC90" t="str">
        <f>IF(Y90&lt;&gt;"",Y90/'DDD Model Calculations'!L$11,"")</f>
        <v/>
      </c>
      <c r="AD90" t="str">
        <f>IF(Z90&lt;&gt;"",Z90/'DDD Model Calculations'!M$11,"")</f>
        <v/>
      </c>
      <c r="AE90" t="str">
        <f>IF(AA90&lt;&gt;"",AA90/'DDD Model Calculations'!N$11,"")</f>
        <v/>
      </c>
      <c r="AF90" t="str">
        <f t="shared" si="40"/>
        <v/>
      </c>
      <c r="AG90" t="str">
        <f t="shared" si="41"/>
        <v/>
      </c>
      <c r="AH90" t="str">
        <f t="shared" si="42"/>
        <v/>
      </c>
      <c r="AI90" t="str">
        <f t="shared" si="43"/>
        <v/>
      </c>
    </row>
    <row r="91" spans="1:35" x14ac:dyDescent="0.4">
      <c r="A91" s="2"/>
      <c r="G91" t="str">
        <f t="shared" si="44"/>
        <v/>
      </c>
      <c r="H91" s="2" t="str">
        <f t="shared" si="45"/>
        <v/>
      </c>
      <c r="I91" t="str">
        <f t="shared" si="46"/>
        <v/>
      </c>
      <c r="J91" t="str">
        <f t="shared" si="47"/>
        <v/>
      </c>
      <c r="K91" t="str">
        <f>IF(AND($H92&gt;0,$H92&lt;&gt;""),VLOOKUP($H92,'Weather Data'!$L$2:$P$4170,'DDD Model Calculations'!$D$22,FALSE),"")</f>
        <v/>
      </c>
      <c r="L91" t="str">
        <f>IF(AND($K91&gt;0,$K91&lt;&gt;""),VLOOKUP($H91,'Weather Data'!$L$2:$P$4170,'DDD Model Calculations'!$D$22,FALSE),"")</f>
        <v/>
      </c>
      <c r="M91" t="str">
        <f t="shared" si="48"/>
        <v/>
      </c>
      <c r="N91" t="str">
        <f t="shared" si="33"/>
        <v/>
      </c>
      <c r="O91" t="str">
        <f t="shared" si="34"/>
        <v/>
      </c>
      <c r="P91" t="str">
        <f t="shared" si="49"/>
        <v/>
      </c>
      <c r="Q91" t="str">
        <f t="shared" si="35"/>
        <v/>
      </c>
      <c r="R91" t="str">
        <f t="shared" si="50"/>
        <v/>
      </c>
      <c r="S91" t="str">
        <f>IF('DDD Model Calculations'!$D$23=1,WorkingData!AF91,IF('DDD Model Calculations'!$D$23=2,WorkingData!AG91,IF('DDD Model Calculations'!$D$23=4,WorkingData!AH91,WorkingData!AI91)))</f>
        <v/>
      </c>
      <c r="T91" t="str">
        <f t="shared" si="36"/>
        <v/>
      </c>
      <c r="U91" t="str">
        <f t="shared" si="37"/>
        <v/>
      </c>
      <c r="V91" t="str">
        <f t="shared" si="38"/>
        <v/>
      </c>
      <c r="W91" t="str">
        <f t="shared" si="39"/>
        <v/>
      </c>
      <c r="X91" t="str">
        <f>IF(AND($N91&gt;0,$N91&lt;&gt;"",'DDD Model Calculations'!$K$3&gt;=3),$N91-('DDD Model Calculations'!K$13+'DDD Model Calculations'!K$12*WorkingData!$P91),"")</f>
        <v/>
      </c>
      <c r="Y91" t="str">
        <f>IF(AND($N91&gt;0,$N91&lt;&gt;""),$N91-('DDD Model Calculations'!L$13+'DDD Model Calculations'!L$12*WorkingData!$P91),"")</f>
        <v/>
      </c>
      <c r="Z91" t="str">
        <f>IF(AND($N91&gt;0,$N91&lt;&gt;""),$N91-('DDD Model Calculations'!M$13+'DDD Model Calculations'!M$12*WorkingData!$P91),"")</f>
        <v/>
      </c>
      <c r="AA91" t="str">
        <f>IF(AND($N91&gt;0,$N91&lt;&gt;""),$N91-('DDD Model Calculations'!N$13+'DDD Model Calculations'!N$12*WorkingData!$P91),"")</f>
        <v/>
      </c>
      <c r="AB91" t="str">
        <f>IF(X91&lt;&gt;"",X91/'DDD Model Calculations'!K$11,"")</f>
        <v/>
      </c>
      <c r="AC91" t="str">
        <f>IF(Y91&lt;&gt;"",Y91/'DDD Model Calculations'!L$11,"")</f>
        <v/>
      </c>
      <c r="AD91" t="str">
        <f>IF(Z91&lt;&gt;"",Z91/'DDD Model Calculations'!M$11,"")</f>
        <v/>
      </c>
      <c r="AE91" t="str">
        <f>IF(AA91&lt;&gt;"",AA91/'DDD Model Calculations'!N$11,"")</f>
        <v/>
      </c>
      <c r="AF91" t="str">
        <f t="shared" si="40"/>
        <v/>
      </c>
      <c r="AG91" t="str">
        <f t="shared" si="41"/>
        <v/>
      </c>
      <c r="AH91" t="str">
        <f t="shared" si="42"/>
        <v/>
      </c>
      <c r="AI91" t="str">
        <f t="shared" si="43"/>
        <v/>
      </c>
    </row>
    <row r="92" spans="1:35" x14ac:dyDescent="0.4">
      <c r="A92" s="2"/>
      <c r="G92" t="str">
        <f t="shared" si="44"/>
        <v/>
      </c>
      <c r="H92" s="2" t="str">
        <f t="shared" si="45"/>
        <v/>
      </c>
      <c r="I92" t="str">
        <f t="shared" si="46"/>
        <v/>
      </c>
      <c r="J92" t="str">
        <f t="shared" si="47"/>
        <v/>
      </c>
      <c r="K92" t="str">
        <f>IF(AND($H93&gt;0,$H93&lt;&gt;""),VLOOKUP($H93,'Weather Data'!$L$2:$P$4170,'DDD Model Calculations'!$D$22,FALSE),"")</f>
        <v/>
      </c>
      <c r="L92" t="str">
        <f>IF(AND($K92&gt;0,$K92&lt;&gt;""),VLOOKUP($H92,'Weather Data'!$L$2:$P$4170,'DDD Model Calculations'!$D$22,FALSE),"")</f>
        <v/>
      </c>
      <c r="M92" t="str">
        <f t="shared" si="48"/>
        <v/>
      </c>
      <c r="N92" t="str">
        <f t="shared" si="33"/>
        <v/>
      </c>
      <c r="O92" t="str">
        <f t="shared" si="34"/>
        <v/>
      </c>
      <c r="P92" t="str">
        <f t="shared" si="49"/>
        <v/>
      </c>
      <c r="Q92" t="str">
        <f t="shared" si="35"/>
        <v/>
      </c>
      <c r="R92" t="str">
        <f t="shared" si="50"/>
        <v/>
      </c>
      <c r="S92" t="str">
        <f>IF('DDD Model Calculations'!$D$23=1,WorkingData!AF92,IF('DDD Model Calculations'!$D$23=2,WorkingData!AG92,IF('DDD Model Calculations'!$D$23=4,WorkingData!AH92,WorkingData!AI92)))</f>
        <v/>
      </c>
      <c r="T92" t="str">
        <f t="shared" si="36"/>
        <v/>
      </c>
      <c r="U92" t="str">
        <f t="shared" si="37"/>
        <v/>
      </c>
      <c r="V92" t="str">
        <f t="shared" si="38"/>
        <v/>
      </c>
      <c r="W92" t="str">
        <f t="shared" si="39"/>
        <v/>
      </c>
      <c r="X92" t="str">
        <f>IF(AND($N92&gt;0,$N92&lt;&gt;"",'DDD Model Calculations'!$K$3&gt;=3),$N92-('DDD Model Calculations'!K$13+'DDD Model Calculations'!K$12*WorkingData!$P92),"")</f>
        <v/>
      </c>
      <c r="Y92" t="str">
        <f>IF(AND($N92&gt;0,$N92&lt;&gt;""),$N92-('DDD Model Calculations'!L$13+'DDD Model Calculations'!L$12*WorkingData!$P92),"")</f>
        <v/>
      </c>
      <c r="Z92" t="str">
        <f>IF(AND($N92&gt;0,$N92&lt;&gt;""),$N92-('DDD Model Calculations'!M$13+'DDD Model Calculations'!M$12*WorkingData!$P92),"")</f>
        <v/>
      </c>
      <c r="AA92" t="str">
        <f>IF(AND($N92&gt;0,$N92&lt;&gt;""),$N92-('DDD Model Calculations'!N$13+'DDD Model Calculations'!N$12*WorkingData!$P92),"")</f>
        <v/>
      </c>
      <c r="AB92" t="str">
        <f>IF(X92&lt;&gt;"",X92/'DDD Model Calculations'!K$11,"")</f>
        <v/>
      </c>
      <c r="AC92" t="str">
        <f>IF(Y92&lt;&gt;"",Y92/'DDD Model Calculations'!L$11,"")</f>
        <v/>
      </c>
      <c r="AD92" t="str">
        <f>IF(Z92&lt;&gt;"",Z92/'DDD Model Calculations'!M$11,"")</f>
        <v/>
      </c>
      <c r="AE92" t="str">
        <f>IF(AA92&lt;&gt;"",AA92/'DDD Model Calculations'!N$11,"")</f>
        <v/>
      </c>
      <c r="AF92" t="str">
        <f t="shared" si="40"/>
        <v/>
      </c>
      <c r="AG92" t="str">
        <f t="shared" si="41"/>
        <v/>
      </c>
      <c r="AH92" t="str">
        <f t="shared" si="42"/>
        <v/>
      </c>
      <c r="AI92" t="str">
        <f t="shared" si="43"/>
        <v/>
      </c>
    </row>
    <row r="93" spans="1:35" x14ac:dyDescent="0.4">
      <c r="A93" s="2"/>
      <c r="G93" t="str">
        <f t="shared" si="44"/>
        <v/>
      </c>
      <c r="H93" s="2" t="str">
        <f t="shared" si="45"/>
        <v/>
      </c>
      <c r="I93" t="str">
        <f t="shared" si="46"/>
        <v/>
      </c>
      <c r="J93" t="str">
        <f t="shared" si="47"/>
        <v/>
      </c>
      <c r="K93" t="str">
        <f>IF(AND($H94&gt;0,$H94&lt;&gt;""),VLOOKUP($H94,'Weather Data'!$L$2:$P$4170,'DDD Model Calculations'!$D$22,FALSE),"")</f>
        <v/>
      </c>
      <c r="L93" t="str">
        <f>IF(AND($K93&gt;0,$K93&lt;&gt;""),VLOOKUP($H93,'Weather Data'!$L$2:$P$4170,'DDD Model Calculations'!$D$22,FALSE),"")</f>
        <v/>
      </c>
      <c r="M93" t="str">
        <f t="shared" si="48"/>
        <v/>
      </c>
      <c r="N93" t="str">
        <f t="shared" si="33"/>
        <v/>
      </c>
      <c r="O93" t="str">
        <f t="shared" si="34"/>
        <v/>
      </c>
      <c r="P93" t="str">
        <f t="shared" si="49"/>
        <v/>
      </c>
      <c r="Q93" t="str">
        <f t="shared" si="35"/>
        <v/>
      </c>
      <c r="R93" t="str">
        <f t="shared" si="50"/>
        <v/>
      </c>
      <c r="S93" t="str">
        <f>IF('DDD Model Calculations'!$D$23=1,WorkingData!AF93,IF('DDD Model Calculations'!$D$23=2,WorkingData!AG93,IF('DDD Model Calculations'!$D$23=4,WorkingData!AH93,WorkingData!AI93)))</f>
        <v/>
      </c>
      <c r="T93" t="str">
        <f t="shared" si="36"/>
        <v/>
      </c>
      <c r="U93" t="str">
        <f t="shared" si="37"/>
        <v/>
      </c>
      <c r="V93" t="str">
        <f t="shared" si="38"/>
        <v/>
      </c>
      <c r="W93" t="str">
        <f t="shared" si="39"/>
        <v/>
      </c>
      <c r="X93" t="str">
        <f>IF(AND($N93&gt;0,$N93&lt;&gt;"",'DDD Model Calculations'!$K$3&gt;=3),$N93-('DDD Model Calculations'!K$13+'DDD Model Calculations'!K$12*WorkingData!$P93),"")</f>
        <v/>
      </c>
      <c r="Y93" t="str">
        <f>IF(AND($N93&gt;0,$N93&lt;&gt;""),$N93-('DDD Model Calculations'!L$13+'DDD Model Calculations'!L$12*WorkingData!$P93),"")</f>
        <v/>
      </c>
      <c r="Z93" t="str">
        <f>IF(AND($N93&gt;0,$N93&lt;&gt;""),$N93-('DDD Model Calculations'!M$13+'DDD Model Calculations'!M$12*WorkingData!$P93),"")</f>
        <v/>
      </c>
      <c r="AA93" t="str">
        <f>IF(AND($N93&gt;0,$N93&lt;&gt;""),$N93-('DDD Model Calculations'!N$13+'DDD Model Calculations'!N$12*WorkingData!$P93),"")</f>
        <v/>
      </c>
      <c r="AB93" t="str">
        <f>IF(X93&lt;&gt;"",X93/'DDD Model Calculations'!K$11,"")</f>
        <v/>
      </c>
      <c r="AC93" t="str">
        <f>IF(Y93&lt;&gt;"",Y93/'DDD Model Calculations'!L$11,"")</f>
        <v/>
      </c>
      <c r="AD93" t="str">
        <f>IF(Z93&lt;&gt;"",Z93/'DDD Model Calculations'!M$11,"")</f>
        <v/>
      </c>
      <c r="AE93" t="str">
        <f>IF(AA93&lt;&gt;"",AA93/'DDD Model Calculations'!N$11,"")</f>
        <v/>
      </c>
      <c r="AF93" t="str">
        <f t="shared" si="40"/>
        <v/>
      </c>
      <c r="AG93" t="str">
        <f t="shared" si="41"/>
        <v/>
      </c>
      <c r="AH93" t="str">
        <f t="shared" si="42"/>
        <v/>
      </c>
      <c r="AI93" t="str">
        <f t="shared" si="43"/>
        <v/>
      </c>
    </row>
    <row r="94" spans="1:35" x14ac:dyDescent="0.4">
      <c r="A94" s="2"/>
      <c r="G94" t="str">
        <f t="shared" si="44"/>
        <v/>
      </c>
      <c r="H94" s="2" t="str">
        <f t="shared" si="45"/>
        <v/>
      </c>
      <c r="I94" t="str">
        <f t="shared" si="46"/>
        <v/>
      </c>
      <c r="J94" t="str">
        <f t="shared" si="47"/>
        <v/>
      </c>
      <c r="K94" t="str">
        <f>IF(AND($H95&gt;0,$H95&lt;&gt;""),VLOOKUP($H95,'Weather Data'!$L$2:$P$4170,'DDD Model Calculations'!$D$22,FALSE),"")</f>
        <v/>
      </c>
      <c r="L94" t="str">
        <f>IF(AND($K94&gt;0,$K94&lt;&gt;""),VLOOKUP($H94,'Weather Data'!$L$2:$P$4170,'DDD Model Calculations'!$D$22,FALSE),"")</f>
        <v/>
      </c>
      <c r="M94" t="str">
        <f t="shared" si="48"/>
        <v/>
      </c>
      <c r="N94" t="str">
        <f t="shared" si="33"/>
        <v/>
      </c>
      <c r="O94" t="str">
        <f t="shared" si="34"/>
        <v/>
      </c>
      <c r="P94" t="str">
        <f t="shared" si="49"/>
        <v/>
      </c>
      <c r="Q94" t="str">
        <f t="shared" si="35"/>
        <v/>
      </c>
      <c r="R94" t="str">
        <f t="shared" si="50"/>
        <v/>
      </c>
      <c r="S94" t="str">
        <f>IF('DDD Model Calculations'!$D$23=1,WorkingData!AF94,IF('DDD Model Calculations'!$D$23=2,WorkingData!AG94,IF('DDD Model Calculations'!$D$23=4,WorkingData!AH94,WorkingData!AI94)))</f>
        <v/>
      </c>
      <c r="T94" t="str">
        <f t="shared" si="36"/>
        <v/>
      </c>
      <c r="U94" t="str">
        <f t="shared" si="37"/>
        <v/>
      </c>
      <c r="V94" t="str">
        <f t="shared" si="38"/>
        <v/>
      </c>
      <c r="W94" t="str">
        <f t="shared" si="39"/>
        <v/>
      </c>
      <c r="X94" t="str">
        <f>IF(AND($N94&gt;0,$N94&lt;&gt;"",'DDD Model Calculations'!$K$3&gt;=3),$N94-('DDD Model Calculations'!K$13+'DDD Model Calculations'!K$12*WorkingData!$P94),"")</f>
        <v/>
      </c>
      <c r="Y94" t="str">
        <f>IF(AND($N94&gt;0,$N94&lt;&gt;""),$N94-('DDD Model Calculations'!L$13+'DDD Model Calculations'!L$12*WorkingData!$P94),"")</f>
        <v/>
      </c>
      <c r="Z94" t="str">
        <f>IF(AND($N94&gt;0,$N94&lt;&gt;""),$N94-('DDD Model Calculations'!M$13+'DDD Model Calculations'!M$12*WorkingData!$P94),"")</f>
        <v/>
      </c>
      <c r="AA94" t="str">
        <f>IF(AND($N94&gt;0,$N94&lt;&gt;""),$N94-('DDD Model Calculations'!N$13+'DDD Model Calculations'!N$12*WorkingData!$P94),"")</f>
        <v/>
      </c>
      <c r="AB94" t="str">
        <f>IF(X94&lt;&gt;"",X94/'DDD Model Calculations'!K$11,"")</f>
        <v/>
      </c>
      <c r="AC94" t="str">
        <f>IF(Y94&lt;&gt;"",Y94/'DDD Model Calculations'!L$11,"")</f>
        <v/>
      </c>
      <c r="AD94" t="str">
        <f>IF(Z94&lt;&gt;"",Z94/'DDD Model Calculations'!M$11,"")</f>
        <v/>
      </c>
      <c r="AE94" t="str">
        <f>IF(AA94&lt;&gt;"",AA94/'DDD Model Calculations'!N$11,"")</f>
        <v/>
      </c>
      <c r="AF94" t="str">
        <f t="shared" si="40"/>
        <v/>
      </c>
      <c r="AG94" t="str">
        <f t="shared" si="41"/>
        <v/>
      </c>
      <c r="AH94" t="str">
        <f t="shared" si="42"/>
        <v/>
      </c>
      <c r="AI94" t="str">
        <f t="shared" si="43"/>
        <v/>
      </c>
    </row>
    <row r="95" spans="1:35" x14ac:dyDescent="0.4">
      <c r="A95" s="2"/>
      <c r="G95" t="str">
        <f t="shared" si="44"/>
        <v/>
      </c>
      <c r="H95" s="2" t="str">
        <f t="shared" si="45"/>
        <v/>
      </c>
      <c r="I95" t="str">
        <f t="shared" si="46"/>
        <v/>
      </c>
      <c r="J95" t="str">
        <f t="shared" si="47"/>
        <v/>
      </c>
      <c r="K95" t="str">
        <f>IF(AND($H96&gt;0,$H96&lt;&gt;""),VLOOKUP($H96,'Weather Data'!$L$2:$P$4170,'DDD Model Calculations'!$D$22,FALSE),"")</f>
        <v/>
      </c>
      <c r="L95" t="str">
        <f>IF(AND($K95&gt;0,$K95&lt;&gt;""),VLOOKUP($H95,'Weather Data'!$L$2:$P$4170,'DDD Model Calculations'!$D$22,FALSE),"")</f>
        <v/>
      </c>
      <c r="M95" t="str">
        <f t="shared" si="48"/>
        <v/>
      </c>
      <c r="N95" t="str">
        <f t="shared" si="33"/>
        <v/>
      </c>
      <c r="O95" t="str">
        <f t="shared" si="34"/>
        <v/>
      </c>
      <c r="P95" t="str">
        <f t="shared" si="49"/>
        <v/>
      </c>
      <c r="Q95" t="str">
        <f t="shared" si="35"/>
        <v/>
      </c>
      <c r="R95" t="str">
        <f t="shared" si="50"/>
        <v/>
      </c>
      <c r="S95" t="str">
        <f>IF('DDD Model Calculations'!$D$23=1,WorkingData!AF95,IF('DDD Model Calculations'!$D$23=2,WorkingData!AG95,IF('DDD Model Calculations'!$D$23=4,WorkingData!AH95,WorkingData!AI95)))</f>
        <v/>
      </c>
      <c r="T95" t="str">
        <f t="shared" si="36"/>
        <v/>
      </c>
      <c r="U95" t="str">
        <f t="shared" si="37"/>
        <v/>
      </c>
      <c r="V95" t="str">
        <f t="shared" si="38"/>
        <v/>
      </c>
      <c r="W95" t="str">
        <f t="shared" si="39"/>
        <v/>
      </c>
      <c r="X95" t="str">
        <f>IF(AND($N95&gt;0,$N95&lt;&gt;"",'DDD Model Calculations'!$K$3&gt;=3),$N95-('DDD Model Calculations'!K$13+'DDD Model Calculations'!K$12*WorkingData!$P95),"")</f>
        <v/>
      </c>
      <c r="Y95" t="str">
        <f>IF(AND($N95&gt;0,$N95&lt;&gt;""),$N95-('DDD Model Calculations'!L$13+'DDD Model Calculations'!L$12*WorkingData!$P95),"")</f>
        <v/>
      </c>
      <c r="Z95" t="str">
        <f>IF(AND($N95&gt;0,$N95&lt;&gt;""),$N95-('DDD Model Calculations'!M$13+'DDD Model Calculations'!M$12*WorkingData!$P95),"")</f>
        <v/>
      </c>
      <c r="AA95" t="str">
        <f>IF(AND($N95&gt;0,$N95&lt;&gt;""),$N95-('DDD Model Calculations'!N$13+'DDD Model Calculations'!N$12*WorkingData!$P95),"")</f>
        <v/>
      </c>
      <c r="AB95" t="str">
        <f>IF(X95&lt;&gt;"",X95/'DDD Model Calculations'!K$11,"")</f>
        <v/>
      </c>
      <c r="AC95" t="str">
        <f>IF(Y95&lt;&gt;"",Y95/'DDD Model Calculations'!L$11,"")</f>
        <v/>
      </c>
      <c r="AD95" t="str">
        <f>IF(Z95&lt;&gt;"",Z95/'DDD Model Calculations'!M$11,"")</f>
        <v/>
      </c>
      <c r="AE95" t="str">
        <f>IF(AA95&lt;&gt;"",AA95/'DDD Model Calculations'!N$11,"")</f>
        <v/>
      </c>
      <c r="AF95" t="str">
        <f t="shared" si="40"/>
        <v/>
      </c>
      <c r="AG95" t="str">
        <f t="shared" si="41"/>
        <v/>
      </c>
      <c r="AH95" t="str">
        <f t="shared" si="42"/>
        <v/>
      </c>
      <c r="AI95" t="str">
        <f t="shared" si="43"/>
        <v/>
      </c>
    </row>
    <row r="96" spans="1:35" x14ac:dyDescent="0.4">
      <c r="A96" s="2"/>
      <c r="G96" t="str">
        <f t="shared" si="44"/>
        <v/>
      </c>
      <c r="H96" s="2" t="str">
        <f t="shared" si="45"/>
        <v/>
      </c>
      <c r="I96" t="str">
        <f t="shared" si="46"/>
        <v/>
      </c>
      <c r="J96" t="str">
        <f t="shared" si="47"/>
        <v/>
      </c>
      <c r="K96" t="str">
        <f>IF(AND($H97&gt;0,$H97&lt;&gt;""),VLOOKUP($H97,'Weather Data'!$L$2:$P$4170,'DDD Model Calculations'!$D$22,FALSE),"")</f>
        <v/>
      </c>
      <c r="L96" t="str">
        <f>IF(AND($K96&gt;0,$K96&lt;&gt;""),VLOOKUP($H96,'Weather Data'!$L$2:$P$4170,'DDD Model Calculations'!$D$22,FALSE),"")</f>
        <v/>
      </c>
      <c r="M96" t="str">
        <f t="shared" si="48"/>
        <v/>
      </c>
      <c r="N96" t="str">
        <f t="shared" si="33"/>
        <v/>
      </c>
      <c r="O96" t="str">
        <f t="shared" si="34"/>
        <v/>
      </c>
      <c r="P96" t="str">
        <f t="shared" si="49"/>
        <v/>
      </c>
      <c r="Q96" t="str">
        <f t="shared" si="35"/>
        <v/>
      </c>
      <c r="R96" t="str">
        <f t="shared" si="50"/>
        <v/>
      </c>
      <c r="S96" t="str">
        <f>IF('DDD Model Calculations'!$D$23=1,WorkingData!AF96,IF('DDD Model Calculations'!$D$23=2,WorkingData!AG96,IF('DDD Model Calculations'!$D$23=4,WorkingData!AH96,WorkingData!AI96)))</f>
        <v/>
      </c>
      <c r="T96" t="str">
        <f t="shared" si="36"/>
        <v/>
      </c>
      <c r="U96" t="str">
        <f t="shared" si="37"/>
        <v/>
      </c>
      <c r="V96" t="str">
        <f t="shared" si="38"/>
        <v/>
      </c>
      <c r="W96" t="str">
        <f t="shared" si="39"/>
        <v/>
      </c>
      <c r="X96" t="str">
        <f>IF(AND($N96&gt;0,$N96&lt;&gt;"",'DDD Model Calculations'!$K$3&gt;=3),$N96-('DDD Model Calculations'!K$13+'DDD Model Calculations'!K$12*WorkingData!$P96),"")</f>
        <v/>
      </c>
      <c r="Y96" t="str">
        <f>IF(AND($N96&gt;0,$N96&lt;&gt;""),$N96-('DDD Model Calculations'!L$13+'DDD Model Calculations'!L$12*WorkingData!$P96),"")</f>
        <v/>
      </c>
      <c r="Z96" t="str">
        <f>IF(AND($N96&gt;0,$N96&lt;&gt;""),$N96-('DDD Model Calculations'!M$13+'DDD Model Calculations'!M$12*WorkingData!$P96),"")</f>
        <v/>
      </c>
      <c r="AA96" t="str">
        <f>IF(AND($N96&gt;0,$N96&lt;&gt;""),$N96-('DDD Model Calculations'!N$13+'DDD Model Calculations'!N$12*WorkingData!$P96),"")</f>
        <v/>
      </c>
      <c r="AB96" t="str">
        <f>IF(X96&lt;&gt;"",X96/'DDD Model Calculations'!K$11,"")</f>
        <v/>
      </c>
      <c r="AC96" t="str">
        <f>IF(Y96&lt;&gt;"",Y96/'DDD Model Calculations'!L$11,"")</f>
        <v/>
      </c>
      <c r="AD96" t="str">
        <f>IF(Z96&lt;&gt;"",Z96/'DDD Model Calculations'!M$11,"")</f>
        <v/>
      </c>
      <c r="AE96" t="str">
        <f>IF(AA96&lt;&gt;"",AA96/'DDD Model Calculations'!N$11,"")</f>
        <v/>
      </c>
      <c r="AF96" t="str">
        <f t="shared" si="40"/>
        <v/>
      </c>
      <c r="AG96" t="str">
        <f t="shared" si="41"/>
        <v/>
      </c>
      <c r="AH96" t="str">
        <f t="shared" si="42"/>
        <v/>
      </c>
      <c r="AI96" t="str">
        <f t="shared" si="43"/>
        <v/>
      </c>
    </row>
    <row r="97" spans="1:35" x14ac:dyDescent="0.4">
      <c r="A97" s="2"/>
      <c r="G97" t="str">
        <f t="shared" si="44"/>
        <v/>
      </c>
      <c r="H97" s="2" t="str">
        <f t="shared" si="45"/>
        <v/>
      </c>
      <c r="I97" t="str">
        <f t="shared" si="46"/>
        <v/>
      </c>
      <c r="J97" t="str">
        <f t="shared" si="47"/>
        <v/>
      </c>
      <c r="K97" t="str">
        <f>IF(AND($H98&gt;0,$H98&lt;&gt;""),VLOOKUP($H98,'Weather Data'!$L$2:$P$4170,'DDD Model Calculations'!$D$22,FALSE),"")</f>
        <v/>
      </c>
      <c r="L97" t="str">
        <f>IF(AND($K97&gt;0,$K97&lt;&gt;""),VLOOKUP($H97,'Weather Data'!$L$2:$P$4170,'DDD Model Calculations'!$D$22,FALSE),"")</f>
        <v/>
      </c>
      <c r="M97" t="str">
        <f t="shared" si="48"/>
        <v/>
      </c>
      <c r="N97" t="str">
        <f t="shared" si="33"/>
        <v/>
      </c>
      <c r="O97" t="str">
        <f t="shared" si="34"/>
        <v/>
      </c>
      <c r="P97" t="str">
        <f t="shared" si="49"/>
        <v/>
      </c>
      <c r="Q97" t="str">
        <f t="shared" si="35"/>
        <v/>
      </c>
      <c r="R97" t="str">
        <f t="shared" si="50"/>
        <v/>
      </c>
      <c r="S97" t="str">
        <f>IF('DDD Model Calculations'!$D$23=1,WorkingData!AF97,IF('DDD Model Calculations'!$D$23=2,WorkingData!AG97,IF('DDD Model Calculations'!$D$23=4,WorkingData!AH97,WorkingData!AI97)))</f>
        <v/>
      </c>
      <c r="T97" t="str">
        <f t="shared" si="36"/>
        <v/>
      </c>
      <c r="U97" t="str">
        <f t="shared" si="37"/>
        <v/>
      </c>
      <c r="V97" t="str">
        <f t="shared" si="38"/>
        <v/>
      </c>
      <c r="W97" t="str">
        <f t="shared" si="39"/>
        <v/>
      </c>
      <c r="X97" t="str">
        <f>IF(AND($N97&gt;0,$N97&lt;&gt;"",'DDD Model Calculations'!$K$3&gt;=3),$N97-('DDD Model Calculations'!K$13+'DDD Model Calculations'!K$12*WorkingData!$P97),"")</f>
        <v/>
      </c>
      <c r="Y97" t="str">
        <f>IF(AND($N97&gt;0,$N97&lt;&gt;""),$N97-('DDD Model Calculations'!L$13+'DDD Model Calculations'!L$12*WorkingData!$P97),"")</f>
        <v/>
      </c>
      <c r="Z97" t="str">
        <f>IF(AND($N97&gt;0,$N97&lt;&gt;""),$N97-('DDD Model Calculations'!M$13+'DDD Model Calculations'!M$12*WorkingData!$P97),"")</f>
        <v/>
      </c>
      <c r="AA97" t="str">
        <f>IF(AND($N97&gt;0,$N97&lt;&gt;""),$N97-('DDD Model Calculations'!N$13+'DDD Model Calculations'!N$12*WorkingData!$P97),"")</f>
        <v/>
      </c>
      <c r="AB97" t="str">
        <f>IF(X97&lt;&gt;"",X97/'DDD Model Calculations'!K$11,"")</f>
        <v/>
      </c>
      <c r="AC97" t="str">
        <f>IF(Y97&lt;&gt;"",Y97/'DDD Model Calculations'!L$11,"")</f>
        <v/>
      </c>
      <c r="AD97" t="str">
        <f>IF(Z97&lt;&gt;"",Z97/'DDD Model Calculations'!M$11,"")</f>
        <v/>
      </c>
      <c r="AE97" t="str">
        <f>IF(AA97&lt;&gt;"",AA97/'DDD Model Calculations'!N$11,"")</f>
        <v/>
      </c>
      <c r="AF97" t="str">
        <f t="shared" si="40"/>
        <v/>
      </c>
      <c r="AG97" t="str">
        <f t="shared" si="41"/>
        <v/>
      </c>
      <c r="AH97" t="str">
        <f t="shared" si="42"/>
        <v/>
      </c>
      <c r="AI97" t="str">
        <f t="shared" si="43"/>
        <v/>
      </c>
    </row>
    <row r="98" spans="1:35" x14ac:dyDescent="0.4">
      <c r="A98" s="2"/>
      <c r="G98" t="str">
        <f t="shared" si="44"/>
        <v/>
      </c>
      <c r="H98" s="2" t="str">
        <f t="shared" si="45"/>
        <v/>
      </c>
      <c r="I98" t="str">
        <f t="shared" si="46"/>
        <v/>
      </c>
      <c r="J98" t="str">
        <f t="shared" si="47"/>
        <v/>
      </c>
      <c r="K98" t="str">
        <f>IF(AND($H99&gt;0,$H99&lt;&gt;""),VLOOKUP($H99,'Weather Data'!$L$2:$P$4170,'DDD Model Calculations'!$D$22,FALSE),"")</f>
        <v/>
      </c>
      <c r="L98" t="str">
        <f>IF(AND($K98&gt;0,$K98&lt;&gt;""),VLOOKUP($H98,'Weather Data'!$L$2:$P$4170,'DDD Model Calculations'!$D$22,FALSE),"")</f>
        <v/>
      </c>
      <c r="M98" t="str">
        <f t="shared" si="48"/>
        <v/>
      </c>
      <c r="N98" t="str">
        <f t="shared" ref="N98:N133" si="51">IF(AND($I98&gt;0,$I98&lt;&gt;""),G98/$I98,"")</f>
        <v/>
      </c>
      <c r="O98" t="str">
        <f t="shared" ref="O98:O133" si="52">IF(AND($I98&gt;0,$I98&lt;&gt;""),$M98/$I98,"")</f>
        <v/>
      </c>
      <c r="P98" t="str">
        <f t="shared" si="49"/>
        <v/>
      </c>
      <c r="Q98" t="str">
        <f t="shared" ref="Q98:Q129" si="53">IF(P98="","",IF(P98&gt;=0,1,0))</f>
        <v/>
      </c>
      <c r="R98" t="str">
        <f t="shared" si="50"/>
        <v/>
      </c>
      <c r="S98" t="str">
        <f>IF('DDD Model Calculations'!$D$23=1,WorkingData!AF98,IF('DDD Model Calculations'!$D$23=2,WorkingData!AG98,IF('DDD Model Calculations'!$D$23=4,WorkingData!AH98,WorkingData!AI98)))</f>
        <v/>
      </c>
      <c r="T98" t="str">
        <f t="shared" ref="T98:T133" si="54">IF($R98&lt;&gt;"",IF($R98=1,1,0),"")</f>
        <v/>
      </c>
      <c r="U98" t="str">
        <f t="shared" ref="U98:U133" si="55">IF($R98&lt;&gt;"",IF($R98&lt;=2,1,0),"")</f>
        <v/>
      </c>
      <c r="V98" t="str">
        <f t="shared" ref="V98:V133" si="56">IF($R98&lt;&gt;"",IF($R98&lt;=4,1,0),"")</f>
        <v/>
      </c>
      <c r="W98" t="str">
        <f t="shared" ref="W98:W133" si="57">IF($R98&lt;&gt;"",IF($R98&lt;=10,1,0),"")</f>
        <v/>
      </c>
      <c r="X98" t="str">
        <f>IF(AND($N98&gt;0,$N98&lt;&gt;"",'DDD Model Calculations'!$K$3&gt;=3),$N98-('DDD Model Calculations'!K$13+'DDD Model Calculations'!K$12*WorkingData!$P98),"")</f>
        <v/>
      </c>
      <c r="Y98" t="str">
        <f>IF(AND($N98&gt;0,$N98&lt;&gt;""),$N98-('DDD Model Calculations'!L$13+'DDD Model Calculations'!L$12*WorkingData!$P98),"")</f>
        <v/>
      </c>
      <c r="Z98" t="str">
        <f>IF(AND($N98&gt;0,$N98&lt;&gt;""),$N98-('DDD Model Calculations'!M$13+'DDD Model Calculations'!M$12*WorkingData!$P98),"")</f>
        <v/>
      </c>
      <c r="AA98" t="str">
        <f>IF(AND($N98&gt;0,$N98&lt;&gt;""),$N98-('DDD Model Calculations'!N$13+'DDD Model Calculations'!N$12*WorkingData!$P98),"")</f>
        <v/>
      </c>
      <c r="AB98" t="str">
        <f>IF(X98&lt;&gt;"",X98/'DDD Model Calculations'!K$11,"")</f>
        <v/>
      </c>
      <c r="AC98" t="str">
        <f>IF(Y98&lt;&gt;"",Y98/'DDD Model Calculations'!L$11,"")</f>
        <v/>
      </c>
      <c r="AD98" t="str">
        <f>IF(Z98&lt;&gt;"",Z98/'DDD Model Calculations'!M$11,"")</f>
        <v/>
      </c>
      <c r="AE98" t="str">
        <f>IF(AA98&lt;&gt;"",AA98/'DDD Model Calculations'!N$11,"")</f>
        <v/>
      </c>
      <c r="AF98" t="str">
        <f t="shared" ref="AF98:AF133" si="58">IF(AB98="","",IF(ABS(AB98)&gt;2,0,1))</f>
        <v/>
      </c>
      <c r="AG98" t="str">
        <f t="shared" ref="AG98:AG133" si="59">IF(AC98="","",IF(ABS(AC98)&gt;2,0,1))</f>
        <v/>
      </c>
      <c r="AH98" t="str">
        <f t="shared" ref="AH98:AH133" si="60">IF(AD98="","",IF(ABS(AD98)&gt;2,0,1))</f>
        <v/>
      </c>
      <c r="AI98" t="str">
        <f t="shared" ref="AI98:AI133" si="61">IF(AE98="","",IF(ABS(AE98)&gt;2,0,1))</f>
        <v/>
      </c>
    </row>
    <row r="99" spans="1:35" x14ac:dyDescent="0.4">
      <c r="A99" s="2"/>
      <c r="G99" t="str">
        <f t="shared" si="44"/>
        <v/>
      </c>
      <c r="H99" s="2" t="str">
        <f t="shared" si="45"/>
        <v/>
      </c>
      <c r="I99" t="str">
        <f t="shared" si="46"/>
        <v/>
      </c>
      <c r="J99" t="str">
        <f t="shared" ref="J99:J130" si="62">IF(AND(I99&gt;0,I99&lt;&gt;""),I99+J98,"")</f>
        <v/>
      </c>
      <c r="K99" t="str">
        <f>IF(AND($H100&gt;0,$H100&lt;&gt;""),VLOOKUP($H100,'Weather Data'!$L$2:$P$4170,'DDD Model Calculations'!$D$22,FALSE),"")</f>
        <v/>
      </c>
      <c r="L99" t="str">
        <f>IF(AND($K99&gt;0,$K99&lt;&gt;""),VLOOKUP($H99,'Weather Data'!$L$2:$P$4170,'DDD Model Calculations'!$D$22,FALSE),"")</f>
        <v/>
      </c>
      <c r="M99" t="str">
        <f t="shared" ref="M99:M130" si="63">IF(AND(K99&gt;0,K99&lt;&gt;""),L99-K99,"")</f>
        <v/>
      </c>
      <c r="N99" t="str">
        <f t="shared" si="51"/>
        <v/>
      </c>
      <c r="O99" t="str">
        <f t="shared" si="52"/>
        <v/>
      </c>
      <c r="P99" t="str">
        <f t="shared" ref="P99:P133" si="64">IF(AND($I99&gt;0,$I99&lt;&gt;""),M99/$I99-5,"")</f>
        <v/>
      </c>
      <c r="Q99" t="str">
        <f t="shared" si="53"/>
        <v/>
      </c>
      <c r="R99" t="str">
        <f t="shared" si="50"/>
        <v/>
      </c>
      <c r="S99" t="str">
        <f>IF('DDD Model Calculations'!$D$23=1,WorkingData!AF99,IF('DDD Model Calculations'!$D$23=2,WorkingData!AG99,IF('DDD Model Calculations'!$D$23=4,WorkingData!AH99,WorkingData!AI99)))</f>
        <v/>
      </c>
      <c r="T99" t="str">
        <f t="shared" si="54"/>
        <v/>
      </c>
      <c r="U99" t="str">
        <f t="shared" si="55"/>
        <v/>
      </c>
      <c r="V99" t="str">
        <f t="shared" si="56"/>
        <v/>
      </c>
      <c r="W99" t="str">
        <f t="shared" si="57"/>
        <v/>
      </c>
      <c r="X99" t="str">
        <f>IF(AND($N99&gt;0,$N99&lt;&gt;"",'DDD Model Calculations'!$K$3&gt;=3),$N99-('DDD Model Calculations'!K$13+'DDD Model Calculations'!K$12*WorkingData!$P99),"")</f>
        <v/>
      </c>
      <c r="Y99" t="str">
        <f>IF(AND($N99&gt;0,$N99&lt;&gt;""),$N99-('DDD Model Calculations'!L$13+'DDD Model Calculations'!L$12*WorkingData!$P99),"")</f>
        <v/>
      </c>
      <c r="Z99" t="str">
        <f>IF(AND($N99&gt;0,$N99&lt;&gt;""),$N99-('DDD Model Calculations'!M$13+'DDD Model Calculations'!M$12*WorkingData!$P99),"")</f>
        <v/>
      </c>
      <c r="AA99" t="str">
        <f>IF(AND($N99&gt;0,$N99&lt;&gt;""),$N99-('DDD Model Calculations'!N$13+'DDD Model Calculations'!N$12*WorkingData!$P99),"")</f>
        <v/>
      </c>
      <c r="AB99" t="str">
        <f>IF(X99&lt;&gt;"",X99/'DDD Model Calculations'!K$11,"")</f>
        <v/>
      </c>
      <c r="AC99" t="str">
        <f>IF(Y99&lt;&gt;"",Y99/'DDD Model Calculations'!L$11,"")</f>
        <v/>
      </c>
      <c r="AD99" t="str">
        <f>IF(Z99&lt;&gt;"",Z99/'DDD Model Calculations'!M$11,"")</f>
        <v/>
      </c>
      <c r="AE99" t="str">
        <f>IF(AA99&lt;&gt;"",AA99/'DDD Model Calculations'!N$11,"")</f>
        <v/>
      </c>
      <c r="AF99" t="str">
        <f t="shared" si="58"/>
        <v/>
      </c>
      <c r="AG99" t="str">
        <f t="shared" si="59"/>
        <v/>
      </c>
      <c r="AH99" t="str">
        <f t="shared" si="60"/>
        <v/>
      </c>
      <c r="AI99" t="str">
        <f t="shared" si="61"/>
        <v/>
      </c>
    </row>
    <row r="100" spans="1:35" x14ac:dyDescent="0.4">
      <c r="A100" s="2"/>
      <c r="G100" t="str">
        <f t="shared" si="44"/>
        <v/>
      </c>
      <c r="H100" s="2" t="str">
        <f t="shared" si="45"/>
        <v/>
      </c>
      <c r="I100" t="str">
        <f t="shared" si="46"/>
        <v/>
      </c>
      <c r="J100" t="str">
        <f t="shared" si="62"/>
        <v/>
      </c>
      <c r="K100" t="str">
        <f>IF(AND($H101&gt;0,$H101&lt;&gt;""),VLOOKUP($H101,'Weather Data'!$L$2:$P$4170,'DDD Model Calculations'!$D$22,FALSE),"")</f>
        <v/>
      </c>
      <c r="L100" t="str">
        <f>IF(AND($K100&gt;0,$K100&lt;&gt;""),VLOOKUP($H100,'Weather Data'!$L$2:$P$4170,'DDD Model Calculations'!$D$22,FALSE),"")</f>
        <v/>
      </c>
      <c r="M100" t="str">
        <f t="shared" si="63"/>
        <v/>
      </c>
      <c r="N100" t="str">
        <f t="shared" si="51"/>
        <v/>
      </c>
      <c r="O100" t="str">
        <f t="shared" si="52"/>
        <v/>
      </c>
      <c r="P100" t="str">
        <f t="shared" si="64"/>
        <v/>
      </c>
      <c r="Q100" t="str">
        <f t="shared" si="53"/>
        <v/>
      </c>
      <c r="R100" t="str">
        <f t="shared" si="50"/>
        <v/>
      </c>
      <c r="S100" t="str">
        <f>IF('DDD Model Calculations'!$D$23=1,WorkingData!AF100,IF('DDD Model Calculations'!$D$23=2,WorkingData!AG100,IF('DDD Model Calculations'!$D$23=4,WorkingData!AH100,WorkingData!AI100)))</f>
        <v/>
      </c>
      <c r="T100" t="str">
        <f t="shared" si="54"/>
        <v/>
      </c>
      <c r="U100" t="str">
        <f t="shared" si="55"/>
        <v/>
      </c>
      <c r="V100" t="str">
        <f t="shared" si="56"/>
        <v/>
      </c>
      <c r="W100" t="str">
        <f t="shared" si="57"/>
        <v/>
      </c>
      <c r="X100" t="str">
        <f>IF(AND($N100&gt;0,$N100&lt;&gt;"",'DDD Model Calculations'!$K$3&gt;=3),$N100-('DDD Model Calculations'!K$13+'DDD Model Calculations'!K$12*WorkingData!$P100),"")</f>
        <v/>
      </c>
      <c r="Y100" t="str">
        <f>IF(AND($N100&gt;0,$N100&lt;&gt;""),$N100-('DDD Model Calculations'!L$13+'DDD Model Calculations'!L$12*WorkingData!$P100),"")</f>
        <v/>
      </c>
      <c r="Z100" t="str">
        <f>IF(AND($N100&gt;0,$N100&lt;&gt;""),$N100-('DDD Model Calculations'!M$13+'DDD Model Calculations'!M$12*WorkingData!$P100),"")</f>
        <v/>
      </c>
      <c r="AA100" t="str">
        <f>IF(AND($N100&gt;0,$N100&lt;&gt;""),$N100-('DDD Model Calculations'!N$13+'DDD Model Calculations'!N$12*WorkingData!$P100),"")</f>
        <v/>
      </c>
      <c r="AB100" t="str">
        <f>IF(X100&lt;&gt;"",X100/'DDD Model Calculations'!K$11,"")</f>
        <v/>
      </c>
      <c r="AC100" t="str">
        <f>IF(Y100&lt;&gt;"",Y100/'DDD Model Calculations'!L$11,"")</f>
        <v/>
      </c>
      <c r="AD100" t="str">
        <f>IF(Z100&lt;&gt;"",Z100/'DDD Model Calculations'!M$11,"")</f>
        <v/>
      </c>
      <c r="AE100" t="str">
        <f>IF(AA100&lt;&gt;"",AA100/'DDD Model Calculations'!N$11,"")</f>
        <v/>
      </c>
      <c r="AF100" t="str">
        <f t="shared" si="58"/>
        <v/>
      </c>
      <c r="AG100" t="str">
        <f t="shared" si="59"/>
        <v/>
      </c>
      <c r="AH100" t="str">
        <f t="shared" si="60"/>
        <v/>
      </c>
      <c r="AI100" t="str">
        <f t="shared" si="61"/>
        <v/>
      </c>
    </row>
    <row r="101" spans="1:35" x14ac:dyDescent="0.4">
      <c r="A101" s="2"/>
      <c r="G101" t="str">
        <f t="shared" si="44"/>
        <v/>
      </c>
      <c r="H101" s="2" t="str">
        <f t="shared" si="45"/>
        <v/>
      </c>
      <c r="I101" t="str">
        <f t="shared" si="46"/>
        <v/>
      </c>
      <c r="J101" t="str">
        <f t="shared" si="62"/>
        <v/>
      </c>
      <c r="K101" t="str">
        <f>IF(AND($H102&gt;0,$H102&lt;&gt;""),VLOOKUP($H102,'Weather Data'!$L$2:$P$4170,'DDD Model Calculations'!$D$22,FALSE),"")</f>
        <v/>
      </c>
      <c r="L101" t="str">
        <f>IF(AND($K101&gt;0,$K101&lt;&gt;""),VLOOKUP($H101,'Weather Data'!$L$2:$P$4170,'DDD Model Calculations'!$D$22,FALSE),"")</f>
        <v/>
      </c>
      <c r="M101" t="str">
        <f t="shared" si="63"/>
        <v/>
      </c>
      <c r="N101" t="str">
        <f t="shared" si="51"/>
        <v/>
      </c>
      <c r="O101" t="str">
        <f t="shared" si="52"/>
        <v/>
      </c>
      <c r="P101" t="str">
        <f t="shared" si="64"/>
        <v/>
      </c>
      <c r="Q101" t="str">
        <f t="shared" si="53"/>
        <v/>
      </c>
      <c r="R101" t="str">
        <f t="shared" si="50"/>
        <v/>
      </c>
      <c r="S101" t="str">
        <f>IF('DDD Model Calculations'!$D$23=1,WorkingData!AF101,IF('DDD Model Calculations'!$D$23=2,WorkingData!AG101,IF('DDD Model Calculations'!$D$23=4,WorkingData!AH101,WorkingData!AI101)))</f>
        <v/>
      </c>
      <c r="T101" t="str">
        <f t="shared" si="54"/>
        <v/>
      </c>
      <c r="U101" t="str">
        <f t="shared" si="55"/>
        <v/>
      </c>
      <c r="V101" t="str">
        <f t="shared" si="56"/>
        <v/>
      </c>
      <c r="W101" t="str">
        <f t="shared" si="57"/>
        <v/>
      </c>
      <c r="X101" t="str">
        <f>IF(AND($N101&gt;0,$N101&lt;&gt;"",'DDD Model Calculations'!$K$3&gt;=3),$N101-('DDD Model Calculations'!K$13+'DDD Model Calculations'!K$12*WorkingData!$P101),"")</f>
        <v/>
      </c>
      <c r="Y101" t="str">
        <f>IF(AND($N101&gt;0,$N101&lt;&gt;""),$N101-('DDD Model Calculations'!L$13+'DDD Model Calculations'!L$12*WorkingData!$P101),"")</f>
        <v/>
      </c>
      <c r="Z101" t="str">
        <f>IF(AND($N101&gt;0,$N101&lt;&gt;""),$N101-('DDD Model Calculations'!M$13+'DDD Model Calculations'!M$12*WorkingData!$P101),"")</f>
        <v/>
      </c>
      <c r="AA101" t="str">
        <f>IF(AND($N101&gt;0,$N101&lt;&gt;""),$N101-('DDD Model Calculations'!N$13+'DDD Model Calculations'!N$12*WorkingData!$P101),"")</f>
        <v/>
      </c>
      <c r="AB101" t="str">
        <f>IF(X101&lt;&gt;"",X101/'DDD Model Calculations'!K$11,"")</f>
        <v/>
      </c>
      <c r="AC101" t="str">
        <f>IF(Y101&lt;&gt;"",Y101/'DDD Model Calculations'!L$11,"")</f>
        <v/>
      </c>
      <c r="AD101" t="str">
        <f>IF(Z101&lt;&gt;"",Z101/'DDD Model Calculations'!M$11,"")</f>
        <v/>
      </c>
      <c r="AE101" t="str">
        <f>IF(AA101&lt;&gt;"",AA101/'DDD Model Calculations'!N$11,"")</f>
        <v/>
      </c>
      <c r="AF101" t="str">
        <f t="shared" si="58"/>
        <v/>
      </c>
      <c r="AG101" t="str">
        <f t="shared" si="59"/>
        <v/>
      </c>
      <c r="AH101" t="str">
        <f t="shared" si="60"/>
        <v/>
      </c>
      <c r="AI101" t="str">
        <f t="shared" si="61"/>
        <v/>
      </c>
    </row>
    <row r="102" spans="1:35" x14ac:dyDescent="0.4">
      <c r="A102" s="2"/>
      <c r="G102" t="str">
        <f t="shared" si="44"/>
        <v/>
      </c>
      <c r="H102" s="2" t="str">
        <f t="shared" si="45"/>
        <v/>
      </c>
      <c r="I102" t="str">
        <f t="shared" si="46"/>
        <v/>
      </c>
      <c r="J102" t="str">
        <f t="shared" si="62"/>
        <v/>
      </c>
      <c r="K102" t="str">
        <f>IF(AND($H103&gt;0,$H103&lt;&gt;""),VLOOKUP($H103,'Weather Data'!$L$2:$P$4170,'DDD Model Calculations'!$D$22,FALSE),"")</f>
        <v/>
      </c>
      <c r="L102" t="str">
        <f>IF(AND($K102&gt;0,$K102&lt;&gt;""),VLOOKUP($H102,'Weather Data'!$L$2:$P$4170,'DDD Model Calculations'!$D$22,FALSE),"")</f>
        <v/>
      </c>
      <c r="M102" t="str">
        <f t="shared" si="63"/>
        <v/>
      </c>
      <c r="N102" t="str">
        <f t="shared" si="51"/>
        <v/>
      </c>
      <c r="O102" t="str">
        <f t="shared" si="52"/>
        <v/>
      </c>
      <c r="P102" t="str">
        <f t="shared" si="64"/>
        <v/>
      </c>
      <c r="Q102" t="str">
        <f t="shared" si="53"/>
        <v/>
      </c>
      <c r="R102" t="str">
        <f t="shared" si="50"/>
        <v/>
      </c>
      <c r="S102" t="str">
        <f>IF('DDD Model Calculations'!$D$23=1,WorkingData!AF102,IF('DDD Model Calculations'!$D$23=2,WorkingData!AG102,IF('DDD Model Calculations'!$D$23=4,WorkingData!AH102,WorkingData!AI102)))</f>
        <v/>
      </c>
      <c r="T102" t="str">
        <f t="shared" si="54"/>
        <v/>
      </c>
      <c r="U102" t="str">
        <f t="shared" si="55"/>
        <v/>
      </c>
      <c r="V102" t="str">
        <f t="shared" si="56"/>
        <v/>
      </c>
      <c r="W102" t="str">
        <f t="shared" si="57"/>
        <v/>
      </c>
      <c r="X102" t="str">
        <f>IF(AND($N102&gt;0,$N102&lt;&gt;"",'DDD Model Calculations'!$K$3&gt;=3),$N102-('DDD Model Calculations'!K$13+'DDD Model Calculations'!K$12*WorkingData!$P102),"")</f>
        <v/>
      </c>
      <c r="Y102" t="str">
        <f>IF(AND($N102&gt;0,$N102&lt;&gt;""),$N102-('DDD Model Calculations'!L$13+'DDD Model Calculations'!L$12*WorkingData!$P102),"")</f>
        <v/>
      </c>
      <c r="Z102" t="str">
        <f>IF(AND($N102&gt;0,$N102&lt;&gt;""),$N102-('DDD Model Calculations'!M$13+'DDD Model Calculations'!M$12*WorkingData!$P102),"")</f>
        <v/>
      </c>
      <c r="AA102" t="str">
        <f>IF(AND($N102&gt;0,$N102&lt;&gt;""),$N102-('DDD Model Calculations'!N$13+'DDD Model Calculations'!N$12*WorkingData!$P102),"")</f>
        <v/>
      </c>
      <c r="AB102" t="str">
        <f>IF(X102&lt;&gt;"",X102/'DDD Model Calculations'!K$11,"")</f>
        <v/>
      </c>
      <c r="AC102" t="str">
        <f>IF(Y102&lt;&gt;"",Y102/'DDD Model Calculations'!L$11,"")</f>
        <v/>
      </c>
      <c r="AD102" t="str">
        <f>IF(Z102&lt;&gt;"",Z102/'DDD Model Calculations'!M$11,"")</f>
        <v/>
      </c>
      <c r="AE102" t="str">
        <f>IF(AA102&lt;&gt;"",AA102/'DDD Model Calculations'!N$11,"")</f>
        <v/>
      </c>
      <c r="AF102" t="str">
        <f t="shared" si="58"/>
        <v/>
      </c>
      <c r="AG102" t="str">
        <f t="shared" si="59"/>
        <v/>
      </c>
      <c r="AH102" t="str">
        <f t="shared" si="60"/>
        <v/>
      </c>
      <c r="AI102" t="str">
        <f t="shared" si="61"/>
        <v/>
      </c>
    </row>
    <row r="103" spans="1:35" x14ac:dyDescent="0.4">
      <c r="A103" s="2"/>
      <c r="G103" t="str">
        <f t="shared" si="44"/>
        <v/>
      </c>
      <c r="H103" s="2" t="str">
        <f t="shared" si="45"/>
        <v/>
      </c>
      <c r="I103" t="str">
        <f t="shared" si="46"/>
        <v/>
      </c>
      <c r="J103" t="str">
        <f t="shared" si="62"/>
        <v/>
      </c>
      <c r="K103" t="str">
        <f>IF(AND($H104&gt;0,$H104&lt;&gt;""),VLOOKUP($H104,'Weather Data'!$L$2:$P$4170,'DDD Model Calculations'!$D$22,FALSE),"")</f>
        <v/>
      </c>
      <c r="L103" t="str">
        <f>IF(AND($K103&gt;0,$K103&lt;&gt;""),VLOOKUP($H103,'Weather Data'!$L$2:$P$4170,'DDD Model Calculations'!$D$22,FALSE),"")</f>
        <v/>
      </c>
      <c r="M103" t="str">
        <f t="shared" si="63"/>
        <v/>
      </c>
      <c r="N103" t="str">
        <f t="shared" si="51"/>
        <v/>
      </c>
      <c r="O103" t="str">
        <f t="shared" si="52"/>
        <v/>
      </c>
      <c r="P103" t="str">
        <f t="shared" si="64"/>
        <v/>
      </c>
      <c r="Q103" t="str">
        <f t="shared" si="53"/>
        <v/>
      </c>
      <c r="R103" t="str">
        <f t="shared" si="50"/>
        <v/>
      </c>
      <c r="S103" t="str">
        <f>IF('DDD Model Calculations'!$D$23=1,WorkingData!AF103,IF('DDD Model Calculations'!$D$23=2,WorkingData!AG103,IF('DDD Model Calculations'!$D$23=4,WorkingData!AH103,WorkingData!AI103)))</f>
        <v/>
      </c>
      <c r="T103" t="str">
        <f t="shared" si="54"/>
        <v/>
      </c>
      <c r="U103" t="str">
        <f t="shared" si="55"/>
        <v/>
      </c>
      <c r="V103" t="str">
        <f t="shared" si="56"/>
        <v/>
      </c>
      <c r="W103" t="str">
        <f t="shared" si="57"/>
        <v/>
      </c>
      <c r="X103" t="str">
        <f>IF(AND($N103&gt;0,$N103&lt;&gt;"",'DDD Model Calculations'!$K$3&gt;=3),$N103-('DDD Model Calculations'!K$13+'DDD Model Calculations'!K$12*WorkingData!$P103),"")</f>
        <v/>
      </c>
      <c r="Y103" t="str">
        <f>IF(AND($N103&gt;0,$N103&lt;&gt;""),$N103-('DDD Model Calculations'!L$13+'DDD Model Calculations'!L$12*WorkingData!$P103),"")</f>
        <v/>
      </c>
      <c r="Z103" t="str">
        <f>IF(AND($N103&gt;0,$N103&lt;&gt;""),$N103-('DDD Model Calculations'!M$13+'DDD Model Calculations'!M$12*WorkingData!$P103),"")</f>
        <v/>
      </c>
      <c r="AA103" t="str">
        <f>IF(AND($N103&gt;0,$N103&lt;&gt;""),$N103-('DDD Model Calculations'!N$13+'DDD Model Calculations'!N$12*WorkingData!$P103),"")</f>
        <v/>
      </c>
      <c r="AB103" t="str">
        <f>IF(X103&lt;&gt;"",X103/'DDD Model Calculations'!K$11,"")</f>
        <v/>
      </c>
      <c r="AC103" t="str">
        <f>IF(Y103&lt;&gt;"",Y103/'DDD Model Calculations'!L$11,"")</f>
        <v/>
      </c>
      <c r="AD103" t="str">
        <f>IF(Z103&lt;&gt;"",Z103/'DDD Model Calculations'!M$11,"")</f>
        <v/>
      </c>
      <c r="AE103" t="str">
        <f>IF(AA103&lt;&gt;"",AA103/'DDD Model Calculations'!N$11,"")</f>
        <v/>
      </c>
      <c r="AF103" t="str">
        <f t="shared" si="58"/>
        <v/>
      </c>
      <c r="AG103" t="str">
        <f t="shared" si="59"/>
        <v/>
      </c>
      <c r="AH103" t="str">
        <f t="shared" si="60"/>
        <v/>
      </c>
      <c r="AI103" t="str">
        <f t="shared" si="61"/>
        <v/>
      </c>
    </row>
    <row r="104" spans="1:35" x14ac:dyDescent="0.4">
      <c r="A104" s="2"/>
      <c r="G104" t="str">
        <f t="shared" si="44"/>
        <v/>
      </c>
      <c r="H104" s="2" t="str">
        <f t="shared" si="45"/>
        <v/>
      </c>
      <c r="I104" t="str">
        <f t="shared" si="46"/>
        <v/>
      </c>
      <c r="J104" t="str">
        <f t="shared" si="62"/>
        <v/>
      </c>
      <c r="K104" t="str">
        <f>IF(AND($H105&gt;0,$H105&lt;&gt;""),VLOOKUP($H105,'Weather Data'!$L$2:$P$4170,'DDD Model Calculations'!$D$22,FALSE),"")</f>
        <v/>
      </c>
      <c r="L104" t="str">
        <f>IF(AND($K104&gt;0,$K104&lt;&gt;""),VLOOKUP($H104,'Weather Data'!$L$2:$P$4170,'DDD Model Calculations'!$D$22,FALSE),"")</f>
        <v/>
      </c>
      <c r="M104" t="str">
        <f t="shared" si="63"/>
        <v/>
      </c>
      <c r="N104" t="str">
        <f t="shared" si="51"/>
        <v/>
      </c>
      <c r="O104" t="str">
        <f t="shared" si="52"/>
        <v/>
      </c>
      <c r="P104" t="str">
        <f t="shared" si="64"/>
        <v/>
      </c>
      <c r="Q104" t="str">
        <f t="shared" si="53"/>
        <v/>
      </c>
      <c r="R104" t="str">
        <f t="shared" si="50"/>
        <v/>
      </c>
      <c r="S104" t="str">
        <f>IF('DDD Model Calculations'!$D$23=1,WorkingData!AF104,IF('DDD Model Calculations'!$D$23=2,WorkingData!AG104,IF('DDD Model Calculations'!$D$23=4,WorkingData!AH104,WorkingData!AI104)))</f>
        <v/>
      </c>
      <c r="T104" t="str">
        <f t="shared" si="54"/>
        <v/>
      </c>
      <c r="U104" t="str">
        <f t="shared" si="55"/>
        <v/>
      </c>
      <c r="V104" t="str">
        <f t="shared" si="56"/>
        <v/>
      </c>
      <c r="W104" t="str">
        <f t="shared" si="57"/>
        <v/>
      </c>
      <c r="X104" t="str">
        <f>IF(AND($N104&gt;0,$N104&lt;&gt;"",'DDD Model Calculations'!$K$3&gt;=3),$N104-('DDD Model Calculations'!K$13+'DDD Model Calculations'!K$12*WorkingData!$P104),"")</f>
        <v/>
      </c>
      <c r="Y104" t="str">
        <f>IF(AND($N104&gt;0,$N104&lt;&gt;""),$N104-('DDD Model Calculations'!L$13+'DDD Model Calculations'!L$12*WorkingData!$P104),"")</f>
        <v/>
      </c>
      <c r="Z104" t="str">
        <f>IF(AND($N104&gt;0,$N104&lt;&gt;""),$N104-('DDD Model Calculations'!M$13+'DDD Model Calculations'!M$12*WorkingData!$P104),"")</f>
        <v/>
      </c>
      <c r="AA104" t="str">
        <f>IF(AND($N104&gt;0,$N104&lt;&gt;""),$N104-('DDD Model Calculations'!N$13+'DDD Model Calculations'!N$12*WorkingData!$P104),"")</f>
        <v/>
      </c>
      <c r="AB104" t="str">
        <f>IF(X104&lt;&gt;"",X104/'DDD Model Calculations'!K$11,"")</f>
        <v/>
      </c>
      <c r="AC104" t="str">
        <f>IF(Y104&lt;&gt;"",Y104/'DDD Model Calculations'!L$11,"")</f>
        <v/>
      </c>
      <c r="AD104" t="str">
        <f>IF(Z104&lt;&gt;"",Z104/'DDD Model Calculations'!M$11,"")</f>
        <v/>
      </c>
      <c r="AE104" t="str">
        <f>IF(AA104&lt;&gt;"",AA104/'DDD Model Calculations'!N$11,"")</f>
        <v/>
      </c>
      <c r="AF104" t="str">
        <f t="shared" si="58"/>
        <v/>
      </c>
      <c r="AG104" t="str">
        <f t="shared" si="59"/>
        <v/>
      </c>
      <c r="AH104" t="str">
        <f t="shared" si="60"/>
        <v/>
      </c>
      <c r="AI104" t="str">
        <f t="shared" si="61"/>
        <v/>
      </c>
    </row>
    <row r="105" spans="1:35" x14ac:dyDescent="0.4">
      <c r="A105" s="2"/>
      <c r="G105" t="str">
        <f t="shared" si="44"/>
        <v/>
      </c>
      <c r="H105" s="2" t="str">
        <f t="shared" si="45"/>
        <v/>
      </c>
      <c r="I105" t="str">
        <f t="shared" si="46"/>
        <v/>
      </c>
      <c r="J105" t="str">
        <f t="shared" si="62"/>
        <v/>
      </c>
      <c r="K105" t="str">
        <f>IF(AND($H106&gt;0,$H106&lt;&gt;""),VLOOKUP($H106,'Weather Data'!$L$2:$P$4170,'DDD Model Calculations'!$D$22,FALSE),"")</f>
        <v/>
      </c>
      <c r="L105" t="str">
        <f>IF(AND($K105&gt;0,$K105&lt;&gt;""),VLOOKUP($H105,'Weather Data'!$L$2:$P$4170,'DDD Model Calculations'!$D$22,FALSE),"")</f>
        <v/>
      </c>
      <c r="M105" t="str">
        <f t="shared" si="63"/>
        <v/>
      </c>
      <c r="N105" t="str">
        <f t="shared" si="51"/>
        <v/>
      </c>
      <c r="O105" t="str">
        <f t="shared" si="52"/>
        <v/>
      </c>
      <c r="P105" t="str">
        <f t="shared" si="64"/>
        <v/>
      </c>
      <c r="Q105" t="str">
        <f t="shared" si="53"/>
        <v/>
      </c>
      <c r="R105" t="str">
        <f t="shared" si="50"/>
        <v/>
      </c>
      <c r="S105" t="str">
        <f>IF('DDD Model Calculations'!$D$23=1,WorkingData!AF105,IF('DDD Model Calculations'!$D$23=2,WorkingData!AG105,IF('DDD Model Calculations'!$D$23=4,WorkingData!AH105,WorkingData!AI105)))</f>
        <v/>
      </c>
      <c r="T105" t="str">
        <f t="shared" si="54"/>
        <v/>
      </c>
      <c r="U105" t="str">
        <f t="shared" si="55"/>
        <v/>
      </c>
      <c r="V105" t="str">
        <f t="shared" si="56"/>
        <v/>
      </c>
      <c r="W105" t="str">
        <f t="shared" si="57"/>
        <v/>
      </c>
      <c r="X105" t="str">
        <f>IF(AND($N105&gt;0,$N105&lt;&gt;"",'DDD Model Calculations'!$K$3&gt;=3),$N105-('DDD Model Calculations'!K$13+'DDD Model Calculations'!K$12*WorkingData!$P105),"")</f>
        <v/>
      </c>
      <c r="Y105" t="str">
        <f>IF(AND($N105&gt;0,$N105&lt;&gt;""),$N105-('DDD Model Calculations'!L$13+'DDD Model Calculations'!L$12*WorkingData!$P105),"")</f>
        <v/>
      </c>
      <c r="Z105" t="str">
        <f>IF(AND($N105&gt;0,$N105&lt;&gt;""),$N105-('DDD Model Calculations'!M$13+'DDD Model Calculations'!M$12*WorkingData!$P105),"")</f>
        <v/>
      </c>
      <c r="AA105" t="str">
        <f>IF(AND($N105&gt;0,$N105&lt;&gt;""),$N105-('DDD Model Calculations'!N$13+'DDD Model Calculations'!N$12*WorkingData!$P105),"")</f>
        <v/>
      </c>
      <c r="AB105" t="str">
        <f>IF(X105&lt;&gt;"",X105/'DDD Model Calculations'!K$11,"")</f>
        <v/>
      </c>
      <c r="AC105" t="str">
        <f>IF(Y105&lt;&gt;"",Y105/'DDD Model Calculations'!L$11,"")</f>
        <v/>
      </c>
      <c r="AD105" t="str">
        <f>IF(Z105&lt;&gt;"",Z105/'DDD Model Calculations'!M$11,"")</f>
        <v/>
      </c>
      <c r="AE105" t="str">
        <f>IF(AA105&lt;&gt;"",AA105/'DDD Model Calculations'!N$11,"")</f>
        <v/>
      </c>
      <c r="AF105" t="str">
        <f t="shared" si="58"/>
        <v/>
      </c>
      <c r="AG105" t="str">
        <f t="shared" si="59"/>
        <v/>
      </c>
      <c r="AH105" t="str">
        <f t="shared" si="60"/>
        <v/>
      </c>
      <c r="AI105" t="str">
        <f t="shared" si="61"/>
        <v/>
      </c>
    </row>
    <row r="106" spans="1:35" x14ac:dyDescent="0.4">
      <c r="A106" s="2"/>
      <c r="G106" t="str">
        <f t="shared" si="44"/>
        <v/>
      </c>
      <c r="H106" s="2" t="str">
        <f t="shared" si="45"/>
        <v/>
      </c>
      <c r="I106" t="str">
        <f t="shared" si="46"/>
        <v/>
      </c>
      <c r="J106" t="str">
        <f t="shared" si="62"/>
        <v/>
      </c>
      <c r="K106" t="str">
        <f>IF(AND($H107&gt;0,$H107&lt;&gt;""),VLOOKUP($H107,'Weather Data'!$L$2:$P$4170,'DDD Model Calculations'!$D$22,FALSE),"")</f>
        <v/>
      </c>
      <c r="L106" t="str">
        <f>IF(AND($K106&gt;0,$K106&lt;&gt;""),VLOOKUP($H106,'Weather Data'!$L$2:$P$4170,'DDD Model Calculations'!$D$22,FALSE),"")</f>
        <v/>
      </c>
      <c r="M106" t="str">
        <f t="shared" si="63"/>
        <v/>
      </c>
      <c r="N106" t="str">
        <f t="shared" si="51"/>
        <v/>
      </c>
      <c r="O106" t="str">
        <f t="shared" si="52"/>
        <v/>
      </c>
      <c r="P106" t="str">
        <f t="shared" si="64"/>
        <v/>
      </c>
      <c r="Q106" t="str">
        <f t="shared" si="53"/>
        <v/>
      </c>
      <c r="R106" t="str">
        <f t="shared" si="50"/>
        <v/>
      </c>
      <c r="S106" t="str">
        <f>IF('DDD Model Calculations'!$D$23=1,WorkingData!AF106,IF('DDD Model Calculations'!$D$23=2,WorkingData!AG106,IF('DDD Model Calculations'!$D$23=4,WorkingData!AH106,WorkingData!AI106)))</f>
        <v/>
      </c>
      <c r="T106" t="str">
        <f t="shared" si="54"/>
        <v/>
      </c>
      <c r="U106" t="str">
        <f t="shared" si="55"/>
        <v/>
      </c>
      <c r="V106" t="str">
        <f t="shared" si="56"/>
        <v/>
      </c>
      <c r="W106" t="str">
        <f t="shared" si="57"/>
        <v/>
      </c>
      <c r="X106" t="str">
        <f>IF(AND($N106&gt;0,$N106&lt;&gt;"",'DDD Model Calculations'!$K$3&gt;=3),$N106-('DDD Model Calculations'!K$13+'DDD Model Calculations'!K$12*WorkingData!$P106),"")</f>
        <v/>
      </c>
      <c r="Y106" t="str">
        <f>IF(AND($N106&gt;0,$N106&lt;&gt;""),$N106-('DDD Model Calculations'!L$13+'DDD Model Calculations'!L$12*WorkingData!$P106),"")</f>
        <v/>
      </c>
      <c r="Z106" t="str">
        <f>IF(AND($N106&gt;0,$N106&lt;&gt;""),$N106-('DDD Model Calculations'!M$13+'DDD Model Calculations'!M$12*WorkingData!$P106),"")</f>
        <v/>
      </c>
      <c r="AA106" t="str">
        <f>IF(AND($N106&gt;0,$N106&lt;&gt;""),$N106-('DDD Model Calculations'!N$13+'DDD Model Calculations'!N$12*WorkingData!$P106),"")</f>
        <v/>
      </c>
      <c r="AB106" t="str">
        <f>IF(X106&lt;&gt;"",X106/'DDD Model Calculations'!K$11,"")</f>
        <v/>
      </c>
      <c r="AC106" t="str">
        <f>IF(Y106&lt;&gt;"",Y106/'DDD Model Calculations'!L$11,"")</f>
        <v/>
      </c>
      <c r="AD106" t="str">
        <f>IF(Z106&lt;&gt;"",Z106/'DDD Model Calculations'!M$11,"")</f>
        <v/>
      </c>
      <c r="AE106" t="str">
        <f>IF(AA106&lt;&gt;"",AA106/'DDD Model Calculations'!N$11,"")</f>
        <v/>
      </c>
      <c r="AF106" t="str">
        <f t="shared" si="58"/>
        <v/>
      </c>
      <c r="AG106" t="str">
        <f t="shared" si="59"/>
        <v/>
      </c>
      <c r="AH106" t="str">
        <f t="shared" si="60"/>
        <v/>
      </c>
      <c r="AI106" t="str">
        <f t="shared" si="61"/>
        <v/>
      </c>
    </row>
    <row r="107" spans="1:35" x14ac:dyDescent="0.4">
      <c r="A107" s="2"/>
      <c r="G107" t="str">
        <f t="shared" si="44"/>
        <v/>
      </c>
      <c r="H107" s="2" t="str">
        <f t="shared" si="45"/>
        <v/>
      </c>
      <c r="I107" t="str">
        <f t="shared" si="46"/>
        <v/>
      </c>
      <c r="J107" t="str">
        <f t="shared" si="62"/>
        <v/>
      </c>
      <c r="K107" t="str">
        <f>IF(AND($H108&gt;0,$H108&lt;&gt;""),VLOOKUP($H108,'Weather Data'!$L$2:$P$4170,'DDD Model Calculations'!$D$22,FALSE),"")</f>
        <v/>
      </c>
      <c r="L107" t="str">
        <f>IF(AND($K107&gt;0,$K107&lt;&gt;""),VLOOKUP($H107,'Weather Data'!$L$2:$P$4170,'DDD Model Calculations'!$D$22,FALSE),"")</f>
        <v/>
      </c>
      <c r="M107" t="str">
        <f t="shared" si="63"/>
        <v/>
      </c>
      <c r="N107" t="str">
        <f t="shared" si="51"/>
        <v/>
      </c>
      <c r="O107" t="str">
        <f t="shared" si="52"/>
        <v/>
      </c>
      <c r="P107" t="str">
        <f t="shared" si="64"/>
        <v/>
      </c>
      <c r="Q107" t="str">
        <f t="shared" si="53"/>
        <v/>
      </c>
      <c r="R107" t="str">
        <f t="shared" si="50"/>
        <v/>
      </c>
      <c r="S107" t="str">
        <f>IF('DDD Model Calculations'!$D$23=1,WorkingData!AF107,IF('DDD Model Calculations'!$D$23=2,WorkingData!AG107,IF('DDD Model Calculations'!$D$23=4,WorkingData!AH107,WorkingData!AI107)))</f>
        <v/>
      </c>
      <c r="T107" t="str">
        <f t="shared" si="54"/>
        <v/>
      </c>
      <c r="U107" t="str">
        <f t="shared" si="55"/>
        <v/>
      </c>
      <c r="V107" t="str">
        <f t="shared" si="56"/>
        <v/>
      </c>
      <c r="W107" t="str">
        <f t="shared" si="57"/>
        <v/>
      </c>
      <c r="X107" t="str">
        <f>IF(AND($N107&gt;0,$N107&lt;&gt;"",'DDD Model Calculations'!$K$3&gt;=3),$N107-('DDD Model Calculations'!K$13+'DDD Model Calculations'!K$12*WorkingData!$P107),"")</f>
        <v/>
      </c>
      <c r="Y107" t="str">
        <f>IF(AND($N107&gt;0,$N107&lt;&gt;""),$N107-('DDD Model Calculations'!L$13+'DDD Model Calculations'!L$12*WorkingData!$P107),"")</f>
        <v/>
      </c>
      <c r="Z107" t="str">
        <f>IF(AND($N107&gt;0,$N107&lt;&gt;""),$N107-('DDD Model Calculations'!M$13+'DDD Model Calculations'!M$12*WorkingData!$P107),"")</f>
        <v/>
      </c>
      <c r="AA107" t="str">
        <f>IF(AND($N107&gt;0,$N107&lt;&gt;""),$N107-('DDD Model Calculations'!N$13+'DDD Model Calculations'!N$12*WorkingData!$P107),"")</f>
        <v/>
      </c>
      <c r="AB107" t="str">
        <f>IF(X107&lt;&gt;"",X107/'DDD Model Calculations'!K$11,"")</f>
        <v/>
      </c>
      <c r="AC107" t="str">
        <f>IF(Y107&lt;&gt;"",Y107/'DDD Model Calculations'!L$11,"")</f>
        <v/>
      </c>
      <c r="AD107" t="str">
        <f>IF(Z107&lt;&gt;"",Z107/'DDD Model Calculations'!M$11,"")</f>
        <v/>
      </c>
      <c r="AE107" t="str">
        <f>IF(AA107&lt;&gt;"",AA107/'DDD Model Calculations'!N$11,"")</f>
        <v/>
      </c>
      <c r="AF107" t="str">
        <f t="shared" si="58"/>
        <v/>
      </c>
      <c r="AG107" t="str">
        <f t="shared" si="59"/>
        <v/>
      </c>
      <c r="AH107" t="str">
        <f t="shared" si="60"/>
        <v/>
      </c>
      <c r="AI107" t="str">
        <f t="shared" si="61"/>
        <v/>
      </c>
    </row>
    <row r="108" spans="1:35" x14ac:dyDescent="0.4">
      <c r="A108" s="2"/>
      <c r="G108" t="str">
        <f t="shared" si="44"/>
        <v/>
      </c>
      <c r="H108" s="2" t="str">
        <f t="shared" si="45"/>
        <v/>
      </c>
      <c r="I108" t="str">
        <f t="shared" si="46"/>
        <v/>
      </c>
      <c r="J108" t="str">
        <f t="shared" si="62"/>
        <v/>
      </c>
      <c r="K108" t="str">
        <f>IF(AND($H109&gt;0,$H109&lt;&gt;""),VLOOKUP($H109,'Weather Data'!$L$2:$P$4170,'DDD Model Calculations'!$D$22,FALSE),"")</f>
        <v/>
      </c>
      <c r="L108" t="str">
        <f>IF(AND($K108&gt;0,$K108&lt;&gt;""),VLOOKUP($H108,'Weather Data'!$L$2:$P$4170,'DDD Model Calculations'!$D$22,FALSE),"")</f>
        <v/>
      </c>
      <c r="M108" t="str">
        <f t="shared" si="63"/>
        <v/>
      </c>
      <c r="N108" t="str">
        <f t="shared" si="51"/>
        <v/>
      </c>
      <c r="O108" t="str">
        <f t="shared" si="52"/>
        <v/>
      </c>
      <c r="P108" t="str">
        <f t="shared" si="64"/>
        <v/>
      </c>
      <c r="Q108" t="str">
        <f t="shared" si="53"/>
        <v/>
      </c>
      <c r="R108" t="str">
        <f t="shared" si="50"/>
        <v/>
      </c>
      <c r="S108" t="str">
        <f>IF('DDD Model Calculations'!$D$23=1,WorkingData!AF108,IF('DDD Model Calculations'!$D$23=2,WorkingData!AG108,IF('DDD Model Calculations'!$D$23=4,WorkingData!AH108,WorkingData!AI108)))</f>
        <v/>
      </c>
      <c r="T108" t="str">
        <f t="shared" si="54"/>
        <v/>
      </c>
      <c r="U108" t="str">
        <f t="shared" si="55"/>
        <v/>
      </c>
      <c r="V108" t="str">
        <f t="shared" si="56"/>
        <v/>
      </c>
      <c r="W108" t="str">
        <f t="shared" si="57"/>
        <v/>
      </c>
      <c r="X108" t="str">
        <f>IF(AND($N108&gt;0,$N108&lt;&gt;"",'DDD Model Calculations'!$K$3&gt;=3),$N108-('DDD Model Calculations'!K$13+'DDD Model Calculations'!K$12*WorkingData!$P108),"")</f>
        <v/>
      </c>
      <c r="Y108" t="str">
        <f>IF(AND($N108&gt;0,$N108&lt;&gt;""),$N108-('DDD Model Calculations'!L$13+'DDD Model Calculations'!L$12*WorkingData!$P108),"")</f>
        <v/>
      </c>
      <c r="Z108" t="str">
        <f>IF(AND($N108&gt;0,$N108&lt;&gt;""),$N108-('DDD Model Calculations'!M$13+'DDD Model Calculations'!M$12*WorkingData!$P108),"")</f>
        <v/>
      </c>
      <c r="AA108" t="str">
        <f>IF(AND($N108&gt;0,$N108&lt;&gt;""),$N108-('DDD Model Calculations'!N$13+'DDD Model Calculations'!N$12*WorkingData!$P108),"")</f>
        <v/>
      </c>
      <c r="AB108" t="str">
        <f>IF(X108&lt;&gt;"",X108/'DDD Model Calculations'!K$11,"")</f>
        <v/>
      </c>
      <c r="AC108" t="str">
        <f>IF(Y108&lt;&gt;"",Y108/'DDD Model Calculations'!L$11,"")</f>
        <v/>
      </c>
      <c r="AD108" t="str">
        <f>IF(Z108&lt;&gt;"",Z108/'DDD Model Calculations'!M$11,"")</f>
        <v/>
      </c>
      <c r="AE108" t="str">
        <f>IF(AA108&lt;&gt;"",AA108/'DDD Model Calculations'!N$11,"")</f>
        <v/>
      </c>
      <c r="AF108" t="str">
        <f t="shared" si="58"/>
        <v/>
      </c>
      <c r="AG108" t="str">
        <f t="shared" si="59"/>
        <v/>
      </c>
      <c r="AH108" t="str">
        <f t="shared" si="60"/>
        <v/>
      </c>
      <c r="AI108" t="str">
        <f t="shared" si="61"/>
        <v/>
      </c>
    </row>
    <row r="109" spans="1:35" x14ac:dyDescent="0.4">
      <c r="A109" s="2"/>
      <c r="G109" t="str">
        <f t="shared" si="44"/>
        <v/>
      </c>
      <c r="H109" s="2" t="str">
        <f t="shared" si="45"/>
        <v/>
      </c>
      <c r="I109" t="str">
        <f t="shared" si="46"/>
        <v/>
      </c>
      <c r="J109" t="str">
        <f t="shared" si="62"/>
        <v/>
      </c>
      <c r="K109" t="str">
        <f>IF(AND($H110&gt;0,$H110&lt;&gt;""),VLOOKUP($H110,'Weather Data'!$L$2:$P$4170,'DDD Model Calculations'!$D$22,FALSE),"")</f>
        <v/>
      </c>
      <c r="L109" t="str">
        <f>IF(AND($K109&gt;0,$K109&lt;&gt;""),VLOOKUP($H109,'Weather Data'!$L$2:$P$4170,'DDD Model Calculations'!$D$22,FALSE),"")</f>
        <v/>
      </c>
      <c r="M109" t="str">
        <f t="shared" si="63"/>
        <v/>
      </c>
      <c r="N109" t="str">
        <f t="shared" si="51"/>
        <v/>
      </c>
      <c r="O109" t="str">
        <f t="shared" si="52"/>
        <v/>
      </c>
      <c r="P109" t="str">
        <f t="shared" si="64"/>
        <v/>
      </c>
      <c r="Q109" t="str">
        <f t="shared" si="53"/>
        <v/>
      </c>
      <c r="R109" t="str">
        <f t="shared" si="50"/>
        <v/>
      </c>
      <c r="S109" t="str">
        <f>IF('DDD Model Calculations'!$D$23=1,WorkingData!AF109,IF('DDD Model Calculations'!$D$23=2,WorkingData!AG109,IF('DDD Model Calculations'!$D$23=4,WorkingData!AH109,WorkingData!AI109)))</f>
        <v/>
      </c>
      <c r="T109" t="str">
        <f t="shared" si="54"/>
        <v/>
      </c>
      <c r="U109" t="str">
        <f t="shared" si="55"/>
        <v/>
      </c>
      <c r="V109" t="str">
        <f t="shared" si="56"/>
        <v/>
      </c>
      <c r="W109" t="str">
        <f t="shared" si="57"/>
        <v/>
      </c>
      <c r="X109" t="str">
        <f>IF(AND($N109&gt;0,$N109&lt;&gt;"",'DDD Model Calculations'!$K$3&gt;=3),$N109-('DDD Model Calculations'!K$13+'DDD Model Calculations'!K$12*WorkingData!$P109),"")</f>
        <v/>
      </c>
      <c r="Y109" t="str">
        <f>IF(AND($N109&gt;0,$N109&lt;&gt;""),$N109-('DDD Model Calculations'!L$13+'DDD Model Calculations'!L$12*WorkingData!$P109),"")</f>
        <v/>
      </c>
      <c r="Z109" t="str">
        <f>IF(AND($N109&gt;0,$N109&lt;&gt;""),$N109-('DDD Model Calculations'!M$13+'DDD Model Calculations'!M$12*WorkingData!$P109),"")</f>
        <v/>
      </c>
      <c r="AA109" t="str">
        <f>IF(AND($N109&gt;0,$N109&lt;&gt;""),$N109-('DDD Model Calculations'!N$13+'DDD Model Calculations'!N$12*WorkingData!$P109),"")</f>
        <v/>
      </c>
      <c r="AB109" t="str">
        <f>IF(X109&lt;&gt;"",X109/'DDD Model Calculations'!K$11,"")</f>
        <v/>
      </c>
      <c r="AC109" t="str">
        <f>IF(Y109&lt;&gt;"",Y109/'DDD Model Calculations'!L$11,"")</f>
        <v/>
      </c>
      <c r="AD109" t="str">
        <f>IF(Z109&lt;&gt;"",Z109/'DDD Model Calculations'!M$11,"")</f>
        <v/>
      </c>
      <c r="AE109" t="str">
        <f>IF(AA109&lt;&gt;"",AA109/'DDD Model Calculations'!N$11,"")</f>
        <v/>
      </c>
      <c r="AF109" t="str">
        <f t="shared" si="58"/>
        <v/>
      </c>
      <c r="AG109" t="str">
        <f t="shared" si="59"/>
        <v/>
      </c>
      <c r="AH109" t="str">
        <f t="shared" si="60"/>
        <v/>
      </c>
      <c r="AI109" t="str">
        <f t="shared" si="61"/>
        <v/>
      </c>
    </row>
    <row r="110" spans="1:35" x14ac:dyDescent="0.4">
      <c r="A110" s="2"/>
      <c r="G110" t="str">
        <f t="shared" si="44"/>
        <v/>
      </c>
      <c r="H110" s="2" t="str">
        <f t="shared" si="45"/>
        <v/>
      </c>
      <c r="I110" t="str">
        <f t="shared" si="46"/>
        <v/>
      </c>
      <c r="J110" t="str">
        <f t="shared" si="62"/>
        <v/>
      </c>
      <c r="K110" t="str">
        <f>IF(AND($H111&gt;0,$H111&lt;&gt;""),VLOOKUP($H111,'Weather Data'!$L$2:$P$4170,'DDD Model Calculations'!$D$22,FALSE),"")</f>
        <v/>
      </c>
      <c r="L110" t="str">
        <f>IF(AND($K110&gt;0,$K110&lt;&gt;""),VLOOKUP($H110,'Weather Data'!$L$2:$P$4170,'DDD Model Calculations'!$D$22,FALSE),"")</f>
        <v/>
      </c>
      <c r="M110" t="str">
        <f t="shared" si="63"/>
        <v/>
      </c>
      <c r="N110" t="str">
        <f t="shared" si="51"/>
        <v/>
      </c>
      <c r="O110" t="str">
        <f t="shared" si="52"/>
        <v/>
      </c>
      <c r="P110" t="str">
        <f t="shared" si="64"/>
        <v/>
      </c>
      <c r="Q110" t="str">
        <f t="shared" si="53"/>
        <v/>
      </c>
      <c r="R110" t="str">
        <f t="shared" ref="R110:R133" si="65">IF(AND(J110&gt;0,J110&lt;&gt;""),TRUNC(J110/365.25,0)+1,"")</f>
        <v/>
      </c>
      <c r="S110" t="str">
        <f>IF('DDD Model Calculations'!$D$23=1,WorkingData!AF110,IF('DDD Model Calculations'!$D$23=2,WorkingData!AG110,IF('DDD Model Calculations'!$D$23=4,WorkingData!AH110,WorkingData!AI110)))</f>
        <v/>
      </c>
      <c r="T110" t="str">
        <f t="shared" si="54"/>
        <v/>
      </c>
      <c r="U110" t="str">
        <f t="shared" si="55"/>
        <v/>
      </c>
      <c r="V110" t="str">
        <f t="shared" si="56"/>
        <v/>
      </c>
      <c r="W110" t="str">
        <f t="shared" si="57"/>
        <v/>
      </c>
      <c r="X110" t="str">
        <f>IF(AND($N110&gt;0,$N110&lt;&gt;"",'DDD Model Calculations'!$K$3&gt;=3),$N110-('DDD Model Calculations'!K$13+'DDD Model Calculations'!K$12*WorkingData!$P110),"")</f>
        <v/>
      </c>
      <c r="Y110" t="str">
        <f>IF(AND($N110&gt;0,$N110&lt;&gt;""),$N110-('DDD Model Calculations'!L$13+'DDD Model Calculations'!L$12*WorkingData!$P110),"")</f>
        <v/>
      </c>
      <c r="Z110" t="str">
        <f>IF(AND($N110&gt;0,$N110&lt;&gt;""),$N110-('DDD Model Calculations'!M$13+'DDD Model Calculations'!M$12*WorkingData!$P110),"")</f>
        <v/>
      </c>
      <c r="AA110" t="str">
        <f>IF(AND($N110&gt;0,$N110&lt;&gt;""),$N110-('DDD Model Calculations'!N$13+'DDD Model Calculations'!N$12*WorkingData!$P110),"")</f>
        <v/>
      </c>
      <c r="AB110" t="str">
        <f>IF(X110&lt;&gt;"",X110/'DDD Model Calculations'!K$11,"")</f>
        <v/>
      </c>
      <c r="AC110" t="str">
        <f>IF(Y110&lt;&gt;"",Y110/'DDD Model Calculations'!L$11,"")</f>
        <v/>
      </c>
      <c r="AD110" t="str">
        <f>IF(Z110&lt;&gt;"",Z110/'DDD Model Calculations'!M$11,"")</f>
        <v/>
      </c>
      <c r="AE110" t="str">
        <f>IF(AA110&lt;&gt;"",AA110/'DDD Model Calculations'!N$11,"")</f>
        <v/>
      </c>
      <c r="AF110" t="str">
        <f t="shared" si="58"/>
        <v/>
      </c>
      <c r="AG110" t="str">
        <f t="shared" si="59"/>
        <v/>
      </c>
      <c r="AH110" t="str">
        <f t="shared" si="60"/>
        <v/>
      </c>
      <c r="AI110" t="str">
        <f t="shared" si="61"/>
        <v/>
      </c>
    </row>
    <row r="111" spans="1:35" x14ac:dyDescent="0.4">
      <c r="A111" s="2"/>
      <c r="G111" t="str">
        <f t="shared" si="44"/>
        <v/>
      </c>
      <c r="H111" s="2" t="str">
        <f t="shared" si="45"/>
        <v/>
      </c>
      <c r="I111" t="str">
        <f t="shared" si="46"/>
        <v/>
      </c>
      <c r="J111" t="str">
        <f t="shared" si="62"/>
        <v/>
      </c>
      <c r="K111" t="str">
        <f>IF(AND($H112&gt;0,$H112&lt;&gt;""),VLOOKUP($H112,'Weather Data'!$L$2:$P$4170,'DDD Model Calculations'!$D$22,FALSE),"")</f>
        <v/>
      </c>
      <c r="L111" t="str">
        <f>IF(AND($K111&gt;0,$K111&lt;&gt;""),VLOOKUP($H111,'Weather Data'!$L$2:$P$4170,'DDD Model Calculations'!$D$22,FALSE),"")</f>
        <v/>
      </c>
      <c r="M111" t="str">
        <f t="shared" si="63"/>
        <v/>
      </c>
      <c r="N111" t="str">
        <f t="shared" si="51"/>
        <v/>
      </c>
      <c r="O111" t="str">
        <f t="shared" si="52"/>
        <v/>
      </c>
      <c r="P111" t="str">
        <f t="shared" si="64"/>
        <v/>
      </c>
      <c r="Q111" t="str">
        <f t="shared" si="53"/>
        <v/>
      </c>
      <c r="R111" t="str">
        <f t="shared" si="65"/>
        <v/>
      </c>
      <c r="S111" t="str">
        <f>IF('DDD Model Calculations'!$D$23=1,WorkingData!AF111,IF('DDD Model Calculations'!$D$23=2,WorkingData!AG111,IF('DDD Model Calculations'!$D$23=4,WorkingData!AH111,WorkingData!AI111)))</f>
        <v/>
      </c>
      <c r="T111" t="str">
        <f t="shared" si="54"/>
        <v/>
      </c>
      <c r="U111" t="str">
        <f t="shared" si="55"/>
        <v/>
      </c>
      <c r="V111" t="str">
        <f t="shared" si="56"/>
        <v/>
      </c>
      <c r="W111" t="str">
        <f t="shared" si="57"/>
        <v/>
      </c>
      <c r="X111" t="str">
        <f>IF(AND($N111&gt;0,$N111&lt;&gt;"",'DDD Model Calculations'!$K$3&gt;=3),$N111-('DDD Model Calculations'!K$13+'DDD Model Calculations'!K$12*WorkingData!$P111),"")</f>
        <v/>
      </c>
      <c r="Y111" t="str">
        <f>IF(AND($N111&gt;0,$N111&lt;&gt;""),$N111-('DDD Model Calculations'!L$13+'DDD Model Calculations'!L$12*WorkingData!$P111),"")</f>
        <v/>
      </c>
      <c r="Z111" t="str">
        <f>IF(AND($N111&gt;0,$N111&lt;&gt;""),$N111-('DDD Model Calculations'!M$13+'DDD Model Calculations'!M$12*WorkingData!$P111),"")</f>
        <v/>
      </c>
      <c r="AA111" t="str">
        <f>IF(AND($N111&gt;0,$N111&lt;&gt;""),$N111-('DDD Model Calculations'!N$13+'DDD Model Calculations'!N$12*WorkingData!$P111),"")</f>
        <v/>
      </c>
      <c r="AB111" t="str">
        <f>IF(X111&lt;&gt;"",X111/'DDD Model Calculations'!K$11,"")</f>
        <v/>
      </c>
      <c r="AC111" t="str">
        <f>IF(Y111&lt;&gt;"",Y111/'DDD Model Calculations'!L$11,"")</f>
        <v/>
      </c>
      <c r="AD111" t="str">
        <f>IF(Z111&lt;&gt;"",Z111/'DDD Model Calculations'!M$11,"")</f>
        <v/>
      </c>
      <c r="AE111" t="str">
        <f>IF(AA111&lt;&gt;"",AA111/'DDD Model Calculations'!N$11,"")</f>
        <v/>
      </c>
      <c r="AF111" t="str">
        <f t="shared" si="58"/>
        <v/>
      </c>
      <c r="AG111" t="str">
        <f t="shared" si="59"/>
        <v/>
      </c>
      <c r="AH111" t="str">
        <f t="shared" si="60"/>
        <v/>
      </c>
      <c r="AI111" t="str">
        <f t="shared" si="61"/>
        <v/>
      </c>
    </row>
    <row r="112" spans="1:35" x14ac:dyDescent="0.4">
      <c r="A112" s="2"/>
      <c r="G112" t="str">
        <f t="shared" si="44"/>
        <v/>
      </c>
      <c r="H112" s="2" t="str">
        <f t="shared" si="45"/>
        <v/>
      </c>
      <c r="I112" t="str">
        <f t="shared" si="46"/>
        <v/>
      </c>
      <c r="J112" t="str">
        <f t="shared" si="62"/>
        <v/>
      </c>
      <c r="K112" t="str">
        <f>IF(AND($H113&gt;0,$H113&lt;&gt;""),VLOOKUP($H113,'Weather Data'!$L$2:$P$4170,'DDD Model Calculations'!$D$22,FALSE),"")</f>
        <v/>
      </c>
      <c r="L112" t="str">
        <f>IF(AND($K112&gt;0,$K112&lt;&gt;""),VLOOKUP($H112,'Weather Data'!$L$2:$P$4170,'DDD Model Calculations'!$D$22,FALSE),"")</f>
        <v/>
      </c>
      <c r="M112" t="str">
        <f t="shared" si="63"/>
        <v/>
      </c>
      <c r="N112" t="str">
        <f t="shared" si="51"/>
        <v/>
      </c>
      <c r="O112" t="str">
        <f t="shared" si="52"/>
        <v/>
      </c>
      <c r="P112" t="str">
        <f t="shared" si="64"/>
        <v/>
      </c>
      <c r="Q112" t="str">
        <f t="shared" si="53"/>
        <v/>
      </c>
      <c r="R112" t="str">
        <f t="shared" si="65"/>
        <v/>
      </c>
      <c r="S112" t="str">
        <f>IF('DDD Model Calculations'!$D$23=1,WorkingData!AF112,IF('DDD Model Calculations'!$D$23=2,WorkingData!AG112,IF('DDD Model Calculations'!$D$23=4,WorkingData!AH112,WorkingData!AI112)))</f>
        <v/>
      </c>
      <c r="T112" t="str">
        <f t="shared" si="54"/>
        <v/>
      </c>
      <c r="U112" t="str">
        <f t="shared" si="55"/>
        <v/>
      </c>
      <c r="V112" t="str">
        <f t="shared" si="56"/>
        <v/>
      </c>
      <c r="W112" t="str">
        <f t="shared" si="57"/>
        <v/>
      </c>
      <c r="X112" t="str">
        <f>IF(AND($N112&gt;0,$N112&lt;&gt;"",'DDD Model Calculations'!$K$3&gt;=3),$N112-('DDD Model Calculations'!K$13+'DDD Model Calculations'!K$12*WorkingData!$P112),"")</f>
        <v/>
      </c>
      <c r="Y112" t="str">
        <f>IF(AND($N112&gt;0,$N112&lt;&gt;""),$N112-('DDD Model Calculations'!L$13+'DDD Model Calculations'!L$12*WorkingData!$P112),"")</f>
        <v/>
      </c>
      <c r="Z112" t="str">
        <f>IF(AND($N112&gt;0,$N112&lt;&gt;""),$N112-('DDD Model Calculations'!M$13+'DDD Model Calculations'!M$12*WorkingData!$P112),"")</f>
        <v/>
      </c>
      <c r="AA112" t="str">
        <f>IF(AND($N112&gt;0,$N112&lt;&gt;""),$N112-('DDD Model Calculations'!N$13+'DDD Model Calculations'!N$12*WorkingData!$P112),"")</f>
        <v/>
      </c>
      <c r="AB112" t="str">
        <f>IF(X112&lt;&gt;"",X112/'DDD Model Calculations'!K$11,"")</f>
        <v/>
      </c>
      <c r="AC112" t="str">
        <f>IF(Y112&lt;&gt;"",Y112/'DDD Model Calculations'!L$11,"")</f>
        <v/>
      </c>
      <c r="AD112" t="str">
        <f>IF(Z112&lt;&gt;"",Z112/'DDD Model Calculations'!M$11,"")</f>
        <v/>
      </c>
      <c r="AE112" t="str">
        <f>IF(AA112&lt;&gt;"",AA112/'DDD Model Calculations'!N$11,"")</f>
        <v/>
      </c>
      <c r="AF112" t="str">
        <f t="shared" si="58"/>
        <v/>
      </c>
      <c r="AG112" t="str">
        <f t="shared" si="59"/>
        <v/>
      </c>
      <c r="AH112" t="str">
        <f t="shared" si="60"/>
        <v/>
      </c>
      <c r="AI112" t="str">
        <f t="shared" si="61"/>
        <v/>
      </c>
    </row>
    <row r="113" spans="1:35" x14ac:dyDescent="0.4">
      <c r="A113" s="2"/>
      <c r="G113" t="str">
        <f t="shared" si="44"/>
        <v/>
      </c>
      <c r="H113" s="2" t="str">
        <f t="shared" si="45"/>
        <v/>
      </c>
      <c r="I113" t="str">
        <f t="shared" si="46"/>
        <v/>
      </c>
      <c r="J113" t="str">
        <f t="shared" si="62"/>
        <v/>
      </c>
      <c r="K113" t="str">
        <f>IF(AND($H114&gt;0,$H114&lt;&gt;""),VLOOKUP($H114,'Weather Data'!$L$2:$P$4170,'DDD Model Calculations'!$D$22,FALSE),"")</f>
        <v/>
      </c>
      <c r="L113" t="str">
        <f>IF(AND($K113&gt;0,$K113&lt;&gt;""),VLOOKUP($H113,'Weather Data'!$L$2:$P$4170,'DDD Model Calculations'!$D$22,FALSE),"")</f>
        <v/>
      </c>
      <c r="M113" t="str">
        <f t="shared" si="63"/>
        <v/>
      </c>
      <c r="N113" t="str">
        <f t="shared" si="51"/>
        <v/>
      </c>
      <c r="O113" t="str">
        <f t="shared" si="52"/>
        <v/>
      </c>
      <c r="P113" t="str">
        <f t="shared" si="64"/>
        <v/>
      </c>
      <c r="Q113" t="str">
        <f t="shared" si="53"/>
        <v/>
      </c>
      <c r="R113" t="str">
        <f t="shared" si="65"/>
        <v/>
      </c>
      <c r="S113" t="str">
        <f>IF('DDD Model Calculations'!$D$23=1,WorkingData!AF113,IF('DDD Model Calculations'!$D$23=2,WorkingData!AG113,IF('DDD Model Calculations'!$D$23=4,WorkingData!AH113,WorkingData!AI113)))</f>
        <v/>
      </c>
      <c r="T113" t="str">
        <f t="shared" si="54"/>
        <v/>
      </c>
      <c r="U113" t="str">
        <f t="shared" si="55"/>
        <v/>
      </c>
      <c r="V113" t="str">
        <f t="shared" si="56"/>
        <v/>
      </c>
      <c r="W113" t="str">
        <f t="shared" si="57"/>
        <v/>
      </c>
      <c r="X113" t="str">
        <f>IF(AND($N113&gt;0,$N113&lt;&gt;"",'DDD Model Calculations'!$K$3&gt;=3),$N113-('DDD Model Calculations'!K$13+'DDD Model Calculations'!K$12*WorkingData!$P113),"")</f>
        <v/>
      </c>
      <c r="Y113" t="str">
        <f>IF(AND($N113&gt;0,$N113&lt;&gt;""),$N113-('DDD Model Calculations'!L$13+'DDD Model Calculations'!L$12*WorkingData!$P113),"")</f>
        <v/>
      </c>
      <c r="Z113" t="str">
        <f>IF(AND($N113&gt;0,$N113&lt;&gt;""),$N113-('DDD Model Calculations'!M$13+'DDD Model Calculations'!M$12*WorkingData!$P113),"")</f>
        <v/>
      </c>
      <c r="AA113" t="str">
        <f>IF(AND($N113&gt;0,$N113&lt;&gt;""),$N113-('DDD Model Calculations'!N$13+'DDD Model Calculations'!N$12*WorkingData!$P113),"")</f>
        <v/>
      </c>
      <c r="AB113" t="str">
        <f>IF(X113&lt;&gt;"",X113/'DDD Model Calculations'!K$11,"")</f>
        <v/>
      </c>
      <c r="AC113" t="str">
        <f>IF(Y113&lt;&gt;"",Y113/'DDD Model Calculations'!L$11,"")</f>
        <v/>
      </c>
      <c r="AD113" t="str">
        <f>IF(Z113&lt;&gt;"",Z113/'DDD Model Calculations'!M$11,"")</f>
        <v/>
      </c>
      <c r="AE113" t="str">
        <f>IF(AA113&lt;&gt;"",AA113/'DDD Model Calculations'!N$11,"")</f>
        <v/>
      </c>
      <c r="AF113" t="str">
        <f t="shared" si="58"/>
        <v/>
      </c>
      <c r="AG113" t="str">
        <f t="shared" si="59"/>
        <v/>
      </c>
      <c r="AH113" t="str">
        <f t="shared" si="60"/>
        <v/>
      </c>
      <c r="AI113" t="str">
        <f t="shared" si="61"/>
        <v/>
      </c>
    </row>
    <row r="114" spans="1:35" x14ac:dyDescent="0.4">
      <c r="A114" s="2"/>
      <c r="G114" t="str">
        <f t="shared" si="44"/>
        <v/>
      </c>
      <c r="H114" s="2" t="str">
        <f t="shared" si="45"/>
        <v/>
      </c>
      <c r="I114" t="str">
        <f t="shared" si="46"/>
        <v/>
      </c>
      <c r="J114" t="str">
        <f t="shared" si="62"/>
        <v/>
      </c>
      <c r="K114" t="str">
        <f>IF(AND($H115&gt;0,$H115&lt;&gt;""),VLOOKUP($H115,'Weather Data'!$L$2:$P$4170,'DDD Model Calculations'!$D$22,FALSE),"")</f>
        <v/>
      </c>
      <c r="L114" t="str">
        <f>IF(AND($K114&gt;0,$K114&lt;&gt;""),VLOOKUP($H114,'Weather Data'!$L$2:$P$4170,'DDD Model Calculations'!$D$22,FALSE),"")</f>
        <v/>
      </c>
      <c r="M114" t="str">
        <f t="shared" si="63"/>
        <v/>
      </c>
      <c r="N114" t="str">
        <f t="shared" si="51"/>
        <v/>
      </c>
      <c r="O114" t="str">
        <f t="shared" si="52"/>
        <v/>
      </c>
      <c r="P114" t="str">
        <f t="shared" si="64"/>
        <v/>
      </c>
      <c r="Q114" t="str">
        <f t="shared" si="53"/>
        <v/>
      </c>
      <c r="R114" t="str">
        <f t="shared" si="65"/>
        <v/>
      </c>
      <c r="S114" t="str">
        <f>IF('DDD Model Calculations'!$D$23=1,WorkingData!AF114,IF('DDD Model Calculations'!$D$23=2,WorkingData!AG114,IF('DDD Model Calculations'!$D$23=4,WorkingData!AH114,WorkingData!AI114)))</f>
        <v/>
      </c>
      <c r="T114" t="str">
        <f t="shared" si="54"/>
        <v/>
      </c>
      <c r="U114" t="str">
        <f t="shared" si="55"/>
        <v/>
      </c>
      <c r="V114" t="str">
        <f t="shared" si="56"/>
        <v/>
      </c>
      <c r="W114" t="str">
        <f t="shared" si="57"/>
        <v/>
      </c>
      <c r="X114" t="str">
        <f>IF(AND($N114&gt;0,$N114&lt;&gt;"",'DDD Model Calculations'!$K$3&gt;=3),$N114-('DDD Model Calculations'!K$13+'DDD Model Calculations'!K$12*WorkingData!$P114),"")</f>
        <v/>
      </c>
      <c r="Y114" t="str">
        <f>IF(AND($N114&gt;0,$N114&lt;&gt;""),$N114-('DDD Model Calculations'!L$13+'DDD Model Calculations'!L$12*WorkingData!$P114),"")</f>
        <v/>
      </c>
      <c r="Z114" t="str">
        <f>IF(AND($N114&gt;0,$N114&lt;&gt;""),$N114-('DDD Model Calculations'!M$13+'DDD Model Calculations'!M$12*WorkingData!$P114),"")</f>
        <v/>
      </c>
      <c r="AA114" t="str">
        <f>IF(AND($N114&gt;0,$N114&lt;&gt;""),$N114-('DDD Model Calculations'!N$13+'DDD Model Calculations'!N$12*WorkingData!$P114),"")</f>
        <v/>
      </c>
      <c r="AB114" t="str">
        <f>IF(X114&lt;&gt;"",X114/'DDD Model Calculations'!K$11,"")</f>
        <v/>
      </c>
      <c r="AC114" t="str">
        <f>IF(Y114&lt;&gt;"",Y114/'DDD Model Calculations'!L$11,"")</f>
        <v/>
      </c>
      <c r="AD114" t="str">
        <f>IF(Z114&lt;&gt;"",Z114/'DDD Model Calculations'!M$11,"")</f>
        <v/>
      </c>
      <c r="AE114" t="str">
        <f>IF(AA114&lt;&gt;"",AA114/'DDD Model Calculations'!N$11,"")</f>
        <v/>
      </c>
      <c r="AF114" t="str">
        <f t="shared" si="58"/>
        <v/>
      </c>
      <c r="AG114" t="str">
        <f t="shared" si="59"/>
        <v/>
      </c>
      <c r="AH114" t="str">
        <f t="shared" si="60"/>
        <v/>
      </c>
      <c r="AI114" t="str">
        <f t="shared" si="61"/>
        <v/>
      </c>
    </row>
    <row r="115" spans="1:35" x14ac:dyDescent="0.4">
      <c r="A115" s="2"/>
      <c r="G115" t="str">
        <f t="shared" si="44"/>
        <v/>
      </c>
      <c r="H115" s="2" t="str">
        <f t="shared" si="45"/>
        <v/>
      </c>
      <c r="I115" t="str">
        <f t="shared" si="46"/>
        <v/>
      </c>
      <c r="J115" t="str">
        <f t="shared" si="62"/>
        <v/>
      </c>
      <c r="K115" t="str">
        <f>IF(AND($H116&gt;0,$H116&lt;&gt;""),VLOOKUP($H116,'Weather Data'!$L$2:$P$4170,'DDD Model Calculations'!$D$22,FALSE),"")</f>
        <v/>
      </c>
      <c r="L115" t="str">
        <f>IF(AND($K115&gt;0,$K115&lt;&gt;""),VLOOKUP($H115,'Weather Data'!$L$2:$P$4170,'DDD Model Calculations'!$D$22,FALSE),"")</f>
        <v/>
      </c>
      <c r="M115" t="str">
        <f t="shared" si="63"/>
        <v/>
      </c>
      <c r="N115" t="str">
        <f t="shared" si="51"/>
        <v/>
      </c>
      <c r="O115" t="str">
        <f t="shared" si="52"/>
        <v/>
      </c>
      <c r="P115" t="str">
        <f t="shared" si="64"/>
        <v/>
      </c>
      <c r="Q115" t="str">
        <f t="shared" si="53"/>
        <v/>
      </c>
      <c r="R115" t="str">
        <f t="shared" si="65"/>
        <v/>
      </c>
      <c r="S115" t="str">
        <f>IF('DDD Model Calculations'!$D$23=1,WorkingData!AF115,IF('DDD Model Calculations'!$D$23=2,WorkingData!AG115,IF('DDD Model Calculations'!$D$23=4,WorkingData!AH115,WorkingData!AI115)))</f>
        <v/>
      </c>
      <c r="T115" t="str">
        <f t="shared" si="54"/>
        <v/>
      </c>
      <c r="U115" t="str">
        <f t="shared" si="55"/>
        <v/>
      </c>
      <c r="V115" t="str">
        <f t="shared" si="56"/>
        <v/>
      </c>
      <c r="W115" t="str">
        <f t="shared" si="57"/>
        <v/>
      </c>
      <c r="X115" t="str">
        <f>IF(AND($N115&gt;0,$N115&lt;&gt;"",'DDD Model Calculations'!$K$3&gt;=3),$N115-('DDD Model Calculations'!K$13+'DDD Model Calculations'!K$12*WorkingData!$P115),"")</f>
        <v/>
      </c>
      <c r="Y115" t="str">
        <f>IF(AND($N115&gt;0,$N115&lt;&gt;""),$N115-('DDD Model Calculations'!L$13+'DDD Model Calculations'!L$12*WorkingData!$P115),"")</f>
        <v/>
      </c>
      <c r="Z115" t="str">
        <f>IF(AND($N115&gt;0,$N115&lt;&gt;""),$N115-('DDD Model Calculations'!M$13+'DDD Model Calculations'!M$12*WorkingData!$P115),"")</f>
        <v/>
      </c>
      <c r="AA115" t="str">
        <f>IF(AND($N115&gt;0,$N115&lt;&gt;""),$N115-('DDD Model Calculations'!N$13+'DDD Model Calculations'!N$12*WorkingData!$P115),"")</f>
        <v/>
      </c>
      <c r="AB115" t="str">
        <f>IF(X115&lt;&gt;"",X115/'DDD Model Calculations'!K$11,"")</f>
        <v/>
      </c>
      <c r="AC115" t="str">
        <f>IF(Y115&lt;&gt;"",Y115/'DDD Model Calculations'!L$11,"")</f>
        <v/>
      </c>
      <c r="AD115" t="str">
        <f>IF(Z115&lt;&gt;"",Z115/'DDD Model Calculations'!M$11,"")</f>
        <v/>
      </c>
      <c r="AE115" t="str">
        <f>IF(AA115&lt;&gt;"",AA115/'DDD Model Calculations'!N$11,"")</f>
        <v/>
      </c>
      <c r="AF115" t="str">
        <f t="shared" si="58"/>
        <v/>
      </c>
      <c r="AG115" t="str">
        <f t="shared" si="59"/>
        <v/>
      </c>
      <c r="AH115" t="str">
        <f t="shared" si="60"/>
        <v/>
      </c>
      <c r="AI115" t="str">
        <f t="shared" si="61"/>
        <v/>
      </c>
    </row>
    <row r="116" spans="1:35" x14ac:dyDescent="0.4">
      <c r="A116" s="2"/>
      <c r="G116" t="str">
        <f t="shared" si="44"/>
        <v/>
      </c>
      <c r="H116" s="2" t="str">
        <f t="shared" si="45"/>
        <v/>
      </c>
      <c r="I116" t="str">
        <f t="shared" si="46"/>
        <v/>
      </c>
      <c r="J116" t="str">
        <f t="shared" si="62"/>
        <v/>
      </c>
      <c r="K116" t="str">
        <f>IF(AND($H117&gt;0,$H117&lt;&gt;""),VLOOKUP($H117,'Weather Data'!$L$2:$P$4170,'DDD Model Calculations'!$D$22,FALSE),"")</f>
        <v/>
      </c>
      <c r="L116" t="str">
        <f>IF(AND($K116&gt;0,$K116&lt;&gt;""),VLOOKUP($H116,'Weather Data'!$L$2:$P$4170,'DDD Model Calculations'!$D$22,FALSE),"")</f>
        <v/>
      </c>
      <c r="M116" t="str">
        <f t="shared" si="63"/>
        <v/>
      </c>
      <c r="N116" t="str">
        <f t="shared" si="51"/>
        <v/>
      </c>
      <c r="O116" t="str">
        <f t="shared" si="52"/>
        <v/>
      </c>
      <c r="P116" t="str">
        <f t="shared" si="64"/>
        <v/>
      </c>
      <c r="Q116" t="str">
        <f t="shared" si="53"/>
        <v/>
      </c>
      <c r="R116" t="str">
        <f t="shared" si="65"/>
        <v/>
      </c>
      <c r="S116" t="str">
        <f>IF('DDD Model Calculations'!$D$23=1,WorkingData!AF116,IF('DDD Model Calculations'!$D$23=2,WorkingData!AG116,IF('DDD Model Calculations'!$D$23=4,WorkingData!AH116,WorkingData!AI116)))</f>
        <v/>
      </c>
      <c r="T116" t="str">
        <f t="shared" si="54"/>
        <v/>
      </c>
      <c r="U116" t="str">
        <f t="shared" si="55"/>
        <v/>
      </c>
      <c r="V116" t="str">
        <f t="shared" si="56"/>
        <v/>
      </c>
      <c r="W116" t="str">
        <f t="shared" si="57"/>
        <v/>
      </c>
      <c r="X116" t="str">
        <f>IF(AND($N116&gt;0,$N116&lt;&gt;"",'DDD Model Calculations'!$K$3&gt;=3),$N116-('DDD Model Calculations'!K$13+'DDD Model Calculations'!K$12*WorkingData!$P116),"")</f>
        <v/>
      </c>
      <c r="Y116" t="str">
        <f>IF(AND($N116&gt;0,$N116&lt;&gt;""),$N116-('DDD Model Calculations'!L$13+'DDD Model Calculations'!L$12*WorkingData!$P116),"")</f>
        <v/>
      </c>
      <c r="Z116" t="str">
        <f>IF(AND($N116&gt;0,$N116&lt;&gt;""),$N116-('DDD Model Calculations'!M$13+'DDD Model Calculations'!M$12*WorkingData!$P116),"")</f>
        <v/>
      </c>
      <c r="AA116" t="str">
        <f>IF(AND($N116&gt;0,$N116&lt;&gt;""),$N116-('DDD Model Calculations'!N$13+'DDD Model Calculations'!N$12*WorkingData!$P116),"")</f>
        <v/>
      </c>
      <c r="AB116" t="str">
        <f>IF(X116&lt;&gt;"",X116/'DDD Model Calculations'!K$11,"")</f>
        <v/>
      </c>
      <c r="AC116" t="str">
        <f>IF(Y116&lt;&gt;"",Y116/'DDD Model Calculations'!L$11,"")</f>
        <v/>
      </c>
      <c r="AD116" t="str">
        <f>IF(Z116&lt;&gt;"",Z116/'DDD Model Calculations'!M$11,"")</f>
        <v/>
      </c>
      <c r="AE116" t="str">
        <f>IF(AA116&lt;&gt;"",AA116/'DDD Model Calculations'!N$11,"")</f>
        <v/>
      </c>
      <c r="AF116" t="str">
        <f t="shared" si="58"/>
        <v/>
      </c>
      <c r="AG116" t="str">
        <f t="shared" si="59"/>
        <v/>
      </c>
      <c r="AH116" t="str">
        <f t="shared" si="60"/>
        <v/>
      </c>
      <c r="AI116" t="str">
        <f t="shared" si="61"/>
        <v/>
      </c>
    </row>
    <row r="117" spans="1:35" x14ac:dyDescent="0.4">
      <c r="A117" s="2"/>
      <c r="G117" t="str">
        <f t="shared" si="44"/>
        <v/>
      </c>
      <c r="H117" s="2" t="str">
        <f t="shared" si="45"/>
        <v/>
      </c>
      <c r="I117" t="str">
        <f t="shared" si="46"/>
        <v/>
      </c>
      <c r="J117" t="str">
        <f t="shared" si="62"/>
        <v/>
      </c>
      <c r="K117" t="str">
        <f>IF(AND($H118&gt;0,$H118&lt;&gt;""),VLOOKUP($H118,'Weather Data'!$L$2:$P$4170,'DDD Model Calculations'!$D$22,FALSE),"")</f>
        <v/>
      </c>
      <c r="L117" t="str">
        <f>IF(AND($K117&gt;0,$K117&lt;&gt;""),VLOOKUP($H117,'Weather Data'!$L$2:$P$4170,'DDD Model Calculations'!$D$22,FALSE),"")</f>
        <v/>
      </c>
      <c r="M117" t="str">
        <f t="shared" si="63"/>
        <v/>
      </c>
      <c r="N117" t="str">
        <f t="shared" si="51"/>
        <v/>
      </c>
      <c r="O117" t="str">
        <f t="shared" si="52"/>
        <v/>
      </c>
      <c r="P117" t="str">
        <f t="shared" si="64"/>
        <v/>
      </c>
      <c r="Q117" t="str">
        <f t="shared" si="53"/>
        <v/>
      </c>
      <c r="R117" t="str">
        <f t="shared" si="65"/>
        <v/>
      </c>
      <c r="S117" t="str">
        <f>IF('DDD Model Calculations'!$D$23=1,WorkingData!AF117,IF('DDD Model Calculations'!$D$23=2,WorkingData!AG117,IF('DDD Model Calculations'!$D$23=4,WorkingData!AH117,WorkingData!AI117)))</f>
        <v/>
      </c>
      <c r="T117" t="str">
        <f t="shared" si="54"/>
        <v/>
      </c>
      <c r="U117" t="str">
        <f t="shared" si="55"/>
        <v/>
      </c>
      <c r="V117" t="str">
        <f t="shared" si="56"/>
        <v/>
      </c>
      <c r="W117" t="str">
        <f t="shared" si="57"/>
        <v/>
      </c>
      <c r="X117" t="str">
        <f>IF(AND($N117&gt;0,$N117&lt;&gt;"",'DDD Model Calculations'!$K$3&gt;=3),$N117-('DDD Model Calculations'!K$13+'DDD Model Calculations'!K$12*WorkingData!$P117),"")</f>
        <v/>
      </c>
      <c r="Y117" t="str">
        <f>IF(AND($N117&gt;0,$N117&lt;&gt;""),$N117-('DDD Model Calculations'!L$13+'DDD Model Calculations'!L$12*WorkingData!$P117),"")</f>
        <v/>
      </c>
      <c r="Z117" t="str">
        <f>IF(AND($N117&gt;0,$N117&lt;&gt;""),$N117-('DDD Model Calculations'!M$13+'DDD Model Calculations'!M$12*WorkingData!$P117),"")</f>
        <v/>
      </c>
      <c r="AA117" t="str">
        <f>IF(AND($N117&gt;0,$N117&lt;&gt;""),$N117-('DDD Model Calculations'!N$13+'DDD Model Calculations'!N$12*WorkingData!$P117),"")</f>
        <v/>
      </c>
      <c r="AB117" t="str">
        <f>IF(X117&lt;&gt;"",X117/'DDD Model Calculations'!K$11,"")</f>
        <v/>
      </c>
      <c r="AC117" t="str">
        <f>IF(Y117&lt;&gt;"",Y117/'DDD Model Calculations'!L$11,"")</f>
        <v/>
      </c>
      <c r="AD117" t="str">
        <f>IF(Z117&lt;&gt;"",Z117/'DDD Model Calculations'!M$11,"")</f>
        <v/>
      </c>
      <c r="AE117" t="str">
        <f>IF(AA117&lt;&gt;"",AA117/'DDD Model Calculations'!N$11,"")</f>
        <v/>
      </c>
      <c r="AF117" t="str">
        <f t="shared" si="58"/>
        <v/>
      </c>
      <c r="AG117" t="str">
        <f t="shared" si="59"/>
        <v/>
      </c>
      <c r="AH117" t="str">
        <f t="shared" si="60"/>
        <v/>
      </c>
      <c r="AI117" t="str">
        <f t="shared" si="61"/>
        <v/>
      </c>
    </row>
    <row r="118" spans="1:35" x14ac:dyDescent="0.4">
      <c r="A118" s="2"/>
      <c r="G118" t="str">
        <f t="shared" si="44"/>
        <v/>
      </c>
      <c r="H118" s="2" t="str">
        <f t="shared" si="45"/>
        <v/>
      </c>
      <c r="I118" t="str">
        <f t="shared" si="46"/>
        <v/>
      </c>
      <c r="J118" t="str">
        <f t="shared" si="62"/>
        <v/>
      </c>
      <c r="K118" t="str">
        <f>IF(AND($H119&gt;0,$H119&lt;&gt;""),VLOOKUP($H119,'Weather Data'!$L$2:$P$4170,'DDD Model Calculations'!$D$22,FALSE),"")</f>
        <v/>
      </c>
      <c r="L118" t="str">
        <f>IF(AND($K118&gt;0,$K118&lt;&gt;""),VLOOKUP($H118,'Weather Data'!$L$2:$P$4170,'DDD Model Calculations'!$D$22,FALSE),"")</f>
        <v/>
      </c>
      <c r="M118" t="str">
        <f t="shared" si="63"/>
        <v/>
      </c>
      <c r="N118" t="str">
        <f t="shared" si="51"/>
        <v/>
      </c>
      <c r="O118" t="str">
        <f t="shared" si="52"/>
        <v/>
      </c>
      <c r="P118" t="str">
        <f t="shared" si="64"/>
        <v/>
      </c>
      <c r="Q118" t="str">
        <f t="shared" si="53"/>
        <v/>
      </c>
      <c r="R118" t="str">
        <f t="shared" si="65"/>
        <v/>
      </c>
      <c r="S118" t="str">
        <f>IF('DDD Model Calculations'!$D$23=1,WorkingData!AF118,IF('DDD Model Calculations'!$D$23=2,WorkingData!AG118,IF('DDD Model Calculations'!$D$23=4,WorkingData!AH118,WorkingData!AI118)))</f>
        <v/>
      </c>
      <c r="T118" t="str">
        <f t="shared" si="54"/>
        <v/>
      </c>
      <c r="U118" t="str">
        <f t="shared" si="55"/>
        <v/>
      </c>
      <c r="V118" t="str">
        <f t="shared" si="56"/>
        <v/>
      </c>
      <c r="W118" t="str">
        <f t="shared" si="57"/>
        <v/>
      </c>
      <c r="X118" t="str">
        <f>IF(AND($N118&gt;0,$N118&lt;&gt;"",'DDD Model Calculations'!$K$3&gt;=3),$N118-('DDD Model Calculations'!K$13+'DDD Model Calculations'!K$12*WorkingData!$P118),"")</f>
        <v/>
      </c>
      <c r="Y118" t="str">
        <f>IF(AND($N118&gt;0,$N118&lt;&gt;""),$N118-('DDD Model Calculations'!L$13+'DDD Model Calculations'!L$12*WorkingData!$P118),"")</f>
        <v/>
      </c>
      <c r="Z118" t="str">
        <f>IF(AND($N118&gt;0,$N118&lt;&gt;""),$N118-('DDD Model Calculations'!M$13+'DDD Model Calculations'!M$12*WorkingData!$P118),"")</f>
        <v/>
      </c>
      <c r="AA118" t="str">
        <f>IF(AND($N118&gt;0,$N118&lt;&gt;""),$N118-('DDD Model Calculations'!N$13+'DDD Model Calculations'!N$12*WorkingData!$P118),"")</f>
        <v/>
      </c>
      <c r="AB118" t="str">
        <f>IF(X118&lt;&gt;"",X118/'DDD Model Calculations'!K$11,"")</f>
        <v/>
      </c>
      <c r="AC118" t="str">
        <f>IF(Y118&lt;&gt;"",Y118/'DDD Model Calculations'!L$11,"")</f>
        <v/>
      </c>
      <c r="AD118" t="str">
        <f>IF(Z118&lt;&gt;"",Z118/'DDD Model Calculations'!M$11,"")</f>
        <v/>
      </c>
      <c r="AE118" t="str">
        <f>IF(AA118&lt;&gt;"",AA118/'DDD Model Calculations'!N$11,"")</f>
        <v/>
      </c>
      <c r="AF118" t="str">
        <f t="shared" si="58"/>
        <v/>
      </c>
      <c r="AG118" t="str">
        <f t="shared" si="59"/>
        <v/>
      </c>
      <c r="AH118" t="str">
        <f t="shared" si="60"/>
        <v/>
      </c>
      <c r="AI118" t="str">
        <f t="shared" si="61"/>
        <v/>
      </c>
    </row>
    <row r="119" spans="1:35" x14ac:dyDescent="0.4">
      <c r="A119" s="2"/>
      <c r="G119" t="str">
        <f t="shared" si="44"/>
        <v/>
      </c>
      <c r="H119" s="2" t="str">
        <f t="shared" si="45"/>
        <v/>
      </c>
      <c r="I119" t="str">
        <f t="shared" si="46"/>
        <v/>
      </c>
      <c r="J119" t="str">
        <f t="shared" si="62"/>
        <v/>
      </c>
      <c r="K119" t="str">
        <f>IF(AND($H120&gt;0,$H120&lt;&gt;""),VLOOKUP($H120,'Weather Data'!$L$2:$P$4170,'DDD Model Calculations'!$D$22,FALSE),"")</f>
        <v/>
      </c>
      <c r="L119" t="str">
        <f>IF(AND($K119&gt;0,$K119&lt;&gt;""),VLOOKUP($H119,'Weather Data'!$L$2:$P$4170,'DDD Model Calculations'!$D$22,FALSE),"")</f>
        <v/>
      </c>
      <c r="M119" t="str">
        <f t="shared" si="63"/>
        <v/>
      </c>
      <c r="N119" t="str">
        <f t="shared" si="51"/>
        <v/>
      </c>
      <c r="O119" t="str">
        <f t="shared" si="52"/>
        <v/>
      </c>
      <c r="P119" t="str">
        <f t="shared" si="64"/>
        <v/>
      </c>
      <c r="Q119" t="str">
        <f t="shared" si="53"/>
        <v/>
      </c>
      <c r="R119" t="str">
        <f t="shared" si="65"/>
        <v/>
      </c>
      <c r="S119" t="str">
        <f>IF('DDD Model Calculations'!$D$23=1,WorkingData!AF119,IF('DDD Model Calculations'!$D$23=2,WorkingData!AG119,IF('DDD Model Calculations'!$D$23=4,WorkingData!AH119,WorkingData!AI119)))</f>
        <v/>
      </c>
      <c r="T119" t="str">
        <f t="shared" si="54"/>
        <v/>
      </c>
      <c r="U119" t="str">
        <f t="shared" si="55"/>
        <v/>
      </c>
      <c r="V119" t="str">
        <f t="shared" si="56"/>
        <v/>
      </c>
      <c r="W119" t="str">
        <f t="shared" si="57"/>
        <v/>
      </c>
      <c r="X119" t="str">
        <f>IF(AND($N119&gt;0,$N119&lt;&gt;"",'DDD Model Calculations'!$K$3&gt;=3),$N119-('DDD Model Calculations'!K$13+'DDD Model Calculations'!K$12*WorkingData!$P119),"")</f>
        <v/>
      </c>
      <c r="Y119" t="str">
        <f>IF(AND($N119&gt;0,$N119&lt;&gt;""),$N119-('DDD Model Calculations'!L$13+'DDD Model Calculations'!L$12*WorkingData!$P119),"")</f>
        <v/>
      </c>
      <c r="Z119" t="str">
        <f>IF(AND($N119&gt;0,$N119&lt;&gt;""),$N119-('DDD Model Calculations'!M$13+'DDD Model Calculations'!M$12*WorkingData!$P119),"")</f>
        <v/>
      </c>
      <c r="AA119" t="str">
        <f>IF(AND($N119&gt;0,$N119&lt;&gt;""),$N119-('DDD Model Calculations'!N$13+'DDD Model Calculations'!N$12*WorkingData!$P119),"")</f>
        <v/>
      </c>
      <c r="AB119" t="str">
        <f>IF(X119&lt;&gt;"",X119/'DDD Model Calculations'!K$11,"")</f>
        <v/>
      </c>
      <c r="AC119" t="str">
        <f>IF(Y119&lt;&gt;"",Y119/'DDD Model Calculations'!L$11,"")</f>
        <v/>
      </c>
      <c r="AD119" t="str">
        <f>IF(Z119&lt;&gt;"",Z119/'DDD Model Calculations'!M$11,"")</f>
        <v/>
      </c>
      <c r="AE119" t="str">
        <f>IF(AA119&lt;&gt;"",AA119/'DDD Model Calculations'!N$11,"")</f>
        <v/>
      </c>
      <c r="AF119" t="str">
        <f t="shared" si="58"/>
        <v/>
      </c>
      <c r="AG119" t="str">
        <f t="shared" si="59"/>
        <v/>
      </c>
      <c r="AH119" t="str">
        <f t="shared" si="60"/>
        <v/>
      </c>
      <c r="AI119" t="str">
        <f t="shared" si="61"/>
        <v/>
      </c>
    </row>
    <row r="120" spans="1:35" x14ac:dyDescent="0.4">
      <c r="A120" s="2"/>
      <c r="G120" t="str">
        <f t="shared" si="44"/>
        <v/>
      </c>
      <c r="H120" s="2" t="str">
        <f t="shared" si="45"/>
        <v/>
      </c>
      <c r="I120" t="str">
        <f t="shared" si="46"/>
        <v/>
      </c>
      <c r="J120" t="str">
        <f t="shared" si="62"/>
        <v/>
      </c>
      <c r="K120" t="str">
        <f>IF(AND($H121&gt;0,$H121&lt;&gt;""),VLOOKUP($H121,'Weather Data'!$L$2:$P$4170,'DDD Model Calculations'!$D$22,FALSE),"")</f>
        <v/>
      </c>
      <c r="L120" t="str">
        <f>IF(AND($K120&gt;0,$K120&lt;&gt;""),VLOOKUP($H120,'Weather Data'!$L$2:$P$4170,'DDD Model Calculations'!$D$22,FALSE),"")</f>
        <v/>
      </c>
      <c r="M120" t="str">
        <f t="shared" si="63"/>
        <v/>
      </c>
      <c r="N120" t="str">
        <f t="shared" si="51"/>
        <v/>
      </c>
      <c r="O120" t="str">
        <f t="shared" si="52"/>
        <v/>
      </c>
      <c r="P120" t="str">
        <f t="shared" si="64"/>
        <v/>
      </c>
      <c r="Q120" t="str">
        <f t="shared" si="53"/>
        <v/>
      </c>
      <c r="R120" t="str">
        <f t="shared" si="65"/>
        <v/>
      </c>
      <c r="S120" t="str">
        <f>IF('DDD Model Calculations'!$D$23=1,WorkingData!AF120,IF('DDD Model Calculations'!$D$23=2,WorkingData!AG120,IF('DDD Model Calculations'!$D$23=4,WorkingData!AH120,WorkingData!AI120)))</f>
        <v/>
      </c>
      <c r="T120" t="str">
        <f t="shared" si="54"/>
        <v/>
      </c>
      <c r="U120" t="str">
        <f t="shared" si="55"/>
        <v/>
      </c>
      <c r="V120" t="str">
        <f t="shared" si="56"/>
        <v/>
      </c>
      <c r="W120" t="str">
        <f t="shared" si="57"/>
        <v/>
      </c>
      <c r="X120" t="str">
        <f>IF(AND($N120&gt;0,$N120&lt;&gt;"",'DDD Model Calculations'!$K$3&gt;=3),$N120-('DDD Model Calculations'!K$13+'DDD Model Calculations'!K$12*WorkingData!$P120),"")</f>
        <v/>
      </c>
      <c r="Y120" t="str">
        <f>IF(AND($N120&gt;0,$N120&lt;&gt;""),$N120-('DDD Model Calculations'!L$13+'DDD Model Calculations'!L$12*WorkingData!$P120),"")</f>
        <v/>
      </c>
      <c r="Z120" t="str">
        <f>IF(AND($N120&gt;0,$N120&lt;&gt;""),$N120-('DDD Model Calculations'!M$13+'DDD Model Calculations'!M$12*WorkingData!$P120),"")</f>
        <v/>
      </c>
      <c r="AA120" t="str">
        <f>IF(AND($N120&gt;0,$N120&lt;&gt;""),$N120-('DDD Model Calculations'!N$13+'DDD Model Calculations'!N$12*WorkingData!$P120),"")</f>
        <v/>
      </c>
      <c r="AB120" t="str">
        <f>IF(X120&lt;&gt;"",X120/'DDD Model Calculations'!K$11,"")</f>
        <v/>
      </c>
      <c r="AC120" t="str">
        <f>IF(Y120&lt;&gt;"",Y120/'DDD Model Calculations'!L$11,"")</f>
        <v/>
      </c>
      <c r="AD120" t="str">
        <f>IF(Z120&lt;&gt;"",Z120/'DDD Model Calculations'!M$11,"")</f>
        <v/>
      </c>
      <c r="AE120" t="str">
        <f>IF(AA120&lt;&gt;"",AA120/'DDD Model Calculations'!N$11,"")</f>
        <v/>
      </c>
      <c r="AF120" t="str">
        <f t="shared" si="58"/>
        <v/>
      </c>
      <c r="AG120" t="str">
        <f t="shared" si="59"/>
        <v/>
      </c>
      <c r="AH120" t="str">
        <f t="shared" si="60"/>
        <v/>
      </c>
      <c r="AI120" t="str">
        <f t="shared" si="61"/>
        <v/>
      </c>
    </row>
    <row r="121" spans="1:35" x14ac:dyDescent="0.4">
      <c r="A121" s="2"/>
      <c r="G121" t="str">
        <f t="shared" si="44"/>
        <v/>
      </c>
      <c r="H121" s="2" t="str">
        <f t="shared" si="45"/>
        <v/>
      </c>
      <c r="I121" t="str">
        <f t="shared" si="46"/>
        <v/>
      </c>
      <c r="J121" t="str">
        <f t="shared" si="62"/>
        <v/>
      </c>
      <c r="K121" t="str">
        <f>IF(AND($H122&gt;0,$H122&lt;&gt;""),VLOOKUP($H122,'Weather Data'!$L$2:$P$4170,'DDD Model Calculations'!$D$22,FALSE),"")</f>
        <v/>
      </c>
      <c r="L121" t="str">
        <f>IF(AND($K121&gt;0,$K121&lt;&gt;""),VLOOKUP($H121,'Weather Data'!$L$2:$P$4170,'DDD Model Calculations'!$D$22,FALSE),"")</f>
        <v/>
      </c>
      <c r="M121" t="str">
        <f t="shared" si="63"/>
        <v/>
      </c>
      <c r="N121" t="str">
        <f t="shared" si="51"/>
        <v/>
      </c>
      <c r="O121" t="str">
        <f t="shared" si="52"/>
        <v/>
      </c>
      <c r="P121" t="str">
        <f t="shared" si="64"/>
        <v/>
      </c>
      <c r="Q121" t="str">
        <f t="shared" si="53"/>
        <v/>
      </c>
      <c r="R121" t="str">
        <f t="shared" si="65"/>
        <v/>
      </c>
      <c r="S121" t="str">
        <f>IF('DDD Model Calculations'!$D$23=1,WorkingData!AF121,IF('DDD Model Calculations'!$D$23=2,WorkingData!AG121,IF('DDD Model Calculations'!$D$23=4,WorkingData!AH121,WorkingData!AI121)))</f>
        <v/>
      </c>
      <c r="T121" t="str">
        <f t="shared" si="54"/>
        <v/>
      </c>
      <c r="U121" t="str">
        <f t="shared" si="55"/>
        <v/>
      </c>
      <c r="V121" t="str">
        <f t="shared" si="56"/>
        <v/>
      </c>
      <c r="W121" t="str">
        <f t="shared" si="57"/>
        <v/>
      </c>
      <c r="X121" t="str">
        <f>IF(AND($N121&gt;0,$N121&lt;&gt;"",'DDD Model Calculations'!$K$3&gt;=3),$N121-('DDD Model Calculations'!K$13+'DDD Model Calculations'!K$12*WorkingData!$P121),"")</f>
        <v/>
      </c>
      <c r="Y121" t="str">
        <f>IF(AND($N121&gt;0,$N121&lt;&gt;""),$N121-('DDD Model Calculations'!L$13+'DDD Model Calculations'!L$12*WorkingData!$P121),"")</f>
        <v/>
      </c>
      <c r="Z121" t="str">
        <f>IF(AND($N121&gt;0,$N121&lt;&gt;""),$N121-('DDD Model Calculations'!M$13+'DDD Model Calculations'!M$12*WorkingData!$P121),"")</f>
        <v/>
      </c>
      <c r="AA121" t="str">
        <f>IF(AND($N121&gt;0,$N121&lt;&gt;""),$N121-('DDD Model Calculations'!N$13+'DDD Model Calculations'!N$12*WorkingData!$P121),"")</f>
        <v/>
      </c>
      <c r="AB121" t="str">
        <f>IF(X121&lt;&gt;"",X121/'DDD Model Calculations'!K$11,"")</f>
        <v/>
      </c>
      <c r="AC121" t="str">
        <f>IF(Y121&lt;&gt;"",Y121/'DDD Model Calculations'!L$11,"")</f>
        <v/>
      </c>
      <c r="AD121" t="str">
        <f>IF(Z121&lt;&gt;"",Z121/'DDD Model Calculations'!M$11,"")</f>
        <v/>
      </c>
      <c r="AE121" t="str">
        <f>IF(AA121&lt;&gt;"",AA121/'DDD Model Calculations'!N$11,"")</f>
        <v/>
      </c>
      <c r="AF121" t="str">
        <f t="shared" si="58"/>
        <v/>
      </c>
      <c r="AG121" t="str">
        <f t="shared" si="59"/>
        <v/>
      </c>
      <c r="AH121" t="str">
        <f t="shared" si="60"/>
        <v/>
      </c>
      <c r="AI121" t="str">
        <f t="shared" si="61"/>
        <v/>
      </c>
    </row>
    <row r="122" spans="1:35" x14ac:dyDescent="0.4">
      <c r="A122" s="2"/>
      <c r="G122" t="str">
        <f t="shared" si="44"/>
        <v/>
      </c>
      <c r="H122" s="2" t="str">
        <f t="shared" si="45"/>
        <v/>
      </c>
      <c r="I122" t="str">
        <f t="shared" si="46"/>
        <v/>
      </c>
      <c r="J122" t="str">
        <f t="shared" si="62"/>
        <v/>
      </c>
      <c r="K122" t="str">
        <f>IF(AND($H123&gt;0,$H123&lt;&gt;""),VLOOKUP($H123,'Weather Data'!$L$2:$P$4170,'DDD Model Calculations'!$D$22,FALSE),"")</f>
        <v/>
      </c>
      <c r="L122" t="str">
        <f>IF(AND($K122&gt;0,$K122&lt;&gt;""),VLOOKUP($H122,'Weather Data'!$L$2:$P$4170,'DDD Model Calculations'!$D$22,FALSE),"")</f>
        <v/>
      </c>
      <c r="M122" t="str">
        <f t="shared" si="63"/>
        <v/>
      </c>
      <c r="N122" t="str">
        <f t="shared" si="51"/>
        <v/>
      </c>
      <c r="O122" t="str">
        <f t="shared" si="52"/>
        <v/>
      </c>
      <c r="P122" t="str">
        <f t="shared" si="64"/>
        <v/>
      </c>
      <c r="Q122" t="str">
        <f t="shared" si="53"/>
        <v/>
      </c>
      <c r="R122" t="str">
        <f t="shared" si="65"/>
        <v/>
      </c>
      <c r="S122" t="str">
        <f>IF('DDD Model Calculations'!$D$23=1,WorkingData!AF122,IF('DDD Model Calculations'!$D$23=2,WorkingData!AG122,IF('DDD Model Calculations'!$D$23=4,WorkingData!AH122,WorkingData!AI122)))</f>
        <v/>
      </c>
      <c r="T122" t="str">
        <f t="shared" si="54"/>
        <v/>
      </c>
      <c r="U122" t="str">
        <f t="shared" si="55"/>
        <v/>
      </c>
      <c r="V122" t="str">
        <f t="shared" si="56"/>
        <v/>
      </c>
      <c r="W122" t="str">
        <f t="shared" si="57"/>
        <v/>
      </c>
      <c r="X122" t="str">
        <f>IF(AND($N122&gt;0,$N122&lt;&gt;"",'DDD Model Calculations'!$K$3&gt;=3),$N122-('DDD Model Calculations'!K$13+'DDD Model Calculations'!K$12*WorkingData!$P122),"")</f>
        <v/>
      </c>
      <c r="Y122" t="str">
        <f>IF(AND($N122&gt;0,$N122&lt;&gt;""),$N122-('DDD Model Calculations'!L$13+'DDD Model Calculations'!L$12*WorkingData!$P122),"")</f>
        <v/>
      </c>
      <c r="Z122" t="str">
        <f>IF(AND($N122&gt;0,$N122&lt;&gt;""),$N122-('DDD Model Calculations'!M$13+'DDD Model Calculations'!M$12*WorkingData!$P122),"")</f>
        <v/>
      </c>
      <c r="AA122" t="str">
        <f>IF(AND($N122&gt;0,$N122&lt;&gt;""),$N122-('DDD Model Calculations'!N$13+'DDD Model Calculations'!N$12*WorkingData!$P122),"")</f>
        <v/>
      </c>
      <c r="AB122" t="str">
        <f>IF(X122&lt;&gt;"",X122/'DDD Model Calculations'!K$11,"")</f>
        <v/>
      </c>
      <c r="AC122" t="str">
        <f>IF(Y122&lt;&gt;"",Y122/'DDD Model Calculations'!L$11,"")</f>
        <v/>
      </c>
      <c r="AD122" t="str">
        <f>IF(Z122&lt;&gt;"",Z122/'DDD Model Calculations'!M$11,"")</f>
        <v/>
      </c>
      <c r="AE122" t="str">
        <f>IF(AA122&lt;&gt;"",AA122/'DDD Model Calculations'!N$11,"")</f>
        <v/>
      </c>
      <c r="AF122" t="str">
        <f t="shared" si="58"/>
        <v/>
      </c>
      <c r="AG122" t="str">
        <f t="shared" si="59"/>
        <v/>
      </c>
      <c r="AH122" t="str">
        <f t="shared" si="60"/>
        <v/>
      </c>
      <c r="AI122" t="str">
        <f t="shared" si="61"/>
        <v/>
      </c>
    </row>
    <row r="123" spans="1:35" x14ac:dyDescent="0.4">
      <c r="A123" s="2"/>
      <c r="G123" t="str">
        <f t="shared" si="44"/>
        <v/>
      </c>
      <c r="H123" s="2" t="str">
        <f t="shared" si="45"/>
        <v/>
      </c>
      <c r="I123" t="str">
        <f t="shared" si="46"/>
        <v/>
      </c>
      <c r="J123" t="str">
        <f t="shared" si="62"/>
        <v/>
      </c>
      <c r="K123" t="str">
        <f>IF(AND($H124&gt;0,$H124&lt;&gt;""),VLOOKUP($H124,'Weather Data'!$L$2:$P$4170,'DDD Model Calculations'!$D$22,FALSE),"")</f>
        <v/>
      </c>
      <c r="L123" t="str">
        <f>IF(AND($K123&gt;0,$K123&lt;&gt;""),VLOOKUP($H123,'Weather Data'!$L$2:$P$4170,'DDD Model Calculations'!$D$22,FALSE),"")</f>
        <v/>
      </c>
      <c r="M123" t="str">
        <f t="shared" si="63"/>
        <v/>
      </c>
      <c r="N123" t="str">
        <f t="shared" si="51"/>
        <v/>
      </c>
      <c r="O123" t="str">
        <f t="shared" si="52"/>
        <v/>
      </c>
      <c r="P123" t="str">
        <f t="shared" si="64"/>
        <v/>
      </c>
      <c r="Q123" t="str">
        <f t="shared" si="53"/>
        <v/>
      </c>
      <c r="R123" t="str">
        <f t="shared" si="65"/>
        <v/>
      </c>
      <c r="S123" t="str">
        <f>IF('DDD Model Calculations'!$D$23=1,WorkingData!AF123,IF('DDD Model Calculations'!$D$23=2,WorkingData!AG123,IF('DDD Model Calculations'!$D$23=4,WorkingData!AH123,WorkingData!AI123)))</f>
        <v/>
      </c>
      <c r="T123" t="str">
        <f t="shared" si="54"/>
        <v/>
      </c>
      <c r="U123" t="str">
        <f t="shared" si="55"/>
        <v/>
      </c>
      <c r="V123" t="str">
        <f t="shared" si="56"/>
        <v/>
      </c>
      <c r="W123" t="str">
        <f t="shared" si="57"/>
        <v/>
      </c>
      <c r="X123" t="str">
        <f>IF(AND($N123&gt;0,$N123&lt;&gt;"",'DDD Model Calculations'!$K$3&gt;=3),$N123-('DDD Model Calculations'!K$13+'DDD Model Calculations'!K$12*WorkingData!$P123),"")</f>
        <v/>
      </c>
      <c r="Y123" t="str">
        <f>IF(AND($N123&gt;0,$N123&lt;&gt;""),$N123-('DDD Model Calculations'!L$13+'DDD Model Calculations'!L$12*WorkingData!$P123),"")</f>
        <v/>
      </c>
      <c r="Z123" t="str">
        <f>IF(AND($N123&gt;0,$N123&lt;&gt;""),$N123-('DDD Model Calculations'!M$13+'DDD Model Calculations'!M$12*WorkingData!$P123),"")</f>
        <v/>
      </c>
      <c r="AA123" t="str">
        <f>IF(AND($N123&gt;0,$N123&lt;&gt;""),$N123-('DDD Model Calculations'!N$13+'DDD Model Calculations'!N$12*WorkingData!$P123),"")</f>
        <v/>
      </c>
      <c r="AB123" t="str">
        <f>IF(X123&lt;&gt;"",X123/'DDD Model Calculations'!K$11,"")</f>
        <v/>
      </c>
      <c r="AC123" t="str">
        <f>IF(Y123&lt;&gt;"",Y123/'DDD Model Calculations'!L$11,"")</f>
        <v/>
      </c>
      <c r="AD123" t="str">
        <f>IF(Z123&lt;&gt;"",Z123/'DDD Model Calculations'!M$11,"")</f>
        <v/>
      </c>
      <c r="AE123" t="str">
        <f>IF(AA123&lt;&gt;"",AA123/'DDD Model Calculations'!N$11,"")</f>
        <v/>
      </c>
      <c r="AF123" t="str">
        <f t="shared" si="58"/>
        <v/>
      </c>
      <c r="AG123" t="str">
        <f t="shared" si="59"/>
        <v/>
      </c>
      <c r="AH123" t="str">
        <f t="shared" si="60"/>
        <v/>
      </c>
      <c r="AI123" t="str">
        <f t="shared" si="61"/>
        <v/>
      </c>
    </row>
    <row r="124" spans="1:35" x14ac:dyDescent="0.4">
      <c r="G124" t="str">
        <f t="shared" si="44"/>
        <v/>
      </c>
      <c r="H124" s="2" t="str">
        <f t="shared" si="45"/>
        <v/>
      </c>
      <c r="I124" t="str">
        <f t="shared" si="46"/>
        <v/>
      </c>
      <c r="J124" t="str">
        <f t="shared" si="62"/>
        <v/>
      </c>
      <c r="K124" t="str">
        <f>IF(AND($H125&gt;0,$H125&lt;&gt;""),VLOOKUP($H125,'Weather Data'!$L$2:$P$4170,'DDD Model Calculations'!$D$22,FALSE),"")</f>
        <v/>
      </c>
      <c r="L124" t="str">
        <f>IF(AND($K124&gt;0,$K124&lt;&gt;""),VLOOKUP($H124,'Weather Data'!$L$2:$P$4170,'DDD Model Calculations'!$D$22,FALSE),"")</f>
        <v/>
      </c>
      <c r="M124" t="str">
        <f t="shared" si="63"/>
        <v/>
      </c>
      <c r="N124" t="str">
        <f t="shared" si="51"/>
        <v/>
      </c>
      <c r="O124" t="str">
        <f t="shared" si="52"/>
        <v/>
      </c>
      <c r="P124" t="str">
        <f t="shared" si="64"/>
        <v/>
      </c>
      <c r="Q124" t="str">
        <f t="shared" si="53"/>
        <v/>
      </c>
      <c r="R124" t="str">
        <f t="shared" si="65"/>
        <v/>
      </c>
      <c r="S124" t="str">
        <f>IF('DDD Model Calculations'!$D$23=1,WorkingData!AF124,IF('DDD Model Calculations'!$D$23=2,WorkingData!AG124,IF('DDD Model Calculations'!$D$23=4,WorkingData!AH124,WorkingData!AI124)))</f>
        <v/>
      </c>
      <c r="T124" t="str">
        <f t="shared" si="54"/>
        <v/>
      </c>
      <c r="U124" t="str">
        <f t="shared" si="55"/>
        <v/>
      </c>
      <c r="V124" t="str">
        <f t="shared" si="56"/>
        <v/>
      </c>
      <c r="W124" t="str">
        <f t="shared" si="57"/>
        <v/>
      </c>
      <c r="X124" t="str">
        <f>IF(AND($N124&gt;0,$N124&lt;&gt;"",'DDD Model Calculations'!$K$3&gt;=3),$N124-('DDD Model Calculations'!K$13+'DDD Model Calculations'!K$12*WorkingData!$P124),"")</f>
        <v/>
      </c>
      <c r="Y124" t="str">
        <f>IF(AND($N124&gt;0,$N124&lt;&gt;""),$N124-('DDD Model Calculations'!L$13+'DDD Model Calculations'!L$12*WorkingData!$P124),"")</f>
        <v/>
      </c>
      <c r="Z124" t="str">
        <f>IF(AND($N124&gt;0,$N124&lt;&gt;""),$N124-('DDD Model Calculations'!M$13+'DDD Model Calculations'!M$12*WorkingData!$P124),"")</f>
        <v/>
      </c>
      <c r="AA124" t="str">
        <f>IF(AND($N124&gt;0,$N124&lt;&gt;""),$N124-('DDD Model Calculations'!N$13+'DDD Model Calculations'!N$12*WorkingData!$P124),"")</f>
        <v/>
      </c>
      <c r="AB124" t="str">
        <f>IF(X124&lt;&gt;"",X124/'DDD Model Calculations'!K$11,"")</f>
        <v/>
      </c>
      <c r="AC124" t="str">
        <f>IF(Y124&lt;&gt;"",Y124/'DDD Model Calculations'!L$11,"")</f>
        <v/>
      </c>
      <c r="AD124" t="str">
        <f>IF(Z124&lt;&gt;"",Z124/'DDD Model Calculations'!M$11,"")</f>
        <v/>
      </c>
      <c r="AE124" t="str">
        <f>IF(AA124&lt;&gt;"",AA124/'DDD Model Calculations'!N$11,"")</f>
        <v/>
      </c>
      <c r="AF124" t="str">
        <f t="shared" si="58"/>
        <v/>
      </c>
      <c r="AG124" t="str">
        <f t="shared" si="59"/>
        <v/>
      </c>
      <c r="AH124" t="str">
        <f t="shared" si="60"/>
        <v/>
      </c>
      <c r="AI124" t="str">
        <f t="shared" si="61"/>
        <v/>
      </c>
    </row>
    <row r="125" spans="1:35" x14ac:dyDescent="0.4">
      <c r="G125" t="str">
        <f t="shared" si="44"/>
        <v/>
      </c>
      <c r="H125" s="2" t="str">
        <f t="shared" si="45"/>
        <v/>
      </c>
      <c r="I125" t="str">
        <f t="shared" si="46"/>
        <v/>
      </c>
      <c r="J125" t="str">
        <f t="shared" si="62"/>
        <v/>
      </c>
      <c r="K125" t="str">
        <f>IF(AND($H126&gt;0,$H126&lt;&gt;""),VLOOKUP($H126,'Weather Data'!$L$2:$P$4170,'DDD Model Calculations'!$D$22,FALSE),"")</f>
        <v/>
      </c>
      <c r="L125" t="str">
        <f>IF(AND($K125&gt;0,$K125&lt;&gt;""),VLOOKUP($H125,'Weather Data'!$L$2:$P$4170,'DDD Model Calculations'!$D$22,FALSE),"")</f>
        <v/>
      </c>
      <c r="M125" t="str">
        <f t="shared" si="63"/>
        <v/>
      </c>
      <c r="N125" t="str">
        <f t="shared" si="51"/>
        <v/>
      </c>
      <c r="O125" t="str">
        <f t="shared" si="52"/>
        <v/>
      </c>
      <c r="P125" t="str">
        <f t="shared" si="64"/>
        <v/>
      </c>
      <c r="Q125" t="str">
        <f t="shared" si="53"/>
        <v/>
      </c>
      <c r="R125" t="str">
        <f t="shared" si="65"/>
        <v/>
      </c>
      <c r="S125" t="str">
        <f>IF('DDD Model Calculations'!$D$23=1,WorkingData!AF125,IF('DDD Model Calculations'!$D$23=2,WorkingData!AG125,IF('DDD Model Calculations'!$D$23=4,WorkingData!AH125,WorkingData!AI125)))</f>
        <v/>
      </c>
      <c r="T125" t="str">
        <f t="shared" si="54"/>
        <v/>
      </c>
      <c r="U125" t="str">
        <f t="shared" si="55"/>
        <v/>
      </c>
      <c r="V125" t="str">
        <f t="shared" si="56"/>
        <v/>
      </c>
      <c r="W125" t="str">
        <f t="shared" si="57"/>
        <v/>
      </c>
      <c r="X125" t="str">
        <f>IF(AND($N125&gt;0,$N125&lt;&gt;"",'DDD Model Calculations'!$K$3&gt;=3),$N125-('DDD Model Calculations'!K$13+'DDD Model Calculations'!K$12*WorkingData!$P125),"")</f>
        <v/>
      </c>
      <c r="Y125" t="str">
        <f>IF(AND($N125&gt;0,$N125&lt;&gt;""),$N125-('DDD Model Calculations'!L$13+'DDD Model Calculations'!L$12*WorkingData!$P125),"")</f>
        <v/>
      </c>
      <c r="Z125" t="str">
        <f>IF(AND($N125&gt;0,$N125&lt;&gt;""),$N125-('DDD Model Calculations'!M$13+'DDD Model Calculations'!M$12*WorkingData!$P125),"")</f>
        <v/>
      </c>
      <c r="AA125" t="str">
        <f>IF(AND($N125&gt;0,$N125&lt;&gt;""),$N125-('DDD Model Calculations'!N$13+'DDD Model Calculations'!N$12*WorkingData!$P125),"")</f>
        <v/>
      </c>
      <c r="AB125" t="str">
        <f>IF(X125&lt;&gt;"",X125/'DDD Model Calculations'!K$11,"")</f>
        <v/>
      </c>
      <c r="AC125" t="str">
        <f>IF(Y125&lt;&gt;"",Y125/'DDD Model Calculations'!L$11,"")</f>
        <v/>
      </c>
      <c r="AD125" t="str">
        <f>IF(Z125&lt;&gt;"",Z125/'DDD Model Calculations'!M$11,"")</f>
        <v/>
      </c>
      <c r="AE125" t="str">
        <f>IF(AA125&lt;&gt;"",AA125/'DDD Model Calculations'!N$11,"")</f>
        <v/>
      </c>
      <c r="AF125" t="str">
        <f t="shared" si="58"/>
        <v/>
      </c>
      <c r="AG125" t="str">
        <f t="shared" si="59"/>
        <v/>
      </c>
      <c r="AH125" t="str">
        <f t="shared" si="60"/>
        <v/>
      </c>
      <c r="AI125" t="str">
        <f t="shared" si="61"/>
        <v/>
      </c>
    </row>
    <row r="126" spans="1:35" x14ac:dyDescent="0.4">
      <c r="G126" t="str">
        <f t="shared" si="44"/>
        <v/>
      </c>
      <c r="H126" s="2" t="str">
        <f t="shared" si="45"/>
        <v/>
      </c>
      <c r="I126" t="str">
        <f t="shared" si="46"/>
        <v/>
      </c>
      <c r="J126" t="str">
        <f t="shared" si="62"/>
        <v/>
      </c>
      <c r="K126" t="str">
        <f>IF(AND($H127&gt;0,$H127&lt;&gt;""),VLOOKUP($H127,'Weather Data'!$L$2:$P$4170,'DDD Model Calculations'!$D$22,FALSE),"")</f>
        <v/>
      </c>
      <c r="L126" t="str">
        <f>IF(AND($K126&gt;0,$K126&lt;&gt;""),VLOOKUP($H126,'Weather Data'!$L$2:$P$4170,'DDD Model Calculations'!$D$22,FALSE),"")</f>
        <v/>
      </c>
      <c r="M126" t="str">
        <f t="shared" si="63"/>
        <v/>
      </c>
      <c r="N126" t="str">
        <f t="shared" si="51"/>
        <v/>
      </c>
      <c r="O126" t="str">
        <f t="shared" si="52"/>
        <v/>
      </c>
      <c r="P126" t="str">
        <f t="shared" si="64"/>
        <v/>
      </c>
      <c r="Q126" t="str">
        <f t="shared" si="53"/>
        <v/>
      </c>
      <c r="R126" t="str">
        <f t="shared" si="65"/>
        <v/>
      </c>
      <c r="S126" t="str">
        <f>IF('DDD Model Calculations'!$D$23=1,WorkingData!AF126,IF('DDD Model Calculations'!$D$23=2,WorkingData!AG126,IF('DDD Model Calculations'!$D$23=4,WorkingData!AH126,WorkingData!AI126)))</f>
        <v/>
      </c>
      <c r="T126" t="str">
        <f t="shared" si="54"/>
        <v/>
      </c>
      <c r="U126" t="str">
        <f t="shared" si="55"/>
        <v/>
      </c>
      <c r="V126" t="str">
        <f t="shared" si="56"/>
        <v/>
      </c>
      <c r="W126" t="str">
        <f t="shared" si="57"/>
        <v/>
      </c>
      <c r="X126" t="str">
        <f>IF(AND($N126&gt;0,$N126&lt;&gt;"",'DDD Model Calculations'!$K$3&gt;=3),$N126-('DDD Model Calculations'!K$13+'DDD Model Calculations'!K$12*WorkingData!$P126),"")</f>
        <v/>
      </c>
      <c r="Y126" t="str">
        <f>IF(AND($N126&gt;0,$N126&lt;&gt;""),$N126-('DDD Model Calculations'!L$13+'DDD Model Calculations'!L$12*WorkingData!$P126),"")</f>
        <v/>
      </c>
      <c r="Z126" t="str">
        <f>IF(AND($N126&gt;0,$N126&lt;&gt;""),$N126-('DDD Model Calculations'!M$13+'DDD Model Calculations'!M$12*WorkingData!$P126),"")</f>
        <v/>
      </c>
      <c r="AA126" t="str">
        <f>IF(AND($N126&gt;0,$N126&lt;&gt;""),$N126-('DDD Model Calculations'!N$13+'DDD Model Calculations'!N$12*WorkingData!$P126),"")</f>
        <v/>
      </c>
      <c r="AB126" t="str">
        <f>IF(X126&lt;&gt;"",X126/'DDD Model Calculations'!K$11,"")</f>
        <v/>
      </c>
      <c r="AC126" t="str">
        <f>IF(Y126&lt;&gt;"",Y126/'DDD Model Calculations'!L$11,"")</f>
        <v/>
      </c>
      <c r="AD126" t="str">
        <f>IF(Z126&lt;&gt;"",Z126/'DDD Model Calculations'!M$11,"")</f>
        <v/>
      </c>
      <c r="AE126" t="str">
        <f>IF(AA126&lt;&gt;"",AA126/'DDD Model Calculations'!N$11,"")</f>
        <v/>
      </c>
      <c r="AF126" t="str">
        <f t="shared" si="58"/>
        <v/>
      </c>
      <c r="AG126" t="str">
        <f t="shared" si="59"/>
        <v/>
      </c>
      <c r="AH126" t="str">
        <f t="shared" si="60"/>
        <v/>
      </c>
      <c r="AI126" t="str">
        <f t="shared" si="61"/>
        <v/>
      </c>
    </row>
    <row r="127" spans="1:35" x14ac:dyDescent="0.4">
      <c r="G127" t="str">
        <f t="shared" si="44"/>
        <v/>
      </c>
      <c r="H127" s="2" t="str">
        <f t="shared" si="45"/>
        <v/>
      </c>
      <c r="I127" t="str">
        <f t="shared" si="46"/>
        <v/>
      </c>
      <c r="J127" t="str">
        <f t="shared" si="62"/>
        <v/>
      </c>
      <c r="K127" t="str">
        <f>IF(AND($H128&gt;0,$H128&lt;&gt;""),VLOOKUP($H128,'Weather Data'!$L$2:$P$4170,'DDD Model Calculations'!$D$22,FALSE),"")</f>
        <v/>
      </c>
      <c r="L127" t="str">
        <f>IF(AND($K127&gt;0,$K127&lt;&gt;""),VLOOKUP($H127,'Weather Data'!$L$2:$P$4170,'DDD Model Calculations'!$D$22,FALSE),"")</f>
        <v/>
      </c>
      <c r="M127" t="str">
        <f t="shared" si="63"/>
        <v/>
      </c>
      <c r="N127" t="str">
        <f t="shared" si="51"/>
        <v/>
      </c>
      <c r="O127" t="str">
        <f t="shared" si="52"/>
        <v/>
      </c>
      <c r="P127" t="str">
        <f t="shared" si="64"/>
        <v/>
      </c>
      <c r="Q127" t="str">
        <f t="shared" si="53"/>
        <v/>
      </c>
      <c r="R127" t="str">
        <f t="shared" si="65"/>
        <v/>
      </c>
      <c r="S127" t="str">
        <f>IF('DDD Model Calculations'!$D$23=1,WorkingData!AF127,IF('DDD Model Calculations'!$D$23=2,WorkingData!AG127,IF('DDD Model Calculations'!$D$23=4,WorkingData!AH127,WorkingData!AI127)))</f>
        <v/>
      </c>
      <c r="T127" t="str">
        <f t="shared" si="54"/>
        <v/>
      </c>
      <c r="U127" t="str">
        <f t="shared" si="55"/>
        <v/>
      </c>
      <c r="V127" t="str">
        <f t="shared" si="56"/>
        <v/>
      </c>
      <c r="W127" t="str">
        <f t="shared" si="57"/>
        <v/>
      </c>
      <c r="X127" t="str">
        <f>IF(AND($N127&gt;0,$N127&lt;&gt;"",'DDD Model Calculations'!$K$3&gt;=3),$N127-('DDD Model Calculations'!K$13+'DDD Model Calculations'!K$12*WorkingData!$P127),"")</f>
        <v/>
      </c>
      <c r="Y127" t="str">
        <f>IF(AND($N127&gt;0,$N127&lt;&gt;""),$N127-('DDD Model Calculations'!L$13+'DDD Model Calculations'!L$12*WorkingData!$P127),"")</f>
        <v/>
      </c>
      <c r="Z127" t="str">
        <f>IF(AND($N127&gt;0,$N127&lt;&gt;""),$N127-('DDD Model Calculations'!M$13+'DDD Model Calculations'!M$12*WorkingData!$P127),"")</f>
        <v/>
      </c>
      <c r="AA127" t="str">
        <f>IF(AND($N127&gt;0,$N127&lt;&gt;""),$N127-('DDD Model Calculations'!N$13+'DDD Model Calculations'!N$12*WorkingData!$P127),"")</f>
        <v/>
      </c>
      <c r="AB127" t="str">
        <f>IF(X127&lt;&gt;"",X127/'DDD Model Calculations'!K$11,"")</f>
        <v/>
      </c>
      <c r="AC127" t="str">
        <f>IF(Y127&lt;&gt;"",Y127/'DDD Model Calculations'!L$11,"")</f>
        <v/>
      </c>
      <c r="AD127" t="str">
        <f>IF(Z127&lt;&gt;"",Z127/'DDD Model Calculations'!M$11,"")</f>
        <v/>
      </c>
      <c r="AE127" t="str">
        <f>IF(AA127&lt;&gt;"",AA127/'DDD Model Calculations'!N$11,"")</f>
        <v/>
      </c>
      <c r="AF127" t="str">
        <f t="shared" si="58"/>
        <v/>
      </c>
      <c r="AG127" t="str">
        <f t="shared" si="59"/>
        <v/>
      </c>
      <c r="AH127" t="str">
        <f t="shared" si="60"/>
        <v/>
      </c>
      <c r="AI127" t="str">
        <f t="shared" si="61"/>
        <v/>
      </c>
    </row>
    <row r="128" spans="1:35" x14ac:dyDescent="0.4">
      <c r="G128" t="str">
        <f t="shared" si="44"/>
        <v/>
      </c>
      <c r="H128" s="2" t="str">
        <f t="shared" si="45"/>
        <v/>
      </c>
      <c r="I128" t="str">
        <f t="shared" si="46"/>
        <v/>
      </c>
      <c r="J128" t="str">
        <f t="shared" si="62"/>
        <v/>
      </c>
      <c r="K128" t="str">
        <f>IF(AND($H129&gt;0,$H129&lt;&gt;""),VLOOKUP($H129,'Weather Data'!$L$2:$P$4170,'DDD Model Calculations'!$D$22,FALSE),"")</f>
        <v/>
      </c>
      <c r="L128" t="str">
        <f>IF(AND($K128&gt;0,$K128&lt;&gt;""),VLOOKUP($H128,'Weather Data'!$L$2:$P$4170,'DDD Model Calculations'!$D$22,FALSE),"")</f>
        <v/>
      </c>
      <c r="M128" t="str">
        <f t="shared" si="63"/>
        <v/>
      </c>
      <c r="N128" t="str">
        <f t="shared" si="51"/>
        <v/>
      </c>
      <c r="O128" t="str">
        <f t="shared" si="52"/>
        <v/>
      </c>
      <c r="P128" t="str">
        <f t="shared" si="64"/>
        <v/>
      </c>
      <c r="Q128" t="str">
        <f t="shared" si="53"/>
        <v/>
      </c>
      <c r="R128" t="str">
        <f t="shared" si="65"/>
        <v/>
      </c>
      <c r="S128" t="str">
        <f>IF('DDD Model Calculations'!$D$23=1,WorkingData!AF128,IF('DDD Model Calculations'!$D$23=2,WorkingData!AG128,IF('DDD Model Calculations'!$D$23=4,WorkingData!AH128,WorkingData!AI128)))</f>
        <v/>
      </c>
      <c r="T128" t="str">
        <f t="shared" si="54"/>
        <v/>
      </c>
      <c r="U128" t="str">
        <f t="shared" si="55"/>
        <v/>
      </c>
      <c r="V128" t="str">
        <f t="shared" si="56"/>
        <v/>
      </c>
      <c r="W128" t="str">
        <f t="shared" si="57"/>
        <v/>
      </c>
      <c r="X128" t="str">
        <f>IF(AND($N128&gt;0,$N128&lt;&gt;"",'DDD Model Calculations'!$K$3&gt;=3),$N128-('DDD Model Calculations'!K$13+'DDD Model Calculations'!K$12*WorkingData!$P128),"")</f>
        <v/>
      </c>
      <c r="Y128" t="str">
        <f>IF(AND($N128&gt;0,$N128&lt;&gt;""),$N128-('DDD Model Calculations'!L$13+'DDD Model Calculations'!L$12*WorkingData!$P128),"")</f>
        <v/>
      </c>
      <c r="Z128" t="str">
        <f>IF(AND($N128&gt;0,$N128&lt;&gt;""),$N128-('DDD Model Calculations'!M$13+'DDD Model Calculations'!M$12*WorkingData!$P128),"")</f>
        <v/>
      </c>
      <c r="AA128" t="str">
        <f>IF(AND($N128&gt;0,$N128&lt;&gt;""),$N128-('DDD Model Calculations'!N$13+'DDD Model Calculations'!N$12*WorkingData!$P128),"")</f>
        <v/>
      </c>
      <c r="AB128" t="str">
        <f>IF(X128&lt;&gt;"",X128/'DDD Model Calculations'!K$11,"")</f>
        <v/>
      </c>
      <c r="AC128" t="str">
        <f>IF(Y128&lt;&gt;"",Y128/'DDD Model Calculations'!L$11,"")</f>
        <v/>
      </c>
      <c r="AD128" t="str">
        <f>IF(Z128&lt;&gt;"",Z128/'DDD Model Calculations'!M$11,"")</f>
        <v/>
      </c>
      <c r="AE128" t="str">
        <f>IF(AA128&lt;&gt;"",AA128/'DDD Model Calculations'!N$11,"")</f>
        <v/>
      </c>
      <c r="AF128" t="str">
        <f t="shared" si="58"/>
        <v/>
      </c>
      <c r="AG128" t="str">
        <f t="shared" si="59"/>
        <v/>
      </c>
      <c r="AH128" t="str">
        <f t="shared" si="60"/>
        <v/>
      </c>
      <c r="AI128" t="str">
        <f t="shared" si="61"/>
        <v/>
      </c>
    </row>
    <row r="129" spans="7:35" x14ac:dyDescent="0.4">
      <c r="G129" t="str">
        <f t="shared" si="44"/>
        <v/>
      </c>
      <c r="H129" s="2" t="str">
        <f t="shared" si="45"/>
        <v/>
      </c>
      <c r="I129" t="str">
        <f t="shared" si="46"/>
        <v/>
      </c>
      <c r="J129" t="str">
        <f t="shared" si="62"/>
        <v/>
      </c>
      <c r="K129" t="str">
        <f>IF(AND($H130&gt;0,$H130&lt;&gt;""),VLOOKUP($H130,'Weather Data'!$L$2:$P$4170,'DDD Model Calculations'!$D$22,FALSE),"")</f>
        <v/>
      </c>
      <c r="L129" t="str">
        <f>IF(AND($K129&gt;0,$K129&lt;&gt;""),VLOOKUP($H129,'Weather Data'!$L$2:$P$4170,'DDD Model Calculations'!$D$22,FALSE),"")</f>
        <v/>
      </c>
      <c r="M129" t="str">
        <f t="shared" si="63"/>
        <v/>
      </c>
      <c r="N129" t="str">
        <f t="shared" si="51"/>
        <v/>
      </c>
      <c r="O129" t="str">
        <f t="shared" si="52"/>
        <v/>
      </c>
      <c r="P129" t="str">
        <f t="shared" si="64"/>
        <v/>
      </c>
      <c r="Q129" t="str">
        <f t="shared" si="53"/>
        <v/>
      </c>
      <c r="R129" t="str">
        <f t="shared" si="65"/>
        <v/>
      </c>
      <c r="S129" t="str">
        <f>IF('DDD Model Calculations'!$D$23=1,WorkingData!AF129,IF('DDD Model Calculations'!$D$23=2,WorkingData!AG129,IF('DDD Model Calculations'!$D$23=4,WorkingData!AH129,WorkingData!AI129)))</f>
        <v/>
      </c>
      <c r="T129" t="str">
        <f t="shared" si="54"/>
        <v/>
      </c>
      <c r="U129" t="str">
        <f t="shared" si="55"/>
        <v/>
      </c>
      <c r="V129" t="str">
        <f t="shared" si="56"/>
        <v/>
      </c>
      <c r="W129" t="str">
        <f t="shared" si="57"/>
        <v/>
      </c>
      <c r="X129" t="str">
        <f>IF(AND($N129&gt;0,$N129&lt;&gt;"",'DDD Model Calculations'!$K$3&gt;=3),$N129-('DDD Model Calculations'!K$13+'DDD Model Calculations'!K$12*WorkingData!$P129),"")</f>
        <v/>
      </c>
      <c r="Y129" t="str">
        <f>IF(AND($N129&gt;0,$N129&lt;&gt;""),$N129-('DDD Model Calculations'!L$13+'DDD Model Calculations'!L$12*WorkingData!$P129),"")</f>
        <v/>
      </c>
      <c r="Z129" t="str">
        <f>IF(AND($N129&gt;0,$N129&lt;&gt;""),$N129-('DDD Model Calculations'!M$13+'DDD Model Calculations'!M$12*WorkingData!$P129),"")</f>
        <v/>
      </c>
      <c r="AA129" t="str">
        <f>IF(AND($N129&gt;0,$N129&lt;&gt;""),$N129-('DDD Model Calculations'!N$13+'DDD Model Calculations'!N$12*WorkingData!$P129),"")</f>
        <v/>
      </c>
      <c r="AB129" t="str">
        <f>IF(X129&lt;&gt;"",X129/'DDD Model Calculations'!K$11,"")</f>
        <v/>
      </c>
      <c r="AC129" t="str">
        <f>IF(Y129&lt;&gt;"",Y129/'DDD Model Calculations'!L$11,"")</f>
        <v/>
      </c>
      <c r="AD129" t="str">
        <f>IF(Z129&lt;&gt;"",Z129/'DDD Model Calculations'!M$11,"")</f>
        <v/>
      </c>
      <c r="AE129" t="str">
        <f>IF(AA129&lt;&gt;"",AA129/'DDD Model Calculations'!N$11,"")</f>
        <v/>
      </c>
      <c r="AF129" t="str">
        <f t="shared" si="58"/>
        <v/>
      </c>
      <c r="AG129" t="str">
        <f t="shared" si="59"/>
        <v/>
      </c>
      <c r="AH129" t="str">
        <f t="shared" si="60"/>
        <v/>
      </c>
      <c r="AI129" t="str">
        <f t="shared" si="61"/>
        <v/>
      </c>
    </row>
    <row r="130" spans="7:35" x14ac:dyDescent="0.4">
      <c r="G130" t="str">
        <f t="shared" si="44"/>
        <v/>
      </c>
      <c r="H130" s="2" t="str">
        <f t="shared" si="45"/>
        <v/>
      </c>
      <c r="I130" t="str">
        <f t="shared" si="46"/>
        <v/>
      </c>
      <c r="J130" t="str">
        <f t="shared" si="62"/>
        <v/>
      </c>
      <c r="K130" t="str">
        <f>IF(AND($H131&gt;0,$H131&lt;&gt;""),VLOOKUP($H131,'Weather Data'!$L$2:$P$4170,'DDD Model Calculations'!$D$22,FALSE),"")</f>
        <v/>
      </c>
      <c r="L130" t="str">
        <f>IF(AND($K130&gt;0,$K130&lt;&gt;""),VLOOKUP($H130,'Weather Data'!$L$2:$P$4170,'DDD Model Calculations'!$D$22,FALSE),"")</f>
        <v/>
      </c>
      <c r="M130" t="str">
        <f t="shared" si="63"/>
        <v/>
      </c>
      <c r="N130" t="str">
        <f t="shared" si="51"/>
        <v/>
      </c>
      <c r="O130" t="str">
        <f t="shared" si="52"/>
        <v/>
      </c>
      <c r="P130" t="str">
        <f t="shared" si="64"/>
        <v/>
      </c>
      <c r="Q130" t="str">
        <f t="shared" ref="Q130:Q133" si="66">IF(P130="","",IF(P130&gt;=0,1,0))</f>
        <v/>
      </c>
      <c r="R130" t="str">
        <f t="shared" si="65"/>
        <v/>
      </c>
      <c r="S130" t="str">
        <f>IF('DDD Model Calculations'!$D$23=1,WorkingData!AF130,IF('DDD Model Calculations'!$D$23=2,WorkingData!AG130,IF('DDD Model Calculations'!$D$23=4,WorkingData!AH130,WorkingData!AI130)))</f>
        <v/>
      </c>
      <c r="T130" t="str">
        <f t="shared" si="54"/>
        <v/>
      </c>
      <c r="U130" t="str">
        <f t="shared" si="55"/>
        <v/>
      </c>
      <c r="V130" t="str">
        <f t="shared" si="56"/>
        <v/>
      </c>
      <c r="W130" t="str">
        <f t="shared" si="57"/>
        <v/>
      </c>
      <c r="X130" t="str">
        <f>IF(AND($N130&gt;0,$N130&lt;&gt;"",'DDD Model Calculations'!$K$3&gt;=3),$N130-('DDD Model Calculations'!K$13+'DDD Model Calculations'!K$12*WorkingData!$P130),"")</f>
        <v/>
      </c>
      <c r="Y130" t="str">
        <f>IF(AND($N130&gt;0,$N130&lt;&gt;""),$N130-('DDD Model Calculations'!L$13+'DDD Model Calculations'!L$12*WorkingData!$P130),"")</f>
        <v/>
      </c>
      <c r="Z130" t="str">
        <f>IF(AND($N130&gt;0,$N130&lt;&gt;""),$N130-('DDD Model Calculations'!M$13+'DDD Model Calculations'!M$12*WorkingData!$P130),"")</f>
        <v/>
      </c>
      <c r="AA130" t="str">
        <f>IF(AND($N130&gt;0,$N130&lt;&gt;""),$N130-('DDD Model Calculations'!N$13+'DDD Model Calculations'!N$12*WorkingData!$P130),"")</f>
        <v/>
      </c>
      <c r="AB130" t="str">
        <f>IF(X130&lt;&gt;"",X130/'DDD Model Calculations'!K$11,"")</f>
        <v/>
      </c>
      <c r="AC130" t="str">
        <f>IF(Y130&lt;&gt;"",Y130/'DDD Model Calculations'!L$11,"")</f>
        <v/>
      </c>
      <c r="AD130" t="str">
        <f>IF(Z130&lt;&gt;"",Z130/'DDD Model Calculations'!M$11,"")</f>
        <v/>
      </c>
      <c r="AE130" t="str">
        <f>IF(AA130&lt;&gt;"",AA130/'DDD Model Calculations'!N$11,"")</f>
        <v/>
      </c>
      <c r="AF130" t="str">
        <f t="shared" si="58"/>
        <v/>
      </c>
      <c r="AG130" t="str">
        <f t="shared" si="59"/>
        <v/>
      </c>
      <c r="AH130" t="str">
        <f t="shared" si="60"/>
        <v/>
      </c>
      <c r="AI130" t="str">
        <f t="shared" si="61"/>
        <v/>
      </c>
    </row>
    <row r="131" spans="7:35" x14ac:dyDescent="0.4">
      <c r="G131" t="str">
        <f t="shared" ref="G131:G133" si="67">IF(F132&gt;0,F131-F132,"")</f>
        <v/>
      </c>
      <c r="H131" s="2" t="str">
        <f t="shared" ref="H131:H133" si="68">IF(A131&lt;&gt;"",DATE(YEAR(A131),MONTH(A131),DAY(A131)),"")</f>
        <v/>
      </c>
      <c r="I131" t="str">
        <f t="shared" ref="I131:I133" si="69">IF(A132&gt;0,A131-A132,"")</f>
        <v/>
      </c>
      <c r="J131" t="str">
        <f t="shared" ref="J131:J133" si="70">IF(AND(I131&gt;0,I131&lt;&gt;""),I131+J130,"")</f>
        <v/>
      </c>
      <c r="K131" t="str">
        <f>IF(AND($H132&gt;0,$H132&lt;&gt;""),VLOOKUP($H132,'Weather Data'!$L$2:$P$4170,'DDD Model Calculations'!$D$22,FALSE),"")</f>
        <v/>
      </c>
      <c r="L131" t="str">
        <f>IF(AND($K131&gt;0,$K131&lt;&gt;""),VLOOKUP($H131,'Weather Data'!$L$2:$P$4170,'DDD Model Calculations'!$D$22,FALSE),"")</f>
        <v/>
      </c>
      <c r="M131" t="str">
        <f t="shared" ref="M131:M133" si="71">IF(AND(K131&gt;0,K131&lt;&gt;""),L131-K131,"")</f>
        <v/>
      </c>
      <c r="N131" t="str">
        <f t="shared" si="51"/>
        <v/>
      </c>
      <c r="O131" t="str">
        <f t="shared" si="52"/>
        <v/>
      </c>
      <c r="P131" t="str">
        <f t="shared" si="64"/>
        <v/>
      </c>
      <c r="Q131" t="str">
        <f t="shared" si="66"/>
        <v/>
      </c>
      <c r="R131" t="str">
        <f t="shared" si="65"/>
        <v/>
      </c>
      <c r="S131" t="str">
        <f>IF('DDD Model Calculations'!$D$23=1,WorkingData!AF131,IF('DDD Model Calculations'!$D$23=2,WorkingData!AG131,IF('DDD Model Calculations'!$D$23=4,WorkingData!AH131,WorkingData!AI131)))</f>
        <v/>
      </c>
      <c r="T131" t="str">
        <f t="shared" si="54"/>
        <v/>
      </c>
      <c r="U131" t="str">
        <f t="shared" si="55"/>
        <v/>
      </c>
      <c r="V131" t="str">
        <f t="shared" si="56"/>
        <v/>
      </c>
      <c r="W131" t="str">
        <f t="shared" si="57"/>
        <v/>
      </c>
      <c r="X131" t="str">
        <f>IF(AND($N131&gt;0,$N131&lt;&gt;"",'DDD Model Calculations'!$K$3&gt;=3),$N131-('DDD Model Calculations'!K$13+'DDD Model Calculations'!K$12*WorkingData!$P131),"")</f>
        <v/>
      </c>
      <c r="Y131" t="str">
        <f>IF(AND($N131&gt;0,$N131&lt;&gt;""),$N131-('DDD Model Calculations'!L$13+'DDD Model Calculations'!L$12*WorkingData!$P131),"")</f>
        <v/>
      </c>
      <c r="Z131" t="str">
        <f>IF(AND($N131&gt;0,$N131&lt;&gt;""),$N131-('DDD Model Calculations'!M$13+'DDD Model Calculations'!M$12*WorkingData!$P131),"")</f>
        <v/>
      </c>
      <c r="AA131" t="str">
        <f>IF(AND($N131&gt;0,$N131&lt;&gt;""),$N131-('DDD Model Calculations'!N$13+'DDD Model Calculations'!N$12*WorkingData!$P131),"")</f>
        <v/>
      </c>
      <c r="AB131" t="str">
        <f>IF(X131&lt;&gt;"",X131/'DDD Model Calculations'!K$11,"")</f>
        <v/>
      </c>
      <c r="AC131" t="str">
        <f>IF(Y131&lt;&gt;"",Y131/'DDD Model Calculations'!L$11,"")</f>
        <v/>
      </c>
      <c r="AD131" t="str">
        <f>IF(Z131&lt;&gt;"",Z131/'DDD Model Calculations'!M$11,"")</f>
        <v/>
      </c>
      <c r="AE131" t="str">
        <f>IF(AA131&lt;&gt;"",AA131/'DDD Model Calculations'!N$11,"")</f>
        <v/>
      </c>
      <c r="AF131" t="str">
        <f t="shared" si="58"/>
        <v/>
      </c>
      <c r="AG131" t="str">
        <f t="shared" si="59"/>
        <v/>
      </c>
      <c r="AH131" t="str">
        <f t="shared" si="60"/>
        <v/>
      </c>
      <c r="AI131" t="str">
        <f t="shared" si="61"/>
        <v/>
      </c>
    </row>
    <row r="132" spans="7:35" x14ac:dyDescent="0.4">
      <c r="G132" t="str">
        <f t="shared" si="67"/>
        <v/>
      </c>
      <c r="H132" s="2" t="str">
        <f t="shared" si="68"/>
        <v/>
      </c>
      <c r="I132" t="str">
        <f t="shared" si="69"/>
        <v/>
      </c>
      <c r="J132" t="str">
        <f t="shared" si="70"/>
        <v/>
      </c>
      <c r="K132" t="str">
        <f>IF(AND($H133&gt;0,$H133&lt;&gt;""),VLOOKUP($H133,'Weather Data'!$L$2:$P$4170,'DDD Model Calculations'!$D$22,FALSE),"")</f>
        <v/>
      </c>
      <c r="L132" t="str">
        <f>IF(AND($K132&gt;0,$K132&lt;&gt;""),VLOOKUP($H132,'Weather Data'!$L$2:$P$4170,'DDD Model Calculations'!$D$22,FALSE),"")</f>
        <v/>
      </c>
      <c r="M132" t="str">
        <f t="shared" si="71"/>
        <v/>
      </c>
      <c r="N132" t="str">
        <f t="shared" si="51"/>
        <v/>
      </c>
      <c r="O132" t="str">
        <f t="shared" si="52"/>
        <v/>
      </c>
      <c r="P132" t="str">
        <f t="shared" si="64"/>
        <v/>
      </c>
      <c r="Q132" t="str">
        <f t="shared" si="66"/>
        <v/>
      </c>
      <c r="R132" t="str">
        <f t="shared" si="65"/>
        <v/>
      </c>
      <c r="S132" t="str">
        <f>IF('DDD Model Calculations'!$D$23=1,WorkingData!AF132,IF('DDD Model Calculations'!$D$23=2,WorkingData!AG132,IF('DDD Model Calculations'!$D$23=4,WorkingData!AH132,WorkingData!AI132)))</f>
        <v/>
      </c>
      <c r="T132" t="str">
        <f t="shared" si="54"/>
        <v/>
      </c>
      <c r="U132" t="str">
        <f t="shared" si="55"/>
        <v/>
      </c>
      <c r="V132" t="str">
        <f t="shared" si="56"/>
        <v/>
      </c>
      <c r="W132" t="str">
        <f t="shared" si="57"/>
        <v/>
      </c>
      <c r="X132" t="str">
        <f>IF(AND($N132&gt;0,$N132&lt;&gt;"",'DDD Model Calculations'!$K$3&gt;=3),$N132-('DDD Model Calculations'!K$13+'DDD Model Calculations'!K$12*WorkingData!$P132),"")</f>
        <v/>
      </c>
      <c r="Y132" t="str">
        <f>IF(AND($N132&gt;0,$N132&lt;&gt;""),$N132-('DDD Model Calculations'!L$13+'DDD Model Calculations'!L$12*WorkingData!$P132),"")</f>
        <v/>
      </c>
      <c r="Z132" t="str">
        <f>IF(AND($N132&gt;0,$N132&lt;&gt;""),$N132-('DDD Model Calculations'!M$13+'DDD Model Calculations'!M$12*WorkingData!$P132),"")</f>
        <v/>
      </c>
      <c r="AA132" t="str">
        <f>IF(AND($N132&gt;0,$N132&lt;&gt;""),$N132-('DDD Model Calculations'!N$13+'DDD Model Calculations'!N$12*WorkingData!$P132),"")</f>
        <v/>
      </c>
      <c r="AB132" t="str">
        <f>IF(X132&lt;&gt;"",X132/'DDD Model Calculations'!K$11,"")</f>
        <v/>
      </c>
      <c r="AC132" t="str">
        <f>IF(Y132&lt;&gt;"",Y132/'DDD Model Calculations'!L$11,"")</f>
        <v/>
      </c>
      <c r="AD132" t="str">
        <f>IF(Z132&lt;&gt;"",Z132/'DDD Model Calculations'!M$11,"")</f>
        <v/>
      </c>
      <c r="AE132" t="str">
        <f>IF(AA132&lt;&gt;"",AA132/'DDD Model Calculations'!N$11,"")</f>
        <v/>
      </c>
      <c r="AF132" t="str">
        <f t="shared" si="58"/>
        <v/>
      </c>
      <c r="AG132" t="str">
        <f t="shared" si="59"/>
        <v/>
      </c>
      <c r="AH132" t="str">
        <f t="shared" si="60"/>
        <v/>
      </c>
      <c r="AI132" t="str">
        <f t="shared" si="61"/>
        <v/>
      </c>
    </row>
    <row r="133" spans="7:35" x14ac:dyDescent="0.4">
      <c r="G133" t="str">
        <f t="shared" si="67"/>
        <v/>
      </c>
      <c r="H133" s="2" t="str">
        <f t="shared" si="68"/>
        <v/>
      </c>
      <c r="I133" t="str">
        <f t="shared" si="69"/>
        <v/>
      </c>
      <c r="J133" t="str">
        <f t="shared" si="70"/>
        <v/>
      </c>
      <c r="K133" t="str">
        <f>IF(AND($H134&gt;0,$H134&lt;&gt;""),VLOOKUP($H134,'Weather Data'!$L$2:$P$4170,'DDD Model Calculations'!$D$22,FALSE),"")</f>
        <v/>
      </c>
      <c r="L133" t="str">
        <f>IF(AND($K133&gt;0,$K133&lt;&gt;""),VLOOKUP($H133,'Weather Data'!$L$2:$P$4170,'DDD Model Calculations'!$D$22,FALSE),"")</f>
        <v/>
      </c>
      <c r="M133" t="str">
        <f t="shared" si="71"/>
        <v/>
      </c>
      <c r="N133" t="str">
        <f t="shared" si="51"/>
        <v/>
      </c>
      <c r="O133" t="str">
        <f t="shared" si="52"/>
        <v/>
      </c>
      <c r="P133" t="str">
        <f t="shared" si="64"/>
        <v/>
      </c>
      <c r="Q133" t="str">
        <f t="shared" si="66"/>
        <v/>
      </c>
      <c r="R133" t="str">
        <f t="shared" si="65"/>
        <v/>
      </c>
      <c r="S133" t="str">
        <f>IF('DDD Model Calculations'!$D$23=1,WorkingData!AF133,IF('DDD Model Calculations'!$D$23=2,WorkingData!AG133,IF('DDD Model Calculations'!$D$23=4,WorkingData!AH133,WorkingData!AI133)))</f>
        <v/>
      </c>
      <c r="T133" t="str">
        <f t="shared" si="54"/>
        <v/>
      </c>
      <c r="U133" t="str">
        <f t="shared" si="55"/>
        <v/>
      </c>
      <c r="V133" t="str">
        <f t="shared" si="56"/>
        <v/>
      </c>
      <c r="W133" t="str">
        <f t="shared" si="57"/>
        <v/>
      </c>
      <c r="X133" t="str">
        <f>IF(AND($N133&gt;0,$N133&lt;&gt;"",'DDD Model Calculations'!$K$3&gt;=3),$N133-('DDD Model Calculations'!K$13+'DDD Model Calculations'!K$12*WorkingData!$P133),"")</f>
        <v/>
      </c>
      <c r="Y133" t="str">
        <f>IF(AND($N133&gt;0,$N133&lt;&gt;""),$N133-('DDD Model Calculations'!L$13+'DDD Model Calculations'!L$12*WorkingData!$P133),"")</f>
        <v/>
      </c>
      <c r="Z133" t="str">
        <f>IF(AND($N133&gt;0,$N133&lt;&gt;""),$N133-('DDD Model Calculations'!M$13+'DDD Model Calculations'!M$12*WorkingData!$P133),"")</f>
        <v/>
      </c>
      <c r="AA133" t="str">
        <f>IF(AND($N133&gt;0,$N133&lt;&gt;""),$N133-('DDD Model Calculations'!N$13+'DDD Model Calculations'!N$12*WorkingData!$P133),"")</f>
        <v/>
      </c>
      <c r="AB133" t="str">
        <f>IF(X133&lt;&gt;"",X133/'DDD Model Calculations'!K$11,"")</f>
        <v/>
      </c>
      <c r="AC133" t="str">
        <f>IF(Y133&lt;&gt;"",Y133/'DDD Model Calculations'!L$11,"")</f>
        <v/>
      </c>
      <c r="AD133" t="str">
        <f>IF(Z133&lt;&gt;"",Z133/'DDD Model Calculations'!M$11,"")</f>
        <v/>
      </c>
      <c r="AE133" t="str">
        <f>IF(AA133&lt;&gt;"",AA133/'DDD Model Calculations'!N$11,"")</f>
        <v/>
      </c>
      <c r="AF133" t="str">
        <f t="shared" si="58"/>
        <v/>
      </c>
      <c r="AG133" t="str">
        <f t="shared" si="59"/>
        <v/>
      </c>
      <c r="AH133" t="str">
        <f t="shared" si="60"/>
        <v/>
      </c>
      <c r="AI133" t="str">
        <f t="shared" si="61"/>
        <v/>
      </c>
    </row>
  </sheetData>
  <sheetProtection algorithmName="SHA-512" hashValue="sDl7yIMbVfTH5rjawXisrl7jnLsuXYQycz4i9odm1ohDQEAqZGd8J5ntQnnxVoWaAp1k3DYh3Jdpq8AQ1X/TgA==" saltValue="e1GlqnOMJkXUErfrrdWOD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CB352-9FD9-DA4B-B891-5A6B043E80EA}">
  <dimension ref="A1:F133"/>
  <sheetViews>
    <sheetView workbookViewId="0">
      <selection activeCell="A32" sqref="A32"/>
    </sheetView>
  </sheetViews>
  <sheetFormatPr defaultColWidth="11" defaultRowHeight="16" x14ac:dyDescent="0.4"/>
  <cols>
    <col min="1" max="1" width="10.83203125" style="20"/>
  </cols>
  <sheetData>
    <row r="1" spans="1:6" x14ac:dyDescent="0.4">
      <c r="A1" s="21" t="s">
        <v>4</v>
      </c>
      <c r="B1" s="22" t="s">
        <v>5</v>
      </c>
      <c r="C1" s="22" t="s">
        <v>6</v>
      </c>
      <c r="D1" s="22" t="s">
        <v>7</v>
      </c>
      <c r="E1" s="22" t="s">
        <v>80</v>
      </c>
      <c r="F1" s="22" t="s">
        <v>81</v>
      </c>
    </row>
    <row r="2" spans="1:6" x14ac:dyDescent="0.4">
      <c r="A2" s="20" cm="1">
        <f t="array" ref="A2:E133">_xlfn._xlws.SORT('Consumption Data Input'!C3:G134,1,1)</f>
        <v>43985</v>
      </c>
      <c r="B2">
        <v>31</v>
      </c>
      <c r="C2">
        <v>6626</v>
      </c>
      <c r="D2" t="str">
        <v>A</v>
      </c>
      <c r="E2">
        <v>6626</v>
      </c>
      <c r="F2">
        <f>E2</f>
        <v>6626</v>
      </c>
    </row>
    <row r="3" spans="1:6" x14ac:dyDescent="0.4">
      <c r="A3" s="20">
        <v>44015</v>
      </c>
      <c r="B3">
        <v>30</v>
      </c>
      <c r="C3">
        <v>0</v>
      </c>
      <c r="D3" t="str">
        <v>A</v>
      </c>
      <c r="E3">
        <v>0</v>
      </c>
      <c r="F3">
        <f>E3+F2</f>
        <v>6626</v>
      </c>
    </row>
    <row r="4" spans="1:6" x14ac:dyDescent="0.4">
      <c r="A4" s="20">
        <v>44046</v>
      </c>
      <c r="B4">
        <v>31</v>
      </c>
      <c r="C4">
        <v>0</v>
      </c>
      <c r="D4" t="str">
        <v>A</v>
      </c>
      <c r="E4">
        <v>0</v>
      </c>
      <c r="F4">
        <f t="shared" ref="F4:F67" si="0">E4+F3</f>
        <v>6626</v>
      </c>
    </row>
    <row r="5" spans="1:6" x14ac:dyDescent="0.4">
      <c r="A5" s="20">
        <v>44077</v>
      </c>
      <c r="B5">
        <v>31</v>
      </c>
      <c r="C5">
        <v>0</v>
      </c>
      <c r="D5" t="str">
        <v>A</v>
      </c>
      <c r="E5">
        <v>0</v>
      </c>
      <c r="F5">
        <f t="shared" si="0"/>
        <v>6626</v>
      </c>
    </row>
    <row r="6" spans="1:6" x14ac:dyDescent="0.4">
      <c r="A6" s="20">
        <v>44107</v>
      </c>
      <c r="B6">
        <v>30</v>
      </c>
      <c r="C6">
        <v>3380</v>
      </c>
      <c r="D6" t="str">
        <v>A</v>
      </c>
      <c r="E6">
        <v>3380</v>
      </c>
      <c r="F6">
        <f t="shared" si="0"/>
        <v>10006</v>
      </c>
    </row>
    <row r="7" spans="1:6" x14ac:dyDescent="0.4">
      <c r="A7" s="20">
        <v>44138</v>
      </c>
      <c r="B7">
        <v>31</v>
      </c>
      <c r="C7">
        <v>6940</v>
      </c>
      <c r="D7" t="str">
        <v>A</v>
      </c>
      <c r="E7">
        <v>6940</v>
      </c>
      <c r="F7">
        <f t="shared" si="0"/>
        <v>16946</v>
      </c>
    </row>
    <row r="8" spans="1:6" x14ac:dyDescent="0.4">
      <c r="A8" s="20">
        <v>44168</v>
      </c>
      <c r="B8">
        <v>30</v>
      </c>
      <c r="C8">
        <v>7872</v>
      </c>
      <c r="D8" t="str">
        <v>A</v>
      </c>
      <c r="E8">
        <v>7872</v>
      </c>
      <c r="F8">
        <f t="shared" si="0"/>
        <v>24818</v>
      </c>
    </row>
    <row r="9" spans="1:6" x14ac:dyDescent="0.4">
      <c r="A9" s="20">
        <v>44199</v>
      </c>
      <c r="B9">
        <v>31</v>
      </c>
      <c r="C9">
        <v>12875</v>
      </c>
      <c r="D9" t="str">
        <v>A</v>
      </c>
      <c r="E9">
        <v>12875</v>
      </c>
      <c r="F9">
        <f t="shared" si="0"/>
        <v>37693</v>
      </c>
    </row>
    <row r="10" spans="1:6" x14ac:dyDescent="0.4">
      <c r="A10" s="20">
        <v>44228</v>
      </c>
      <c r="B10">
        <v>29</v>
      </c>
      <c r="C10">
        <v>14991</v>
      </c>
      <c r="D10" t="str">
        <v>A</v>
      </c>
      <c r="E10">
        <v>14991</v>
      </c>
      <c r="F10">
        <f t="shared" si="0"/>
        <v>52684</v>
      </c>
    </row>
    <row r="11" spans="1:6" x14ac:dyDescent="0.4">
      <c r="A11" s="20">
        <v>44256</v>
      </c>
      <c r="B11">
        <v>28</v>
      </c>
      <c r="C11">
        <v>14946</v>
      </c>
      <c r="D11" t="str">
        <v>A</v>
      </c>
      <c r="E11">
        <v>14946</v>
      </c>
      <c r="F11">
        <f t="shared" si="0"/>
        <v>67630</v>
      </c>
    </row>
    <row r="12" spans="1:6" x14ac:dyDescent="0.4">
      <c r="A12" s="20">
        <v>44287</v>
      </c>
      <c r="B12">
        <v>31</v>
      </c>
      <c r="C12">
        <v>10923</v>
      </c>
      <c r="D12" t="str">
        <v>A</v>
      </c>
      <c r="E12">
        <v>10923</v>
      </c>
      <c r="F12">
        <f t="shared" si="0"/>
        <v>78553</v>
      </c>
    </row>
    <row r="13" spans="1:6" x14ac:dyDescent="0.4">
      <c r="A13" s="20">
        <v>44319</v>
      </c>
      <c r="B13">
        <v>32</v>
      </c>
      <c r="C13">
        <v>6751</v>
      </c>
      <c r="D13" t="str">
        <v>A</v>
      </c>
      <c r="E13">
        <v>6751</v>
      </c>
      <c r="F13">
        <f t="shared" si="0"/>
        <v>85304</v>
      </c>
    </row>
    <row r="14" spans="1:6" x14ac:dyDescent="0.4">
      <c r="A14" s="20">
        <v>44348</v>
      </c>
      <c r="B14">
        <v>29</v>
      </c>
      <c r="C14">
        <v>3065</v>
      </c>
      <c r="D14" t="str">
        <v>A</v>
      </c>
      <c r="E14">
        <v>3065</v>
      </c>
      <c r="F14">
        <f t="shared" si="0"/>
        <v>88369</v>
      </c>
    </row>
    <row r="15" spans="1:6" x14ac:dyDescent="0.4">
      <c r="A15" s="20">
        <v>44378</v>
      </c>
      <c r="B15">
        <v>30</v>
      </c>
      <c r="C15">
        <v>0</v>
      </c>
      <c r="D15" t="str">
        <v>A</v>
      </c>
      <c r="E15">
        <v>0</v>
      </c>
      <c r="F15">
        <f t="shared" si="0"/>
        <v>88369</v>
      </c>
    </row>
    <row r="16" spans="1:6" x14ac:dyDescent="0.4">
      <c r="A16" s="20">
        <v>44409</v>
      </c>
      <c r="B16">
        <v>31</v>
      </c>
      <c r="C16">
        <v>0</v>
      </c>
      <c r="D16" t="str">
        <v>A</v>
      </c>
      <c r="E16">
        <v>0</v>
      </c>
      <c r="F16">
        <f t="shared" si="0"/>
        <v>88369</v>
      </c>
    </row>
    <row r="17" spans="1:6" x14ac:dyDescent="0.4">
      <c r="A17" s="20">
        <v>44440</v>
      </c>
      <c r="B17">
        <v>31</v>
      </c>
      <c r="C17">
        <v>0</v>
      </c>
      <c r="D17" t="str">
        <v>A</v>
      </c>
      <c r="E17">
        <v>0</v>
      </c>
      <c r="F17">
        <f t="shared" si="0"/>
        <v>88369</v>
      </c>
    </row>
    <row r="18" spans="1:6" x14ac:dyDescent="0.4">
      <c r="A18" s="20">
        <v>44470</v>
      </c>
      <c r="B18">
        <v>30</v>
      </c>
      <c r="C18">
        <v>6</v>
      </c>
      <c r="D18" t="str">
        <v>A</v>
      </c>
      <c r="E18">
        <v>6</v>
      </c>
      <c r="F18">
        <f t="shared" si="0"/>
        <v>88375</v>
      </c>
    </row>
    <row r="19" spans="1:6" x14ac:dyDescent="0.4">
      <c r="A19" s="20">
        <v>44501</v>
      </c>
      <c r="B19">
        <v>31</v>
      </c>
      <c r="C19">
        <v>196</v>
      </c>
      <c r="D19" t="str">
        <v>A</v>
      </c>
      <c r="E19">
        <v>6071</v>
      </c>
      <c r="F19">
        <f t="shared" si="0"/>
        <v>94446</v>
      </c>
    </row>
    <row r="20" spans="1:6" x14ac:dyDescent="0.4">
      <c r="A20" s="20">
        <v>44531</v>
      </c>
      <c r="B20">
        <v>30</v>
      </c>
      <c r="C20">
        <v>11094</v>
      </c>
      <c r="D20" t="str">
        <v>A</v>
      </c>
      <c r="E20">
        <v>11094</v>
      </c>
      <c r="F20">
        <f t="shared" si="0"/>
        <v>105540</v>
      </c>
    </row>
    <row r="21" spans="1:6" x14ac:dyDescent="0.4">
      <c r="A21" s="20">
        <v>44562</v>
      </c>
      <c r="B21">
        <v>31</v>
      </c>
      <c r="C21">
        <v>19138</v>
      </c>
      <c r="D21" t="str">
        <v>A</v>
      </c>
      <c r="E21">
        <v>19138</v>
      </c>
      <c r="F21">
        <f t="shared" si="0"/>
        <v>124678</v>
      </c>
    </row>
    <row r="22" spans="1:6" x14ac:dyDescent="0.4">
      <c r="A22" s="20">
        <v>44593</v>
      </c>
      <c r="B22">
        <v>31</v>
      </c>
      <c r="C22">
        <v>20456</v>
      </c>
      <c r="D22" t="str">
        <v>A</v>
      </c>
      <c r="E22">
        <v>20456</v>
      </c>
      <c r="F22">
        <f t="shared" si="0"/>
        <v>145134</v>
      </c>
    </row>
    <row r="23" spans="1:6" x14ac:dyDescent="0.4">
      <c r="A23" s="20">
        <v>44621</v>
      </c>
      <c r="B23">
        <v>28</v>
      </c>
      <c r="C23">
        <v>17000</v>
      </c>
      <c r="D23" t="str">
        <v>A</v>
      </c>
      <c r="E23">
        <v>17000</v>
      </c>
      <c r="F23">
        <f t="shared" si="0"/>
        <v>162134</v>
      </c>
    </row>
    <row r="24" spans="1:6" x14ac:dyDescent="0.4">
      <c r="A24" s="20">
        <v>44652</v>
      </c>
      <c r="B24">
        <v>31</v>
      </c>
      <c r="C24">
        <v>15991</v>
      </c>
      <c r="D24" t="str">
        <v>A</v>
      </c>
      <c r="E24">
        <v>15991</v>
      </c>
      <c r="F24">
        <f t="shared" si="0"/>
        <v>178125</v>
      </c>
    </row>
    <row r="25" spans="1:6" x14ac:dyDescent="0.4">
      <c r="A25" s="20">
        <v>44682</v>
      </c>
      <c r="B25">
        <v>30</v>
      </c>
      <c r="C25">
        <v>11090</v>
      </c>
      <c r="D25" t="str">
        <v>A</v>
      </c>
      <c r="E25">
        <v>11090</v>
      </c>
      <c r="F25">
        <f t="shared" si="0"/>
        <v>189215</v>
      </c>
    </row>
    <row r="26" spans="1:6" x14ac:dyDescent="0.4">
      <c r="A26" s="20">
        <v>44713</v>
      </c>
      <c r="B26">
        <v>31</v>
      </c>
      <c r="C26">
        <v>2255</v>
      </c>
      <c r="D26" t="str">
        <v>A</v>
      </c>
      <c r="E26">
        <v>2255</v>
      </c>
      <c r="F26">
        <f t="shared" si="0"/>
        <v>191470</v>
      </c>
    </row>
    <row r="27" spans="1:6" x14ac:dyDescent="0.4">
      <c r="A27" s="20">
        <v>44744</v>
      </c>
      <c r="B27">
        <v>31</v>
      </c>
      <c r="C27">
        <v>57</v>
      </c>
      <c r="D27" t="str">
        <v>A</v>
      </c>
      <c r="E27">
        <v>57</v>
      </c>
      <c r="F27">
        <f t="shared" si="0"/>
        <v>191527</v>
      </c>
    </row>
    <row r="28" spans="1:6" x14ac:dyDescent="0.4">
      <c r="A28" s="20">
        <v>44774</v>
      </c>
      <c r="B28">
        <v>30</v>
      </c>
      <c r="C28">
        <v>0</v>
      </c>
      <c r="D28" t="str">
        <v>A</v>
      </c>
      <c r="E28">
        <v>0</v>
      </c>
      <c r="F28">
        <f t="shared" si="0"/>
        <v>191527</v>
      </c>
    </row>
    <row r="29" spans="1:6" x14ac:dyDescent="0.4">
      <c r="A29" s="20">
        <v>44809</v>
      </c>
      <c r="B29">
        <v>35</v>
      </c>
      <c r="C29">
        <v>0</v>
      </c>
      <c r="D29" t="str">
        <v>A</v>
      </c>
      <c r="E29">
        <v>0</v>
      </c>
      <c r="F29">
        <f t="shared" si="0"/>
        <v>191527</v>
      </c>
    </row>
    <row r="30" spans="1:6" x14ac:dyDescent="0.4">
      <c r="A30" s="20">
        <v>44835</v>
      </c>
      <c r="B30">
        <v>26</v>
      </c>
      <c r="C30">
        <v>408</v>
      </c>
      <c r="D30" t="str">
        <v>A</v>
      </c>
      <c r="E30">
        <v>408</v>
      </c>
      <c r="F30">
        <f t="shared" si="0"/>
        <v>191935</v>
      </c>
    </row>
    <row r="31" spans="1:6" x14ac:dyDescent="0.4">
      <c r="A31" s="20">
        <v>44866</v>
      </c>
      <c r="B31">
        <v>31</v>
      </c>
      <c r="C31">
        <v>217</v>
      </c>
      <c r="D31" t="str">
        <v>A</v>
      </c>
      <c r="E31">
        <v>6741</v>
      </c>
      <c r="F31">
        <f t="shared" si="0"/>
        <v>198676</v>
      </c>
    </row>
    <row r="32" spans="1:6" x14ac:dyDescent="0.4">
      <c r="A32" s="20">
        <v>44897</v>
      </c>
      <c r="B32">
        <v>31</v>
      </c>
      <c r="C32">
        <v>12951</v>
      </c>
      <c r="D32" t="str">
        <v>A</v>
      </c>
      <c r="E32">
        <v>12951</v>
      </c>
      <c r="F32">
        <f t="shared" si="0"/>
        <v>211627</v>
      </c>
    </row>
    <row r="33" spans="1:6" x14ac:dyDescent="0.4">
      <c r="A33" s="20">
        <v>44927</v>
      </c>
      <c r="B33">
        <v>30</v>
      </c>
      <c r="C33">
        <v>13473</v>
      </c>
      <c r="D33" t="str">
        <v>A</v>
      </c>
      <c r="E33">
        <v>13473</v>
      </c>
      <c r="F33">
        <f t="shared" si="0"/>
        <v>225100</v>
      </c>
    </row>
    <row r="34" spans="1:6" x14ac:dyDescent="0.4">
      <c r="A34" s="20">
        <v>44958</v>
      </c>
      <c r="B34">
        <v>31</v>
      </c>
      <c r="C34">
        <v>16357</v>
      </c>
      <c r="D34" t="str">
        <v>A</v>
      </c>
      <c r="E34">
        <v>16357</v>
      </c>
      <c r="F34">
        <f t="shared" si="0"/>
        <v>241457</v>
      </c>
    </row>
    <row r="35" spans="1:6" x14ac:dyDescent="0.4">
      <c r="A35" s="20">
        <v>44987</v>
      </c>
      <c r="B35">
        <v>29</v>
      </c>
      <c r="C35">
        <v>14031</v>
      </c>
      <c r="D35" t="str">
        <v>A</v>
      </c>
      <c r="E35">
        <v>14031</v>
      </c>
      <c r="F35">
        <f t="shared" si="0"/>
        <v>255488</v>
      </c>
    </row>
    <row r="36" spans="1:6" x14ac:dyDescent="0.4">
      <c r="A36" s="20">
        <v>45017</v>
      </c>
      <c r="B36">
        <v>30</v>
      </c>
      <c r="C36">
        <v>12017</v>
      </c>
      <c r="D36" t="str">
        <v>A</v>
      </c>
      <c r="E36">
        <v>12017</v>
      </c>
      <c r="F36">
        <f t="shared" si="0"/>
        <v>267505</v>
      </c>
    </row>
    <row r="37" spans="1:6" x14ac:dyDescent="0.4">
      <c r="A37" s="20">
        <v>45047</v>
      </c>
      <c r="B37">
        <v>30</v>
      </c>
      <c r="C37">
        <v>4221</v>
      </c>
      <c r="D37" t="str">
        <v>A</v>
      </c>
      <c r="E37">
        <v>4221</v>
      </c>
      <c r="F37">
        <f t="shared" si="0"/>
        <v>271726</v>
      </c>
    </row>
    <row r="38" spans="1:6" x14ac:dyDescent="0.4">
      <c r="A38" s="20">
        <v>45082</v>
      </c>
      <c r="B38">
        <v>35</v>
      </c>
      <c r="C38">
        <v>2303</v>
      </c>
      <c r="D38" t="str">
        <v>A</v>
      </c>
      <c r="E38">
        <v>2303</v>
      </c>
      <c r="F38">
        <f t="shared" si="0"/>
        <v>274029</v>
      </c>
    </row>
    <row r="39" spans="1:6" x14ac:dyDescent="0.4">
      <c r="A39" s="20">
        <v>45108</v>
      </c>
      <c r="B39">
        <v>26</v>
      </c>
      <c r="C39">
        <v>11</v>
      </c>
      <c r="D39" t="str">
        <v>A</v>
      </c>
      <c r="E39">
        <v>11</v>
      </c>
      <c r="F39">
        <f t="shared" si="0"/>
        <v>274040</v>
      </c>
    </row>
    <row r="40" spans="1:6" x14ac:dyDescent="0.4">
      <c r="A40" s="20">
        <v>45139</v>
      </c>
      <c r="B40">
        <v>31</v>
      </c>
      <c r="C40">
        <v>0</v>
      </c>
      <c r="D40" t="str">
        <v>A</v>
      </c>
      <c r="E40">
        <v>0</v>
      </c>
      <c r="F40">
        <f t="shared" si="0"/>
        <v>274040</v>
      </c>
    </row>
    <row r="41" spans="1:6" x14ac:dyDescent="0.4">
      <c r="A41" s="20">
        <v>45170</v>
      </c>
      <c r="B41">
        <v>31</v>
      </c>
      <c r="C41">
        <v>0</v>
      </c>
      <c r="D41" t="str">
        <v>A</v>
      </c>
      <c r="E41">
        <v>0</v>
      </c>
      <c r="F41">
        <f t="shared" si="0"/>
        <v>274040</v>
      </c>
    </row>
    <row r="42" spans="1:6" x14ac:dyDescent="0.4">
      <c r="A42" s="20">
        <v>45200</v>
      </c>
      <c r="B42">
        <v>30</v>
      </c>
      <c r="C42">
        <v>0</v>
      </c>
      <c r="D42" t="str">
        <v>A</v>
      </c>
      <c r="E42">
        <v>0</v>
      </c>
      <c r="F42">
        <f t="shared" si="0"/>
        <v>274040</v>
      </c>
    </row>
    <row r="43" spans="1:6" x14ac:dyDescent="0.4">
      <c r="A43" s="20">
        <v>45233</v>
      </c>
      <c r="B43">
        <v>33</v>
      </c>
      <c r="C43">
        <v>246</v>
      </c>
      <c r="D43" t="str">
        <v>A</v>
      </c>
      <c r="E43">
        <v>2702</v>
      </c>
      <c r="F43">
        <f t="shared" si="0"/>
        <v>276742</v>
      </c>
    </row>
    <row r="44" spans="1:6" x14ac:dyDescent="0.4">
      <c r="A44" s="20">
        <v>45263</v>
      </c>
      <c r="B44">
        <v>30</v>
      </c>
      <c r="C44">
        <v>10606</v>
      </c>
      <c r="D44" t="str">
        <v>A</v>
      </c>
      <c r="E44">
        <v>10606</v>
      </c>
      <c r="F44">
        <f t="shared" si="0"/>
        <v>287348</v>
      </c>
    </row>
    <row r="45" spans="1:6" x14ac:dyDescent="0.4">
      <c r="A45" s="20">
        <v>45292</v>
      </c>
      <c r="B45">
        <v>29</v>
      </c>
      <c r="C45">
        <v>10926</v>
      </c>
      <c r="D45" t="str">
        <v>A</v>
      </c>
      <c r="E45">
        <v>10926</v>
      </c>
      <c r="F45">
        <f t="shared" si="0"/>
        <v>298274</v>
      </c>
    </row>
    <row r="46" spans="1:6" x14ac:dyDescent="0.4">
      <c r="A46" s="20">
        <v>45325</v>
      </c>
      <c r="B46">
        <v>33</v>
      </c>
      <c r="C46">
        <v>17949</v>
      </c>
      <c r="D46" t="str">
        <v>A</v>
      </c>
      <c r="E46">
        <v>17949</v>
      </c>
      <c r="F46">
        <f t="shared" si="0"/>
        <v>316223</v>
      </c>
    </row>
    <row r="47" spans="1:6" x14ac:dyDescent="0.4">
      <c r="A47" s="20">
        <v>45354</v>
      </c>
      <c r="B47">
        <v>29</v>
      </c>
      <c r="C47">
        <v>12051</v>
      </c>
      <c r="D47" t="str">
        <v>A</v>
      </c>
      <c r="E47">
        <v>12051</v>
      </c>
      <c r="F47">
        <f t="shared" si="0"/>
        <v>328274</v>
      </c>
    </row>
    <row r="48" spans="1:6" x14ac:dyDescent="0.4">
      <c r="A48" s="20">
        <v>45383</v>
      </c>
      <c r="B48">
        <v>29</v>
      </c>
      <c r="C48">
        <v>9790</v>
      </c>
      <c r="D48" t="str">
        <v>A</v>
      </c>
      <c r="E48">
        <v>9790</v>
      </c>
      <c r="F48">
        <f t="shared" si="0"/>
        <v>338064</v>
      </c>
    </row>
    <row r="49" spans="1:6" x14ac:dyDescent="0.4">
      <c r="A49" s="20">
        <v>45415</v>
      </c>
      <c r="B49">
        <v>32</v>
      </c>
      <c r="C49">
        <v>6705</v>
      </c>
      <c r="D49" t="str">
        <v>A</v>
      </c>
      <c r="E49">
        <v>6705</v>
      </c>
      <c r="F49">
        <f t="shared" si="0"/>
        <v>344769</v>
      </c>
    </row>
    <row r="50" spans="1:6" x14ac:dyDescent="0.4">
      <c r="A50" s="20">
        <v>45444</v>
      </c>
      <c r="B50">
        <v>29</v>
      </c>
      <c r="C50">
        <v>1351</v>
      </c>
      <c r="D50" t="str">
        <v>A</v>
      </c>
      <c r="E50">
        <v>1351</v>
      </c>
      <c r="F50">
        <f t="shared" si="0"/>
        <v>346120</v>
      </c>
    </row>
    <row r="51" spans="1:6" x14ac:dyDescent="0.4">
      <c r="A51" s="20">
        <v>45476</v>
      </c>
      <c r="B51">
        <v>32</v>
      </c>
      <c r="C51">
        <v>0</v>
      </c>
      <c r="D51" t="str">
        <v>A</v>
      </c>
      <c r="E51">
        <v>0</v>
      </c>
      <c r="F51">
        <f t="shared" si="0"/>
        <v>346120</v>
      </c>
    </row>
    <row r="52" spans="1:6" x14ac:dyDescent="0.4">
      <c r="A52" s="20">
        <v>45505</v>
      </c>
      <c r="B52">
        <v>29</v>
      </c>
      <c r="C52">
        <v>0</v>
      </c>
      <c r="D52" t="str">
        <v>A</v>
      </c>
      <c r="E52">
        <v>0</v>
      </c>
      <c r="F52">
        <f t="shared" si="0"/>
        <v>346120</v>
      </c>
    </row>
    <row r="53" spans="1:6" x14ac:dyDescent="0.4">
      <c r="A53" s="20">
        <v>45538</v>
      </c>
      <c r="B53">
        <v>33</v>
      </c>
      <c r="C53">
        <v>0</v>
      </c>
      <c r="D53" t="str">
        <v>A</v>
      </c>
      <c r="E53">
        <v>0</v>
      </c>
      <c r="F53">
        <f t="shared" si="0"/>
        <v>346120</v>
      </c>
    </row>
    <row r="54" spans="1:6" x14ac:dyDescent="0.4">
      <c r="A54" s="20">
        <v>45568</v>
      </c>
      <c r="B54">
        <v>30</v>
      </c>
      <c r="C54">
        <v>6</v>
      </c>
      <c r="D54" t="str">
        <v>A</v>
      </c>
      <c r="E54">
        <v>6</v>
      </c>
      <c r="F54">
        <f t="shared" si="0"/>
        <v>346126</v>
      </c>
    </row>
    <row r="55" spans="1:6" x14ac:dyDescent="0.4">
      <c r="A55" s="20">
        <v>45600</v>
      </c>
      <c r="B55">
        <v>32</v>
      </c>
      <c r="C55">
        <v>902</v>
      </c>
      <c r="D55" t="str">
        <v>A</v>
      </c>
      <c r="E55">
        <v>7213</v>
      </c>
      <c r="F55">
        <f t="shared" si="0"/>
        <v>353339</v>
      </c>
    </row>
    <row r="56" spans="1:6" x14ac:dyDescent="0.4">
      <c r="A56" s="20">
        <v>45629</v>
      </c>
      <c r="B56">
        <v>29</v>
      </c>
      <c r="C56">
        <v>4354</v>
      </c>
      <c r="D56" t="str">
        <v>A</v>
      </c>
      <c r="E56">
        <v>4354</v>
      </c>
      <c r="F56">
        <f t="shared" si="0"/>
        <v>357693</v>
      </c>
    </row>
    <row r="57" spans="1:6" x14ac:dyDescent="0.4">
      <c r="A57" s="20">
        <v>45660</v>
      </c>
      <c r="B57">
        <v>31</v>
      </c>
      <c r="C57">
        <v>16410</v>
      </c>
      <c r="D57" t="str">
        <v>A</v>
      </c>
      <c r="E57">
        <v>16410</v>
      </c>
      <c r="F57">
        <f t="shared" si="0"/>
        <v>374103</v>
      </c>
    </row>
    <row r="58" spans="1:6" x14ac:dyDescent="0.4">
      <c r="A58" s="20">
        <v>45691</v>
      </c>
      <c r="B58">
        <v>31</v>
      </c>
      <c r="C58">
        <v>17555</v>
      </c>
      <c r="D58" t="str">
        <v>A</v>
      </c>
      <c r="E58">
        <v>17555</v>
      </c>
      <c r="F58">
        <f t="shared" si="0"/>
        <v>391658</v>
      </c>
    </row>
    <row r="59" spans="1:6" x14ac:dyDescent="0.4">
      <c r="A59" s="20">
        <v>45719</v>
      </c>
      <c r="B59">
        <v>28</v>
      </c>
      <c r="C59">
        <v>12178</v>
      </c>
      <c r="D59" t="str">
        <v>A</v>
      </c>
      <c r="E59">
        <v>12178</v>
      </c>
      <c r="F59">
        <f t="shared" si="0"/>
        <v>403836</v>
      </c>
    </row>
    <row r="60" spans="1:6" x14ac:dyDescent="0.4">
      <c r="A60" s="20">
        <v>45750</v>
      </c>
      <c r="B60">
        <v>31</v>
      </c>
      <c r="C60">
        <v>16031</v>
      </c>
      <c r="D60" t="str">
        <v>A</v>
      </c>
      <c r="E60">
        <v>16031</v>
      </c>
      <c r="F60">
        <f t="shared" si="0"/>
        <v>419867</v>
      </c>
    </row>
    <row r="61" spans="1:6" x14ac:dyDescent="0.4">
      <c r="A61" s="20">
        <v>45780</v>
      </c>
      <c r="B61">
        <v>30</v>
      </c>
      <c r="C61">
        <v>8294</v>
      </c>
      <c r="D61" t="str">
        <v>A</v>
      </c>
      <c r="E61">
        <v>8294</v>
      </c>
      <c r="F61">
        <f t="shared" si="0"/>
        <v>428161</v>
      </c>
    </row>
    <row r="62" spans="1:6" x14ac:dyDescent="0.4">
      <c r="A62" s="20">
        <v>0</v>
      </c>
      <c r="B62">
        <v>0</v>
      </c>
      <c r="C62">
        <v>0</v>
      </c>
      <c r="D62">
        <v>0</v>
      </c>
      <c r="E62">
        <v>0</v>
      </c>
      <c r="F62">
        <f t="shared" si="0"/>
        <v>428161</v>
      </c>
    </row>
    <row r="63" spans="1:6" x14ac:dyDescent="0.4">
      <c r="A63" s="20">
        <v>0</v>
      </c>
      <c r="B63">
        <v>0</v>
      </c>
      <c r="C63">
        <v>0</v>
      </c>
      <c r="D63">
        <v>0</v>
      </c>
      <c r="E63">
        <v>0</v>
      </c>
      <c r="F63">
        <f t="shared" si="0"/>
        <v>428161</v>
      </c>
    </row>
    <row r="64" spans="1:6" x14ac:dyDescent="0.4">
      <c r="A64" s="20">
        <v>0</v>
      </c>
      <c r="B64">
        <v>0</v>
      </c>
      <c r="C64">
        <v>0</v>
      </c>
      <c r="D64">
        <v>0</v>
      </c>
      <c r="E64">
        <v>0</v>
      </c>
      <c r="F64">
        <f t="shared" si="0"/>
        <v>428161</v>
      </c>
    </row>
    <row r="65" spans="1:6" x14ac:dyDescent="0.4">
      <c r="A65" s="20">
        <v>0</v>
      </c>
      <c r="B65">
        <v>0</v>
      </c>
      <c r="C65">
        <v>0</v>
      </c>
      <c r="D65">
        <v>0</v>
      </c>
      <c r="E65">
        <v>0</v>
      </c>
      <c r="F65">
        <f t="shared" si="0"/>
        <v>428161</v>
      </c>
    </row>
    <row r="66" spans="1:6" x14ac:dyDescent="0.4">
      <c r="A66" s="20">
        <v>0</v>
      </c>
      <c r="B66">
        <v>0</v>
      </c>
      <c r="C66">
        <v>0</v>
      </c>
      <c r="D66">
        <v>0</v>
      </c>
      <c r="E66">
        <v>0</v>
      </c>
      <c r="F66">
        <f t="shared" si="0"/>
        <v>428161</v>
      </c>
    </row>
    <row r="67" spans="1:6" x14ac:dyDescent="0.4">
      <c r="A67" s="20">
        <v>0</v>
      </c>
      <c r="B67">
        <v>0</v>
      </c>
      <c r="C67">
        <v>0</v>
      </c>
      <c r="D67">
        <v>0</v>
      </c>
      <c r="E67">
        <v>0</v>
      </c>
      <c r="F67">
        <f t="shared" si="0"/>
        <v>428161</v>
      </c>
    </row>
    <row r="68" spans="1:6" x14ac:dyDescent="0.4">
      <c r="A68" s="20">
        <v>0</v>
      </c>
      <c r="B68">
        <v>0</v>
      </c>
      <c r="C68">
        <v>0</v>
      </c>
      <c r="D68">
        <v>0</v>
      </c>
      <c r="E68">
        <v>0</v>
      </c>
      <c r="F68">
        <f t="shared" ref="F68:F131" si="1">E68+F67</f>
        <v>428161</v>
      </c>
    </row>
    <row r="69" spans="1:6" x14ac:dyDescent="0.4">
      <c r="A69" s="20">
        <v>0</v>
      </c>
      <c r="B69">
        <v>0</v>
      </c>
      <c r="C69">
        <v>0</v>
      </c>
      <c r="D69">
        <v>0</v>
      </c>
      <c r="E69">
        <v>0</v>
      </c>
      <c r="F69">
        <f t="shared" si="1"/>
        <v>428161</v>
      </c>
    </row>
    <row r="70" spans="1:6" x14ac:dyDescent="0.4">
      <c r="A70" s="20">
        <v>0</v>
      </c>
      <c r="B70">
        <v>0</v>
      </c>
      <c r="C70">
        <v>0</v>
      </c>
      <c r="D70">
        <v>0</v>
      </c>
      <c r="E70">
        <v>0</v>
      </c>
      <c r="F70">
        <f t="shared" si="1"/>
        <v>428161</v>
      </c>
    </row>
    <row r="71" spans="1:6" x14ac:dyDescent="0.4">
      <c r="A71" s="20">
        <v>0</v>
      </c>
      <c r="B71">
        <v>0</v>
      </c>
      <c r="C71">
        <v>0</v>
      </c>
      <c r="D71">
        <v>0</v>
      </c>
      <c r="E71">
        <v>0</v>
      </c>
      <c r="F71">
        <f t="shared" si="1"/>
        <v>428161</v>
      </c>
    </row>
    <row r="72" spans="1:6" x14ac:dyDescent="0.4">
      <c r="A72" s="20">
        <v>0</v>
      </c>
      <c r="B72">
        <v>0</v>
      </c>
      <c r="C72">
        <v>0</v>
      </c>
      <c r="D72">
        <v>0</v>
      </c>
      <c r="E72">
        <v>0</v>
      </c>
      <c r="F72">
        <f t="shared" si="1"/>
        <v>428161</v>
      </c>
    </row>
    <row r="73" spans="1:6" x14ac:dyDescent="0.4">
      <c r="A73" s="20">
        <v>0</v>
      </c>
      <c r="B73">
        <v>0</v>
      </c>
      <c r="C73">
        <v>0</v>
      </c>
      <c r="D73">
        <v>0</v>
      </c>
      <c r="E73">
        <v>0</v>
      </c>
      <c r="F73">
        <f t="shared" si="1"/>
        <v>428161</v>
      </c>
    </row>
    <row r="74" spans="1:6" x14ac:dyDescent="0.4">
      <c r="A74" s="20">
        <v>0</v>
      </c>
      <c r="B74">
        <v>0</v>
      </c>
      <c r="C74">
        <v>0</v>
      </c>
      <c r="D74">
        <v>0</v>
      </c>
      <c r="E74">
        <v>0</v>
      </c>
      <c r="F74">
        <f t="shared" si="1"/>
        <v>428161</v>
      </c>
    </row>
    <row r="75" spans="1:6" x14ac:dyDescent="0.4">
      <c r="A75" s="20">
        <v>0</v>
      </c>
      <c r="B75">
        <v>0</v>
      </c>
      <c r="C75">
        <v>0</v>
      </c>
      <c r="D75">
        <v>0</v>
      </c>
      <c r="E75">
        <v>0</v>
      </c>
      <c r="F75">
        <f t="shared" si="1"/>
        <v>428161</v>
      </c>
    </row>
    <row r="76" spans="1:6" x14ac:dyDescent="0.4">
      <c r="A76" s="20">
        <v>0</v>
      </c>
      <c r="B76">
        <v>0</v>
      </c>
      <c r="C76">
        <v>0</v>
      </c>
      <c r="D76">
        <v>0</v>
      </c>
      <c r="E76">
        <v>0</v>
      </c>
      <c r="F76">
        <f t="shared" si="1"/>
        <v>428161</v>
      </c>
    </row>
    <row r="77" spans="1:6" x14ac:dyDescent="0.4">
      <c r="A77" s="20">
        <v>0</v>
      </c>
      <c r="B77">
        <v>0</v>
      </c>
      <c r="C77">
        <v>0</v>
      </c>
      <c r="D77">
        <v>0</v>
      </c>
      <c r="E77">
        <v>0</v>
      </c>
      <c r="F77">
        <f t="shared" si="1"/>
        <v>428161</v>
      </c>
    </row>
    <row r="78" spans="1:6" x14ac:dyDescent="0.4">
      <c r="A78" s="20">
        <v>0</v>
      </c>
      <c r="B78">
        <v>0</v>
      </c>
      <c r="C78">
        <v>0</v>
      </c>
      <c r="D78">
        <v>0</v>
      </c>
      <c r="E78">
        <v>0</v>
      </c>
      <c r="F78">
        <f t="shared" si="1"/>
        <v>428161</v>
      </c>
    </row>
    <row r="79" spans="1:6" x14ac:dyDescent="0.4">
      <c r="A79" s="20">
        <v>0</v>
      </c>
      <c r="B79">
        <v>0</v>
      </c>
      <c r="C79">
        <v>0</v>
      </c>
      <c r="D79">
        <v>0</v>
      </c>
      <c r="E79">
        <v>0</v>
      </c>
      <c r="F79">
        <f t="shared" si="1"/>
        <v>428161</v>
      </c>
    </row>
    <row r="80" spans="1:6" x14ac:dyDescent="0.4">
      <c r="A80" s="20">
        <v>0</v>
      </c>
      <c r="B80">
        <v>0</v>
      </c>
      <c r="C80">
        <v>0</v>
      </c>
      <c r="D80">
        <v>0</v>
      </c>
      <c r="E80">
        <v>0</v>
      </c>
      <c r="F80">
        <f t="shared" si="1"/>
        <v>428161</v>
      </c>
    </row>
    <row r="81" spans="1:6" x14ac:dyDescent="0.4">
      <c r="A81" s="20">
        <v>0</v>
      </c>
      <c r="B81">
        <v>0</v>
      </c>
      <c r="C81">
        <v>0</v>
      </c>
      <c r="D81">
        <v>0</v>
      </c>
      <c r="E81">
        <v>0</v>
      </c>
      <c r="F81">
        <f t="shared" si="1"/>
        <v>428161</v>
      </c>
    </row>
    <row r="82" spans="1:6" x14ac:dyDescent="0.4">
      <c r="A82" s="20">
        <v>0</v>
      </c>
      <c r="B82">
        <v>0</v>
      </c>
      <c r="C82">
        <v>0</v>
      </c>
      <c r="D82">
        <v>0</v>
      </c>
      <c r="E82">
        <v>0</v>
      </c>
      <c r="F82">
        <f t="shared" si="1"/>
        <v>428161</v>
      </c>
    </row>
    <row r="83" spans="1:6" x14ac:dyDescent="0.4">
      <c r="A83" s="20">
        <v>0</v>
      </c>
      <c r="B83">
        <v>0</v>
      </c>
      <c r="C83">
        <v>0</v>
      </c>
      <c r="D83">
        <v>0</v>
      </c>
      <c r="E83">
        <v>0</v>
      </c>
      <c r="F83">
        <f t="shared" si="1"/>
        <v>428161</v>
      </c>
    </row>
    <row r="84" spans="1:6" x14ac:dyDescent="0.4">
      <c r="A84" s="20">
        <v>0</v>
      </c>
      <c r="B84">
        <v>0</v>
      </c>
      <c r="C84">
        <v>0</v>
      </c>
      <c r="D84">
        <v>0</v>
      </c>
      <c r="E84">
        <v>0</v>
      </c>
      <c r="F84">
        <f t="shared" si="1"/>
        <v>428161</v>
      </c>
    </row>
    <row r="85" spans="1:6" x14ac:dyDescent="0.4">
      <c r="A85" s="20">
        <v>0</v>
      </c>
      <c r="B85">
        <v>0</v>
      </c>
      <c r="C85">
        <v>0</v>
      </c>
      <c r="D85">
        <v>0</v>
      </c>
      <c r="E85">
        <v>0</v>
      </c>
      <c r="F85">
        <f t="shared" si="1"/>
        <v>428161</v>
      </c>
    </row>
    <row r="86" spans="1:6" x14ac:dyDescent="0.4">
      <c r="A86" s="20">
        <v>0</v>
      </c>
      <c r="B86">
        <v>0</v>
      </c>
      <c r="C86">
        <v>0</v>
      </c>
      <c r="D86">
        <v>0</v>
      </c>
      <c r="E86">
        <v>0</v>
      </c>
      <c r="F86">
        <f t="shared" si="1"/>
        <v>428161</v>
      </c>
    </row>
    <row r="87" spans="1:6" x14ac:dyDescent="0.4">
      <c r="A87" s="20">
        <v>0</v>
      </c>
      <c r="B87">
        <v>0</v>
      </c>
      <c r="C87">
        <v>0</v>
      </c>
      <c r="D87">
        <v>0</v>
      </c>
      <c r="E87">
        <v>0</v>
      </c>
      <c r="F87">
        <f t="shared" si="1"/>
        <v>428161</v>
      </c>
    </row>
    <row r="88" spans="1:6" x14ac:dyDescent="0.4">
      <c r="A88" s="20">
        <v>0</v>
      </c>
      <c r="B88">
        <v>0</v>
      </c>
      <c r="C88">
        <v>0</v>
      </c>
      <c r="D88">
        <v>0</v>
      </c>
      <c r="E88">
        <v>0</v>
      </c>
      <c r="F88">
        <f t="shared" si="1"/>
        <v>428161</v>
      </c>
    </row>
    <row r="89" spans="1:6" x14ac:dyDescent="0.4">
      <c r="A89" s="20">
        <v>0</v>
      </c>
      <c r="B89">
        <v>0</v>
      </c>
      <c r="C89">
        <v>0</v>
      </c>
      <c r="D89">
        <v>0</v>
      </c>
      <c r="E89">
        <v>0</v>
      </c>
      <c r="F89">
        <f t="shared" si="1"/>
        <v>428161</v>
      </c>
    </row>
    <row r="90" spans="1:6" x14ac:dyDescent="0.4">
      <c r="A90" s="20">
        <v>0</v>
      </c>
      <c r="B90">
        <v>0</v>
      </c>
      <c r="C90">
        <v>0</v>
      </c>
      <c r="D90">
        <v>0</v>
      </c>
      <c r="E90">
        <v>0</v>
      </c>
      <c r="F90">
        <f t="shared" si="1"/>
        <v>428161</v>
      </c>
    </row>
    <row r="91" spans="1:6" x14ac:dyDescent="0.4">
      <c r="A91" s="20">
        <v>0</v>
      </c>
      <c r="B91">
        <v>0</v>
      </c>
      <c r="C91">
        <v>0</v>
      </c>
      <c r="D91">
        <v>0</v>
      </c>
      <c r="E91">
        <v>0</v>
      </c>
      <c r="F91">
        <f t="shared" si="1"/>
        <v>428161</v>
      </c>
    </row>
    <row r="92" spans="1:6" x14ac:dyDescent="0.4">
      <c r="A92" s="20">
        <v>0</v>
      </c>
      <c r="B92">
        <v>0</v>
      </c>
      <c r="C92">
        <v>0</v>
      </c>
      <c r="D92">
        <v>0</v>
      </c>
      <c r="E92">
        <v>0</v>
      </c>
      <c r="F92">
        <f t="shared" si="1"/>
        <v>428161</v>
      </c>
    </row>
    <row r="93" spans="1:6" x14ac:dyDescent="0.4">
      <c r="A93" s="20">
        <v>0</v>
      </c>
      <c r="B93">
        <v>0</v>
      </c>
      <c r="C93">
        <v>0</v>
      </c>
      <c r="D93">
        <v>0</v>
      </c>
      <c r="E93">
        <v>0</v>
      </c>
      <c r="F93">
        <f t="shared" si="1"/>
        <v>428161</v>
      </c>
    </row>
    <row r="94" spans="1:6" x14ac:dyDescent="0.4">
      <c r="A94" s="20">
        <v>0</v>
      </c>
      <c r="B94">
        <v>0</v>
      </c>
      <c r="C94">
        <v>0</v>
      </c>
      <c r="D94">
        <v>0</v>
      </c>
      <c r="E94">
        <v>0</v>
      </c>
      <c r="F94">
        <f t="shared" si="1"/>
        <v>428161</v>
      </c>
    </row>
    <row r="95" spans="1:6" x14ac:dyDescent="0.4">
      <c r="A95" s="20">
        <v>0</v>
      </c>
      <c r="B95">
        <v>0</v>
      </c>
      <c r="C95">
        <v>0</v>
      </c>
      <c r="D95">
        <v>0</v>
      </c>
      <c r="E95">
        <v>0</v>
      </c>
      <c r="F95">
        <f t="shared" si="1"/>
        <v>428161</v>
      </c>
    </row>
    <row r="96" spans="1:6" x14ac:dyDescent="0.4">
      <c r="A96" s="20">
        <v>0</v>
      </c>
      <c r="B96">
        <v>0</v>
      </c>
      <c r="C96">
        <v>0</v>
      </c>
      <c r="D96">
        <v>0</v>
      </c>
      <c r="E96">
        <v>0</v>
      </c>
      <c r="F96">
        <f t="shared" si="1"/>
        <v>428161</v>
      </c>
    </row>
    <row r="97" spans="1:6" x14ac:dyDescent="0.4">
      <c r="A97" s="20">
        <v>0</v>
      </c>
      <c r="B97">
        <v>0</v>
      </c>
      <c r="C97">
        <v>0</v>
      </c>
      <c r="D97">
        <v>0</v>
      </c>
      <c r="E97">
        <v>0</v>
      </c>
      <c r="F97">
        <f t="shared" si="1"/>
        <v>428161</v>
      </c>
    </row>
    <row r="98" spans="1:6" x14ac:dyDescent="0.4">
      <c r="A98" s="20">
        <v>0</v>
      </c>
      <c r="B98">
        <v>0</v>
      </c>
      <c r="C98">
        <v>0</v>
      </c>
      <c r="D98">
        <v>0</v>
      </c>
      <c r="E98">
        <v>0</v>
      </c>
      <c r="F98">
        <f t="shared" si="1"/>
        <v>428161</v>
      </c>
    </row>
    <row r="99" spans="1:6" x14ac:dyDescent="0.4">
      <c r="A99" s="20">
        <v>0</v>
      </c>
      <c r="B99">
        <v>0</v>
      </c>
      <c r="C99">
        <v>0</v>
      </c>
      <c r="D99">
        <v>0</v>
      </c>
      <c r="E99">
        <v>0</v>
      </c>
      <c r="F99">
        <f t="shared" si="1"/>
        <v>428161</v>
      </c>
    </row>
    <row r="100" spans="1:6" x14ac:dyDescent="0.4">
      <c r="A100" s="20">
        <v>0</v>
      </c>
      <c r="B100">
        <v>0</v>
      </c>
      <c r="C100">
        <v>0</v>
      </c>
      <c r="D100">
        <v>0</v>
      </c>
      <c r="E100">
        <v>0</v>
      </c>
      <c r="F100">
        <f t="shared" si="1"/>
        <v>428161</v>
      </c>
    </row>
    <row r="101" spans="1:6" x14ac:dyDescent="0.4">
      <c r="A101" s="20">
        <v>0</v>
      </c>
      <c r="B101">
        <v>0</v>
      </c>
      <c r="C101">
        <v>0</v>
      </c>
      <c r="D101">
        <v>0</v>
      </c>
      <c r="E101">
        <v>0</v>
      </c>
      <c r="F101">
        <f t="shared" si="1"/>
        <v>428161</v>
      </c>
    </row>
    <row r="102" spans="1:6" x14ac:dyDescent="0.4">
      <c r="A102" s="20">
        <v>0</v>
      </c>
      <c r="B102">
        <v>0</v>
      </c>
      <c r="C102">
        <v>0</v>
      </c>
      <c r="D102">
        <v>0</v>
      </c>
      <c r="E102">
        <v>0</v>
      </c>
      <c r="F102">
        <f t="shared" si="1"/>
        <v>428161</v>
      </c>
    </row>
    <row r="103" spans="1:6" x14ac:dyDescent="0.4">
      <c r="A103" s="20">
        <v>0</v>
      </c>
      <c r="B103">
        <v>0</v>
      </c>
      <c r="C103">
        <v>0</v>
      </c>
      <c r="D103">
        <v>0</v>
      </c>
      <c r="E103">
        <v>0</v>
      </c>
      <c r="F103">
        <f t="shared" si="1"/>
        <v>428161</v>
      </c>
    </row>
    <row r="104" spans="1:6" x14ac:dyDescent="0.4">
      <c r="A104" s="20">
        <v>0</v>
      </c>
      <c r="B104">
        <v>0</v>
      </c>
      <c r="C104">
        <v>0</v>
      </c>
      <c r="D104">
        <v>0</v>
      </c>
      <c r="E104">
        <v>0</v>
      </c>
      <c r="F104">
        <f t="shared" si="1"/>
        <v>428161</v>
      </c>
    </row>
    <row r="105" spans="1:6" x14ac:dyDescent="0.4">
      <c r="A105" s="20">
        <v>0</v>
      </c>
      <c r="B105">
        <v>0</v>
      </c>
      <c r="C105">
        <v>0</v>
      </c>
      <c r="D105">
        <v>0</v>
      </c>
      <c r="E105">
        <v>0</v>
      </c>
      <c r="F105">
        <f t="shared" si="1"/>
        <v>428161</v>
      </c>
    </row>
    <row r="106" spans="1:6" x14ac:dyDescent="0.4">
      <c r="A106" s="20">
        <v>0</v>
      </c>
      <c r="B106">
        <v>0</v>
      </c>
      <c r="C106">
        <v>0</v>
      </c>
      <c r="D106">
        <v>0</v>
      </c>
      <c r="E106">
        <v>0</v>
      </c>
      <c r="F106">
        <f t="shared" si="1"/>
        <v>428161</v>
      </c>
    </row>
    <row r="107" spans="1:6" x14ac:dyDescent="0.4">
      <c r="A107" s="20">
        <v>0</v>
      </c>
      <c r="B107">
        <v>0</v>
      </c>
      <c r="C107">
        <v>0</v>
      </c>
      <c r="D107">
        <v>0</v>
      </c>
      <c r="E107">
        <v>0</v>
      </c>
      <c r="F107">
        <f t="shared" si="1"/>
        <v>428161</v>
      </c>
    </row>
    <row r="108" spans="1:6" x14ac:dyDescent="0.4">
      <c r="A108" s="20">
        <v>0</v>
      </c>
      <c r="B108">
        <v>0</v>
      </c>
      <c r="C108">
        <v>0</v>
      </c>
      <c r="D108">
        <v>0</v>
      </c>
      <c r="E108">
        <v>0</v>
      </c>
      <c r="F108">
        <f t="shared" si="1"/>
        <v>428161</v>
      </c>
    </row>
    <row r="109" spans="1:6" x14ac:dyDescent="0.4">
      <c r="A109" s="20">
        <v>0</v>
      </c>
      <c r="B109">
        <v>0</v>
      </c>
      <c r="C109">
        <v>0</v>
      </c>
      <c r="D109">
        <v>0</v>
      </c>
      <c r="E109">
        <v>0</v>
      </c>
      <c r="F109">
        <f t="shared" si="1"/>
        <v>428161</v>
      </c>
    </row>
    <row r="110" spans="1:6" x14ac:dyDescent="0.4">
      <c r="A110" s="20">
        <v>0</v>
      </c>
      <c r="B110">
        <v>0</v>
      </c>
      <c r="C110">
        <v>0</v>
      </c>
      <c r="D110">
        <v>0</v>
      </c>
      <c r="E110">
        <v>0</v>
      </c>
      <c r="F110">
        <f t="shared" si="1"/>
        <v>428161</v>
      </c>
    </row>
    <row r="111" spans="1:6" x14ac:dyDescent="0.4">
      <c r="A111" s="20">
        <v>0</v>
      </c>
      <c r="B111">
        <v>0</v>
      </c>
      <c r="C111">
        <v>0</v>
      </c>
      <c r="D111">
        <v>0</v>
      </c>
      <c r="E111">
        <v>0</v>
      </c>
      <c r="F111">
        <f t="shared" si="1"/>
        <v>428161</v>
      </c>
    </row>
    <row r="112" spans="1:6" x14ac:dyDescent="0.4">
      <c r="A112" s="20">
        <v>0</v>
      </c>
      <c r="B112">
        <v>0</v>
      </c>
      <c r="C112">
        <v>0</v>
      </c>
      <c r="D112">
        <v>0</v>
      </c>
      <c r="E112">
        <v>0</v>
      </c>
      <c r="F112">
        <f t="shared" si="1"/>
        <v>428161</v>
      </c>
    </row>
    <row r="113" spans="1:6" x14ac:dyDescent="0.4">
      <c r="A113" s="20">
        <v>0</v>
      </c>
      <c r="B113">
        <v>0</v>
      </c>
      <c r="C113">
        <v>0</v>
      </c>
      <c r="D113">
        <v>0</v>
      </c>
      <c r="E113">
        <v>0</v>
      </c>
      <c r="F113">
        <f t="shared" si="1"/>
        <v>428161</v>
      </c>
    </row>
    <row r="114" spans="1:6" x14ac:dyDescent="0.4">
      <c r="A114" s="20">
        <v>0</v>
      </c>
      <c r="B114">
        <v>0</v>
      </c>
      <c r="C114">
        <v>0</v>
      </c>
      <c r="D114">
        <v>0</v>
      </c>
      <c r="E114">
        <v>0</v>
      </c>
      <c r="F114">
        <f t="shared" si="1"/>
        <v>428161</v>
      </c>
    </row>
    <row r="115" spans="1:6" x14ac:dyDescent="0.4">
      <c r="A115" s="20">
        <v>0</v>
      </c>
      <c r="B115">
        <v>0</v>
      </c>
      <c r="C115">
        <v>0</v>
      </c>
      <c r="D115">
        <v>0</v>
      </c>
      <c r="E115">
        <v>0</v>
      </c>
      <c r="F115">
        <f t="shared" si="1"/>
        <v>428161</v>
      </c>
    </row>
    <row r="116" spans="1:6" x14ac:dyDescent="0.4">
      <c r="A116" s="20">
        <v>0</v>
      </c>
      <c r="B116">
        <v>0</v>
      </c>
      <c r="C116">
        <v>0</v>
      </c>
      <c r="D116">
        <v>0</v>
      </c>
      <c r="E116">
        <v>0</v>
      </c>
      <c r="F116">
        <f t="shared" si="1"/>
        <v>428161</v>
      </c>
    </row>
    <row r="117" spans="1:6" x14ac:dyDescent="0.4">
      <c r="A117" s="20">
        <v>0</v>
      </c>
      <c r="B117">
        <v>0</v>
      </c>
      <c r="C117">
        <v>0</v>
      </c>
      <c r="D117">
        <v>0</v>
      </c>
      <c r="E117">
        <v>0</v>
      </c>
      <c r="F117">
        <f t="shared" si="1"/>
        <v>428161</v>
      </c>
    </row>
    <row r="118" spans="1:6" x14ac:dyDescent="0.4">
      <c r="A118" s="20">
        <v>0</v>
      </c>
      <c r="B118">
        <v>0</v>
      </c>
      <c r="C118">
        <v>0</v>
      </c>
      <c r="D118">
        <v>0</v>
      </c>
      <c r="E118">
        <v>0</v>
      </c>
      <c r="F118">
        <f t="shared" si="1"/>
        <v>428161</v>
      </c>
    </row>
    <row r="119" spans="1:6" x14ac:dyDescent="0.4">
      <c r="A119" s="20">
        <v>0</v>
      </c>
      <c r="B119">
        <v>0</v>
      </c>
      <c r="C119">
        <v>0</v>
      </c>
      <c r="D119">
        <v>0</v>
      </c>
      <c r="E119">
        <v>0</v>
      </c>
      <c r="F119">
        <f t="shared" si="1"/>
        <v>428161</v>
      </c>
    </row>
    <row r="120" spans="1:6" x14ac:dyDescent="0.4">
      <c r="A120" s="20">
        <v>0</v>
      </c>
      <c r="B120">
        <v>0</v>
      </c>
      <c r="C120">
        <v>0</v>
      </c>
      <c r="D120">
        <v>0</v>
      </c>
      <c r="E120">
        <v>0</v>
      </c>
      <c r="F120">
        <f t="shared" si="1"/>
        <v>428161</v>
      </c>
    </row>
    <row r="121" spans="1:6" x14ac:dyDescent="0.4">
      <c r="A121" s="20">
        <v>0</v>
      </c>
      <c r="B121">
        <v>0</v>
      </c>
      <c r="C121">
        <v>0</v>
      </c>
      <c r="D121">
        <v>0</v>
      </c>
      <c r="E121">
        <v>0</v>
      </c>
      <c r="F121">
        <f t="shared" si="1"/>
        <v>428161</v>
      </c>
    </row>
    <row r="122" spans="1:6" x14ac:dyDescent="0.4">
      <c r="A122" s="20">
        <v>0</v>
      </c>
      <c r="B122">
        <v>0</v>
      </c>
      <c r="C122">
        <v>0</v>
      </c>
      <c r="D122">
        <v>0</v>
      </c>
      <c r="E122">
        <v>0</v>
      </c>
      <c r="F122">
        <f t="shared" si="1"/>
        <v>428161</v>
      </c>
    </row>
    <row r="123" spans="1:6" x14ac:dyDescent="0.4">
      <c r="A123" s="20">
        <v>0</v>
      </c>
      <c r="B123">
        <v>0</v>
      </c>
      <c r="C123">
        <v>0</v>
      </c>
      <c r="D123">
        <v>0</v>
      </c>
      <c r="E123">
        <v>0</v>
      </c>
      <c r="F123">
        <f t="shared" si="1"/>
        <v>428161</v>
      </c>
    </row>
    <row r="124" spans="1:6" x14ac:dyDescent="0.4">
      <c r="A124" s="20">
        <v>0</v>
      </c>
      <c r="B124">
        <v>0</v>
      </c>
      <c r="C124">
        <v>0</v>
      </c>
      <c r="D124">
        <v>0</v>
      </c>
      <c r="E124">
        <v>0</v>
      </c>
      <c r="F124">
        <f t="shared" si="1"/>
        <v>428161</v>
      </c>
    </row>
    <row r="125" spans="1:6" x14ac:dyDescent="0.4">
      <c r="A125" s="20">
        <v>0</v>
      </c>
      <c r="B125">
        <v>0</v>
      </c>
      <c r="C125">
        <v>0</v>
      </c>
      <c r="D125">
        <v>0</v>
      </c>
      <c r="E125">
        <v>0</v>
      </c>
      <c r="F125">
        <f t="shared" si="1"/>
        <v>428161</v>
      </c>
    </row>
    <row r="126" spans="1:6" x14ac:dyDescent="0.4">
      <c r="A126" s="20">
        <v>0</v>
      </c>
      <c r="B126">
        <v>0</v>
      </c>
      <c r="C126">
        <v>0</v>
      </c>
      <c r="D126">
        <v>0</v>
      </c>
      <c r="E126">
        <v>0</v>
      </c>
      <c r="F126">
        <f t="shared" si="1"/>
        <v>428161</v>
      </c>
    </row>
    <row r="127" spans="1:6" x14ac:dyDescent="0.4">
      <c r="A127" s="20">
        <v>0</v>
      </c>
      <c r="B127">
        <v>0</v>
      </c>
      <c r="C127">
        <v>0</v>
      </c>
      <c r="D127">
        <v>0</v>
      </c>
      <c r="E127">
        <v>0</v>
      </c>
      <c r="F127">
        <f t="shared" si="1"/>
        <v>428161</v>
      </c>
    </row>
    <row r="128" spans="1:6" x14ac:dyDescent="0.4">
      <c r="A128" s="20">
        <v>0</v>
      </c>
      <c r="B128">
        <v>0</v>
      </c>
      <c r="C128">
        <v>0</v>
      </c>
      <c r="D128">
        <v>0</v>
      </c>
      <c r="E128">
        <v>0</v>
      </c>
      <c r="F128">
        <f t="shared" si="1"/>
        <v>428161</v>
      </c>
    </row>
    <row r="129" spans="1:6" x14ac:dyDescent="0.4">
      <c r="A129" s="20">
        <v>0</v>
      </c>
      <c r="B129">
        <v>0</v>
      </c>
      <c r="C129">
        <v>0</v>
      </c>
      <c r="D129">
        <v>0</v>
      </c>
      <c r="E129">
        <v>0</v>
      </c>
      <c r="F129">
        <f t="shared" si="1"/>
        <v>428161</v>
      </c>
    </row>
    <row r="130" spans="1:6" x14ac:dyDescent="0.4">
      <c r="A130" s="20">
        <v>0</v>
      </c>
      <c r="B130">
        <v>0</v>
      </c>
      <c r="C130">
        <v>0</v>
      </c>
      <c r="D130">
        <v>0</v>
      </c>
      <c r="E130">
        <v>0</v>
      </c>
      <c r="F130">
        <f t="shared" si="1"/>
        <v>428161</v>
      </c>
    </row>
    <row r="131" spans="1:6" x14ac:dyDescent="0.4">
      <c r="A131" s="20">
        <v>0</v>
      </c>
      <c r="B131">
        <v>0</v>
      </c>
      <c r="C131">
        <v>0</v>
      </c>
      <c r="D131">
        <v>0</v>
      </c>
      <c r="E131">
        <v>0</v>
      </c>
      <c r="F131">
        <f t="shared" si="1"/>
        <v>428161</v>
      </c>
    </row>
    <row r="132" spans="1:6" x14ac:dyDescent="0.4">
      <c r="A132" s="20">
        <v>0</v>
      </c>
      <c r="B132">
        <v>0</v>
      </c>
      <c r="C132">
        <v>0</v>
      </c>
      <c r="D132">
        <v>0</v>
      </c>
      <c r="E132">
        <v>0</v>
      </c>
      <c r="F132">
        <f t="shared" ref="F132:F133" si="2">E132+F131</f>
        <v>428161</v>
      </c>
    </row>
    <row r="133" spans="1:6" x14ac:dyDescent="0.4">
      <c r="A133" s="20">
        <v>0</v>
      </c>
      <c r="B133">
        <v>0</v>
      </c>
      <c r="C133">
        <v>0</v>
      </c>
      <c r="D133">
        <v>0</v>
      </c>
      <c r="E133">
        <v>0</v>
      </c>
      <c r="F133">
        <f t="shared" si="2"/>
        <v>428161</v>
      </c>
    </row>
  </sheetData>
  <sheetProtection algorithmName="SHA-512" hashValue="vjJVTlM5FKPZhEjvhiCyMFEnm7nRCljIcsC//HTgvP8iXFFGQebkGxobYjH+sBMBgsu7GVSuARJE5cyaBpmkBA==" saltValue="hMuNIOOiQXGTsPdUdweFSg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170"/>
  <sheetViews>
    <sheetView workbookViewId="0">
      <pane xSplit="3" ySplit="1" topLeftCell="D2" activePane="bottomRight" state="frozen"/>
      <selection pane="topRight" activeCell="A32" sqref="A32"/>
      <selection pane="bottomLeft" activeCell="A32" sqref="A32"/>
      <selection pane="bottomRight" activeCell="A2" sqref="A2"/>
    </sheetView>
  </sheetViews>
  <sheetFormatPr defaultColWidth="8.83203125" defaultRowHeight="16" x14ac:dyDescent="0.4"/>
  <cols>
    <col min="1" max="1" width="6.58203125" bestFit="1" customWidth="1"/>
    <col min="2" max="2" width="8.58203125" bestFit="1" customWidth="1"/>
    <col min="3" max="3" width="6.08203125" bestFit="1" customWidth="1"/>
    <col min="4" max="4" width="24.83203125" bestFit="1" customWidth="1"/>
    <col min="5" max="5" width="21.58203125" bestFit="1" customWidth="1"/>
    <col min="6" max="7" width="24.33203125" bestFit="1" customWidth="1"/>
  </cols>
  <sheetData>
    <row r="1" spans="1:16" x14ac:dyDescent="0.4">
      <c r="A1" t="s">
        <v>110</v>
      </c>
      <c r="B1" t="s">
        <v>111</v>
      </c>
      <c r="C1" t="s">
        <v>112</v>
      </c>
      <c r="D1" t="s">
        <v>113</v>
      </c>
      <c r="E1" t="s">
        <v>114</v>
      </c>
      <c r="F1" t="s">
        <v>115</v>
      </c>
      <c r="G1" t="s">
        <v>116</v>
      </c>
      <c r="H1" t="s">
        <v>117</v>
      </c>
      <c r="I1" t="s">
        <v>118</v>
      </c>
      <c r="J1" t="s">
        <v>119</v>
      </c>
      <c r="K1" t="s">
        <v>120</v>
      </c>
      <c r="L1" t="s">
        <v>121</v>
      </c>
      <c r="M1" t="s">
        <v>122</v>
      </c>
      <c r="N1" t="s">
        <v>123</v>
      </c>
      <c r="O1" t="s">
        <v>124</v>
      </c>
      <c r="P1" t="s">
        <v>125</v>
      </c>
    </row>
    <row r="2" spans="1:16" x14ac:dyDescent="0.4">
      <c r="A2" s="1">
        <v>2014</v>
      </c>
      <c r="B2" s="1">
        <v>1</v>
      </c>
      <c r="C2" s="1">
        <v>1</v>
      </c>
      <c r="D2" s="1">
        <v>-12.69999980926514</v>
      </c>
      <c r="E2" s="1">
        <v>-11.60000038146973</v>
      </c>
      <c r="F2" s="1">
        <v>-22.89999961853027</v>
      </c>
      <c r="G2" s="1">
        <v>-29.79999923706055</v>
      </c>
      <c r="H2">
        <f>IF(D2&lt;&gt;"",MAX('DDD Model Calculations'!$D$20-'Weather Data'!D2,0),MAX('DDD Model Calculations'!$D$20-AVERAGE('Weather Data'!D1,'Weather Data'!D3),0))</f>
        <v>30.69999980926514</v>
      </c>
      <c r="I2">
        <f>IF(E2&lt;&gt;"",MAX('DDD Model Calculations'!$D$20-'Weather Data'!E2,0),MAX('DDD Model Calculations'!$D$20-AVERAGE('Weather Data'!E1,'Weather Data'!E3),0))</f>
        <v>29.60000038146973</v>
      </c>
      <c r="J2">
        <f>IF(F2&lt;&gt;"",MAX('DDD Model Calculations'!$D$20-'Weather Data'!F2,0),MAX('DDD Model Calculations'!$D$20-AVERAGE('Weather Data'!F1,'Weather Data'!F3),0))</f>
        <v>40.899999618530273</v>
      </c>
      <c r="K2">
        <f>IF(G2&lt;&gt;"",MAX('DDD Model Calculations'!$D$20-'Weather Data'!G2,0),MAX('DDD Model Calculations'!$D$20-AVERAGE('Weather Data'!G1,'Weather Data'!G3),0))</f>
        <v>47.799999237060547</v>
      </c>
      <c r="L2" s="2">
        <f t="shared" ref="L2:L65" si="0">DATE(A2,B2,C2)</f>
        <v>41640</v>
      </c>
      <c r="M2">
        <f>H2</f>
        <v>30.69999980926514</v>
      </c>
      <c r="N2">
        <f>I2</f>
        <v>29.60000038146973</v>
      </c>
      <c r="O2">
        <f>J2</f>
        <v>40.899999618530273</v>
      </c>
      <c r="P2">
        <f>K2</f>
        <v>47.799999237060547</v>
      </c>
    </row>
    <row r="3" spans="1:16" x14ac:dyDescent="0.4">
      <c r="A3" s="1">
        <v>2014</v>
      </c>
      <c r="B3" s="1">
        <v>1</v>
      </c>
      <c r="C3" s="1">
        <v>2</v>
      </c>
      <c r="D3" s="1">
        <v>-17.60000038146973</v>
      </c>
      <c r="E3" s="1">
        <v>-16.20000076293945</v>
      </c>
      <c r="F3" s="1">
        <v>-24.5</v>
      </c>
      <c r="G3" s="1">
        <v>-29.5</v>
      </c>
      <c r="H3">
        <f>IF(D3&lt;&gt;"",MAX('DDD Model Calculations'!$D$20-'Weather Data'!D3,0),MAX('DDD Model Calculations'!$D$20-AVERAGE('Weather Data'!D2,'Weather Data'!D4),0))</f>
        <v>35.600000381469727</v>
      </c>
      <c r="I3">
        <f>IF(E3&lt;&gt;"",MAX('DDD Model Calculations'!$D$20-'Weather Data'!E3,0),MAX('DDD Model Calculations'!$D$20-AVERAGE('Weather Data'!E2,'Weather Data'!E4),0))</f>
        <v>34.200000762939453</v>
      </c>
      <c r="J3">
        <f>IF(F3&lt;&gt;"",MAX('DDD Model Calculations'!$D$20-'Weather Data'!F3,0),MAX('DDD Model Calculations'!$D$20-AVERAGE('Weather Data'!F2,'Weather Data'!F4),0))</f>
        <v>42.5</v>
      </c>
      <c r="K3">
        <f>IF(G3&lt;&gt;"",MAX('DDD Model Calculations'!$D$20-'Weather Data'!G3,0),MAX('DDD Model Calculations'!$D$20-AVERAGE('Weather Data'!G2,'Weather Data'!G4),0))</f>
        <v>47.5</v>
      </c>
      <c r="L3" s="2">
        <f t="shared" si="0"/>
        <v>41641</v>
      </c>
      <c r="M3">
        <f t="shared" ref="M3:M66" si="1">M2+H3</f>
        <v>66.300000190734863</v>
      </c>
      <c r="N3">
        <f t="shared" ref="N3:N66" si="2">N2+I3</f>
        <v>63.80000114440918</v>
      </c>
      <c r="O3">
        <f t="shared" ref="O3:O66" si="3">O2+J3</f>
        <v>83.399999618530273</v>
      </c>
      <c r="P3">
        <f t="shared" ref="P3:P66" si="4">P2+K3</f>
        <v>95.299999237060547</v>
      </c>
    </row>
    <row r="4" spans="1:16" x14ac:dyDescent="0.4">
      <c r="A4" s="1">
        <v>2014</v>
      </c>
      <c r="B4" s="1">
        <v>1</v>
      </c>
      <c r="C4" s="1">
        <v>3</v>
      </c>
      <c r="D4" s="1">
        <v>-16.5</v>
      </c>
      <c r="E4" s="1">
        <v>-15.5</v>
      </c>
      <c r="F4" s="1">
        <v>-25.10000038146973</v>
      </c>
      <c r="G4" s="1">
        <v>-21.89999961853027</v>
      </c>
      <c r="H4">
        <f>IF(D4&lt;&gt;"",MAX('DDD Model Calculations'!$D$20-'Weather Data'!D4,0),MAX('DDD Model Calculations'!$D$20-AVERAGE('Weather Data'!D3,'Weather Data'!D5),0))</f>
        <v>34.5</v>
      </c>
      <c r="I4">
        <f>IF(E4&lt;&gt;"",MAX('DDD Model Calculations'!$D$20-'Weather Data'!E4,0),MAX('DDD Model Calculations'!$D$20-AVERAGE('Weather Data'!E3,'Weather Data'!E5),0))</f>
        <v>33.5</v>
      </c>
      <c r="J4">
        <f>IF(F4&lt;&gt;"",MAX('DDD Model Calculations'!$D$20-'Weather Data'!F4,0),MAX('DDD Model Calculations'!$D$20-AVERAGE('Weather Data'!F3,'Weather Data'!F5),0))</f>
        <v>43.100000381469727</v>
      </c>
      <c r="K4">
        <f>IF(G4&lt;&gt;"",MAX('DDD Model Calculations'!$D$20-'Weather Data'!G4,0),MAX('DDD Model Calculations'!$D$20-AVERAGE('Weather Data'!G3,'Weather Data'!G5),0))</f>
        <v>39.899999618530273</v>
      </c>
      <c r="L4" s="2">
        <f t="shared" si="0"/>
        <v>41642</v>
      </c>
      <c r="M4">
        <f t="shared" si="1"/>
        <v>100.80000019073486</v>
      </c>
      <c r="N4">
        <f t="shared" si="2"/>
        <v>97.30000114440918</v>
      </c>
      <c r="O4">
        <f t="shared" si="3"/>
        <v>126.5</v>
      </c>
      <c r="P4">
        <f t="shared" si="4"/>
        <v>135.19999885559082</v>
      </c>
    </row>
    <row r="5" spans="1:16" x14ac:dyDescent="0.4">
      <c r="A5" s="1">
        <v>2014</v>
      </c>
      <c r="B5" s="1">
        <v>1</v>
      </c>
      <c r="C5" s="1">
        <v>4</v>
      </c>
      <c r="D5" s="1">
        <v>-4.8000001907348633</v>
      </c>
      <c r="E5" s="1">
        <v>-5.1999998092651367</v>
      </c>
      <c r="F5" s="1">
        <v>-14.10000038146973</v>
      </c>
      <c r="G5" s="1">
        <v>-17</v>
      </c>
      <c r="H5">
        <f>IF(D5&lt;&gt;"",MAX('DDD Model Calculations'!$D$20-'Weather Data'!D5,0),MAX('DDD Model Calculations'!$D$20-AVERAGE('Weather Data'!D4,'Weather Data'!D6),0))</f>
        <v>22.800000190734863</v>
      </c>
      <c r="I5">
        <f>IF(E5&lt;&gt;"",MAX('DDD Model Calculations'!$D$20-'Weather Data'!E5,0),MAX('DDD Model Calculations'!$D$20-AVERAGE('Weather Data'!E4,'Weather Data'!E6),0))</f>
        <v>23.199999809265137</v>
      </c>
      <c r="J5">
        <f>IF(F5&lt;&gt;"",MAX('DDD Model Calculations'!$D$20-'Weather Data'!F5,0),MAX('DDD Model Calculations'!$D$20-AVERAGE('Weather Data'!F4,'Weather Data'!F6),0))</f>
        <v>32.100000381469727</v>
      </c>
      <c r="K5">
        <f>IF(G5&lt;&gt;"",MAX('DDD Model Calculations'!$D$20-'Weather Data'!G5,0),MAX('DDD Model Calculations'!$D$20-AVERAGE('Weather Data'!G4,'Weather Data'!G6),0))</f>
        <v>35</v>
      </c>
      <c r="L5" s="2">
        <f t="shared" si="0"/>
        <v>41643</v>
      </c>
      <c r="M5">
        <f t="shared" si="1"/>
        <v>123.60000038146973</v>
      </c>
      <c r="N5">
        <f t="shared" si="2"/>
        <v>120.50000095367432</v>
      </c>
      <c r="O5">
        <f t="shared" si="3"/>
        <v>158.60000038146973</v>
      </c>
      <c r="P5">
        <f t="shared" si="4"/>
        <v>170.19999885559082</v>
      </c>
    </row>
    <row r="6" spans="1:16" x14ac:dyDescent="0.4">
      <c r="A6" s="1">
        <v>2014</v>
      </c>
      <c r="B6" s="1">
        <v>1</v>
      </c>
      <c r="C6" s="1">
        <v>5</v>
      </c>
      <c r="D6" s="1">
        <v>-1.3999999761581421</v>
      </c>
      <c r="E6" s="1">
        <v>-2</v>
      </c>
      <c r="F6" s="1">
        <v>-5.1999998092651367</v>
      </c>
      <c r="G6" s="1">
        <v>-27.79999923706055</v>
      </c>
      <c r="H6">
        <f>IF(D6&lt;&gt;"",MAX('DDD Model Calculations'!$D$20-'Weather Data'!D6,0),MAX('DDD Model Calculations'!$D$20-AVERAGE('Weather Data'!D5,'Weather Data'!D7),0))</f>
        <v>19.399999976158142</v>
      </c>
      <c r="I6">
        <f>IF(E6&lt;&gt;"",MAX('DDD Model Calculations'!$D$20-'Weather Data'!E6,0),MAX('DDD Model Calculations'!$D$20-AVERAGE('Weather Data'!E5,'Weather Data'!E7),0))</f>
        <v>20</v>
      </c>
      <c r="J6">
        <f>IF(F6&lt;&gt;"",MAX('DDD Model Calculations'!$D$20-'Weather Data'!F6,0),MAX('DDD Model Calculations'!$D$20-AVERAGE('Weather Data'!F5,'Weather Data'!F7),0))</f>
        <v>23.199999809265137</v>
      </c>
      <c r="K6">
        <f>IF(G6&lt;&gt;"",MAX('DDD Model Calculations'!$D$20-'Weather Data'!G6,0),MAX('DDD Model Calculations'!$D$20-AVERAGE('Weather Data'!G5,'Weather Data'!G7),0))</f>
        <v>45.799999237060547</v>
      </c>
      <c r="L6" s="2">
        <f t="shared" si="0"/>
        <v>41644</v>
      </c>
      <c r="M6">
        <f t="shared" si="1"/>
        <v>143.00000035762787</v>
      </c>
      <c r="N6">
        <f t="shared" si="2"/>
        <v>140.50000095367432</v>
      </c>
      <c r="O6">
        <f t="shared" si="3"/>
        <v>181.80000019073486</v>
      </c>
      <c r="P6">
        <f t="shared" si="4"/>
        <v>215.99999809265137</v>
      </c>
    </row>
    <row r="7" spans="1:16" x14ac:dyDescent="0.4">
      <c r="A7" s="1">
        <v>2014</v>
      </c>
      <c r="B7" s="1">
        <v>1</v>
      </c>
      <c r="C7" s="1">
        <v>6</v>
      </c>
      <c r="D7" s="1">
        <v>-8.8000001907348633</v>
      </c>
      <c r="E7" s="1">
        <v>-14</v>
      </c>
      <c r="F7" s="1">
        <v>-4.5</v>
      </c>
      <c r="G7" s="1">
        <v>-29.39999961853027</v>
      </c>
      <c r="H7">
        <f>IF(D7&lt;&gt;"",MAX('DDD Model Calculations'!$D$20-'Weather Data'!D7,0),MAX('DDD Model Calculations'!$D$20-AVERAGE('Weather Data'!D6,'Weather Data'!D8),0))</f>
        <v>26.800000190734863</v>
      </c>
      <c r="I7">
        <f>IF(E7&lt;&gt;"",MAX('DDD Model Calculations'!$D$20-'Weather Data'!E7,0),MAX('DDD Model Calculations'!$D$20-AVERAGE('Weather Data'!E6,'Weather Data'!E8),0))</f>
        <v>32</v>
      </c>
      <c r="J7">
        <f>IF(F7&lt;&gt;"",MAX('DDD Model Calculations'!$D$20-'Weather Data'!F7,0),MAX('DDD Model Calculations'!$D$20-AVERAGE('Weather Data'!F6,'Weather Data'!F8),0))</f>
        <v>22.5</v>
      </c>
      <c r="K7">
        <f>IF(G7&lt;&gt;"",MAX('DDD Model Calculations'!$D$20-'Weather Data'!G7,0),MAX('DDD Model Calculations'!$D$20-AVERAGE('Weather Data'!G6,'Weather Data'!G8),0))</f>
        <v>47.399999618530273</v>
      </c>
      <c r="L7" s="2">
        <f t="shared" si="0"/>
        <v>41645</v>
      </c>
      <c r="M7">
        <f t="shared" si="1"/>
        <v>169.80000054836273</v>
      </c>
      <c r="N7">
        <f t="shared" si="2"/>
        <v>172.50000095367432</v>
      </c>
      <c r="O7">
        <f t="shared" si="3"/>
        <v>204.30000019073486</v>
      </c>
      <c r="P7">
        <f t="shared" si="4"/>
        <v>263.39999771118164</v>
      </c>
    </row>
    <row r="8" spans="1:16" x14ac:dyDescent="0.4">
      <c r="A8" s="1">
        <v>2014</v>
      </c>
      <c r="B8" s="1">
        <v>1</v>
      </c>
      <c r="C8" s="1">
        <v>7</v>
      </c>
      <c r="D8" s="1">
        <v>-20.79999923706055</v>
      </c>
      <c r="E8" s="1">
        <v>-22.10000038146973</v>
      </c>
      <c r="F8" s="1">
        <v>-16.29999923706055</v>
      </c>
      <c r="G8" s="1">
        <v>-24.70000076293945</v>
      </c>
      <c r="H8">
        <f>IF(D8&lt;&gt;"",MAX('DDD Model Calculations'!$D$20-'Weather Data'!D8,0),MAX('DDD Model Calculations'!$D$20-AVERAGE('Weather Data'!D7,'Weather Data'!D9),0))</f>
        <v>38.799999237060547</v>
      </c>
      <c r="I8">
        <f>IF(E8&lt;&gt;"",MAX('DDD Model Calculations'!$D$20-'Weather Data'!E8,0),MAX('DDD Model Calculations'!$D$20-AVERAGE('Weather Data'!E7,'Weather Data'!E9),0))</f>
        <v>40.100000381469727</v>
      </c>
      <c r="J8">
        <f>IF(F8&lt;&gt;"",MAX('DDD Model Calculations'!$D$20-'Weather Data'!F8,0),MAX('DDD Model Calculations'!$D$20-AVERAGE('Weather Data'!F7,'Weather Data'!F9),0))</f>
        <v>34.299999237060547</v>
      </c>
      <c r="K8">
        <f>IF(G8&lt;&gt;"",MAX('DDD Model Calculations'!$D$20-'Weather Data'!G8,0),MAX('DDD Model Calculations'!$D$20-AVERAGE('Weather Data'!G7,'Weather Data'!G9),0))</f>
        <v>42.700000762939453</v>
      </c>
      <c r="L8" s="2">
        <f t="shared" si="0"/>
        <v>41646</v>
      </c>
      <c r="M8">
        <f t="shared" si="1"/>
        <v>208.59999978542328</v>
      </c>
      <c r="N8">
        <f t="shared" si="2"/>
        <v>212.60000133514404</v>
      </c>
      <c r="O8">
        <f t="shared" si="3"/>
        <v>238.59999942779541</v>
      </c>
      <c r="P8">
        <f t="shared" si="4"/>
        <v>306.09999847412109</v>
      </c>
    </row>
    <row r="9" spans="1:16" x14ac:dyDescent="0.4">
      <c r="A9" s="1">
        <v>2014</v>
      </c>
      <c r="B9" s="1">
        <v>1</v>
      </c>
      <c r="C9" s="1">
        <v>8</v>
      </c>
      <c r="D9" s="1">
        <v>-13.30000019073486</v>
      </c>
      <c r="E9" s="1">
        <v>-13.80000019073486</v>
      </c>
      <c r="F9" s="1">
        <v>-13.39999961853027</v>
      </c>
      <c r="G9" s="1">
        <v>-24.39999961853027</v>
      </c>
      <c r="H9">
        <f>IF(D9&lt;&gt;"",MAX('DDD Model Calculations'!$D$20-'Weather Data'!D9,0),MAX('DDD Model Calculations'!$D$20-AVERAGE('Weather Data'!D8,'Weather Data'!D10),0))</f>
        <v>31.30000019073486</v>
      </c>
      <c r="I9">
        <f>IF(E9&lt;&gt;"",MAX('DDD Model Calculations'!$D$20-'Weather Data'!E9,0),MAX('DDD Model Calculations'!$D$20-AVERAGE('Weather Data'!E8,'Weather Data'!E10),0))</f>
        <v>31.80000019073486</v>
      </c>
      <c r="J9">
        <f>IF(F9&lt;&gt;"",MAX('DDD Model Calculations'!$D$20-'Weather Data'!F9,0),MAX('DDD Model Calculations'!$D$20-AVERAGE('Weather Data'!F8,'Weather Data'!F10),0))</f>
        <v>31.39999961853027</v>
      </c>
      <c r="K9">
        <f>IF(G9&lt;&gt;"",MAX('DDD Model Calculations'!$D$20-'Weather Data'!G9,0),MAX('DDD Model Calculations'!$D$20-AVERAGE('Weather Data'!G8,'Weather Data'!G10),0))</f>
        <v>42.399999618530273</v>
      </c>
      <c r="L9" s="2">
        <f t="shared" si="0"/>
        <v>41647</v>
      </c>
      <c r="M9">
        <f t="shared" si="1"/>
        <v>239.89999997615814</v>
      </c>
      <c r="N9">
        <f t="shared" si="2"/>
        <v>244.40000152587891</v>
      </c>
      <c r="O9">
        <f t="shared" si="3"/>
        <v>269.99999904632568</v>
      </c>
      <c r="P9">
        <f t="shared" si="4"/>
        <v>348.49999809265137</v>
      </c>
    </row>
    <row r="10" spans="1:16" x14ac:dyDescent="0.4">
      <c r="A10" s="1">
        <v>2014</v>
      </c>
      <c r="B10" s="1">
        <v>1</v>
      </c>
      <c r="C10" s="1">
        <v>9</v>
      </c>
      <c r="D10" s="1">
        <v>-11.10000038146973</v>
      </c>
      <c r="E10" s="1">
        <v>-12.89999961853027</v>
      </c>
      <c r="F10" s="1">
        <v>-11.60000038146973</v>
      </c>
      <c r="G10" s="1">
        <v>-19</v>
      </c>
      <c r="H10">
        <f>IF(D10&lt;&gt;"",MAX('DDD Model Calculations'!$D$20-'Weather Data'!D10,0),MAX('DDD Model Calculations'!$D$20-AVERAGE('Weather Data'!D9,'Weather Data'!D11),0))</f>
        <v>29.10000038146973</v>
      </c>
      <c r="I10">
        <f>IF(E10&lt;&gt;"",MAX('DDD Model Calculations'!$D$20-'Weather Data'!E10,0),MAX('DDD Model Calculations'!$D$20-AVERAGE('Weather Data'!E9,'Weather Data'!E11),0))</f>
        <v>30.89999961853027</v>
      </c>
      <c r="J10">
        <f>IF(F10&lt;&gt;"",MAX('DDD Model Calculations'!$D$20-'Weather Data'!F10,0),MAX('DDD Model Calculations'!$D$20-AVERAGE('Weather Data'!F9,'Weather Data'!F11),0))</f>
        <v>29.60000038146973</v>
      </c>
      <c r="K10">
        <f>IF(G10&lt;&gt;"",MAX('DDD Model Calculations'!$D$20-'Weather Data'!G10,0),MAX('DDD Model Calculations'!$D$20-AVERAGE('Weather Data'!G9,'Weather Data'!G11),0))</f>
        <v>37</v>
      </c>
      <c r="L10" s="2">
        <f t="shared" si="0"/>
        <v>41648</v>
      </c>
      <c r="M10">
        <f t="shared" si="1"/>
        <v>269.00000035762787</v>
      </c>
      <c r="N10">
        <f t="shared" si="2"/>
        <v>275.30000114440918</v>
      </c>
      <c r="O10">
        <f t="shared" si="3"/>
        <v>299.59999942779541</v>
      </c>
      <c r="P10">
        <f t="shared" si="4"/>
        <v>385.49999809265137</v>
      </c>
    </row>
    <row r="11" spans="1:16" x14ac:dyDescent="0.4">
      <c r="A11" s="1">
        <v>2014</v>
      </c>
      <c r="B11" s="1">
        <v>1</v>
      </c>
      <c r="C11" s="1">
        <v>10</v>
      </c>
      <c r="D11" s="1">
        <v>-2.7000000476837158</v>
      </c>
      <c r="E11" s="1">
        <v>-1.5</v>
      </c>
      <c r="F11" s="1">
        <v>-8.8999996185302734</v>
      </c>
      <c r="G11" s="1">
        <v>-4.5</v>
      </c>
      <c r="H11">
        <f>IF(D11&lt;&gt;"",MAX('DDD Model Calculations'!$D$20-'Weather Data'!D11,0),MAX('DDD Model Calculations'!$D$20-AVERAGE('Weather Data'!D10,'Weather Data'!D12),0))</f>
        <v>20.700000047683716</v>
      </c>
      <c r="I11">
        <f>IF(E11&lt;&gt;"",MAX('DDD Model Calculations'!$D$20-'Weather Data'!E11,0),MAX('DDD Model Calculations'!$D$20-AVERAGE('Weather Data'!E10,'Weather Data'!E12),0))</f>
        <v>19.5</v>
      </c>
      <c r="J11">
        <f>IF(F11&lt;&gt;"",MAX('DDD Model Calculations'!$D$20-'Weather Data'!F11,0),MAX('DDD Model Calculations'!$D$20-AVERAGE('Weather Data'!F10,'Weather Data'!F12),0))</f>
        <v>26.899999618530273</v>
      </c>
      <c r="K11">
        <f>IF(G11&lt;&gt;"",MAX('DDD Model Calculations'!$D$20-'Weather Data'!G11,0),MAX('DDD Model Calculations'!$D$20-AVERAGE('Weather Data'!G10,'Weather Data'!G12),0))</f>
        <v>22.5</v>
      </c>
      <c r="L11" s="2">
        <f t="shared" si="0"/>
        <v>41649</v>
      </c>
      <c r="M11">
        <f t="shared" si="1"/>
        <v>289.70000040531158</v>
      </c>
      <c r="N11">
        <f t="shared" si="2"/>
        <v>294.80000114440918</v>
      </c>
      <c r="O11">
        <f t="shared" si="3"/>
        <v>326.49999904632568</v>
      </c>
      <c r="P11">
        <f t="shared" si="4"/>
        <v>407.99999809265137</v>
      </c>
    </row>
    <row r="12" spans="1:16" x14ac:dyDescent="0.4">
      <c r="A12" s="1">
        <v>2014</v>
      </c>
      <c r="B12" s="1">
        <v>1</v>
      </c>
      <c r="C12" s="1">
        <v>11</v>
      </c>
      <c r="D12" s="1">
        <v>4.1999998092651367</v>
      </c>
      <c r="E12" s="1">
        <v>2.7999999523162842</v>
      </c>
      <c r="F12" s="1">
        <v>0.89999997615814209</v>
      </c>
      <c r="G12" s="1">
        <v>-2.7999999523162842</v>
      </c>
      <c r="H12">
        <f>IF(D12&lt;&gt;"",MAX('DDD Model Calculations'!$D$20-'Weather Data'!D12,0),MAX('DDD Model Calculations'!$D$20-AVERAGE('Weather Data'!D11,'Weather Data'!D13),0))</f>
        <v>13.800000190734863</v>
      </c>
      <c r="I12">
        <f>IF(E12&lt;&gt;"",MAX('DDD Model Calculations'!$D$20-'Weather Data'!E12,0),MAX('DDD Model Calculations'!$D$20-AVERAGE('Weather Data'!E11,'Weather Data'!E13),0))</f>
        <v>15.200000047683716</v>
      </c>
      <c r="J12">
        <f>IF(F12&lt;&gt;"",MAX('DDD Model Calculations'!$D$20-'Weather Data'!F12,0),MAX('DDD Model Calculations'!$D$20-AVERAGE('Weather Data'!F11,'Weather Data'!F13),0))</f>
        <v>17.100000023841858</v>
      </c>
      <c r="K12">
        <f>IF(G12&lt;&gt;"",MAX('DDD Model Calculations'!$D$20-'Weather Data'!G12,0),MAX('DDD Model Calculations'!$D$20-AVERAGE('Weather Data'!G11,'Weather Data'!G13),0))</f>
        <v>20.799999952316284</v>
      </c>
      <c r="L12" s="2">
        <f t="shared" si="0"/>
        <v>41650</v>
      </c>
      <c r="M12">
        <f t="shared" si="1"/>
        <v>303.50000059604645</v>
      </c>
      <c r="N12">
        <f t="shared" si="2"/>
        <v>310.0000011920929</v>
      </c>
      <c r="O12">
        <f t="shared" si="3"/>
        <v>343.59999907016754</v>
      </c>
      <c r="P12">
        <f t="shared" si="4"/>
        <v>428.79999804496765</v>
      </c>
    </row>
    <row r="13" spans="1:16" x14ac:dyDescent="0.4">
      <c r="A13" s="1">
        <v>2014</v>
      </c>
      <c r="B13" s="1">
        <v>1</v>
      </c>
      <c r="C13" s="1">
        <v>12</v>
      </c>
      <c r="D13" s="1">
        <v>1.3999999761581421</v>
      </c>
      <c r="E13" s="1">
        <v>0.69999998807907104</v>
      </c>
      <c r="F13" s="1">
        <v>1.3999999761581421</v>
      </c>
      <c r="G13" s="1">
        <v>-3.0999999046325679</v>
      </c>
      <c r="H13">
        <f>IF(D13&lt;&gt;"",MAX('DDD Model Calculations'!$D$20-'Weather Data'!D13,0),MAX('DDD Model Calculations'!$D$20-AVERAGE('Weather Data'!D12,'Weather Data'!D14),0))</f>
        <v>16.600000023841858</v>
      </c>
      <c r="I13">
        <f>IF(E13&lt;&gt;"",MAX('DDD Model Calculations'!$D$20-'Weather Data'!E13,0),MAX('DDD Model Calculations'!$D$20-AVERAGE('Weather Data'!E12,'Weather Data'!E14),0))</f>
        <v>17.300000011920929</v>
      </c>
      <c r="J13">
        <f>IF(F13&lt;&gt;"",MAX('DDD Model Calculations'!$D$20-'Weather Data'!F13,0),MAX('DDD Model Calculations'!$D$20-AVERAGE('Weather Data'!F12,'Weather Data'!F14),0))</f>
        <v>16.600000023841858</v>
      </c>
      <c r="K13">
        <f>IF(G13&lt;&gt;"",MAX('DDD Model Calculations'!$D$20-'Weather Data'!G13,0),MAX('DDD Model Calculations'!$D$20-AVERAGE('Weather Data'!G12,'Weather Data'!G14),0))</f>
        <v>21.099999904632568</v>
      </c>
      <c r="L13" s="2">
        <f t="shared" si="0"/>
        <v>41651</v>
      </c>
      <c r="M13">
        <f t="shared" si="1"/>
        <v>320.10000061988831</v>
      </c>
      <c r="N13">
        <f t="shared" si="2"/>
        <v>327.30000120401382</v>
      </c>
      <c r="O13">
        <f t="shared" si="3"/>
        <v>360.1999990940094</v>
      </c>
      <c r="P13">
        <f t="shared" si="4"/>
        <v>449.89999794960022</v>
      </c>
    </row>
    <row r="14" spans="1:16" x14ac:dyDescent="0.4">
      <c r="A14" s="1">
        <v>2014</v>
      </c>
      <c r="B14" s="1">
        <v>1</v>
      </c>
      <c r="C14" s="1">
        <v>13</v>
      </c>
      <c r="D14" s="1">
        <v>4</v>
      </c>
      <c r="E14" s="1">
        <v>2.9000000953674321</v>
      </c>
      <c r="F14" s="1">
        <v>2.2999999523162842</v>
      </c>
      <c r="G14" s="1">
        <v>-4.6999998092651367</v>
      </c>
      <c r="H14">
        <f>IF(D14&lt;&gt;"",MAX('DDD Model Calculations'!$D$20-'Weather Data'!D14,0),MAX('DDD Model Calculations'!$D$20-AVERAGE('Weather Data'!D13,'Weather Data'!D15),0))</f>
        <v>14</v>
      </c>
      <c r="I14">
        <f>IF(E14&lt;&gt;"",MAX('DDD Model Calculations'!$D$20-'Weather Data'!E14,0),MAX('DDD Model Calculations'!$D$20-AVERAGE('Weather Data'!E13,'Weather Data'!E15),0))</f>
        <v>15.099999904632568</v>
      </c>
      <c r="J14">
        <f>IF(F14&lt;&gt;"",MAX('DDD Model Calculations'!$D$20-'Weather Data'!F14,0),MAX('DDD Model Calculations'!$D$20-AVERAGE('Weather Data'!F13,'Weather Data'!F15),0))</f>
        <v>15.700000047683716</v>
      </c>
      <c r="K14">
        <f>IF(G14&lt;&gt;"",MAX('DDD Model Calculations'!$D$20-'Weather Data'!G14,0),MAX('DDD Model Calculations'!$D$20-AVERAGE('Weather Data'!G13,'Weather Data'!G15),0))</f>
        <v>22.699999809265137</v>
      </c>
      <c r="L14" s="2">
        <f t="shared" si="0"/>
        <v>41652</v>
      </c>
      <c r="M14">
        <f t="shared" si="1"/>
        <v>334.10000061988831</v>
      </c>
      <c r="N14">
        <f t="shared" si="2"/>
        <v>342.40000110864639</v>
      </c>
      <c r="O14">
        <f t="shared" si="3"/>
        <v>375.89999914169312</v>
      </c>
      <c r="P14">
        <f t="shared" si="4"/>
        <v>472.59999775886536</v>
      </c>
    </row>
    <row r="15" spans="1:16" x14ac:dyDescent="0.4">
      <c r="A15" s="1">
        <v>2014</v>
      </c>
      <c r="B15" s="1">
        <v>1</v>
      </c>
      <c r="C15" s="1">
        <v>14</v>
      </c>
      <c r="D15" s="1">
        <v>1.799999952316284</v>
      </c>
      <c r="E15" s="1">
        <v>0.60000002384185791</v>
      </c>
      <c r="F15" s="1">
        <v>-0.60000002384185791</v>
      </c>
      <c r="G15" s="1">
        <v>-15.60000038146973</v>
      </c>
      <c r="H15">
        <f>IF(D15&lt;&gt;"",MAX('DDD Model Calculations'!$D$20-'Weather Data'!D15,0),MAX('DDD Model Calculations'!$D$20-AVERAGE('Weather Data'!D14,'Weather Data'!D16),0))</f>
        <v>16.200000047683716</v>
      </c>
      <c r="I15">
        <f>IF(E15&lt;&gt;"",MAX('DDD Model Calculations'!$D$20-'Weather Data'!E15,0),MAX('DDD Model Calculations'!$D$20-AVERAGE('Weather Data'!E14,'Weather Data'!E16),0))</f>
        <v>17.399999976158142</v>
      </c>
      <c r="J15">
        <f>IF(F15&lt;&gt;"",MAX('DDD Model Calculations'!$D$20-'Weather Data'!F15,0),MAX('DDD Model Calculations'!$D$20-AVERAGE('Weather Data'!F14,'Weather Data'!F16),0))</f>
        <v>18.600000023841858</v>
      </c>
      <c r="K15">
        <f>IF(G15&lt;&gt;"",MAX('DDD Model Calculations'!$D$20-'Weather Data'!G15,0),MAX('DDD Model Calculations'!$D$20-AVERAGE('Weather Data'!G14,'Weather Data'!G16),0))</f>
        <v>33.600000381469727</v>
      </c>
      <c r="L15" s="2">
        <f t="shared" si="0"/>
        <v>41653</v>
      </c>
      <c r="M15">
        <f t="shared" si="1"/>
        <v>350.30000066757202</v>
      </c>
      <c r="N15">
        <f t="shared" si="2"/>
        <v>359.80000108480453</v>
      </c>
      <c r="O15">
        <f t="shared" si="3"/>
        <v>394.49999916553497</v>
      </c>
      <c r="P15">
        <f t="shared" si="4"/>
        <v>506.19999814033508</v>
      </c>
    </row>
    <row r="16" spans="1:16" x14ac:dyDescent="0.4">
      <c r="A16" s="1">
        <v>2014</v>
      </c>
      <c r="B16" s="1">
        <v>1</v>
      </c>
      <c r="C16" s="1">
        <v>15</v>
      </c>
      <c r="D16" s="1">
        <v>-2.5999999046325679</v>
      </c>
      <c r="E16" s="1">
        <v>-2.5</v>
      </c>
      <c r="F16" s="1">
        <v>-2.7999999523162842</v>
      </c>
      <c r="G16" s="1">
        <v>-16.79999923706055</v>
      </c>
      <c r="H16">
        <f>IF(D16&lt;&gt;"",MAX('DDD Model Calculations'!$D$20-'Weather Data'!D16,0),MAX('DDD Model Calculations'!$D$20-AVERAGE('Weather Data'!D15,'Weather Data'!D17),0))</f>
        <v>20.599999904632568</v>
      </c>
      <c r="I16">
        <f>IF(E16&lt;&gt;"",MAX('DDD Model Calculations'!$D$20-'Weather Data'!E16,0),MAX('DDD Model Calculations'!$D$20-AVERAGE('Weather Data'!E15,'Weather Data'!E17),0))</f>
        <v>20.5</v>
      </c>
      <c r="J16">
        <f>IF(F16&lt;&gt;"",MAX('DDD Model Calculations'!$D$20-'Weather Data'!F16,0),MAX('DDD Model Calculations'!$D$20-AVERAGE('Weather Data'!F15,'Weather Data'!F17),0))</f>
        <v>20.799999952316284</v>
      </c>
      <c r="K16">
        <f>IF(G16&lt;&gt;"",MAX('DDD Model Calculations'!$D$20-'Weather Data'!G16,0),MAX('DDD Model Calculations'!$D$20-AVERAGE('Weather Data'!G15,'Weather Data'!G17),0))</f>
        <v>34.799999237060547</v>
      </c>
      <c r="L16" s="2">
        <f t="shared" si="0"/>
        <v>41654</v>
      </c>
      <c r="M16">
        <f t="shared" si="1"/>
        <v>370.90000057220459</v>
      </c>
      <c r="N16">
        <f t="shared" si="2"/>
        <v>380.30000108480453</v>
      </c>
      <c r="O16">
        <f t="shared" si="3"/>
        <v>415.29999911785126</v>
      </c>
      <c r="P16">
        <f t="shared" si="4"/>
        <v>540.99999737739563</v>
      </c>
    </row>
    <row r="17" spans="1:16" x14ac:dyDescent="0.4">
      <c r="A17" s="1">
        <v>2014</v>
      </c>
      <c r="B17" s="1">
        <v>1</v>
      </c>
      <c r="C17" s="1">
        <v>16</v>
      </c>
      <c r="D17" s="1">
        <v>-3.2000000476837158</v>
      </c>
      <c r="E17" s="1">
        <v>-6</v>
      </c>
      <c r="F17" s="1">
        <v>-6</v>
      </c>
      <c r="G17" s="1">
        <v>-8.5</v>
      </c>
      <c r="H17">
        <f>IF(D17&lt;&gt;"",MAX('DDD Model Calculations'!$D$20-'Weather Data'!D17,0),MAX('DDD Model Calculations'!$D$20-AVERAGE('Weather Data'!D16,'Weather Data'!D18),0))</f>
        <v>21.200000047683716</v>
      </c>
      <c r="I17">
        <f>IF(E17&lt;&gt;"",MAX('DDD Model Calculations'!$D$20-'Weather Data'!E17,0),MAX('DDD Model Calculations'!$D$20-AVERAGE('Weather Data'!E16,'Weather Data'!E18),0))</f>
        <v>24</v>
      </c>
      <c r="J17">
        <f>IF(F17&lt;&gt;"",MAX('DDD Model Calculations'!$D$20-'Weather Data'!F17,0),MAX('DDD Model Calculations'!$D$20-AVERAGE('Weather Data'!F16,'Weather Data'!F18),0))</f>
        <v>24</v>
      </c>
      <c r="K17">
        <f>IF(G17&lt;&gt;"",MAX('DDD Model Calculations'!$D$20-'Weather Data'!G17,0),MAX('DDD Model Calculations'!$D$20-AVERAGE('Weather Data'!G16,'Weather Data'!G18),0))</f>
        <v>26.5</v>
      </c>
      <c r="L17" s="2">
        <f t="shared" si="0"/>
        <v>41655</v>
      </c>
      <c r="M17">
        <f t="shared" si="1"/>
        <v>392.10000061988831</v>
      </c>
      <c r="N17">
        <f t="shared" si="2"/>
        <v>404.30000108480453</v>
      </c>
      <c r="O17">
        <f t="shared" si="3"/>
        <v>439.29999911785126</v>
      </c>
      <c r="P17">
        <f t="shared" si="4"/>
        <v>567.49999737739563</v>
      </c>
    </row>
    <row r="18" spans="1:16" x14ac:dyDescent="0.4">
      <c r="A18" s="1">
        <v>2014</v>
      </c>
      <c r="B18" s="1">
        <v>1</v>
      </c>
      <c r="C18" s="1">
        <v>17</v>
      </c>
      <c r="D18" s="1">
        <v>-0.80000001192092896</v>
      </c>
      <c r="E18" s="1">
        <v>-2.7000000476837158</v>
      </c>
      <c r="F18" s="1">
        <v>-3.0999999046325679</v>
      </c>
      <c r="G18" s="1">
        <v>-19.60000038146973</v>
      </c>
      <c r="H18">
        <f>IF(D18&lt;&gt;"",MAX('DDD Model Calculations'!$D$20-'Weather Data'!D18,0),MAX('DDD Model Calculations'!$D$20-AVERAGE('Weather Data'!D17,'Weather Data'!D19),0))</f>
        <v>18.800000011920929</v>
      </c>
      <c r="I18">
        <f>IF(E18&lt;&gt;"",MAX('DDD Model Calculations'!$D$20-'Weather Data'!E18,0),MAX('DDD Model Calculations'!$D$20-AVERAGE('Weather Data'!E17,'Weather Data'!E19),0))</f>
        <v>20.700000047683716</v>
      </c>
      <c r="J18">
        <f>IF(F18&lt;&gt;"",MAX('DDD Model Calculations'!$D$20-'Weather Data'!F18,0),MAX('DDD Model Calculations'!$D$20-AVERAGE('Weather Data'!F17,'Weather Data'!F19),0))</f>
        <v>21.099999904632568</v>
      </c>
      <c r="K18">
        <f>IF(G18&lt;&gt;"",MAX('DDD Model Calculations'!$D$20-'Weather Data'!G18,0),MAX('DDD Model Calculations'!$D$20-AVERAGE('Weather Data'!G17,'Weather Data'!G19),0))</f>
        <v>37.600000381469727</v>
      </c>
      <c r="L18" s="2">
        <f t="shared" si="0"/>
        <v>41656</v>
      </c>
      <c r="M18">
        <f t="shared" si="1"/>
        <v>410.90000063180923</v>
      </c>
      <c r="N18">
        <f t="shared" si="2"/>
        <v>425.00000113248825</v>
      </c>
      <c r="O18">
        <f t="shared" si="3"/>
        <v>460.39999902248383</v>
      </c>
      <c r="P18">
        <f t="shared" si="4"/>
        <v>605.09999775886536</v>
      </c>
    </row>
    <row r="19" spans="1:16" x14ac:dyDescent="0.4">
      <c r="A19" s="1">
        <v>2014</v>
      </c>
      <c r="B19" s="1">
        <v>1</v>
      </c>
      <c r="C19" s="1">
        <v>18</v>
      </c>
      <c r="D19" s="1">
        <v>-5.5999999046325684</v>
      </c>
      <c r="E19" s="1">
        <v>-8.8999996185302734</v>
      </c>
      <c r="F19" s="1">
        <v>-6.3000001907348633</v>
      </c>
      <c r="G19" s="1">
        <v>-15.80000019073486</v>
      </c>
      <c r="H19">
        <f>IF(D19&lt;&gt;"",MAX('DDD Model Calculations'!$D$20-'Weather Data'!D19,0),MAX('DDD Model Calculations'!$D$20-AVERAGE('Weather Data'!D18,'Weather Data'!D20),0))</f>
        <v>23.599999904632568</v>
      </c>
      <c r="I19">
        <f>IF(E19&lt;&gt;"",MAX('DDD Model Calculations'!$D$20-'Weather Data'!E19,0),MAX('DDD Model Calculations'!$D$20-AVERAGE('Weather Data'!E18,'Weather Data'!E20),0))</f>
        <v>26.899999618530273</v>
      </c>
      <c r="J19">
        <f>IF(F19&lt;&gt;"",MAX('DDD Model Calculations'!$D$20-'Weather Data'!F19,0),MAX('DDD Model Calculations'!$D$20-AVERAGE('Weather Data'!F18,'Weather Data'!F20),0))</f>
        <v>24.300000190734863</v>
      </c>
      <c r="K19">
        <f>IF(G19&lt;&gt;"",MAX('DDD Model Calculations'!$D$20-'Weather Data'!G19,0),MAX('DDD Model Calculations'!$D$20-AVERAGE('Weather Data'!G18,'Weather Data'!G20),0))</f>
        <v>33.800000190734863</v>
      </c>
      <c r="L19" s="2">
        <f t="shared" si="0"/>
        <v>41657</v>
      </c>
      <c r="M19">
        <f t="shared" si="1"/>
        <v>434.5000005364418</v>
      </c>
      <c r="N19">
        <f t="shared" si="2"/>
        <v>451.90000075101852</v>
      </c>
      <c r="O19">
        <f t="shared" si="3"/>
        <v>484.69999921321869</v>
      </c>
      <c r="P19">
        <f t="shared" si="4"/>
        <v>638.89999794960022</v>
      </c>
    </row>
    <row r="20" spans="1:16" x14ac:dyDescent="0.4">
      <c r="A20" s="1">
        <v>2014</v>
      </c>
      <c r="B20" s="1">
        <v>1</v>
      </c>
      <c r="C20" s="1">
        <v>19</v>
      </c>
      <c r="D20" s="1">
        <v>-5.8000001907348633</v>
      </c>
      <c r="E20" s="1">
        <v>-6.9000000953674316</v>
      </c>
      <c r="F20" s="1">
        <v>-6.0999999046325684</v>
      </c>
      <c r="G20" s="1">
        <v>-12.89999961853027</v>
      </c>
      <c r="H20">
        <f>IF(D20&lt;&gt;"",MAX('DDD Model Calculations'!$D$20-'Weather Data'!D20,0),MAX('DDD Model Calculations'!$D$20-AVERAGE('Weather Data'!D19,'Weather Data'!D21),0))</f>
        <v>23.800000190734863</v>
      </c>
      <c r="I20">
        <f>IF(E20&lt;&gt;"",MAX('DDD Model Calculations'!$D$20-'Weather Data'!E20,0),MAX('DDD Model Calculations'!$D$20-AVERAGE('Weather Data'!E19,'Weather Data'!E21),0))</f>
        <v>24.900000095367432</v>
      </c>
      <c r="J20">
        <f>IF(F20&lt;&gt;"",MAX('DDD Model Calculations'!$D$20-'Weather Data'!F20,0),MAX('DDD Model Calculations'!$D$20-AVERAGE('Weather Data'!F19,'Weather Data'!F21),0))</f>
        <v>24.099999904632568</v>
      </c>
      <c r="K20">
        <f>IF(G20&lt;&gt;"",MAX('DDD Model Calculations'!$D$20-'Weather Data'!G20,0),MAX('DDD Model Calculations'!$D$20-AVERAGE('Weather Data'!G19,'Weather Data'!G21),0))</f>
        <v>30.89999961853027</v>
      </c>
      <c r="L20" s="2">
        <f t="shared" si="0"/>
        <v>41658</v>
      </c>
      <c r="M20">
        <f t="shared" si="1"/>
        <v>458.30000072717667</v>
      </c>
      <c r="N20">
        <f t="shared" si="2"/>
        <v>476.80000084638596</v>
      </c>
      <c r="O20">
        <f t="shared" si="3"/>
        <v>508.79999911785126</v>
      </c>
      <c r="P20">
        <f t="shared" si="4"/>
        <v>669.79999756813049</v>
      </c>
    </row>
    <row r="21" spans="1:16" x14ac:dyDescent="0.4">
      <c r="A21" s="1">
        <v>2014</v>
      </c>
      <c r="B21" s="1">
        <v>1</v>
      </c>
      <c r="C21" s="1">
        <v>20</v>
      </c>
      <c r="D21" s="1">
        <v>-10</v>
      </c>
      <c r="E21" s="1">
        <v>-8.1000003814697266</v>
      </c>
      <c r="F21" s="1">
        <v>-16</v>
      </c>
      <c r="G21" s="1">
        <v>-23.5</v>
      </c>
      <c r="H21">
        <f>IF(D21&lt;&gt;"",MAX('DDD Model Calculations'!$D$20-'Weather Data'!D21,0),MAX('DDD Model Calculations'!$D$20-AVERAGE('Weather Data'!D20,'Weather Data'!D22),0))</f>
        <v>28</v>
      </c>
      <c r="I21">
        <f>IF(E21&lt;&gt;"",MAX('DDD Model Calculations'!$D$20-'Weather Data'!E21,0),MAX('DDD Model Calculations'!$D$20-AVERAGE('Weather Data'!E20,'Weather Data'!E22),0))</f>
        <v>26.100000381469727</v>
      </c>
      <c r="J21">
        <f>IF(F21&lt;&gt;"",MAX('DDD Model Calculations'!$D$20-'Weather Data'!F21,0),MAX('DDD Model Calculations'!$D$20-AVERAGE('Weather Data'!F20,'Weather Data'!F22),0))</f>
        <v>34</v>
      </c>
      <c r="K21">
        <f>IF(G21&lt;&gt;"",MAX('DDD Model Calculations'!$D$20-'Weather Data'!G21,0),MAX('DDD Model Calculations'!$D$20-AVERAGE('Weather Data'!G20,'Weather Data'!G22),0))</f>
        <v>41.5</v>
      </c>
      <c r="L21" s="2">
        <f t="shared" si="0"/>
        <v>41659</v>
      </c>
      <c r="M21">
        <f t="shared" si="1"/>
        <v>486.30000072717667</v>
      </c>
      <c r="N21">
        <f t="shared" si="2"/>
        <v>502.90000122785568</v>
      </c>
      <c r="O21">
        <f t="shared" si="3"/>
        <v>542.79999911785126</v>
      </c>
      <c r="P21">
        <f t="shared" si="4"/>
        <v>711.29999756813049</v>
      </c>
    </row>
    <row r="22" spans="1:16" x14ac:dyDescent="0.4">
      <c r="A22" s="1">
        <v>2014</v>
      </c>
      <c r="B22" s="1">
        <v>1</v>
      </c>
      <c r="C22" s="1">
        <v>21</v>
      </c>
      <c r="D22" s="1">
        <v>-19.10000038146973</v>
      </c>
      <c r="E22" s="1">
        <v>-18.5</v>
      </c>
      <c r="F22" s="1">
        <v>-23.60000038146973</v>
      </c>
      <c r="G22" s="1">
        <v>-24.20000076293945</v>
      </c>
      <c r="H22">
        <f>IF(D22&lt;&gt;"",MAX('DDD Model Calculations'!$D$20-'Weather Data'!D22,0),MAX('DDD Model Calculations'!$D$20-AVERAGE('Weather Data'!D21,'Weather Data'!D23),0))</f>
        <v>37.100000381469727</v>
      </c>
      <c r="I22">
        <f>IF(E22&lt;&gt;"",MAX('DDD Model Calculations'!$D$20-'Weather Data'!E22,0),MAX('DDD Model Calculations'!$D$20-AVERAGE('Weather Data'!E21,'Weather Data'!E23),0))</f>
        <v>36.5</v>
      </c>
      <c r="J22">
        <f>IF(F22&lt;&gt;"",MAX('DDD Model Calculations'!$D$20-'Weather Data'!F22,0),MAX('DDD Model Calculations'!$D$20-AVERAGE('Weather Data'!F21,'Weather Data'!F23),0))</f>
        <v>41.600000381469727</v>
      </c>
      <c r="K22">
        <f>IF(G22&lt;&gt;"",MAX('DDD Model Calculations'!$D$20-'Weather Data'!G22,0),MAX('DDD Model Calculations'!$D$20-AVERAGE('Weather Data'!G21,'Weather Data'!G23),0))</f>
        <v>42.200000762939453</v>
      </c>
      <c r="L22" s="2">
        <f t="shared" si="0"/>
        <v>41660</v>
      </c>
      <c r="M22">
        <f t="shared" si="1"/>
        <v>523.40000110864639</v>
      </c>
      <c r="N22">
        <f t="shared" si="2"/>
        <v>539.40000122785568</v>
      </c>
      <c r="O22">
        <f t="shared" si="3"/>
        <v>584.39999949932098</v>
      </c>
      <c r="P22">
        <f t="shared" si="4"/>
        <v>753.49999833106995</v>
      </c>
    </row>
    <row r="23" spans="1:16" x14ac:dyDescent="0.4">
      <c r="A23" s="1">
        <v>2014</v>
      </c>
      <c r="B23" s="1">
        <v>1</v>
      </c>
      <c r="C23" s="1">
        <v>22</v>
      </c>
      <c r="D23" s="1">
        <v>-18.29999923706055</v>
      </c>
      <c r="E23" s="1">
        <v>-19.5</v>
      </c>
      <c r="F23" s="1">
        <v>-22.20000076293945</v>
      </c>
      <c r="G23" s="1">
        <v>-19.79999923706055</v>
      </c>
      <c r="H23">
        <f>IF(D23&lt;&gt;"",MAX('DDD Model Calculations'!$D$20-'Weather Data'!D23,0),MAX('DDD Model Calculations'!$D$20-AVERAGE('Weather Data'!D22,'Weather Data'!D24),0))</f>
        <v>36.299999237060547</v>
      </c>
      <c r="I23">
        <f>IF(E23&lt;&gt;"",MAX('DDD Model Calculations'!$D$20-'Weather Data'!E23,0),MAX('DDD Model Calculations'!$D$20-AVERAGE('Weather Data'!E22,'Weather Data'!E24),0))</f>
        <v>37.5</v>
      </c>
      <c r="J23">
        <f>IF(F23&lt;&gt;"",MAX('DDD Model Calculations'!$D$20-'Weather Data'!F23,0),MAX('DDD Model Calculations'!$D$20-AVERAGE('Weather Data'!F22,'Weather Data'!F24),0))</f>
        <v>40.200000762939453</v>
      </c>
      <c r="K23">
        <f>IF(G23&lt;&gt;"",MAX('DDD Model Calculations'!$D$20-'Weather Data'!G23,0),MAX('DDD Model Calculations'!$D$20-AVERAGE('Weather Data'!G22,'Weather Data'!G24),0))</f>
        <v>37.799999237060547</v>
      </c>
      <c r="L23" s="2">
        <f t="shared" si="0"/>
        <v>41661</v>
      </c>
      <c r="M23">
        <f t="shared" si="1"/>
        <v>559.70000034570694</v>
      </c>
      <c r="N23">
        <f t="shared" si="2"/>
        <v>576.90000122785568</v>
      </c>
      <c r="O23">
        <f t="shared" si="3"/>
        <v>624.60000026226044</v>
      </c>
      <c r="P23">
        <f t="shared" si="4"/>
        <v>791.29999756813049</v>
      </c>
    </row>
    <row r="24" spans="1:16" x14ac:dyDescent="0.4">
      <c r="A24" s="1">
        <v>2014</v>
      </c>
      <c r="B24" s="1">
        <v>1</v>
      </c>
      <c r="C24" s="1">
        <v>23</v>
      </c>
      <c r="D24" s="1">
        <v>-16.79999923706055</v>
      </c>
      <c r="E24" s="1">
        <v>-15.5</v>
      </c>
      <c r="F24" s="1">
        <v>-21.79999923706055</v>
      </c>
      <c r="G24" s="1">
        <v>-23.60000038146973</v>
      </c>
      <c r="H24">
        <f>IF(D24&lt;&gt;"",MAX('DDD Model Calculations'!$D$20-'Weather Data'!D24,0),MAX('DDD Model Calculations'!$D$20-AVERAGE('Weather Data'!D23,'Weather Data'!D25),0))</f>
        <v>34.799999237060547</v>
      </c>
      <c r="I24">
        <f>IF(E24&lt;&gt;"",MAX('DDD Model Calculations'!$D$20-'Weather Data'!E24,0),MAX('DDD Model Calculations'!$D$20-AVERAGE('Weather Data'!E23,'Weather Data'!E25),0))</f>
        <v>33.5</v>
      </c>
      <c r="J24">
        <f>IF(F24&lt;&gt;"",MAX('DDD Model Calculations'!$D$20-'Weather Data'!F24,0),MAX('DDD Model Calculations'!$D$20-AVERAGE('Weather Data'!F23,'Weather Data'!F25),0))</f>
        <v>39.799999237060547</v>
      </c>
      <c r="K24">
        <f>IF(G24&lt;&gt;"",MAX('DDD Model Calculations'!$D$20-'Weather Data'!G24,0),MAX('DDD Model Calculations'!$D$20-AVERAGE('Weather Data'!G23,'Weather Data'!G25),0))</f>
        <v>41.600000381469727</v>
      </c>
      <c r="L24" s="2">
        <f t="shared" si="0"/>
        <v>41662</v>
      </c>
      <c r="M24">
        <f t="shared" si="1"/>
        <v>594.49999958276749</v>
      </c>
      <c r="N24">
        <f t="shared" si="2"/>
        <v>610.40000122785568</v>
      </c>
      <c r="O24">
        <f t="shared" si="3"/>
        <v>664.39999949932098</v>
      </c>
      <c r="P24">
        <f t="shared" si="4"/>
        <v>832.89999794960022</v>
      </c>
    </row>
    <row r="25" spans="1:16" x14ac:dyDescent="0.4">
      <c r="A25" s="1">
        <v>2014</v>
      </c>
      <c r="B25" s="1">
        <v>1</v>
      </c>
      <c r="C25" s="1">
        <v>24</v>
      </c>
      <c r="D25" s="1">
        <v>-14.19999980926514</v>
      </c>
      <c r="E25" s="1">
        <v>-14.5</v>
      </c>
      <c r="F25" s="1">
        <v>-17.60000038146973</v>
      </c>
      <c r="G25" s="1">
        <v>-11.30000019073486</v>
      </c>
      <c r="H25">
        <f>IF(D25&lt;&gt;"",MAX('DDD Model Calculations'!$D$20-'Weather Data'!D25,0),MAX('DDD Model Calculations'!$D$20-AVERAGE('Weather Data'!D24,'Weather Data'!D26),0))</f>
        <v>32.199999809265137</v>
      </c>
      <c r="I25">
        <f>IF(E25&lt;&gt;"",MAX('DDD Model Calculations'!$D$20-'Weather Data'!E25,0),MAX('DDD Model Calculations'!$D$20-AVERAGE('Weather Data'!E24,'Weather Data'!E26),0))</f>
        <v>32.5</v>
      </c>
      <c r="J25">
        <f>IF(F25&lt;&gt;"",MAX('DDD Model Calculations'!$D$20-'Weather Data'!F25,0),MAX('DDD Model Calculations'!$D$20-AVERAGE('Weather Data'!F24,'Weather Data'!F26),0))</f>
        <v>35.600000381469727</v>
      </c>
      <c r="K25">
        <f>IF(G25&lt;&gt;"",MAX('DDD Model Calculations'!$D$20-'Weather Data'!G25,0),MAX('DDD Model Calculations'!$D$20-AVERAGE('Weather Data'!G24,'Weather Data'!G26),0))</f>
        <v>29.30000019073486</v>
      </c>
      <c r="L25" s="2">
        <f t="shared" si="0"/>
        <v>41663</v>
      </c>
      <c r="M25">
        <f t="shared" si="1"/>
        <v>626.69999939203262</v>
      </c>
      <c r="N25">
        <f t="shared" si="2"/>
        <v>642.90000122785568</v>
      </c>
      <c r="O25">
        <f t="shared" si="3"/>
        <v>699.99999988079071</v>
      </c>
      <c r="P25">
        <f t="shared" si="4"/>
        <v>862.19999814033508</v>
      </c>
    </row>
    <row r="26" spans="1:16" x14ac:dyDescent="0.4">
      <c r="A26" s="1">
        <v>2014</v>
      </c>
      <c r="B26" s="1">
        <v>1</v>
      </c>
      <c r="C26" s="1">
        <v>25</v>
      </c>
      <c r="D26" s="1">
        <v>-10.19999980926514</v>
      </c>
      <c r="E26" s="1">
        <v>-10.39999961853027</v>
      </c>
      <c r="F26" s="1">
        <v>-12.60000038146973</v>
      </c>
      <c r="G26" s="1">
        <v>-22.29999923706055</v>
      </c>
      <c r="H26">
        <f>IF(D26&lt;&gt;"",MAX('DDD Model Calculations'!$D$20-'Weather Data'!D26,0),MAX('DDD Model Calculations'!$D$20-AVERAGE('Weather Data'!D25,'Weather Data'!D27),0))</f>
        <v>28.19999980926514</v>
      </c>
      <c r="I26">
        <f>IF(E26&lt;&gt;"",MAX('DDD Model Calculations'!$D$20-'Weather Data'!E26,0),MAX('DDD Model Calculations'!$D$20-AVERAGE('Weather Data'!E25,'Weather Data'!E27),0))</f>
        <v>28.39999961853027</v>
      </c>
      <c r="J26">
        <f>IF(F26&lt;&gt;"",MAX('DDD Model Calculations'!$D$20-'Weather Data'!F26,0),MAX('DDD Model Calculations'!$D$20-AVERAGE('Weather Data'!F25,'Weather Data'!F27),0))</f>
        <v>30.60000038146973</v>
      </c>
      <c r="K26">
        <f>IF(G26&lt;&gt;"",MAX('DDD Model Calculations'!$D$20-'Weather Data'!G26,0),MAX('DDD Model Calculations'!$D$20-AVERAGE('Weather Data'!G25,'Weather Data'!G27),0))</f>
        <v>40.299999237060547</v>
      </c>
      <c r="L26" s="2">
        <f t="shared" si="0"/>
        <v>41664</v>
      </c>
      <c r="M26">
        <f t="shared" si="1"/>
        <v>654.89999920129776</v>
      </c>
      <c r="N26">
        <f t="shared" si="2"/>
        <v>671.30000084638596</v>
      </c>
      <c r="O26">
        <f t="shared" si="3"/>
        <v>730.60000026226044</v>
      </c>
      <c r="P26">
        <f t="shared" si="4"/>
        <v>902.49999737739563</v>
      </c>
    </row>
    <row r="27" spans="1:16" x14ac:dyDescent="0.4">
      <c r="A27" s="1">
        <v>2014</v>
      </c>
      <c r="B27" s="1">
        <v>1</v>
      </c>
      <c r="C27" s="1">
        <v>26</v>
      </c>
      <c r="D27" s="1">
        <v>-11.5</v>
      </c>
      <c r="E27" s="1">
        <v>-11.89999961853027</v>
      </c>
      <c r="F27" s="1">
        <v>-20.39999961853027</v>
      </c>
      <c r="G27" s="1">
        <v>-22.60000038146973</v>
      </c>
      <c r="H27">
        <f>IF(D27&lt;&gt;"",MAX('DDD Model Calculations'!$D$20-'Weather Data'!D27,0),MAX('DDD Model Calculations'!$D$20-AVERAGE('Weather Data'!D26,'Weather Data'!D28),0))</f>
        <v>29.5</v>
      </c>
      <c r="I27">
        <f>IF(E27&lt;&gt;"",MAX('DDD Model Calculations'!$D$20-'Weather Data'!E27,0),MAX('DDD Model Calculations'!$D$20-AVERAGE('Weather Data'!E26,'Weather Data'!E28),0))</f>
        <v>29.89999961853027</v>
      </c>
      <c r="J27">
        <f>IF(F27&lt;&gt;"",MAX('DDD Model Calculations'!$D$20-'Weather Data'!F27,0),MAX('DDD Model Calculations'!$D$20-AVERAGE('Weather Data'!F26,'Weather Data'!F28),0))</f>
        <v>38.399999618530273</v>
      </c>
      <c r="K27">
        <f>IF(G27&lt;&gt;"",MAX('DDD Model Calculations'!$D$20-'Weather Data'!G27,0),MAX('DDD Model Calculations'!$D$20-AVERAGE('Weather Data'!G26,'Weather Data'!G28),0))</f>
        <v>40.600000381469727</v>
      </c>
      <c r="L27" s="2">
        <f t="shared" si="0"/>
        <v>41665</v>
      </c>
      <c r="M27">
        <f t="shared" si="1"/>
        <v>684.39999920129776</v>
      </c>
      <c r="N27">
        <f t="shared" si="2"/>
        <v>701.20000046491623</v>
      </c>
      <c r="O27">
        <f t="shared" si="3"/>
        <v>768.99999988079071</v>
      </c>
      <c r="P27">
        <f t="shared" si="4"/>
        <v>943.09999775886536</v>
      </c>
    </row>
    <row r="28" spans="1:16" x14ac:dyDescent="0.4">
      <c r="A28" s="1">
        <v>2014</v>
      </c>
      <c r="B28" s="1">
        <v>1</v>
      </c>
      <c r="C28" s="1">
        <v>27</v>
      </c>
      <c r="D28" s="1">
        <v>-11.10000038146973</v>
      </c>
      <c r="E28" s="1">
        <v>-12.39999961853027</v>
      </c>
      <c r="F28" s="1">
        <v>-14.5</v>
      </c>
      <c r="G28" s="1">
        <v>-24.10000038146973</v>
      </c>
      <c r="H28">
        <f>IF(D28&lt;&gt;"",MAX('DDD Model Calculations'!$D$20-'Weather Data'!D28,0),MAX('DDD Model Calculations'!$D$20-AVERAGE('Weather Data'!D27,'Weather Data'!D29),0))</f>
        <v>29.10000038146973</v>
      </c>
      <c r="I28">
        <f>IF(E28&lt;&gt;"",MAX('DDD Model Calculations'!$D$20-'Weather Data'!E28,0),MAX('DDD Model Calculations'!$D$20-AVERAGE('Weather Data'!E27,'Weather Data'!E29),0))</f>
        <v>30.39999961853027</v>
      </c>
      <c r="J28">
        <f>IF(F28&lt;&gt;"",MAX('DDD Model Calculations'!$D$20-'Weather Data'!F28,0),MAX('DDD Model Calculations'!$D$20-AVERAGE('Weather Data'!F27,'Weather Data'!F29),0))</f>
        <v>32.5</v>
      </c>
      <c r="K28">
        <f>IF(G28&lt;&gt;"",MAX('DDD Model Calculations'!$D$20-'Weather Data'!G28,0),MAX('DDD Model Calculations'!$D$20-AVERAGE('Weather Data'!G27,'Weather Data'!G29),0))</f>
        <v>42.100000381469727</v>
      </c>
      <c r="L28" s="2">
        <f t="shared" si="0"/>
        <v>41666</v>
      </c>
      <c r="M28">
        <f t="shared" si="1"/>
        <v>713.49999958276749</v>
      </c>
      <c r="N28">
        <f t="shared" si="2"/>
        <v>731.6000000834465</v>
      </c>
      <c r="O28">
        <f t="shared" si="3"/>
        <v>801.49999988079071</v>
      </c>
      <c r="P28">
        <f t="shared" si="4"/>
        <v>985.19999814033508</v>
      </c>
    </row>
    <row r="29" spans="1:16" x14ac:dyDescent="0.4">
      <c r="A29" s="1">
        <v>2014</v>
      </c>
      <c r="B29" s="1">
        <v>1</v>
      </c>
      <c r="C29" s="1">
        <v>28</v>
      </c>
      <c r="D29" s="1">
        <v>-16.39999961853027</v>
      </c>
      <c r="E29" s="1">
        <v>-18.39999961853027</v>
      </c>
      <c r="F29" s="1">
        <v>-16.60000038146973</v>
      </c>
      <c r="G29" s="1">
        <v>-23.10000038146973</v>
      </c>
      <c r="H29">
        <f>IF(D29&lt;&gt;"",MAX('DDD Model Calculations'!$D$20-'Weather Data'!D29,0),MAX('DDD Model Calculations'!$D$20-AVERAGE('Weather Data'!D28,'Weather Data'!D30),0))</f>
        <v>34.399999618530273</v>
      </c>
      <c r="I29">
        <f>IF(E29&lt;&gt;"",MAX('DDD Model Calculations'!$D$20-'Weather Data'!E29,0),MAX('DDD Model Calculations'!$D$20-AVERAGE('Weather Data'!E28,'Weather Data'!E30),0))</f>
        <v>36.399999618530273</v>
      </c>
      <c r="J29">
        <f>IF(F29&lt;&gt;"",MAX('DDD Model Calculations'!$D$20-'Weather Data'!F29,0),MAX('DDD Model Calculations'!$D$20-AVERAGE('Weather Data'!F28,'Weather Data'!F30),0))</f>
        <v>34.600000381469727</v>
      </c>
      <c r="K29">
        <f>IF(G29&lt;&gt;"",MAX('DDD Model Calculations'!$D$20-'Weather Data'!G29,0),MAX('DDD Model Calculations'!$D$20-AVERAGE('Weather Data'!G28,'Weather Data'!G30),0))</f>
        <v>41.100000381469727</v>
      </c>
      <c r="L29" s="2">
        <f t="shared" si="0"/>
        <v>41667</v>
      </c>
      <c r="M29">
        <f t="shared" si="1"/>
        <v>747.89999920129776</v>
      </c>
      <c r="N29">
        <f t="shared" si="2"/>
        <v>767.99999970197678</v>
      </c>
      <c r="O29">
        <f t="shared" si="3"/>
        <v>836.10000026226044</v>
      </c>
      <c r="P29">
        <f t="shared" si="4"/>
        <v>1026.2999985218048</v>
      </c>
    </row>
    <row r="30" spans="1:16" x14ac:dyDescent="0.4">
      <c r="A30" s="1">
        <v>2014</v>
      </c>
      <c r="B30" s="1">
        <v>1</v>
      </c>
      <c r="C30" s="1">
        <v>29</v>
      </c>
      <c r="D30" s="1">
        <v>-14.30000019073486</v>
      </c>
      <c r="E30" s="1">
        <v>-16.29999923706055</v>
      </c>
      <c r="F30" s="1">
        <v>-13.80000019073486</v>
      </c>
      <c r="G30" s="1">
        <v>-13.30000019073486</v>
      </c>
      <c r="H30">
        <f>IF(D30&lt;&gt;"",MAX('DDD Model Calculations'!$D$20-'Weather Data'!D30,0),MAX('DDD Model Calculations'!$D$20-AVERAGE('Weather Data'!D29,'Weather Data'!D31),0))</f>
        <v>32.300000190734863</v>
      </c>
      <c r="I30">
        <f>IF(E30&lt;&gt;"",MAX('DDD Model Calculations'!$D$20-'Weather Data'!E30,0),MAX('DDD Model Calculations'!$D$20-AVERAGE('Weather Data'!E29,'Weather Data'!E31),0))</f>
        <v>34.299999237060547</v>
      </c>
      <c r="J30">
        <f>IF(F30&lt;&gt;"",MAX('DDD Model Calculations'!$D$20-'Weather Data'!F30,0),MAX('DDD Model Calculations'!$D$20-AVERAGE('Weather Data'!F29,'Weather Data'!F31),0))</f>
        <v>31.80000019073486</v>
      </c>
      <c r="K30">
        <f>IF(G30&lt;&gt;"",MAX('DDD Model Calculations'!$D$20-'Weather Data'!G30,0),MAX('DDD Model Calculations'!$D$20-AVERAGE('Weather Data'!G29,'Weather Data'!G31),0))</f>
        <v>31.30000019073486</v>
      </c>
      <c r="L30" s="2">
        <f t="shared" si="0"/>
        <v>41668</v>
      </c>
      <c r="M30">
        <f t="shared" si="1"/>
        <v>780.19999939203262</v>
      </c>
      <c r="N30">
        <f t="shared" si="2"/>
        <v>802.29999893903732</v>
      </c>
      <c r="O30">
        <f t="shared" si="3"/>
        <v>867.9000004529953</v>
      </c>
      <c r="P30">
        <f t="shared" si="4"/>
        <v>1057.5999987125397</v>
      </c>
    </row>
    <row r="31" spans="1:16" x14ac:dyDescent="0.4">
      <c r="A31" s="1">
        <v>2014</v>
      </c>
      <c r="B31" s="1">
        <v>1</v>
      </c>
      <c r="C31" s="1">
        <v>30</v>
      </c>
      <c r="D31" s="1">
        <v>-7.5999999046325684</v>
      </c>
      <c r="E31" s="1">
        <v>-10.80000019073486</v>
      </c>
      <c r="F31" s="1">
        <v>-10.10000038146973</v>
      </c>
      <c r="G31" s="1">
        <v>-12.80000019073486</v>
      </c>
      <c r="H31">
        <f>IF(D31&lt;&gt;"",MAX('DDD Model Calculations'!$D$20-'Weather Data'!D31,0),MAX('DDD Model Calculations'!$D$20-AVERAGE('Weather Data'!D30,'Weather Data'!D32),0))</f>
        <v>25.599999904632568</v>
      </c>
      <c r="I31">
        <f>IF(E31&lt;&gt;"",MAX('DDD Model Calculations'!$D$20-'Weather Data'!E31,0),MAX('DDD Model Calculations'!$D$20-AVERAGE('Weather Data'!E30,'Weather Data'!E32),0))</f>
        <v>28.80000019073486</v>
      </c>
      <c r="J31">
        <f>IF(F31&lt;&gt;"",MAX('DDD Model Calculations'!$D$20-'Weather Data'!F31,0),MAX('DDD Model Calculations'!$D$20-AVERAGE('Weather Data'!F30,'Weather Data'!F32),0))</f>
        <v>28.10000038146973</v>
      </c>
      <c r="K31">
        <f>IF(G31&lt;&gt;"",MAX('DDD Model Calculations'!$D$20-'Weather Data'!G31,0),MAX('DDD Model Calculations'!$D$20-AVERAGE('Weather Data'!G30,'Weather Data'!G32),0))</f>
        <v>30.80000019073486</v>
      </c>
      <c r="L31" s="2">
        <f t="shared" si="0"/>
        <v>41669</v>
      </c>
      <c r="M31">
        <f t="shared" si="1"/>
        <v>805.79999929666519</v>
      </c>
      <c r="N31">
        <f t="shared" si="2"/>
        <v>831.09999912977219</v>
      </c>
      <c r="O31">
        <f t="shared" si="3"/>
        <v>896.00000083446503</v>
      </c>
      <c r="P31">
        <f t="shared" si="4"/>
        <v>1088.3999989032745</v>
      </c>
    </row>
    <row r="32" spans="1:16" x14ac:dyDescent="0.4">
      <c r="A32" s="1">
        <v>2014</v>
      </c>
      <c r="B32" s="1">
        <v>1</v>
      </c>
      <c r="C32" s="1">
        <v>31</v>
      </c>
      <c r="D32" s="1">
        <v>-2.0999999046325679</v>
      </c>
      <c r="E32" s="1">
        <v>-3</v>
      </c>
      <c r="F32" s="1">
        <v>-4.3000001907348633</v>
      </c>
      <c r="G32" s="1">
        <v>-20.60000038146973</v>
      </c>
      <c r="H32">
        <f>IF(D32&lt;&gt;"",MAX('DDD Model Calculations'!$D$20-'Weather Data'!D32,0),MAX('DDD Model Calculations'!$D$20-AVERAGE('Weather Data'!D31,'Weather Data'!D33),0))</f>
        <v>20.099999904632568</v>
      </c>
      <c r="I32">
        <f>IF(E32&lt;&gt;"",MAX('DDD Model Calculations'!$D$20-'Weather Data'!E32,0),MAX('DDD Model Calculations'!$D$20-AVERAGE('Weather Data'!E31,'Weather Data'!E33),0))</f>
        <v>21</v>
      </c>
      <c r="J32">
        <f>IF(F32&lt;&gt;"",MAX('DDD Model Calculations'!$D$20-'Weather Data'!F32,0),MAX('DDD Model Calculations'!$D$20-AVERAGE('Weather Data'!F31,'Weather Data'!F33),0))</f>
        <v>22.300000190734863</v>
      </c>
      <c r="K32">
        <f>IF(G32&lt;&gt;"",MAX('DDD Model Calculations'!$D$20-'Weather Data'!G32,0),MAX('DDD Model Calculations'!$D$20-AVERAGE('Weather Data'!G31,'Weather Data'!G33),0))</f>
        <v>38.600000381469727</v>
      </c>
      <c r="L32" s="2">
        <f t="shared" si="0"/>
        <v>41670</v>
      </c>
      <c r="M32">
        <f t="shared" si="1"/>
        <v>825.89999920129776</v>
      </c>
      <c r="N32">
        <f t="shared" si="2"/>
        <v>852.09999912977219</v>
      </c>
      <c r="O32">
        <f t="shared" si="3"/>
        <v>918.30000102519989</v>
      </c>
      <c r="P32">
        <f t="shared" si="4"/>
        <v>1126.9999992847443</v>
      </c>
    </row>
    <row r="33" spans="1:16" x14ac:dyDescent="0.4">
      <c r="A33" s="1">
        <v>2014</v>
      </c>
      <c r="B33" s="1">
        <v>2</v>
      </c>
      <c r="C33" s="1">
        <v>1</v>
      </c>
      <c r="D33" s="1">
        <v>-1.6000000238418579</v>
      </c>
      <c r="E33" s="1">
        <v>-1.3999999761581421</v>
      </c>
      <c r="F33" s="1">
        <v>-9.1000003814697266</v>
      </c>
      <c r="G33" s="1">
        <v>-20.70000076293945</v>
      </c>
      <c r="H33">
        <f>IF(D33&lt;&gt;"",MAX('DDD Model Calculations'!$D$20-'Weather Data'!D33,0),MAX('DDD Model Calculations'!$D$20-AVERAGE('Weather Data'!D32,'Weather Data'!D34),0))</f>
        <v>19.600000023841858</v>
      </c>
      <c r="I33">
        <f>IF(E33&lt;&gt;"",MAX('DDD Model Calculations'!$D$20-'Weather Data'!E33,0),MAX('DDD Model Calculations'!$D$20-AVERAGE('Weather Data'!E32,'Weather Data'!E34),0))</f>
        <v>19.399999976158142</v>
      </c>
      <c r="J33">
        <f>IF(F33&lt;&gt;"",MAX('DDD Model Calculations'!$D$20-'Weather Data'!F33,0),MAX('DDD Model Calculations'!$D$20-AVERAGE('Weather Data'!F32,'Weather Data'!F34),0))</f>
        <v>27.100000381469727</v>
      </c>
      <c r="K33">
        <f>IF(G33&lt;&gt;"",MAX('DDD Model Calculations'!$D$20-'Weather Data'!G33,0),MAX('DDD Model Calculations'!$D$20-AVERAGE('Weather Data'!G32,'Weather Data'!G34),0))</f>
        <v>38.700000762939453</v>
      </c>
      <c r="L33" s="2">
        <f t="shared" si="0"/>
        <v>41671</v>
      </c>
      <c r="M33">
        <f t="shared" si="1"/>
        <v>845.49999922513962</v>
      </c>
      <c r="N33">
        <f t="shared" si="2"/>
        <v>871.49999910593033</v>
      </c>
      <c r="O33">
        <f t="shared" si="3"/>
        <v>945.40000140666962</v>
      </c>
      <c r="P33">
        <f t="shared" si="4"/>
        <v>1165.7000000476837</v>
      </c>
    </row>
    <row r="34" spans="1:16" x14ac:dyDescent="0.4">
      <c r="A34" s="1">
        <v>2014</v>
      </c>
      <c r="B34" s="1">
        <v>2</v>
      </c>
      <c r="C34" s="1">
        <v>2</v>
      </c>
      <c r="D34" s="1">
        <v>-4.0999999046325684</v>
      </c>
      <c r="E34" s="1">
        <v>-6.6999998092651367</v>
      </c>
      <c r="F34" s="1">
        <v>-6.5</v>
      </c>
      <c r="G34" s="1">
        <v>-21.60000038146973</v>
      </c>
      <c r="H34">
        <f>IF(D34&lt;&gt;"",MAX('DDD Model Calculations'!$D$20-'Weather Data'!D34,0),MAX('DDD Model Calculations'!$D$20-AVERAGE('Weather Data'!D33,'Weather Data'!D35),0))</f>
        <v>22.099999904632568</v>
      </c>
      <c r="I34">
        <f>IF(E34&lt;&gt;"",MAX('DDD Model Calculations'!$D$20-'Weather Data'!E34,0),MAX('DDD Model Calculations'!$D$20-AVERAGE('Weather Data'!E33,'Weather Data'!E35),0))</f>
        <v>24.699999809265137</v>
      </c>
      <c r="J34">
        <f>IF(F34&lt;&gt;"",MAX('DDD Model Calculations'!$D$20-'Weather Data'!F34,0),MAX('DDD Model Calculations'!$D$20-AVERAGE('Weather Data'!F33,'Weather Data'!F35),0))</f>
        <v>24.5</v>
      </c>
      <c r="K34">
        <f>IF(G34&lt;&gt;"",MAX('DDD Model Calculations'!$D$20-'Weather Data'!G34,0),MAX('DDD Model Calculations'!$D$20-AVERAGE('Weather Data'!G33,'Weather Data'!G35),0))</f>
        <v>39.600000381469727</v>
      </c>
      <c r="L34" s="2">
        <f t="shared" si="0"/>
        <v>41672</v>
      </c>
      <c r="M34">
        <f t="shared" si="1"/>
        <v>867.59999912977219</v>
      </c>
      <c r="N34">
        <f t="shared" si="2"/>
        <v>896.19999891519547</v>
      </c>
      <c r="O34">
        <f t="shared" si="3"/>
        <v>969.90000140666962</v>
      </c>
      <c r="P34">
        <f t="shared" si="4"/>
        <v>1205.3000004291534</v>
      </c>
    </row>
    <row r="35" spans="1:16" x14ac:dyDescent="0.4">
      <c r="A35" s="1">
        <v>2014</v>
      </c>
      <c r="B35" s="1">
        <v>2</v>
      </c>
      <c r="C35" s="1">
        <v>3</v>
      </c>
      <c r="D35" s="1">
        <v>-9.1999998092651367</v>
      </c>
      <c r="E35" s="1">
        <v>-14.30000019073486</v>
      </c>
      <c r="F35" s="1">
        <v>-10.89999961853027</v>
      </c>
      <c r="G35" s="1">
        <v>-15.60000038146973</v>
      </c>
      <c r="H35">
        <f>IF(D35&lt;&gt;"",MAX('DDD Model Calculations'!$D$20-'Weather Data'!D35,0),MAX('DDD Model Calculations'!$D$20-AVERAGE('Weather Data'!D34,'Weather Data'!D36),0))</f>
        <v>27.199999809265137</v>
      </c>
      <c r="I35">
        <f>IF(E35&lt;&gt;"",MAX('DDD Model Calculations'!$D$20-'Weather Data'!E35,0),MAX('DDD Model Calculations'!$D$20-AVERAGE('Weather Data'!E34,'Weather Data'!E36),0))</f>
        <v>32.300000190734863</v>
      </c>
      <c r="J35">
        <f>IF(F35&lt;&gt;"",MAX('DDD Model Calculations'!$D$20-'Weather Data'!F35,0),MAX('DDD Model Calculations'!$D$20-AVERAGE('Weather Data'!F34,'Weather Data'!F36),0))</f>
        <v>28.89999961853027</v>
      </c>
      <c r="K35">
        <f>IF(G35&lt;&gt;"",MAX('DDD Model Calculations'!$D$20-'Weather Data'!G35,0),MAX('DDD Model Calculations'!$D$20-AVERAGE('Weather Data'!G34,'Weather Data'!G36),0))</f>
        <v>33.600000381469727</v>
      </c>
      <c r="L35" s="2">
        <f t="shared" si="0"/>
        <v>41673</v>
      </c>
      <c r="M35">
        <f t="shared" si="1"/>
        <v>894.79999893903732</v>
      </c>
      <c r="N35">
        <f t="shared" si="2"/>
        <v>928.49999910593033</v>
      </c>
      <c r="O35">
        <f t="shared" si="3"/>
        <v>998.80000102519989</v>
      </c>
      <c r="P35">
        <f t="shared" si="4"/>
        <v>1238.9000008106232</v>
      </c>
    </row>
    <row r="36" spans="1:16" x14ac:dyDescent="0.4">
      <c r="A36" s="1">
        <v>2014</v>
      </c>
      <c r="B36" s="1">
        <v>2</v>
      </c>
      <c r="C36" s="1">
        <v>4</v>
      </c>
      <c r="D36" s="1">
        <v>-10.19999980926514</v>
      </c>
      <c r="E36" s="1">
        <v>-14.39999961853027</v>
      </c>
      <c r="F36" s="1">
        <v>-10.39999961853027</v>
      </c>
      <c r="G36" s="1">
        <v>-18</v>
      </c>
      <c r="H36">
        <f>IF(D36&lt;&gt;"",MAX('DDD Model Calculations'!$D$20-'Weather Data'!D36,0),MAX('DDD Model Calculations'!$D$20-AVERAGE('Weather Data'!D35,'Weather Data'!D37),0))</f>
        <v>28.19999980926514</v>
      </c>
      <c r="I36">
        <f>IF(E36&lt;&gt;"",MAX('DDD Model Calculations'!$D$20-'Weather Data'!E36,0),MAX('DDD Model Calculations'!$D$20-AVERAGE('Weather Data'!E35,'Weather Data'!E37),0))</f>
        <v>32.399999618530273</v>
      </c>
      <c r="J36">
        <f>IF(F36&lt;&gt;"",MAX('DDD Model Calculations'!$D$20-'Weather Data'!F36,0),MAX('DDD Model Calculations'!$D$20-AVERAGE('Weather Data'!F35,'Weather Data'!F37),0))</f>
        <v>28.39999961853027</v>
      </c>
      <c r="K36">
        <f>IF(G36&lt;&gt;"",MAX('DDD Model Calculations'!$D$20-'Weather Data'!G36,0),MAX('DDD Model Calculations'!$D$20-AVERAGE('Weather Data'!G35,'Weather Data'!G37),0))</f>
        <v>36</v>
      </c>
      <c r="L36" s="2">
        <f t="shared" si="0"/>
        <v>41674</v>
      </c>
      <c r="M36">
        <f t="shared" si="1"/>
        <v>922.99999874830246</v>
      </c>
      <c r="N36">
        <f t="shared" si="2"/>
        <v>960.8999987244606</v>
      </c>
      <c r="O36">
        <f t="shared" si="3"/>
        <v>1027.2000006437302</v>
      </c>
      <c r="P36">
        <f t="shared" si="4"/>
        <v>1274.9000008106232</v>
      </c>
    </row>
    <row r="37" spans="1:16" x14ac:dyDescent="0.4">
      <c r="A37" s="1">
        <v>2014</v>
      </c>
      <c r="B37" s="1">
        <v>2</v>
      </c>
      <c r="C37" s="1">
        <v>5</v>
      </c>
      <c r="D37" s="1">
        <v>-10.60000038146973</v>
      </c>
      <c r="E37" s="1">
        <v>-13.19999980926514</v>
      </c>
      <c r="F37" s="1">
        <v>-13.69999980926514</v>
      </c>
      <c r="G37" s="1">
        <v>-20.20000076293945</v>
      </c>
      <c r="H37">
        <f>IF(D37&lt;&gt;"",MAX('DDD Model Calculations'!$D$20-'Weather Data'!D37,0),MAX('DDD Model Calculations'!$D$20-AVERAGE('Weather Data'!D36,'Weather Data'!D38),0))</f>
        <v>28.60000038146973</v>
      </c>
      <c r="I37">
        <f>IF(E37&lt;&gt;"",MAX('DDD Model Calculations'!$D$20-'Weather Data'!E37,0),MAX('DDD Model Calculations'!$D$20-AVERAGE('Weather Data'!E36,'Weather Data'!E38),0))</f>
        <v>31.19999980926514</v>
      </c>
      <c r="J37">
        <f>IF(F37&lt;&gt;"",MAX('DDD Model Calculations'!$D$20-'Weather Data'!F37,0),MAX('DDD Model Calculations'!$D$20-AVERAGE('Weather Data'!F36,'Weather Data'!F38),0))</f>
        <v>31.69999980926514</v>
      </c>
      <c r="K37">
        <f>IF(G37&lt;&gt;"",MAX('DDD Model Calculations'!$D$20-'Weather Data'!G37,0),MAX('DDD Model Calculations'!$D$20-AVERAGE('Weather Data'!G36,'Weather Data'!G38),0))</f>
        <v>38.200000762939453</v>
      </c>
      <c r="L37" s="2">
        <f t="shared" si="0"/>
        <v>41675</v>
      </c>
      <c r="M37">
        <f t="shared" si="1"/>
        <v>951.59999912977219</v>
      </c>
      <c r="N37">
        <f t="shared" si="2"/>
        <v>992.09999853372574</v>
      </c>
      <c r="O37">
        <f t="shared" si="3"/>
        <v>1058.9000004529953</v>
      </c>
      <c r="P37">
        <f t="shared" si="4"/>
        <v>1313.1000015735626</v>
      </c>
    </row>
    <row r="38" spans="1:16" x14ac:dyDescent="0.4">
      <c r="A38" s="1">
        <v>2014</v>
      </c>
      <c r="B38" s="1">
        <v>2</v>
      </c>
      <c r="C38" s="1">
        <v>6</v>
      </c>
      <c r="D38" s="1">
        <v>-12.39999961853027</v>
      </c>
      <c r="E38" s="1">
        <v>-11.80000019073486</v>
      </c>
      <c r="F38" s="1">
        <v>-15.10000038146973</v>
      </c>
      <c r="G38" s="1">
        <v>-19.20000076293945</v>
      </c>
      <c r="H38">
        <f>IF(D38&lt;&gt;"",MAX('DDD Model Calculations'!$D$20-'Weather Data'!D38,0),MAX('DDD Model Calculations'!$D$20-AVERAGE('Weather Data'!D37,'Weather Data'!D39),0))</f>
        <v>30.39999961853027</v>
      </c>
      <c r="I38">
        <f>IF(E38&lt;&gt;"",MAX('DDD Model Calculations'!$D$20-'Weather Data'!E38,0),MAX('DDD Model Calculations'!$D$20-AVERAGE('Weather Data'!E37,'Weather Data'!E39),0))</f>
        <v>29.80000019073486</v>
      </c>
      <c r="J38">
        <f>IF(F38&lt;&gt;"",MAX('DDD Model Calculations'!$D$20-'Weather Data'!F38,0),MAX('DDD Model Calculations'!$D$20-AVERAGE('Weather Data'!F37,'Weather Data'!F39),0))</f>
        <v>33.100000381469727</v>
      </c>
      <c r="K38">
        <f>IF(G38&lt;&gt;"",MAX('DDD Model Calculations'!$D$20-'Weather Data'!G38,0),MAX('DDD Model Calculations'!$D$20-AVERAGE('Weather Data'!G37,'Weather Data'!G39),0))</f>
        <v>37.200000762939453</v>
      </c>
      <c r="L38" s="2">
        <f t="shared" si="0"/>
        <v>41676</v>
      </c>
      <c r="M38">
        <f t="shared" si="1"/>
        <v>981.99999874830246</v>
      </c>
      <c r="N38">
        <f t="shared" si="2"/>
        <v>1021.8999987244606</v>
      </c>
      <c r="O38">
        <f t="shared" si="3"/>
        <v>1092.000000834465</v>
      </c>
      <c r="P38">
        <f t="shared" si="4"/>
        <v>1350.3000023365021</v>
      </c>
    </row>
    <row r="39" spans="1:16" x14ac:dyDescent="0.4">
      <c r="A39" s="1">
        <v>2014</v>
      </c>
      <c r="B39" s="1">
        <v>2</v>
      </c>
      <c r="C39" s="1">
        <v>7</v>
      </c>
      <c r="D39" s="1">
        <v>-13.30000019073486</v>
      </c>
      <c r="E39" s="1">
        <v>-16.10000038146973</v>
      </c>
      <c r="F39" s="1">
        <v>-10.80000019073486</v>
      </c>
      <c r="G39" s="1">
        <v>-18.10000038146973</v>
      </c>
      <c r="H39">
        <f>IF(D39&lt;&gt;"",MAX('DDD Model Calculations'!$D$20-'Weather Data'!D39,0),MAX('DDD Model Calculations'!$D$20-AVERAGE('Weather Data'!D38,'Weather Data'!D40),0))</f>
        <v>31.30000019073486</v>
      </c>
      <c r="I39">
        <f>IF(E39&lt;&gt;"",MAX('DDD Model Calculations'!$D$20-'Weather Data'!E39,0),MAX('DDD Model Calculations'!$D$20-AVERAGE('Weather Data'!E38,'Weather Data'!E40),0))</f>
        <v>34.100000381469727</v>
      </c>
      <c r="J39">
        <f>IF(F39&lt;&gt;"",MAX('DDD Model Calculations'!$D$20-'Weather Data'!F39,0),MAX('DDD Model Calculations'!$D$20-AVERAGE('Weather Data'!F38,'Weather Data'!F40),0))</f>
        <v>28.80000019073486</v>
      </c>
      <c r="K39">
        <f>IF(G39&lt;&gt;"",MAX('DDD Model Calculations'!$D$20-'Weather Data'!G39,0),MAX('DDD Model Calculations'!$D$20-AVERAGE('Weather Data'!G38,'Weather Data'!G40),0))</f>
        <v>36.100000381469727</v>
      </c>
      <c r="L39" s="2">
        <f t="shared" si="0"/>
        <v>41677</v>
      </c>
      <c r="M39">
        <f t="shared" si="1"/>
        <v>1013.2999989390373</v>
      </c>
      <c r="N39">
        <f t="shared" si="2"/>
        <v>1055.9999991059303</v>
      </c>
      <c r="O39">
        <f t="shared" si="3"/>
        <v>1120.8000010251999</v>
      </c>
      <c r="P39">
        <f t="shared" si="4"/>
        <v>1386.4000027179718</v>
      </c>
    </row>
    <row r="40" spans="1:16" x14ac:dyDescent="0.4">
      <c r="A40" s="1">
        <v>2014</v>
      </c>
      <c r="B40" s="1">
        <v>2</v>
      </c>
      <c r="C40" s="1">
        <v>8</v>
      </c>
      <c r="D40" s="1">
        <v>-14.10000038146973</v>
      </c>
      <c r="E40" s="1">
        <v>-15.89999961853027</v>
      </c>
      <c r="F40" s="1">
        <v>-11</v>
      </c>
      <c r="G40" s="1">
        <v>-21.10000038146973</v>
      </c>
      <c r="H40">
        <f>IF(D40&lt;&gt;"",MAX('DDD Model Calculations'!$D$20-'Weather Data'!D40,0),MAX('DDD Model Calculations'!$D$20-AVERAGE('Weather Data'!D39,'Weather Data'!D41),0))</f>
        <v>32.100000381469727</v>
      </c>
      <c r="I40">
        <f>IF(E40&lt;&gt;"",MAX('DDD Model Calculations'!$D$20-'Weather Data'!E40,0),MAX('DDD Model Calculations'!$D$20-AVERAGE('Weather Data'!E39,'Weather Data'!E41),0))</f>
        <v>33.899999618530273</v>
      </c>
      <c r="J40">
        <f>IF(F40&lt;&gt;"",MAX('DDD Model Calculations'!$D$20-'Weather Data'!F40,0),MAX('DDD Model Calculations'!$D$20-AVERAGE('Weather Data'!F39,'Weather Data'!F41),0))</f>
        <v>29</v>
      </c>
      <c r="K40">
        <f>IF(G40&lt;&gt;"",MAX('DDD Model Calculations'!$D$20-'Weather Data'!G40,0),MAX('DDD Model Calculations'!$D$20-AVERAGE('Weather Data'!G39,'Weather Data'!G41),0))</f>
        <v>39.100000381469727</v>
      </c>
      <c r="L40" s="2">
        <f t="shared" si="0"/>
        <v>41678</v>
      </c>
      <c r="M40">
        <f t="shared" si="1"/>
        <v>1045.399999320507</v>
      </c>
      <c r="N40">
        <f t="shared" si="2"/>
        <v>1089.8999987244606</v>
      </c>
      <c r="O40">
        <f t="shared" si="3"/>
        <v>1149.8000010251999</v>
      </c>
      <c r="P40">
        <f t="shared" si="4"/>
        <v>1425.5000030994415</v>
      </c>
    </row>
    <row r="41" spans="1:16" x14ac:dyDescent="0.4">
      <c r="A41" s="1">
        <v>2014</v>
      </c>
      <c r="B41" s="1">
        <v>2</v>
      </c>
      <c r="C41" s="1">
        <v>9</v>
      </c>
      <c r="D41" s="1">
        <v>-12.19999980926514</v>
      </c>
      <c r="E41" s="1">
        <v>-13.10000038146973</v>
      </c>
      <c r="F41" s="1">
        <v>-9.5</v>
      </c>
      <c r="G41" s="1">
        <v>-19.5</v>
      </c>
      <c r="H41">
        <f>IF(D41&lt;&gt;"",MAX('DDD Model Calculations'!$D$20-'Weather Data'!D41,0),MAX('DDD Model Calculations'!$D$20-AVERAGE('Weather Data'!D40,'Weather Data'!D42),0))</f>
        <v>30.19999980926514</v>
      </c>
      <c r="I41">
        <f>IF(E41&lt;&gt;"",MAX('DDD Model Calculations'!$D$20-'Weather Data'!E41,0),MAX('DDD Model Calculations'!$D$20-AVERAGE('Weather Data'!E40,'Weather Data'!E42),0))</f>
        <v>31.10000038146973</v>
      </c>
      <c r="J41">
        <f>IF(F41&lt;&gt;"",MAX('DDD Model Calculations'!$D$20-'Weather Data'!F41,0),MAX('DDD Model Calculations'!$D$20-AVERAGE('Weather Data'!F40,'Weather Data'!F42),0))</f>
        <v>27.5</v>
      </c>
      <c r="K41">
        <f>IF(G41&lt;&gt;"",MAX('DDD Model Calculations'!$D$20-'Weather Data'!G41,0),MAX('DDD Model Calculations'!$D$20-AVERAGE('Weather Data'!G40,'Weather Data'!G42),0))</f>
        <v>37.5</v>
      </c>
      <c r="L41" s="2">
        <f t="shared" si="0"/>
        <v>41679</v>
      </c>
      <c r="M41">
        <f t="shared" si="1"/>
        <v>1075.5999991297722</v>
      </c>
      <c r="N41">
        <f t="shared" si="2"/>
        <v>1120.9999991059303</v>
      </c>
      <c r="O41">
        <f t="shared" si="3"/>
        <v>1177.3000010251999</v>
      </c>
      <c r="P41">
        <f t="shared" si="4"/>
        <v>1463.0000030994415</v>
      </c>
    </row>
    <row r="42" spans="1:16" x14ac:dyDescent="0.4">
      <c r="A42" s="1">
        <v>2014</v>
      </c>
      <c r="B42" s="1">
        <v>2</v>
      </c>
      <c r="C42" s="1">
        <v>10</v>
      </c>
      <c r="D42" s="1">
        <v>-10.10000038146973</v>
      </c>
      <c r="E42" s="1">
        <v>-14</v>
      </c>
      <c r="F42" s="1">
        <v>-12.89999961853027</v>
      </c>
      <c r="G42" s="1">
        <v>-20.5</v>
      </c>
      <c r="H42">
        <f>IF(D42&lt;&gt;"",MAX('DDD Model Calculations'!$D$20-'Weather Data'!D42,0),MAX('DDD Model Calculations'!$D$20-AVERAGE('Weather Data'!D41,'Weather Data'!D43),0))</f>
        <v>28.10000038146973</v>
      </c>
      <c r="I42">
        <f>IF(E42&lt;&gt;"",MAX('DDD Model Calculations'!$D$20-'Weather Data'!E42,0),MAX('DDD Model Calculations'!$D$20-AVERAGE('Weather Data'!E41,'Weather Data'!E43),0))</f>
        <v>32</v>
      </c>
      <c r="J42">
        <f>IF(F42&lt;&gt;"",MAX('DDD Model Calculations'!$D$20-'Weather Data'!F42,0),MAX('DDD Model Calculations'!$D$20-AVERAGE('Weather Data'!F41,'Weather Data'!F43),0))</f>
        <v>30.89999961853027</v>
      </c>
      <c r="K42">
        <f>IF(G42&lt;&gt;"",MAX('DDD Model Calculations'!$D$20-'Weather Data'!G42,0),MAX('DDD Model Calculations'!$D$20-AVERAGE('Weather Data'!G41,'Weather Data'!G43),0))</f>
        <v>38.5</v>
      </c>
      <c r="L42" s="2">
        <f t="shared" si="0"/>
        <v>41680</v>
      </c>
      <c r="M42">
        <f t="shared" si="1"/>
        <v>1103.6999995112419</v>
      </c>
      <c r="N42">
        <f t="shared" si="2"/>
        <v>1152.9999991059303</v>
      </c>
      <c r="O42">
        <f t="shared" si="3"/>
        <v>1208.2000006437302</v>
      </c>
      <c r="P42">
        <f t="shared" si="4"/>
        <v>1501.5000030994415</v>
      </c>
    </row>
    <row r="43" spans="1:16" x14ac:dyDescent="0.4">
      <c r="A43" s="1">
        <v>2014</v>
      </c>
      <c r="B43" s="1">
        <v>2</v>
      </c>
      <c r="C43" s="1">
        <v>11</v>
      </c>
      <c r="D43" s="1">
        <v>-13.60000038146973</v>
      </c>
      <c r="E43" s="1">
        <v>-18.60000038146973</v>
      </c>
      <c r="F43" s="1">
        <v>-17.79999923706055</v>
      </c>
      <c r="G43" s="1">
        <v>-20.20000076293945</v>
      </c>
      <c r="H43">
        <f>IF(D43&lt;&gt;"",MAX('DDD Model Calculations'!$D$20-'Weather Data'!D43,0),MAX('DDD Model Calculations'!$D$20-AVERAGE('Weather Data'!D42,'Weather Data'!D44),0))</f>
        <v>31.60000038146973</v>
      </c>
      <c r="I43">
        <f>IF(E43&lt;&gt;"",MAX('DDD Model Calculations'!$D$20-'Weather Data'!E43,0),MAX('DDD Model Calculations'!$D$20-AVERAGE('Weather Data'!E42,'Weather Data'!E44),0))</f>
        <v>36.600000381469727</v>
      </c>
      <c r="J43">
        <f>IF(F43&lt;&gt;"",MAX('DDD Model Calculations'!$D$20-'Weather Data'!F43,0),MAX('DDD Model Calculations'!$D$20-AVERAGE('Weather Data'!F42,'Weather Data'!F44),0))</f>
        <v>35.799999237060547</v>
      </c>
      <c r="K43">
        <f>IF(G43&lt;&gt;"",MAX('DDD Model Calculations'!$D$20-'Weather Data'!G43,0),MAX('DDD Model Calculations'!$D$20-AVERAGE('Weather Data'!G42,'Weather Data'!G44),0))</f>
        <v>38.200000762939453</v>
      </c>
      <c r="L43" s="2">
        <f t="shared" si="0"/>
        <v>41681</v>
      </c>
      <c r="M43">
        <f t="shared" si="1"/>
        <v>1135.2999998927116</v>
      </c>
      <c r="N43">
        <f t="shared" si="2"/>
        <v>1189.5999994874001</v>
      </c>
      <c r="O43">
        <f t="shared" si="3"/>
        <v>1243.9999998807907</v>
      </c>
      <c r="P43">
        <f t="shared" si="4"/>
        <v>1539.700003862381</v>
      </c>
    </row>
    <row r="44" spans="1:16" x14ac:dyDescent="0.4">
      <c r="A44" s="1">
        <v>2014</v>
      </c>
      <c r="B44" s="1">
        <v>2</v>
      </c>
      <c r="C44" s="1">
        <v>12</v>
      </c>
      <c r="D44" s="1">
        <v>-14.30000019073486</v>
      </c>
      <c r="E44" s="1">
        <v>-18</v>
      </c>
      <c r="F44" s="1">
        <v>-17.20000076293945</v>
      </c>
      <c r="G44" s="1">
        <v>-12.39999961853027</v>
      </c>
      <c r="H44">
        <f>IF(D44&lt;&gt;"",MAX('DDD Model Calculations'!$D$20-'Weather Data'!D44,0),MAX('DDD Model Calculations'!$D$20-AVERAGE('Weather Data'!D43,'Weather Data'!D45),0))</f>
        <v>32.300000190734863</v>
      </c>
      <c r="I44">
        <f>IF(E44&lt;&gt;"",MAX('DDD Model Calculations'!$D$20-'Weather Data'!E44,0),MAX('DDD Model Calculations'!$D$20-AVERAGE('Weather Data'!E43,'Weather Data'!E45),0))</f>
        <v>36</v>
      </c>
      <c r="J44">
        <f>IF(F44&lt;&gt;"",MAX('DDD Model Calculations'!$D$20-'Weather Data'!F44,0),MAX('DDD Model Calculations'!$D$20-AVERAGE('Weather Data'!F43,'Weather Data'!F45),0))</f>
        <v>35.200000762939453</v>
      </c>
      <c r="K44">
        <f>IF(G44&lt;&gt;"",MAX('DDD Model Calculations'!$D$20-'Weather Data'!G44,0),MAX('DDD Model Calculations'!$D$20-AVERAGE('Weather Data'!G43,'Weather Data'!G45),0))</f>
        <v>30.39999961853027</v>
      </c>
      <c r="L44" s="2">
        <f t="shared" si="0"/>
        <v>41682</v>
      </c>
      <c r="M44">
        <f t="shared" si="1"/>
        <v>1167.6000000834465</v>
      </c>
      <c r="N44">
        <f t="shared" si="2"/>
        <v>1225.5999994874001</v>
      </c>
      <c r="O44">
        <f t="shared" si="3"/>
        <v>1279.2000006437302</v>
      </c>
      <c r="P44">
        <f t="shared" si="4"/>
        <v>1570.1000034809113</v>
      </c>
    </row>
    <row r="45" spans="1:16" x14ac:dyDescent="0.4">
      <c r="A45" s="1">
        <v>2014</v>
      </c>
      <c r="B45" s="1">
        <v>2</v>
      </c>
      <c r="C45" s="1">
        <v>13</v>
      </c>
      <c r="D45" s="1">
        <v>-8.8000001907348633</v>
      </c>
      <c r="E45" s="1">
        <v>-11.30000019073486</v>
      </c>
      <c r="F45" s="1">
        <v>-12.60000038146973</v>
      </c>
      <c r="G45" s="1">
        <v>-12.60000038146973</v>
      </c>
      <c r="H45">
        <f>IF(D45&lt;&gt;"",MAX('DDD Model Calculations'!$D$20-'Weather Data'!D45,0),MAX('DDD Model Calculations'!$D$20-AVERAGE('Weather Data'!D44,'Weather Data'!D46),0))</f>
        <v>26.800000190734863</v>
      </c>
      <c r="I45">
        <f>IF(E45&lt;&gt;"",MAX('DDD Model Calculations'!$D$20-'Weather Data'!E45,0),MAX('DDD Model Calculations'!$D$20-AVERAGE('Weather Data'!E44,'Weather Data'!E46),0))</f>
        <v>29.30000019073486</v>
      </c>
      <c r="J45">
        <f>IF(F45&lt;&gt;"",MAX('DDD Model Calculations'!$D$20-'Weather Data'!F45,0),MAX('DDD Model Calculations'!$D$20-AVERAGE('Weather Data'!F44,'Weather Data'!F46),0))</f>
        <v>30.60000038146973</v>
      </c>
      <c r="K45">
        <f>IF(G45&lt;&gt;"",MAX('DDD Model Calculations'!$D$20-'Weather Data'!G45,0),MAX('DDD Model Calculations'!$D$20-AVERAGE('Weather Data'!G44,'Weather Data'!G46),0))</f>
        <v>30.60000038146973</v>
      </c>
      <c r="L45" s="2">
        <f t="shared" si="0"/>
        <v>41683</v>
      </c>
      <c r="M45">
        <f t="shared" si="1"/>
        <v>1194.4000002741814</v>
      </c>
      <c r="N45">
        <f t="shared" si="2"/>
        <v>1254.8999996781349</v>
      </c>
      <c r="O45">
        <f t="shared" si="3"/>
        <v>1309.8000010251999</v>
      </c>
      <c r="P45">
        <f t="shared" si="4"/>
        <v>1600.700003862381</v>
      </c>
    </row>
    <row r="46" spans="1:16" x14ac:dyDescent="0.4">
      <c r="A46" s="1">
        <v>2014</v>
      </c>
      <c r="B46" s="1">
        <v>2</v>
      </c>
      <c r="C46" s="1">
        <v>14</v>
      </c>
      <c r="D46" s="1">
        <v>-3.7999999523162842</v>
      </c>
      <c r="E46" s="1">
        <v>-4.8000001907348633</v>
      </c>
      <c r="F46" s="1">
        <v>-8.6999998092651367</v>
      </c>
      <c r="G46" s="1">
        <v>-19.60000038146973</v>
      </c>
      <c r="H46">
        <f>IF(D46&lt;&gt;"",MAX('DDD Model Calculations'!$D$20-'Weather Data'!D46,0),MAX('DDD Model Calculations'!$D$20-AVERAGE('Weather Data'!D45,'Weather Data'!D47),0))</f>
        <v>21.799999952316284</v>
      </c>
      <c r="I46">
        <f>IF(E46&lt;&gt;"",MAX('DDD Model Calculations'!$D$20-'Weather Data'!E46,0),MAX('DDD Model Calculations'!$D$20-AVERAGE('Weather Data'!E45,'Weather Data'!E47),0))</f>
        <v>22.800000190734863</v>
      </c>
      <c r="J46">
        <f>IF(F46&lt;&gt;"",MAX('DDD Model Calculations'!$D$20-'Weather Data'!F46,0),MAX('DDD Model Calculations'!$D$20-AVERAGE('Weather Data'!F45,'Weather Data'!F47),0))</f>
        <v>26.699999809265137</v>
      </c>
      <c r="K46">
        <f>IF(G46&lt;&gt;"",MAX('DDD Model Calculations'!$D$20-'Weather Data'!G46,0),MAX('DDD Model Calculations'!$D$20-AVERAGE('Weather Data'!G45,'Weather Data'!G47),0))</f>
        <v>37.600000381469727</v>
      </c>
      <c r="L46" s="2">
        <f t="shared" si="0"/>
        <v>41684</v>
      </c>
      <c r="M46">
        <f t="shared" si="1"/>
        <v>1216.2000002264977</v>
      </c>
      <c r="N46">
        <f t="shared" si="2"/>
        <v>1277.6999998688698</v>
      </c>
      <c r="O46">
        <f t="shared" si="3"/>
        <v>1336.500000834465</v>
      </c>
      <c r="P46">
        <f t="shared" si="4"/>
        <v>1638.3000042438507</v>
      </c>
    </row>
    <row r="47" spans="1:16" x14ac:dyDescent="0.4">
      <c r="A47" s="1">
        <v>2014</v>
      </c>
      <c r="B47" s="1">
        <v>2</v>
      </c>
      <c r="C47" s="1">
        <v>15</v>
      </c>
      <c r="D47" s="1">
        <v>-9</v>
      </c>
      <c r="E47" s="1">
        <v>-12.5</v>
      </c>
      <c r="F47" s="1">
        <v>-9.3000001907348633</v>
      </c>
      <c r="G47" s="1">
        <v>-22.10000038146973</v>
      </c>
      <c r="H47">
        <f>IF(D47&lt;&gt;"",MAX('DDD Model Calculations'!$D$20-'Weather Data'!D47,0),MAX('DDD Model Calculations'!$D$20-AVERAGE('Weather Data'!D46,'Weather Data'!D48),0))</f>
        <v>27</v>
      </c>
      <c r="I47">
        <f>IF(E47&lt;&gt;"",MAX('DDD Model Calculations'!$D$20-'Weather Data'!E47,0),MAX('DDD Model Calculations'!$D$20-AVERAGE('Weather Data'!E46,'Weather Data'!E48),0))</f>
        <v>30.5</v>
      </c>
      <c r="J47">
        <f>IF(F47&lt;&gt;"",MAX('DDD Model Calculations'!$D$20-'Weather Data'!F47,0),MAX('DDD Model Calculations'!$D$20-AVERAGE('Weather Data'!F46,'Weather Data'!F48),0))</f>
        <v>27.300000190734863</v>
      </c>
      <c r="K47">
        <f>IF(G47&lt;&gt;"",MAX('DDD Model Calculations'!$D$20-'Weather Data'!G47,0),MAX('DDD Model Calculations'!$D$20-AVERAGE('Weather Data'!G46,'Weather Data'!G48),0))</f>
        <v>40.100000381469727</v>
      </c>
      <c r="L47" s="2">
        <f t="shared" si="0"/>
        <v>41685</v>
      </c>
      <c r="M47">
        <f t="shared" si="1"/>
        <v>1243.2000002264977</v>
      </c>
      <c r="N47">
        <f t="shared" si="2"/>
        <v>1308.1999998688698</v>
      </c>
      <c r="O47">
        <f t="shared" si="3"/>
        <v>1363.8000010251999</v>
      </c>
      <c r="P47">
        <f t="shared" si="4"/>
        <v>1678.4000046253204</v>
      </c>
    </row>
    <row r="48" spans="1:16" x14ac:dyDescent="0.4">
      <c r="A48" s="1">
        <v>2014</v>
      </c>
      <c r="B48" s="1">
        <v>2</v>
      </c>
      <c r="C48" s="1">
        <v>16</v>
      </c>
      <c r="D48" s="1">
        <v>-11.69999980926514</v>
      </c>
      <c r="E48" s="1">
        <v>-14.5</v>
      </c>
      <c r="F48" s="1">
        <v>-13.89999961853027</v>
      </c>
      <c r="G48" s="1">
        <v>-23.39999961853027</v>
      </c>
      <c r="H48">
        <f>IF(D48&lt;&gt;"",MAX('DDD Model Calculations'!$D$20-'Weather Data'!D48,0),MAX('DDD Model Calculations'!$D$20-AVERAGE('Weather Data'!D47,'Weather Data'!D49),0))</f>
        <v>29.69999980926514</v>
      </c>
      <c r="I48">
        <f>IF(E48&lt;&gt;"",MAX('DDD Model Calculations'!$D$20-'Weather Data'!E48,0),MAX('DDD Model Calculations'!$D$20-AVERAGE('Weather Data'!E47,'Weather Data'!E49),0))</f>
        <v>32.5</v>
      </c>
      <c r="J48">
        <f>IF(F48&lt;&gt;"",MAX('DDD Model Calculations'!$D$20-'Weather Data'!F48,0),MAX('DDD Model Calculations'!$D$20-AVERAGE('Weather Data'!F47,'Weather Data'!F49),0))</f>
        <v>31.89999961853027</v>
      </c>
      <c r="K48">
        <f>IF(G48&lt;&gt;"",MAX('DDD Model Calculations'!$D$20-'Weather Data'!G48,0),MAX('DDD Model Calculations'!$D$20-AVERAGE('Weather Data'!G47,'Weather Data'!G49),0))</f>
        <v>41.399999618530273</v>
      </c>
      <c r="L48" s="2">
        <f t="shared" si="0"/>
        <v>41686</v>
      </c>
      <c r="M48">
        <f t="shared" si="1"/>
        <v>1272.9000000357628</v>
      </c>
      <c r="N48">
        <f t="shared" si="2"/>
        <v>1340.6999998688698</v>
      </c>
      <c r="O48">
        <f t="shared" si="3"/>
        <v>1395.7000006437302</v>
      </c>
      <c r="P48">
        <f t="shared" si="4"/>
        <v>1719.8000042438507</v>
      </c>
    </row>
    <row r="49" spans="1:16" x14ac:dyDescent="0.4">
      <c r="A49" s="1">
        <v>2014</v>
      </c>
      <c r="B49" s="1">
        <v>2</v>
      </c>
      <c r="C49" s="1">
        <v>17</v>
      </c>
      <c r="D49" s="1">
        <v>-10.30000019073486</v>
      </c>
      <c r="E49" s="1">
        <v>-16.60000038146973</v>
      </c>
      <c r="F49" s="1">
        <v>-15.10000038146973</v>
      </c>
      <c r="G49" s="1">
        <v>-13.10000038146973</v>
      </c>
      <c r="H49">
        <f>IF(D49&lt;&gt;"",MAX('DDD Model Calculations'!$D$20-'Weather Data'!D49,0),MAX('DDD Model Calculations'!$D$20-AVERAGE('Weather Data'!D48,'Weather Data'!D50),0))</f>
        <v>28.30000019073486</v>
      </c>
      <c r="I49">
        <f>IF(E49&lt;&gt;"",MAX('DDD Model Calculations'!$D$20-'Weather Data'!E49,0),MAX('DDD Model Calculations'!$D$20-AVERAGE('Weather Data'!E48,'Weather Data'!E50),0))</f>
        <v>34.600000381469727</v>
      </c>
      <c r="J49">
        <f>IF(F49&lt;&gt;"",MAX('DDD Model Calculations'!$D$20-'Weather Data'!F49,0),MAX('DDD Model Calculations'!$D$20-AVERAGE('Weather Data'!F48,'Weather Data'!F50),0))</f>
        <v>33.100000381469727</v>
      </c>
      <c r="K49">
        <f>IF(G49&lt;&gt;"",MAX('DDD Model Calculations'!$D$20-'Weather Data'!G49,0),MAX('DDD Model Calculations'!$D$20-AVERAGE('Weather Data'!G48,'Weather Data'!G50),0))</f>
        <v>31.10000038146973</v>
      </c>
      <c r="L49" s="2">
        <f t="shared" si="0"/>
        <v>41687</v>
      </c>
      <c r="M49">
        <f t="shared" si="1"/>
        <v>1301.2000002264977</v>
      </c>
      <c r="N49">
        <f t="shared" si="2"/>
        <v>1375.3000002503395</v>
      </c>
      <c r="O49">
        <f t="shared" si="3"/>
        <v>1428.8000010251999</v>
      </c>
      <c r="P49">
        <f t="shared" si="4"/>
        <v>1750.9000046253204</v>
      </c>
    </row>
    <row r="50" spans="1:16" x14ac:dyDescent="0.4">
      <c r="A50" s="1">
        <v>2014</v>
      </c>
      <c r="B50" s="1">
        <v>2</v>
      </c>
      <c r="C50" s="1">
        <v>18</v>
      </c>
      <c r="D50" s="1">
        <v>-3</v>
      </c>
      <c r="E50" s="1">
        <v>-3.5999999046325679</v>
      </c>
      <c r="F50" s="1">
        <v>-10.69999980926514</v>
      </c>
      <c r="G50" s="1">
        <v>-7.9000000953674316</v>
      </c>
      <c r="H50">
        <f>IF(D50&lt;&gt;"",MAX('DDD Model Calculations'!$D$20-'Weather Data'!D50,0),MAX('DDD Model Calculations'!$D$20-AVERAGE('Weather Data'!D49,'Weather Data'!D51),0))</f>
        <v>21</v>
      </c>
      <c r="I50">
        <f>IF(E50&lt;&gt;"",MAX('DDD Model Calculations'!$D$20-'Weather Data'!E50,0),MAX('DDD Model Calculations'!$D$20-AVERAGE('Weather Data'!E49,'Weather Data'!E51),0))</f>
        <v>21.599999904632568</v>
      </c>
      <c r="J50">
        <f>IF(F50&lt;&gt;"",MAX('DDD Model Calculations'!$D$20-'Weather Data'!F50,0),MAX('DDD Model Calculations'!$D$20-AVERAGE('Weather Data'!F49,'Weather Data'!F51),0))</f>
        <v>28.69999980926514</v>
      </c>
      <c r="K50">
        <f>IF(G50&lt;&gt;"",MAX('DDD Model Calculations'!$D$20-'Weather Data'!G50,0),MAX('DDD Model Calculations'!$D$20-AVERAGE('Weather Data'!G49,'Weather Data'!G51),0))</f>
        <v>25.900000095367432</v>
      </c>
      <c r="L50" s="2">
        <f t="shared" si="0"/>
        <v>41688</v>
      </c>
      <c r="M50">
        <f t="shared" si="1"/>
        <v>1322.2000002264977</v>
      </c>
      <c r="N50">
        <f t="shared" si="2"/>
        <v>1396.9000001549721</v>
      </c>
      <c r="O50">
        <f t="shared" si="3"/>
        <v>1457.500000834465</v>
      </c>
      <c r="P50">
        <f t="shared" si="4"/>
        <v>1776.8000047206879</v>
      </c>
    </row>
    <row r="51" spans="1:16" x14ac:dyDescent="0.4">
      <c r="A51" s="1">
        <v>2014</v>
      </c>
      <c r="B51" s="1">
        <v>2</v>
      </c>
      <c r="C51" s="1">
        <v>19</v>
      </c>
      <c r="D51" s="1">
        <v>-0.40000000596046448</v>
      </c>
      <c r="E51" s="1">
        <v>-1.700000047683716</v>
      </c>
      <c r="F51" s="1">
        <v>-2.7999999523162842</v>
      </c>
      <c r="G51" s="1">
        <v>-8.6999998092651367</v>
      </c>
      <c r="H51">
        <f>IF(D51&lt;&gt;"",MAX('DDD Model Calculations'!$D$20-'Weather Data'!D51,0),MAX('DDD Model Calculations'!$D$20-AVERAGE('Weather Data'!D50,'Weather Data'!D52),0))</f>
        <v>18.400000005960464</v>
      </c>
      <c r="I51">
        <f>IF(E51&lt;&gt;"",MAX('DDD Model Calculations'!$D$20-'Weather Data'!E51,0),MAX('DDD Model Calculations'!$D$20-AVERAGE('Weather Data'!E50,'Weather Data'!E52),0))</f>
        <v>19.700000047683716</v>
      </c>
      <c r="J51">
        <f>IF(F51&lt;&gt;"",MAX('DDD Model Calculations'!$D$20-'Weather Data'!F51,0),MAX('DDD Model Calculations'!$D$20-AVERAGE('Weather Data'!F50,'Weather Data'!F52),0))</f>
        <v>20.799999952316284</v>
      </c>
      <c r="K51">
        <f>IF(G51&lt;&gt;"",MAX('DDD Model Calculations'!$D$20-'Weather Data'!G51,0),MAX('DDD Model Calculations'!$D$20-AVERAGE('Weather Data'!G50,'Weather Data'!G52),0))</f>
        <v>26.699999809265137</v>
      </c>
      <c r="L51" s="2">
        <f t="shared" si="0"/>
        <v>41689</v>
      </c>
      <c r="M51">
        <f t="shared" si="1"/>
        <v>1340.6000002324581</v>
      </c>
      <c r="N51">
        <f t="shared" si="2"/>
        <v>1416.6000002026558</v>
      </c>
      <c r="O51">
        <f t="shared" si="3"/>
        <v>1478.3000007867813</v>
      </c>
      <c r="P51">
        <f t="shared" si="4"/>
        <v>1803.500004529953</v>
      </c>
    </row>
    <row r="52" spans="1:16" x14ac:dyDescent="0.4">
      <c r="A52" s="1">
        <v>2014</v>
      </c>
      <c r="B52" s="1">
        <v>2</v>
      </c>
      <c r="C52" s="1">
        <v>20</v>
      </c>
      <c r="D52" s="1">
        <v>-0.40000000596046448</v>
      </c>
      <c r="E52" s="1">
        <v>-3.2999999523162842</v>
      </c>
      <c r="F52" s="1">
        <v>-3.2000000476837158</v>
      </c>
      <c r="G52" s="1">
        <v>-4.9000000953674316</v>
      </c>
      <c r="H52">
        <f>IF(D52&lt;&gt;"",MAX('DDD Model Calculations'!$D$20-'Weather Data'!D52,0),MAX('DDD Model Calculations'!$D$20-AVERAGE('Weather Data'!D51,'Weather Data'!D53),0))</f>
        <v>18.400000005960464</v>
      </c>
      <c r="I52">
        <f>IF(E52&lt;&gt;"",MAX('DDD Model Calculations'!$D$20-'Weather Data'!E52,0),MAX('DDD Model Calculations'!$D$20-AVERAGE('Weather Data'!E51,'Weather Data'!E53),0))</f>
        <v>21.299999952316284</v>
      </c>
      <c r="J52">
        <f>IF(F52&lt;&gt;"",MAX('DDD Model Calculations'!$D$20-'Weather Data'!F52,0),MAX('DDD Model Calculations'!$D$20-AVERAGE('Weather Data'!F51,'Weather Data'!F53),0))</f>
        <v>21.200000047683716</v>
      </c>
      <c r="K52">
        <f>IF(G52&lt;&gt;"",MAX('DDD Model Calculations'!$D$20-'Weather Data'!G52,0),MAX('DDD Model Calculations'!$D$20-AVERAGE('Weather Data'!G51,'Weather Data'!G53),0))</f>
        <v>22.900000095367432</v>
      </c>
      <c r="L52" s="2">
        <f t="shared" si="0"/>
        <v>41690</v>
      </c>
      <c r="M52">
        <f t="shared" si="1"/>
        <v>1359.0000002384186</v>
      </c>
      <c r="N52">
        <f t="shared" si="2"/>
        <v>1437.9000001549721</v>
      </c>
      <c r="O52">
        <f t="shared" si="3"/>
        <v>1499.500000834465</v>
      </c>
      <c r="P52">
        <f t="shared" si="4"/>
        <v>1826.4000046253204</v>
      </c>
    </row>
    <row r="53" spans="1:16" x14ac:dyDescent="0.4">
      <c r="A53" s="1">
        <v>2014</v>
      </c>
      <c r="B53" s="1">
        <v>2</v>
      </c>
      <c r="C53" s="1">
        <v>21</v>
      </c>
      <c r="D53" s="1">
        <v>1.799999952316284</v>
      </c>
      <c r="E53" s="1">
        <v>2</v>
      </c>
      <c r="F53" s="1">
        <v>1.6000000238418579</v>
      </c>
      <c r="G53" s="1">
        <v>-6.9000000953674316</v>
      </c>
      <c r="H53">
        <f>IF(D53&lt;&gt;"",MAX('DDD Model Calculations'!$D$20-'Weather Data'!D53,0),MAX('DDD Model Calculations'!$D$20-AVERAGE('Weather Data'!D52,'Weather Data'!D54),0))</f>
        <v>16.200000047683716</v>
      </c>
      <c r="I53">
        <f>IF(E53&lt;&gt;"",MAX('DDD Model Calculations'!$D$20-'Weather Data'!E53,0),MAX('DDD Model Calculations'!$D$20-AVERAGE('Weather Data'!E52,'Weather Data'!E54),0))</f>
        <v>16</v>
      </c>
      <c r="J53">
        <f>IF(F53&lt;&gt;"",MAX('DDD Model Calculations'!$D$20-'Weather Data'!F53,0),MAX('DDD Model Calculations'!$D$20-AVERAGE('Weather Data'!F52,'Weather Data'!F54),0))</f>
        <v>16.399999976158142</v>
      </c>
      <c r="K53">
        <f>IF(G53&lt;&gt;"",MAX('DDD Model Calculations'!$D$20-'Weather Data'!G53,0),MAX('DDD Model Calculations'!$D$20-AVERAGE('Weather Data'!G52,'Weather Data'!G54),0))</f>
        <v>24.900000095367432</v>
      </c>
      <c r="L53" s="2">
        <f t="shared" si="0"/>
        <v>41691</v>
      </c>
      <c r="M53">
        <f t="shared" si="1"/>
        <v>1375.2000002861023</v>
      </c>
      <c r="N53">
        <f t="shared" si="2"/>
        <v>1453.9000001549721</v>
      </c>
      <c r="O53">
        <f t="shared" si="3"/>
        <v>1515.9000008106232</v>
      </c>
      <c r="P53">
        <f t="shared" si="4"/>
        <v>1851.3000047206879</v>
      </c>
    </row>
    <row r="54" spans="1:16" x14ac:dyDescent="0.4">
      <c r="A54" s="1">
        <v>2014</v>
      </c>
      <c r="B54" s="1">
        <v>2</v>
      </c>
      <c r="C54" s="1">
        <v>22</v>
      </c>
      <c r="D54" s="1">
        <v>-0.10000000149011611</v>
      </c>
      <c r="E54" s="1">
        <v>0.10000000149011611</v>
      </c>
      <c r="F54" s="1">
        <v>0.30000001192092901</v>
      </c>
      <c r="G54" s="1">
        <v>-12.5</v>
      </c>
      <c r="H54">
        <f>IF(D54&lt;&gt;"",MAX('DDD Model Calculations'!$D$20-'Weather Data'!D54,0),MAX('DDD Model Calculations'!$D$20-AVERAGE('Weather Data'!D53,'Weather Data'!D55),0))</f>
        <v>18.100000001490116</v>
      </c>
      <c r="I54">
        <f>IF(E54&lt;&gt;"",MAX('DDD Model Calculations'!$D$20-'Weather Data'!E54,0),MAX('DDD Model Calculations'!$D$20-AVERAGE('Weather Data'!E53,'Weather Data'!E55),0))</f>
        <v>17.899999998509884</v>
      </c>
      <c r="J54">
        <f>IF(F54&lt;&gt;"",MAX('DDD Model Calculations'!$D$20-'Weather Data'!F54,0),MAX('DDD Model Calculations'!$D$20-AVERAGE('Weather Data'!F53,'Weather Data'!F55),0))</f>
        <v>17.699999988079071</v>
      </c>
      <c r="K54">
        <f>IF(G54&lt;&gt;"",MAX('DDD Model Calculations'!$D$20-'Weather Data'!G54,0),MAX('DDD Model Calculations'!$D$20-AVERAGE('Weather Data'!G53,'Weather Data'!G55),0))</f>
        <v>30.5</v>
      </c>
      <c r="L54" s="2">
        <f t="shared" si="0"/>
        <v>41692</v>
      </c>
      <c r="M54">
        <f t="shared" si="1"/>
        <v>1393.3000002875924</v>
      </c>
      <c r="N54">
        <f t="shared" si="2"/>
        <v>1471.800000153482</v>
      </c>
      <c r="O54">
        <f t="shared" si="3"/>
        <v>1533.6000007987022</v>
      </c>
      <c r="P54">
        <f t="shared" si="4"/>
        <v>1881.8000047206879</v>
      </c>
    </row>
    <row r="55" spans="1:16" x14ac:dyDescent="0.4">
      <c r="A55" s="1">
        <v>2014</v>
      </c>
      <c r="B55" s="1">
        <v>2</v>
      </c>
      <c r="C55" s="1">
        <v>23</v>
      </c>
      <c r="D55" s="1">
        <v>-3.7999999523162842</v>
      </c>
      <c r="E55" s="1">
        <v>-4.5</v>
      </c>
      <c r="F55" s="1">
        <v>-3.2999999523162842</v>
      </c>
      <c r="G55" s="1">
        <v>-14.10000038146973</v>
      </c>
      <c r="H55">
        <f>IF(D55&lt;&gt;"",MAX('DDD Model Calculations'!$D$20-'Weather Data'!D55,0),MAX('DDD Model Calculations'!$D$20-AVERAGE('Weather Data'!D54,'Weather Data'!D56),0))</f>
        <v>21.799999952316284</v>
      </c>
      <c r="I55">
        <f>IF(E55&lt;&gt;"",MAX('DDD Model Calculations'!$D$20-'Weather Data'!E55,0),MAX('DDD Model Calculations'!$D$20-AVERAGE('Weather Data'!E54,'Weather Data'!E56),0))</f>
        <v>22.5</v>
      </c>
      <c r="J55">
        <f>IF(F55&lt;&gt;"",MAX('DDD Model Calculations'!$D$20-'Weather Data'!F55,0),MAX('DDD Model Calculations'!$D$20-AVERAGE('Weather Data'!F54,'Weather Data'!F56),0))</f>
        <v>21.299999952316284</v>
      </c>
      <c r="K55">
        <f>IF(G55&lt;&gt;"",MAX('DDD Model Calculations'!$D$20-'Weather Data'!G55,0),MAX('DDD Model Calculations'!$D$20-AVERAGE('Weather Data'!G54,'Weather Data'!G56),0))</f>
        <v>32.100000381469727</v>
      </c>
      <c r="L55" s="2">
        <f t="shared" si="0"/>
        <v>41693</v>
      </c>
      <c r="M55">
        <f t="shared" si="1"/>
        <v>1415.1000002399087</v>
      </c>
      <c r="N55">
        <f t="shared" si="2"/>
        <v>1494.300000153482</v>
      </c>
      <c r="O55">
        <f t="shared" si="3"/>
        <v>1554.9000007510185</v>
      </c>
      <c r="P55">
        <f t="shared" si="4"/>
        <v>1913.9000051021576</v>
      </c>
    </row>
    <row r="56" spans="1:16" x14ac:dyDescent="0.4">
      <c r="A56" s="1">
        <v>2014</v>
      </c>
      <c r="B56" s="1">
        <v>2</v>
      </c>
      <c r="C56" s="1">
        <v>24</v>
      </c>
      <c r="D56" s="1">
        <v>-8.3000001907348633</v>
      </c>
      <c r="E56" s="1">
        <v>-8.5</v>
      </c>
      <c r="F56" s="1">
        <v>-10.10000038146973</v>
      </c>
      <c r="G56" s="1">
        <v>-14.39999961853027</v>
      </c>
      <c r="H56">
        <f>IF(D56&lt;&gt;"",MAX('DDD Model Calculations'!$D$20-'Weather Data'!D56,0),MAX('DDD Model Calculations'!$D$20-AVERAGE('Weather Data'!D55,'Weather Data'!D57),0))</f>
        <v>26.300000190734863</v>
      </c>
      <c r="I56">
        <f>IF(E56&lt;&gt;"",MAX('DDD Model Calculations'!$D$20-'Weather Data'!E56,0),MAX('DDD Model Calculations'!$D$20-AVERAGE('Weather Data'!E55,'Weather Data'!E57),0))</f>
        <v>26.5</v>
      </c>
      <c r="J56">
        <f>IF(F56&lt;&gt;"",MAX('DDD Model Calculations'!$D$20-'Weather Data'!F56,0),MAX('DDD Model Calculations'!$D$20-AVERAGE('Weather Data'!F55,'Weather Data'!F57),0))</f>
        <v>28.10000038146973</v>
      </c>
      <c r="K56">
        <f>IF(G56&lt;&gt;"",MAX('DDD Model Calculations'!$D$20-'Weather Data'!G56,0),MAX('DDD Model Calculations'!$D$20-AVERAGE('Weather Data'!G55,'Weather Data'!G57),0))</f>
        <v>32.399999618530273</v>
      </c>
      <c r="L56" s="2">
        <f t="shared" si="0"/>
        <v>41694</v>
      </c>
      <c r="M56">
        <f t="shared" si="1"/>
        <v>1441.4000004306436</v>
      </c>
      <c r="N56">
        <f t="shared" si="2"/>
        <v>1520.800000153482</v>
      </c>
      <c r="O56">
        <f t="shared" si="3"/>
        <v>1583.0000011324883</v>
      </c>
      <c r="P56">
        <f t="shared" si="4"/>
        <v>1946.3000047206879</v>
      </c>
    </row>
    <row r="57" spans="1:16" x14ac:dyDescent="0.4">
      <c r="A57" s="1">
        <v>2014</v>
      </c>
      <c r="B57" s="1">
        <v>2</v>
      </c>
      <c r="C57" s="1">
        <v>25</v>
      </c>
      <c r="D57" s="1">
        <v>-9.3999996185302734</v>
      </c>
      <c r="E57" s="1">
        <v>-10</v>
      </c>
      <c r="F57" s="1">
        <v>-13</v>
      </c>
      <c r="G57" s="1">
        <v>-19.29999923706055</v>
      </c>
      <c r="H57">
        <f>IF(D57&lt;&gt;"",MAX('DDD Model Calculations'!$D$20-'Weather Data'!D57,0),MAX('DDD Model Calculations'!$D$20-AVERAGE('Weather Data'!D56,'Weather Data'!D58),0))</f>
        <v>27.399999618530273</v>
      </c>
      <c r="I57">
        <f>IF(E57&lt;&gt;"",MAX('DDD Model Calculations'!$D$20-'Weather Data'!E57,0),MAX('DDD Model Calculations'!$D$20-AVERAGE('Weather Data'!E56,'Weather Data'!E58),0))</f>
        <v>28</v>
      </c>
      <c r="J57">
        <f>IF(F57&lt;&gt;"",MAX('DDD Model Calculations'!$D$20-'Weather Data'!F57,0),MAX('DDD Model Calculations'!$D$20-AVERAGE('Weather Data'!F56,'Weather Data'!F58),0))</f>
        <v>31</v>
      </c>
      <c r="K57">
        <f>IF(G57&lt;&gt;"",MAX('DDD Model Calculations'!$D$20-'Weather Data'!G57,0),MAX('DDD Model Calculations'!$D$20-AVERAGE('Weather Data'!G56,'Weather Data'!G58),0))</f>
        <v>37.299999237060547</v>
      </c>
      <c r="L57" s="2">
        <f t="shared" si="0"/>
        <v>41695</v>
      </c>
      <c r="M57">
        <f t="shared" si="1"/>
        <v>1468.8000000491738</v>
      </c>
      <c r="N57">
        <f t="shared" si="2"/>
        <v>1548.800000153482</v>
      </c>
      <c r="O57">
        <f t="shared" si="3"/>
        <v>1614.0000011324883</v>
      </c>
      <c r="P57">
        <f t="shared" si="4"/>
        <v>1983.6000039577484</v>
      </c>
    </row>
    <row r="58" spans="1:16" x14ac:dyDescent="0.4">
      <c r="A58" s="1">
        <v>2014</v>
      </c>
      <c r="B58" s="1">
        <v>2</v>
      </c>
      <c r="C58" s="1">
        <v>26</v>
      </c>
      <c r="D58" s="1">
        <v>-12.89999961853027</v>
      </c>
      <c r="E58" s="1">
        <v>-14</v>
      </c>
      <c r="F58" s="1">
        <v>-14</v>
      </c>
      <c r="G58" s="1">
        <v>-20.29999923706055</v>
      </c>
      <c r="H58">
        <f>IF(D58&lt;&gt;"",MAX('DDD Model Calculations'!$D$20-'Weather Data'!D58,0),MAX('DDD Model Calculations'!$D$20-AVERAGE('Weather Data'!D57,'Weather Data'!D59),0))</f>
        <v>30.89999961853027</v>
      </c>
      <c r="I58">
        <f>IF(E58&lt;&gt;"",MAX('DDD Model Calculations'!$D$20-'Weather Data'!E58,0),MAX('DDD Model Calculations'!$D$20-AVERAGE('Weather Data'!E57,'Weather Data'!E59),0))</f>
        <v>32</v>
      </c>
      <c r="J58">
        <f>IF(F58&lt;&gt;"",MAX('DDD Model Calculations'!$D$20-'Weather Data'!F58,0),MAX('DDD Model Calculations'!$D$20-AVERAGE('Weather Data'!F57,'Weather Data'!F59),0))</f>
        <v>32</v>
      </c>
      <c r="K58">
        <f>IF(G58&lt;&gt;"",MAX('DDD Model Calculations'!$D$20-'Weather Data'!G58,0),MAX('DDD Model Calculations'!$D$20-AVERAGE('Weather Data'!G57,'Weather Data'!G59),0))</f>
        <v>38.299999237060547</v>
      </c>
      <c r="L58" s="2">
        <f t="shared" si="0"/>
        <v>41696</v>
      </c>
      <c r="M58">
        <f t="shared" si="1"/>
        <v>1499.6999996677041</v>
      </c>
      <c r="N58">
        <f t="shared" si="2"/>
        <v>1580.800000153482</v>
      </c>
      <c r="O58">
        <f t="shared" si="3"/>
        <v>1646.0000011324883</v>
      </c>
      <c r="P58">
        <f t="shared" si="4"/>
        <v>2021.900003194809</v>
      </c>
    </row>
    <row r="59" spans="1:16" x14ac:dyDescent="0.4">
      <c r="A59" s="1">
        <v>2014</v>
      </c>
      <c r="B59" s="1">
        <v>2</v>
      </c>
      <c r="C59" s="1">
        <v>27</v>
      </c>
      <c r="D59" s="1">
        <v>-13.30000019073486</v>
      </c>
      <c r="E59" s="1">
        <v>-16.29999923706055</v>
      </c>
      <c r="F59" s="1">
        <v>-12.80000019073486</v>
      </c>
      <c r="G59" s="1">
        <v>-26.79999923706055</v>
      </c>
      <c r="H59">
        <f>IF(D59&lt;&gt;"",MAX('DDD Model Calculations'!$D$20-'Weather Data'!D59,0),MAX('DDD Model Calculations'!$D$20-AVERAGE('Weather Data'!D58,'Weather Data'!D60),0))</f>
        <v>31.30000019073486</v>
      </c>
      <c r="I59">
        <f>IF(E59&lt;&gt;"",MAX('DDD Model Calculations'!$D$20-'Weather Data'!E59,0),MAX('DDD Model Calculations'!$D$20-AVERAGE('Weather Data'!E58,'Weather Data'!E60),0))</f>
        <v>34.299999237060547</v>
      </c>
      <c r="J59">
        <f>IF(F59&lt;&gt;"",MAX('DDD Model Calculations'!$D$20-'Weather Data'!F59,0),MAX('DDD Model Calculations'!$D$20-AVERAGE('Weather Data'!F58,'Weather Data'!F60),0))</f>
        <v>30.80000019073486</v>
      </c>
      <c r="K59">
        <f>IF(G59&lt;&gt;"",MAX('DDD Model Calculations'!$D$20-'Weather Data'!G59,0),MAX('DDD Model Calculations'!$D$20-AVERAGE('Weather Data'!G58,'Weather Data'!G60),0))</f>
        <v>44.799999237060547</v>
      </c>
      <c r="L59" s="2">
        <f t="shared" si="0"/>
        <v>41697</v>
      </c>
      <c r="M59">
        <f t="shared" si="1"/>
        <v>1530.999999858439</v>
      </c>
      <c r="N59">
        <f t="shared" si="2"/>
        <v>1615.0999993905425</v>
      </c>
      <c r="O59">
        <f t="shared" si="3"/>
        <v>1676.8000013232231</v>
      </c>
      <c r="P59">
        <f t="shared" si="4"/>
        <v>2066.7000024318695</v>
      </c>
    </row>
    <row r="60" spans="1:16" x14ac:dyDescent="0.4">
      <c r="A60" s="1">
        <v>2014</v>
      </c>
      <c r="B60" s="1">
        <v>2</v>
      </c>
      <c r="C60" s="1">
        <v>28</v>
      </c>
      <c r="D60" s="1">
        <v>-14</v>
      </c>
      <c r="E60" s="1">
        <v>-19.70000076293945</v>
      </c>
      <c r="F60" s="1">
        <v>-16.70000076293945</v>
      </c>
      <c r="G60" s="1">
        <v>-23.89999961853027</v>
      </c>
      <c r="H60">
        <f>IF(D60&lt;&gt;"",MAX('DDD Model Calculations'!$D$20-'Weather Data'!D60,0),MAX('DDD Model Calculations'!$D$20-AVERAGE('Weather Data'!D59,'Weather Data'!D61),0))</f>
        <v>32</v>
      </c>
      <c r="I60">
        <f>IF(E60&lt;&gt;"",MAX('DDD Model Calculations'!$D$20-'Weather Data'!E60,0),MAX('DDD Model Calculations'!$D$20-AVERAGE('Weather Data'!E59,'Weather Data'!E61),0))</f>
        <v>37.700000762939453</v>
      </c>
      <c r="J60">
        <f>IF(F60&lt;&gt;"",MAX('DDD Model Calculations'!$D$20-'Weather Data'!F60,0),MAX('DDD Model Calculations'!$D$20-AVERAGE('Weather Data'!F59,'Weather Data'!F61),0))</f>
        <v>34.700000762939453</v>
      </c>
      <c r="K60">
        <f>IF(G60&lt;&gt;"",MAX('DDD Model Calculations'!$D$20-'Weather Data'!G60,0),MAX('DDD Model Calculations'!$D$20-AVERAGE('Weather Data'!G59,'Weather Data'!G61),0))</f>
        <v>41.899999618530273</v>
      </c>
      <c r="L60" s="2">
        <f t="shared" si="0"/>
        <v>41698</v>
      </c>
      <c r="M60">
        <f t="shared" si="1"/>
        <v>1562.999999858439</v>
      </c>
      <c r="N60">
        <f t="shared" si="2"/>
        <v>1652.800000153482</v>
      </c>
      <c r="O60">
        <f t="shared" si="3"/>
        <v>1711.5000020861626</v>
      </c>
      <c r="P60">
        <f t="shared" si="4"/>
        <v>2108.6000020503998</v>
      </c>
    </row>
    <row r="61" spans="1:16" x14ac:dyDescent="0.4">
      <c r="A61" s="1">
        <v>2014</v>
      </c>
      <c r="B61" s="1">
        <v>3</v>
      </c>
      <c r="C61" s="1">
        <v>1</v>
      </c>
      <c r="D61" s="1">
        <v>-7</v>
      </c>
      <c r="E61" s="1">
        <v>-8.3000001907348633</v>
      </c>
      <c r="F61" s="1">
        <v>-10.19999980926514</v>
      </c>
      <c r="G61" s="1">
        <v>-23.79999923706055</v>
      </c>
      <c r="H61">
        <f>IF(D61&lt;&gt;"",MAX('DDD Model Calculations'!$D$20-'Weather Data'!D61,0),MAX('DDD Model Calculations'!$D$20-AVERAGE('Weather Data'!D60,'Weather Data'!D62),0))</f>
        <v>25</v>
      </c>
      <c r="I61">
        <f>IF(E61&lt;&gt;"",MAX('DDD Model Calculations'!$D$20-'Weather Data'!E61,0),MAX('DDD Model Calculations'!$D$20-AVERAGE('Weather Data'!E60,'Weather Data'!E62),0))</f>
        <v>26.300000190734863</v>
      </c>
      <c r="J61">
        <f>IF(F61&lt;&gt;"",MAX('DDD Model Calculations'!$D$20-'Weather Data'!F61,0),MAX('DDD Model Calculations'!$D$20-AVERAGE('Weather Data'!F60,'Weather Data'!F62),0))</f>
        <v>28.19999980926514</v>
      </c>
      <c r="K61">
        <f>IF(G61&lt;&gt;"",MAX('DDD Model Calculations'!$D$20-'Weather Data'!G61,0),MAX('DDD Model Calculations'!$D$20-AVERAGE('Weather Data'!G60,'Weather Data'!G62),0))</f>
        <v>41.799999237060547</v>
      </c>
      <c r="L61" s="2">
        <f t="shared" si="0"/>
        <v>41699</v>
      </c>
      <c r="M61">
        <f t="shared" si="1"/>
        <v>1587.999999858439</v>
      </c>
      <c r="N61">
        <f t="shared" si="2"/>
        <v>1679.1000003442168</v>
      </c>
      <c r="O61">
        <f t="shared" si="3"/>
        <v>1739.7000018954277</v>
      </c>
      <c r="P61">
        <f t="shared" si="4"/>
        <v>2150.4000012874603</v>
      </c>
    </row>
    <row r="62" spans="1:16" x14ac:dyDescent="0.4">
      <c r="A62" s="1">
        <v>2014</v>
      </c>
      <c r="B62" s="1">
        <v>3</v>
      </c>
      <c r="C62" s="1">
        <v>2</v>
      </c>
      <c r="D62" s="1">
        <v>-13.80000019073486</v>
      </c>
      <c r="E62" s="1">
        <v>-16.70000076293945</v>
      </c>
      <c r="F62" s="1">
        <v>-15.60000038146973</v>
      </c>
      <c r="G62" s="1">
        <v>-22.39999961853027</v>
      </c>
      <c r="H62">
        <f>IF(D62&lt;&gt;"",MAX('DDD Model Calculations'!$D$20-'Weather Data'!D62,0),MAX('DDD Model Calculations'!$D$20-AVERAGE('Weather Data'!D61,'Weather Data'!D63),0))</f>
        <v>31.80000019073486</v>
      </c>
      <c r="I62">
        <f>IF(E62&lt;&gt;"",MAX('DDD Model Calculations'!$D$20-'Weather Data'!E62,0),MAX('DDD Model Calculations'!$D$20-AVERAGE('Weather Data'!E61,'Weather Data'!E63),0))</f>
        <v>34.700000762939453</v>
      </c>
      <c r="J62">
        <f>IF(F62&lt;&gt;"",MAX('DDD Model Calculations'!$D$20-'Weather Data'!F62,0),MAX('DDD Model Calculations'!$D$20-AVERAGE('Weather Data'!F61,'Weather Data'!F63),0))</f>
        <v>33.600000381469727</v>
      </c>
      <c r="K62">
        <f>IF(G62&lt;&gt;"",MAX('DDD Model Calculations'!$D$20-'Weather Data'!G62,0),MAX('DDD Model Calculations'!$D$20-AVERAGE('Weather Data'!G61,'Weather Data'!G63),0))</f>
        <v>40.399999618530273</v>
      </c>
      <c r="L62" s="2">
        <f t="shared" si="0"/>
        <v>41700</v>
      </c>
      <c r="M62">
        <f t="shared" si="1"/>
        <v>1619.8000000491738</v>
      </c>
      <c r="N62">
        <f t="shared" si="2"/>
        <v>1713.8000011071563</v>
      </c>
      <c r="O62">
        <f t="shared" si="3"/>
        <v>1773.3000022768974</v>
      </c>
      <c r="P62">
        <f t="shared" si="4"/>
        <v>2190.8000009059906</v>
      </c>
    </row>
    <row r="63" spans="1:16" x14ac:dyDescent="0.4">
      <c r="A63" s="1">
        <v>2014</v>
      </c>
      <c r="B63" s="1">
        <v>3</v>
      </c>
      <c r="C63" s="1">
        <v>3</v>
      </c>
      <c r="D63" s="1">
        <v>-15.89999961853027</v>
      </c>
      <c r="E63" s="1">
        <v>-19.89999961853027</v>
      </c>
      <c r="F63" s="1">
        <v>-17.70000076293945</v>
      </c>
      <c r="G63" s="1">
        <v>-20.20000076293945</v>
      </c>
      <c r="H63">
        <f>IF(D63&lt;&gt;"",MAX('DDD Model Calculations'!$D$20-'Weather Data'!D63,0),MAX('DDD Model Calculations'!$D$20-AVERAGE('Weather Data'!D62,'Weather Data'!D64),0))</f>
        <v>33.899999618530273</v>
      </c>
      <c r="I63">
        <f>IF(E63&lt;&gt;"",MAX('DDD Model Calculations'!$D$20-'Weather Data'!E63,0),MAX('DDD Model Calculations'!$D$20-AVERAGE('Weather Data'!E62,'Weather Data'!E64),0))</f>
        <v>37.899999618530273</v>
      </c>
      <c r="J63">
        <f>IF(F63&lt;&gt;"",MAX('DDD Model Calculations'!$D$20-'Weather Data'!F63,0),MAX('DDD Model Calculations'!$D$20-AVERAGE('Weather Data'!F62,'Weather Data'!F64),0))</f>
        <v>35.700000762939453</v>
      </c>
      <c r="K63">
        <f>IF(G63&lt;&gt;"",MAX('DDD Model Calculations'!$D$20-'Weather Data'!G63,0),MAX('DDD Model Calculations'!$D$20-AVERAGE('Weather Data'!G62,'Weather Data'!G64),0))</f>
        <v>38.200000762939453</v>
      </c>
      <c r="L63" s="2">
        <f t="shared" si="0"/>
        <v>41701</v>
      </c>
      <c r="M63">
        <f t="shared" si="1"/>
        <v>1653.6999996677041</v>
      </c>
      <c r="N63">
        <f t="shared" si="2"/>
        <v>1751.7000007256866</v>
      </c>
      <c r="O63">
        <f t="shared" si="3"/>
        <v>1809.0000030398369</v>
      </c>
      <c r="P63">
        <f t="shared" si="4"/>
        <v>2229.0000016689301</v>
      </c>
    </row>
    <row r="64" spans="1:16" x14ac:dyDescent="0.4">
      <c r="A64" s="1">
        <v>2014</v>
      </c>
      <c r="B64" s="1">
        <v>3</v>
      </c>
      <c r="C64" s="1">
        <v>4</v>
      </c>
      <c r="D64" s="1">
        <v>-13.30000019073486</v>
      </c>
      <c r="E64" s="1">
        <v>-16.39999961853027</v>
      </c>
      <c r="F64" s="1">
        <v>-15.5</v>
      </c>
      <c r="G64" s="1">
        <v>-16.10000038146973</v>
      </c>
      <c r="H64">
        <f>IF(D64&lt;&gt;"",MAX('DDD Model Calculations'!$D$20-'Weather Data'!D64,0),MAX('DDD Model Calculations'!$D$20-AVERAGE('Weather Data'!D63,'Weather Data'!D65),0))</f>
        <v>31.30000019073486</v>
      </c>
      <c r="I64">
        <f>IF(E64&lt;&gt;"",MAX('DDD Model Calculations'!$D$20-'Weather Data'!E64,0),MAX('DDD Model Calculations'!$D$20-AVERAGE('Weather Data'!E63,'Weather Data'!E65),0))</f>
        <v>34.399999618530273</v>
      </c>
      <c r="J64">
        <f>IF(F64&lt;&gt;"",MAX('DDD Model Calculations'!$D$20-'Weather Data'!F64,0),MAX('DDD Model Calculations'!$D$20-AVERAGE('Weather Data'!F63,'Weather Data'!F65),0))</f>
        <v>33.5</v>
      </c>
      <c r="K64">
        <f>IF(G64&lt;&gt;"",MAX('DDD Model Calculations'!$D$20-'Weather Data'!G64,0),MAX('DDD Model Calculations'!$D$20-AVERAGE('Weather Data'!G63,'Weather Data'!G65),0))</f>
        <v>34.100000381469727</v>
      </c>
      <c r="L64" s="2">
        <f t="shared" si="0"/>
        <v>41702</v>
      </c>
      <c r="M64">
        <f t="shared" si="1"/>
        <v>1684.999999858439</v>
      </c>
      <c r="N64">
        <f t="shared" si="2"/>
        <v>1786.1000003442168</v>
      </c>
      <c r="O64">
        <f t="shared" si="3"/>
        <v>1842.5000030398369</v>
      </c>
      <c r="P64">
        <f t="shared" si="4"/>
        <v>2263.1000020503998</v>
      </c>
    </row>
    <row r="65" spans="1:16" x14ac:dyDescent="0.4">
      <c r="A65" s="1">
        <v>2014</v>
      </c>
      <c r="B65" s="1">
        <v>3</v>
      </c>
      <c r="C65" s="1">
        <v>5</v>
      </c>
      <c r="D65" s="1">
        <v>-10.30000019073486</v>
      </c>
      <c r="E65" s="1">
        <v>-11.5</v>
      </c>
      <c r="F65" s="1">
        <v>-13.10000038146973</v>
      </c>
      <c r="G65" s="1">
        <v>-23.20000076293945</v>
      </c>
      <c r="H65">
        <f>IF(D65&lt;&gt;"",MAX('DDD Model Calculations'!$D$20-'Weather Data'!D65,0),MAX('DDD Model Calculations'!$D$20-AVERAGE('Weather Data'!D64,'Weather Data'!D66),0))</f>
        <v>28.30000019073486</v>
      </c>
      <c r="I65">
        <f>IF(E65&lt;&gt;"",MAX('DDD Model Calculations'!$D$20-'Weather Data'!E65,0),MAX('DDD Model Calculations'!$D$20-AVERAGE('Weather Data'!E64,'Weather Data'!E66),0))</f>
        <v>29.5</v>
      </c>
      <c r="J65">
        <f>IF(F65&lt;&gt;"",MAX('DDD Model Calculations'!$D$20-'Weather Data'!F65,0),MAX('DDD Model Calculations'!$D$20-AVERAGE('Weather Data'!F64,'Weather Data'!F66),0))</f>
        <v>31.10000038146973</v>
      </c>
      <c r="K65">
        <f>IF(G65&lt;&gt;"",MAX('DDD Model Calculations'!$D$20-'Weather Data'!G65,0),MAX('DDD Model Calculations'!$D$20-AVERAGE('Weather Data'!G64,'Weather Data'!G66),0))</f>
        <v>41.200000762939453</v>
      </c>
      <c r="L65" s="2">
        <f t="shared" si="0"/>
        <v>41703</v>
      </c>
      <c r="M65">
        <f t="shared" si="1"/>
        <v>1713.3000000491738</v>
      </c>
      <c r="N65">
        <f t="shared" si="2"/>
        <v>1815.6000003442168</v>
      </c>
      <c r="O65">
        <f t="shared" si="3"/>
        <v>1873.6000034213066</v>
      </c>
      <c r="P65">
        <f t="shared" si="4"/>
        <v>2304.3000028133392</v>
      </c>
    </row>
    <row r="66" spans="1:16" x14ac:dyDescent="0.4">
      <c r="A66" s="1">
        <v>2014</v>
      </c>
      <c r="B66" s="1">
        <v>3</v>
      </c>
      <c r="C66" s="1">
        <v>6</v>
      </c>
      <c r="D66" s="1">
        <v>-8</v>
      </c>
      <c r="E66" s="1">
        <v>-10.60000038146973</v>
      </c>
      <c r="F66" s="1">
        <v>-15.39999961853027</v>
      </c>
      <c r="G66" s="1">
        <v>-10.80000019073486</v>
      </c>
      <c r="H66">
        <f>IF(D66&lt;&gt;"",MAX('DDD Model Calculations'!$D$20-'Weather Data'!D66,0),MAX('DDD Model Calculations'!$D$20-AVERAGE('Weather Data'!D65,'Weather Data'!D67),0))</f>
        <v>26</v>
      </c>
      <c r="I66">
        <f>IF(E66&lt;&gt;"",MAX('DDD Model Calculations'!$D$20-'Weather Data'!E66,0),MAX('DDD Model Calculations'!$D$20-AVERAGE('Weather Data'!E65,'Weather Data'!E67),0))</f>
        <v>28.60000038146973</v>
      </c>
      <c r="J66">
        <f>IF(F66&lt;&gt;"",MAX('DDD Model Calculations'!$D$20-'Weather Data'!F66,0),MAX('DDD Model Calculations'!$D$20-AVERAGE('Weather Data'!F65,'Weather Data'!F67),0))</f>
        <v>33.399999618530273</v>
      </c>
      <c r="K66">
        <f>IF(G66&lt;&gt;"",MAX('DDD Model Calculations'!$D$20-'Weather Data'!G66,0),MAX('DDD Model Calculations'!$D$20-AVERAGE('Weather Data'!G65,'Weather Data'!G67),0))</f>
        <v>28.80000019073486</v>
      </c>
      <c r="L66" s="2">
        <f t="shared" ref="L66:L129" si="5">DATE(A66,B66,C66)</f>
        <v>41704</v>
      </c>
      <c r="M66">
        <f t="shared" si="1"/>
        <v>1739.3000000491738</v>
      </c>
      <c r="N66">
        <f t="shared" si="2"/>
        <v>1844.2000007256866</v>
      </c>
      <c r="O66">
        <f t="shared" si="3"/>
        <v>1907.0000030398369</v>
      </c>
      <c r="P66">
        <f t="shared" si="4"/>
        <v>2333.1000030040741</v>
      </c>
    </row>
    <row r="67" spans="1:16" x14ac:dyDescent="0.4">
      <c r="A67" s="1">
        <v>2014</v>
      </c>
      <c r="B67" s="1">
        <v>3</v>
      </c>
      <c r="C67" s="1">
        <v>7</v>
      </c>
      <c r="D67" s="1">
        <v>-5.6999998092651367</v>
      </c>
      <c r="E67" s="1">
        <v>-4.3000001907348633</v>
      </c>
      <c r="F67" s="1">
        <v>-9.8999996185302734</v>
      </c>
      <c r="G67" s="1">
        <v>-5.5</v>
      </c>
      <c r="H67">
        <f>IF(D67&lt;&gt;"",MAX('DDD Model Calculations'!$D$20-'Weather Data'!D67,0),MAX('DDD Model Calculations'!$D$20-AVERAGE('Weather Data'!D66,'Weather Data'!D68),0))</f>
        <v>23.699999809265137</v>
      </c>
      <c r="I67">
        <f>IF(E67&lt;&gt;"",MAX('DDD Model Calculations'!$D$20-'Weather Data'!E67,0),MAX('DDD Model Calculations'!$D$20-AVERAGE('Weather Data'!E66,'Weather Data'!E68),0))</f>
        <v>22.300000190734863</v>
      </c>
      <c r="J67">
        <f>IF(F67&lt;&gt;"",MAX('DDD Model Calculations'!$D$20-'Weather Data'!F67,0),MAX('DDD Model Calculations'!$D$20-AVERAGE('Weather Data'!F66,'Weather Data'!F68),0))</f>
        <v>27.899999618530273</v>
      </c>
      <c r="K67">
        <f>IF(G67&lt;&gt;"",MAX('DDD Model Calculations'!$D$20-'Weather Data'!G67,0),MAX('DDD Model Calculations'!$D$20-AVERAGE('Weather Data'!G66,'Weather Data'!G68),0))</f>
        <v>23.5</v>
      </c>
      <c r="L67" s="2">
        <f t="shared" si="5"/>
        <v>41705</v>
      </c>
      <c r="M67">
        <f t="shared" ref="M67:M130" si="6">M66+H67</f>
        <v>1762.999999858439</v>
      </c>
      <c r="N67">
        <f t="shared" ref="N67:N130" si="7">N66+I67</f>
        <v>1866.5000009164214</v>
      </c>
      <c r="O67">
        <f t="shared" ref="O67:O130" si="8">O66+J67</f>
        <v>1934.9000026583672</v>
      </c>
      <c r="P67">
        <f t="shared" ref="P67:P130" si="9">P66+K67</f>
        <v>2356.6000030040741</v>
      </c>
    </row>
    <row r="68" spans="1:16" x14ac:dyDescent="0.4">
      <c r="A68" s="1">
        <v>2014</v>
      </c>
      <c r="B68" s="1">
        <v>3</v>
      </c>
      <c r="C68" s="1">
        <v>8</v>
      </c>
      <c r="D68" s="1">
        <v>-3</v>
      </c>
      <c r="E68" s="1">
        <v>-5.4000000953674316</v>
      </c>
      <c r="F68" s="1">
        <v>-4.3000001907348633</v>
      </c>
      <c r="G68" s="1">
        <v>-11.39999961853027</v>
      </c>
      <c r="H68">
        <f>IF(D68&lt;&gt;"",MAX('DDD Model Calculations'!$D$20-'Weather Data'!D68,0),MAX('DDD Model Calculations'!$D$20-AVERAGE('Weather Data'!D67,'Weather Data'!D69),0))</f>
        <v>21</v>
      </c>
      <c r="I68">
        <f>IF(E68&lt;&gt;"",MAX('DDD Model Calculations'!$D$20-'Weather Data'!E68,0),MAX('DDD Model Calculations'!$D$20-AVERAGE('Weather Data'!E67,'Weather Data'!E69),0))</f>
        <v>23.400000095367432</v>
      </c>
      <c r="J68">
        <f>IF(F68&lt;&gt;"",MAX('DDD Model Calculations'!$D$20-'Weather Data'!F68,0),MAX('DDD Model Calculations'!$D$20-AVERAGE('Weather Data'!F67,'Weather Data'!F69),0))</f>
        <v>22.300000190734863</v>
      </c>
      <c r="K68">
        <f>IF(G68&lt;&gt;"",MAX('DDD Model Calculations'!$D$20-'Weather Data'!G68,0),MAX('DDD Model Calculations'!$D$20-AVERAGE('Weather Data'!G67,'Weather Data'!G69),0))</f>
        <v>29.39999961853027</v>
      </c>
      <c r="L68" s="2">
        <f t="shared" si="5"/>
        <v>41706</v>
      </c>
      <c r="M68">
        <f t="shared" si="6"/>
        <v>1783.999999858439</v>
      </c>
      <c r="N68">
        <f t="shared" si="7"/>
        <v>1889.9000010117888</v>
      </c>
      <c r="O68">
        <f t="shared" si="8"/>
        <v>1957.200002849102</v>
      </c>
      <c r="P68">
        <f t="shared" si="9"/>
        <v>2386.0000026226044</v>
      </c>
    </row>
    <row r="69" spans="1:16" x14ac:dyDescent="0.4">
      <c r="A69" s="1">
        <v>2014</v>
      </c>
      <c r="B69" s="1">
        <v>3</v>
      </c>
      <c r="C69" s="1">
        <v>9</v>
      </c>
      <c r="D69" s="1">
        <v>-5.3000001907348633</v>
      </c>
      <c r="E69" s="1">
        <v>-5.5999999046325684</v>
      </c>
      <c r="F69" s="1">
        <v>-8.3999996185302734</v>
      </c>
      <c r="G69" s="1">
        <v>-7.5</v>
      </c>
      <c r="H69">
        <f>IF(D69&lt;&gt;"",MAX('DDD Model Calculations'!$D$20-'Weather Data'!D69,0),MAX('DDD Model Calculations'!$D$20-AVERAGE('Weather Data'!D68,'Weather Data'!D70),0))</f>
        <v>23.300000190734863</v>
      </c>
      <c r="I69">
        <f>IF(E69&lt;&gt;"",MAX('DDD Model Calculations'!$D$20-'Weather Data'!E69,0),MAX('DDD Model Calculations'!$D$20-AVERAGE('Weather Data'!E68,'Weather Data'!E70),0))</f>
        <v>23.599999904632568</v>
      </c>
      <c r="J69">
        <f>IF(F69&lt;&gt;"",MAX('DDD Model Calculations'!$D$20-'Weather Data'!F69,0),MAX('DDD Model Calculations'!$D$20-AVERAGE('Weather Data'!F68,'Weather Data'!F70),0))</f>
        <v>26.399999618530273</v>
      </c>
      <c r="K69">
        <f>IF(G69&lt;&gt;"",MAX('DDD Model Calculations'!$D$20-'Weather Data'!G69,0),MAX('DDD Model Calculations'!$D$20-AVERAGE('Weather Data'!G68,'Weather Data'!G70),0))</f>
        <v>25.5</v>
      </c>
      <c r="L69" s="2">
        <f t="shared" si="5"/>
        <v>41707</v>
      </c>
      <c r="M69">
        <f t="shared" si="6"/>
        <v>1807.3000000491738</v>
      </c>
      <c r="N69">
        <f t="shared" si="7"/>
        <v>1913.5000009164214</v>
      </c>
      <c r="O69">
        <f t="shared" si="8"/>
        <v>1983.6000024676323</v>
      </c>
      <c r="P69">
        <f t="shared" si="9"/>
        <v>2411.5000026226044</v>
      </c>
    </row>
    <row r="70" spans="1:16" x14ac:dyDescent="0.4">
      <c r="A70" s="1">
        <v>2014</v>
      </c>
      <c r="B70" s="1">
        <v>3</v>
      </c>
      <c r="C70" s="1">
        <v>10</v>
      </c>
      <c r="D70" s="1">
        <v>3.4000000953674321</v>
      </c>
      <c r="E70" s="1">
        <v>3</v>
      </c>
      <c r="F70" s="1">
        <v>-1.6000000238418579</v>
      </c>
      <c r="G70" s="1">
        <v>2.2999999523162842</v>
      </c>
      <c r="H70">
        <f>IF(D70&lt;&gt;"",MAX('DDD Model Calculations'!$D$20-'Weather Data'!D70,0),MAX('DDD Model Calculations'!$D$20-AVERAGE('Weather Data'!D69,'Weather Data'!D71),0))</f>
        <v>14.599999904632568</v>
      </c>
      <c r="I70">
        <f>IF(E70&lt;&gt;"",MAX('DDD Model Calculations'!$D$20-'Weather Data'!E70,0),MAX('DDD Model Calculations'!$D$20-AVERAGE('Weather Data'!E69,'Weather Data'!E71),0))</f>
        <v>15</v>
      </c>
      <c r="J70">
        <f>IF(F70&lt;&gt;"",MAX('DDD Model Calculations'!$D$20-'Weather Data'!F70,0),MAX('DDD Model Calculations'!$D$20-AVERAGE('Weather Data'!F69,'Weather Data'!F71),0))</f>
        <v>19.600000023841858</v>
      </c>
      <c r="K70">
        <f>IF(G70&lt;&gt;"",MAX('DDD Model Calculations'!$D$20-'Weather Data'!G70,0),MAX('DDD Model Calculations'!$D$20-AVERAGE('Weather Data'!G69,'Weather Data'!G71),0))</f>
        <v>15.700000047683716</v>
      </c>
      <c r="L70" s="2">
        <f t="shared" si="5"/>
        <v>41708</v>
      </c>
      <c r="M70">
        <f t="shared" si="6"/>
        <v>1821.8999999538064</v>
      </c>
      <c r="N70">
        <f t="shared" si="7"/>
        <v>1928.5000009164214</v>
      </c>
      <c r="O70">
        <f t="shared" si="8"/>
        <v>2003.2000024914742</v>
      </c>
      <c r="P70">
        <f t="shared" si="9"/>
        <v>2427.2000026702881</v>
      </c>
    </row>
    <row r="71" spans="1:16" x14ac:dyDescent="0.4">
      <c r="A71" s="1">
        <v>2014</v>
      </c>
      <c r="B71" s="1">
        <v>3</v>
      </c>
      <c r="C71" s="1">
        <v>11</v>
      </c>
      <c r="D71" s="1">
        <v>5.9000000953674316</v>
      </c>
      <c r="E71" s="1">
        <v>4.8000001907348633</v>
      </c>
      <c r="F71" s="1">
        <v>2.2000000476837158</v>
      </c>
      <c r="G71" s="1">
        <v>-5.9000000953674316</v>
      </c>
      <c r="H71">
        <f>IF(D71&lt;&gt;"",MAX('DDD Model Calculations'!$D$20-'Weather Data'!D71,0),MAX('DDD Model Calculations'!$D$20-AVERAGE('Weather Data'!D70,'Weather Data'!D72),0))</f>
        <v>12.099999904632568</v>
      </c>
      <c r="I71">
        <f>IF(E71&lt;&gt;"",MAX('DDD Model Calculations'!$D$20-'Weather Data'!E71,0),MAX('DDD Model Calculations'!$D$20-AVERAGE('Weather Data'!E70,'Weather Data'!E72),0))</f>
        <v>13.199999809265137</v>
      </c>
      <c r="J71">
        <f>IF(F71&lt;&gt;"",MAX('DDD Model Calculations'!$D$20-'Weather Data'!F71,0),MAX('DDD Model Calculations'!$D$20-AVERAGE('Weather Data'!F70,'Weather Data'!F72),0))</f>
        <v>15.799999952316284</v>
      </c>
      <c r="K71">
        <f>IF(G71&lt;&gt;"",MAX('DDD Model Calculations'!$D$20-'Weather Data'!G71,0),MAX('DDD Model Calculations'!$D$20-AVERAGE('Weather Data'!G70,'Weather Data'!G72),0))</f>
        <v>23.900000095367432</v>
      </c>
      <c r="L71" s="2">
        <f t="shared" si="5"/>
        <v>41709</v>
      </c>
      <c r="M71">
        <f t="shared" si="6"/>
        <v>1833.999999858439</v>
      </c>
      <c r="N71">
        <f t="shared" si="7"/>
        <v>1941.7000007256866</v>
      </c>
      <c r="O71">
        <f t="shared" si="8"/>
        <v>2019.0000024437904</v>
      </c>
      <c r="P71">
        <f t="shared" si="9"/>
        <v>2451.1000027656555</v>
      </c>
    </row>
    <row r="72" spans="1:16" x14ac:dyDescent="0.4">
      <c r="A72" s="1">
        <v>2014</v>
      </c>
      <c r="B72" s="1">
        <v>3</v>
      </c>
      <c r="C72" s="1">
        <v>12</v>
      </c>
      <c r="D72" s="1">
        <v>-6.4000000953674316</v>
      </c>
      <c r="E72" s="1">
        <v>-7.3000001907348633</v>
      </c>
      <c r="F72" s="1">
        <v>-7.1999998092651367</v>
      </c>
      <c r="G72" s="1">
        <v>-15.19999980926514</v>
      </c>
      <c r="H72">
        <f>IF(D72&lt;&gt;"",MAX('DDD Model Calculations'!$D$20-'Weather Data'!D72,0),MAX('DDD Model Calculations'!$D$20-AVERAGE('Weather Data'!D71,'Weather Data'!D73),0))</f>
        <v>24.400000095367432</v>
      </c>
      <c r="I72">
        <f>IF(E72&lt;&gt;"",MAX('DDD Model Calculations'!$D$20-'Weather Data'!E72,0),MAX('DDD Model Calculations'!$D$20-AVERAGE('Weather Data'!E71,'Weather Data'!E73),0))</f>
        <v>25.300000190734863</v>
      </c>
      <c r="J72">
        <f>IF(F72&lt;&gt;"",MAX('DDD Model Calculations'!$D$20-'Weather Data'!F72,0),MAX('DDD Model Calculations'!$D$20-AVERAGE('Weather Data'!F71,'Weather Data'!F73),0))</f>
        <v>25.199999809265137</v>
      </c>
      <c r="K72">
        <f>IF(G72&lt;&gt;"",MAX('DDD Model Calculations'!$D$20-'Weather Data'!G72,0),MAX('DDD Model Calculations'!$D$20-AVERAGE('Weather Data'!G71,'Weather Data'!G73),0))</f>
        <v>33.199999809265137</v>
      </c>
      <c r="L72" s="2">
        <f t="shared" si="5"/>
        <v>41710</v>
      </c>
      <c r="M72">
        <f t="shared" si="6"/>
        <v>1858.3999999538064</v>
      </c>
      <c r="N72">
        <f t="shared" si="7"/>
        <v>1967.0000009164214</v>
      </c>
      <c r="O72">
        <f t="shared" si="8"/>
        <v>2044.2000022530556</v>
      </c>
      <c r="P72">
        <f t="shared" si="9"/>
        <v>2484.3000025749207</v>
      </c>
    </row>
    <row r="73" spans="1:16" x14ac:dyDescent="0.4">
      <c r="A73" s="1">
        <v>2014</v>
      </c>
      <c r="B73" s="1">
        <v>3</v>
      </c>
      <c r="C73" s="1">
        <v>13</v>
      </c>
      <c r="D73" s="1">
        <v>-12.10000038146973</v>
      </c>
      <c r="E73" s="1">
        <v>-11.89999961853027</v>
      </c>
      <c r="F73" s="1">
        <v>-13.39999961853027</v>
      </c>
      <c r="G73" s="1">
        <v>-9</v>
      </c>
      <c r="H73">
        <f>IF(D73&lt;&gt;"",MAX('DDD Model Calculations'!$D$20-'Weather Data'!D73,0),MAX('DDD Model Calculations'!$D$20-AVERAGE('Weather Data'!D72,'Weather Data'!D74),0))</f>
        <v>30.10000038146973</v>
      </c>
      <c r="I73">
        <f>IF(E73&lt;&gt;"",MAX('DDD Model Calculations'!$D$20-'Weather Data'!E73,0),MAX('DDD Model Calculations'!$D$20-AVERAGE('Weather Data'!E72,'Weather Data'!E74),0))</f>
        <v>29.89999961853027</v>
      </c>
      <c r="J73">
        <f>IF(F73&lt;&gt;"",MAX('DDD Model Calculations'!$D$20-'Weather Data'!F73,0),MAX('DDD Model Calculations'!$D$20-AVERAGE('Weather Data'!F72,'Weather Data'!F74),0))</f>
        <v>31.39999961853027</v>
      </c>
      <c r="K73">
        <f>IF(G73&lt;&gt;"",MAX('DDD Model Calculations'!$D$20-'Weather Data'!G73,0),MAX('DDD Model Calculations'!$D$20-AVERAGE('Weather Data'!G72,'Weather Data'!G74),0))</f>
        <v>27</v>
      </c>
      <c r="L73" s="2">
        <f t="shared" si="5"/>
        <v>41711</v>
      </c>
      <c r="M73">
        <f t="shared" si="6"/>
        <v>1888.5000003352761</v>
      </c>
      <c r="N73">
        <f t="shared" si="7"/>
        <v>1996.9000005349517</v>
      </c>
      <c r="O73">
        <f t="shared" si="8"/>
        <v>2075.6000018715858</v>
      </c>
      <c r="P73">
        <f t="shared" si="9"/>
        <v>2511.3000025749207</v>
      </c>
    </row>
    <row r="74" spans="1:16" x14ac:dyDescent="0.4">
      <c r="A74" s="1">
        <v>2014</v>
      </c>
      <c r="B74" s="1">
        <v>3</v>
      </c>
      <c r="C74" s="1">
        <v>14</v>
      </c>
      <c r="D74" s="1">
        <v>1.3999999761581421</v>
      </c>
      <c r="E74" s="1">
        <v>1.6000000238418579</v>
      </c>
      <c r="F74" s="1">
        <v>-2.9000000953674321</v>
      </c>
      <c r="G74" s="1">
        <v>-4.9000000953674316</v>
      </c>
      <c r="H74">
        <f>IF(D74&lt;&gt;"",MAX('DDD Model Calculations'!$D$20-'Weather Data'!D74,0),MAX('DDD Model Calculations'!$D$20-AVERAGE('Weather Data'!D73,'Weather Data'!D75),0))</f>
        <v>16.600000023841858</v>
      </c>
      <c r="I74">
        <f>IF(E74&lt;&gt;"",MAX('DDD Model Calculations'!$D$20-'Weather Data'!E74,0),MAX('DDD Model Calculations'!$D$20-AVERAGE('Weather Data'!E73,'Weather Data'!E75),0))</f>
        <v>16.399999976158142</v>
      </c>
      <c r="J74">
        <f>IF(F74&lt;&gt;"",MAX('DDD Model Calculations'!$D$20-'Weather Data'!F74,0),MAX('DDD Model Calculations'!$D$20-AVERAGE('Weather Data'!F73,'Weather Data'!F75),0))</f>
        <v>20.900000095367432</v>
      </c>
      <c r="K74">
        <f>IF(G74&lt;&gt;"",MAX('DDD Model Calculations'!$D$20-'Weather Data'!G74,0),MAX('DDD Model Calculations'!$D$20-AVERAGE('Weather Data'!G73,'Weather Data'!G75),0))</f>
        <v>22.900000095367432</v>
      </c>
      <c r="L74" s="2">
        <f t="shared" si="5"/>
        <v>41712</v>
      </c>
      <c r="M74">
        <f t="shared" si="6"/>
        <v>1905.100000359118</v>
      </c>
      <c r="N74">
        <f t="shared" si="7"/>
        <v>2013.3000005111098</v>
      </c>
      <c r="O74">
        <f t="shared" si="8"/>
        <v>2096.5000019669533</v>
      </c>
      <c r="P74">
        <f t="shared" si="9"/>
        <v>2534.2000026702881</v>
      </c>
    </row>
    <row r="75" spans="1:16" x14ac:dyDescent="0.4">
      <c r="A75" s="1">
        <v>2014</v>
      </c>
      <c r="B75" s="1">
        <v>3</v>
      </c>
      <c r="C75" s="1">
        <v>15</v>
      </c>
      <c r="D75" s="1">
        <v>-2</v>
      </c>
      <c r="E75" s="1">
        <v>-2.5999999046325679</v>
      </c>
      <c r="F75" s="1">
        <v>-3.2999999523162842</v>
      </c>
      <c r="G75" s="1">
        <v>-16.60000038146973</v>
      </c>
      <c r="H75">
        <f>IF(D75&lt;&gt;"",MAX('DDD Model Calculations'!$D$20-'Weather Data'!D75,0),MAX('DDD Model Calculations'!$D$20-AVERAGE('Weather Data'!D74,'Weather Data'!D76),0))</f>
        <v>20</v>
      </c>
      <c r="I75">
        <f>IF(E75&lt;&gt;"",MAX('DDD Model Calculations'!$D$20-'Weather Data'!E75,0),MAX('DDD Model Calculations'!$D$20-AVERAGE('Weather Data'!E74,'Weather Data'!E76),0))</f>
        <v>20.599999904632568</v>
      </c>
      <c r="J75">
        <f>IF(F75&lt;&gt;"",MAX('DDD Model Calculations'!$D$20-'Weather Data'!F75,0),MAX('DDD Model Calculations'!$D$20-AVERAGE('Weather Data'!F74,'Weather Data'!F76),0))</f>
        <v>21.299999952316284</v>
      </c>
      <c r="K75">
        <f>IF(G75&lt;&gt;"",MAX('DDD Model Calculations'!$D$20-'Weather Data'!G75,0),MAX('DDD Model Calculations'!$D$20-AVERAGE('Weather Data'!G74,'Weather Data'!G76),0))</f>
        <v>34.600000381469727</v>
      </c>
      <c r="L75" s="2">
        <f t="shared" si="5"/>
        <v>41713</v>
      </c>
      <c r="M75">
        <f t="shared" si="6"/>
        <v>1925.100000359118</v>
      </c>
      <c r="N75">
        <f t="shared" si="7"/>
        <v>2033.9000004157424</v>
      </c>
      <c r="O75">
        <f t="shared" si="8"/>
        <v>2117.8000019192696</v>
      </c>
      <c r="P75">
        <f t="shared" si="9"/>
        <v>2568.8000030517578</v>
      </c>
    </row>
    <row r="76" spans="1:16" x14ac:dyDescent="0.4">
      <c r="A76" s="1">
        <v>2014</v>
      </c>
      <c r="B76" s="1">
        <v>3</v>
      </c>
      <c r="C76" s="1">
        <v>16</v>
      </c>
      <c r="D76" s="1">
        <v>-11.5</v>
      </c>
      <c r="E76" s="1">
        <v>-12.10000038146973</v>
      </c>
      <c r="F76" s="1">
        <v>-13.89999961853027</v>
      </c>
      <c r="G76" s="1">
        <v>-17.70000076293945</v>
      </c>
      <c r="H76">
        <f>IF(D76&lt;&gt;"",MAX('DDD Model Calculations'!$D$20-'Weather Data'!D76,0),MAX('DDD Model Calculations'!$D$20-AVERAGE('Weather Data'!D75,'Weather Data'!D77),0))</f>
        <v>29.5</v>
      </c>
      <c r="I76">
        <f>IF(E76&lt;&gt;"",MAX('DDD Model Calculations'!$D$20-'Weather Data'!E76,0),MAX('DDD Model Calculations'!$D$20-AVERAGE('Weather Data'!E75,'Weather Data'!E77),0))</f>
        <v>30.10000038146973</v>
      </c>
      <c r="J76">
        <f>IF(F76&lt;&gt;"",MAX('DDD Model Calculations'!$D$20-'Weather Data'!F76,0),MAX('DDD Model Calculations'!$D$20-AVERAGE('Weather Data'!F75,'Weather Data'!F77),0))</f>
        <v>31.89999961853027</v>
      </c>
      <c r="K76">
        <f>IF(G76&lt;&gt;"",MAX('DDD Model Calculations'!$D$20-'Weather Data'!G76,0),MAX('DDD Model Calculations'!$D$20-AVERAGE('Weather Data'!G75,'Weather Data'!G77),0))</f>
        <v>35.700000762939453</v>
      </c>
      <c r="L76" s="2">
        <f t="shared" si="5"/>
        <v>41714</v>
      </c>
      <c r="M76">
        <f t="shared" si="6"/>
        <v>1954.600000359118</v>
      </c>
      <c r="N76">
        <f t="shared" si="7"/>
        <v>2064.0000007972121</v>
      </c>
      <c r="O76">
        <f t="shared" si="8"/>
        <v>2149.7000015377998</v>
      </c>
      <c r="P76">
        <f t="shared" si="9"/>
        <v>2604.5000038146973</v>
      </c>
    </row>
    <row r="77" spans="1:16" x14ac:dyDescent="0.4">
      <c r="A77" s="1">
        <v>2014</v>
      </c>
      <c r="B77" s="1">
        <v>3</v>
      </c>
      <c r="C77" s="1">
        <v>17</v>
      </c>
      <c r="D77" s="1">
        <v>-10</v>
      </c>
      <c r="E77" s="1">
        <v>-10.10000038146973</v>
      </c>
      <c r="F77" s="1">
        <v>-14</v>
      </c>
      <c r="G77" s="1">
        <v>-10.19999980926514</v>
      </c>
      <c r="H77">
        <f>IF(D77&lt;&gt;"",MAX('DDD Model Calculations'!$D$20-'Weather Data'!D77,0),MAX('DDD Model Calculations'!$D$20-AVERAGE('Weather Data'!D76,'Weather Data'!D78),0))</f>
        <v>28</v>
      </c>
      <c r="I77">
        <f>IF(E77&lt;&gt;"",MAX('DDD Model Calculations'!$D$20-'Weather Data'!E77,0),MAX('DDD Model Calculations'!$D$20-AVERAGE('Weather Data'!E76,'Weather Data'!E78),0))</f>
        <v>28.10000038146973</v>
      </c>
      <c r="J77">
        <f>IF(F77&lt;&gt;"",MAX('DDD Model Calculations'!$D$20-'Weather Data'!F77,0),MAX('DDD Model Calculations'!$D$20-AVERAGE('Weather Data'!F76,'Weather Data'!F78),0))</f>
        <v>32</v>
      </c>
      <c r="K77">
        <f>IF(G77&lt;&gt;"",MAX('DDD Model Calculations'!$D$20-'Weather Data'!G77,0),MAX('DDD Model Calculations'!$D$20-AVERAGE('Weather Data'!G76,'Weather Data'!G78),0))</f>
        <v>28.19999980926514</v>
      </c>
      <c r="L77" s="2">
        <f t="shared" si="5"/>
        <v>41715</v>
      </c>
      <c r="M77">
        <f t="shared" si="6"/>
        <v>1982.600000359118</v>
      </c>
      <c r="N77">
        <f t="shared" si="7"/>
        <v>2092.1000011786819</v>
      </c>
      <c r="O77">
        <f t="shared" si="8"/>
        <v>2181.7000015377998</v>
      </c>
      <c r="P77">
        <f t="shared" si="9"/>
        <v>2632.7000036239624</v>
      </c>
    </row>
    <row r="78" spans="1:16" x14ac:dyDescent="0.4">
      <c r="A78" s="1">
        <v>2014</v>
      </c>
      <c r="B78" s="1">
        <v>3</v>
      </c>
      <c r="C78" s="1">
        <v>18</v>
      </c>
      <c r="D78" s="1">
        <v>-3.2999999523162842</v>
      </c>
      <c r="E78" s="1">
        <v>-1.3999999761581421</v>
      </c>
      <c r="F78" s="1">
        <v>-8.3999996185302734</v>
      </c>
      <c r="G78" s="1">
        <v>-4.9000000953674316</v>
      </c>
      <c r="H78">
        <f>IF(D78&lt;&gt;"",MAX('DDD Model Calculations'!$D$20-'Weather Data'!D78,0),MAX('DDD Model Calculations'!$D$20-AVERAGE('Weather Data'!D77,'Weather Data'!D79),0))</f>
        <v>21.299999952316284</v>
      </c>
      <c r="I78">
        <f>IF(E78&lt;&gt;"",MAX('DDD Model Calculations'!$D$20-'Weather Data'!E78,0),MAX('DDD Model Calculations'!$D$20-AVERAGE('Weather Data'!E77,'Weather Data'!E79),0))</f>
        <v>19.399999976158142</v>
      </c>
      <c r="J78">
        <f>IF(F78&lt;&gt;"",MAX('DDD Model Calculations'!$D$20-'Weather Data'!F78,0),MAX('DDD Model Calculations'!$D$20-AVERAGE('Weather Data'!F77,'Weather Data'!F79),0))</f>
        <v>26.399999618530273</v>
      </c>
      <c r="K78">
        <f>IF(G78&lt;&gt;"",MAX('DDD Model Calculations'!$D$20-'Weather Data'!G78,0),MAX('DDD Model Calculations'!$D$20-AVERAGE('Weather Data'!G77,'Weather Data'!G79),0))</f>
        <v>22.900000095367432</v>
      </c>
      <c r="L78" s="2">
        <f t="shared" si="5"/>
        <v>41716</v>
      </c>
      <c r="M78">
        <f t="shared" si="6"/>
        <v>2003.9000003114343</v>
      </c>
      <c r="N78">
        <f t="shared" si="7"/>
        <v>2111.50000115484</v>
      </c>
      <c r="O78">
        <f t="shared" si="8"/>
        <v>2208.1000011563301</v>
      </c>
      <c r="P78">
        <f t="shared" si="9"/>
        <v>2655.6000037193298</v>
      </c>
    </row>
    <row r="79" spans="1:16" x14ac:dyDescent="0.4">
      <c r="A79" s="1">
        <v>2014</v>
      </c>
      <c r="B79" s="1">
        <v>3</v>
      </c>
      <c r="C79" s="1">
        <v>19</v>
      </c>
      <c r="D79" s="1">
        <v>2.5999999046325679</v>
      </c>
      <c r="E79" s="1">
        <v>2.5</v>
      </c>
      <c r="F79" s="1">
        <v>-3.7999999523162842</v>
      </c>
      <c r="G79" s="1">
        <v>-2.0999999046325679</v>
      </c>
      <c r="H79">
        <f>IF(D79&lt;&gt;"",MAX('DDD Model Calculations'!$D$20-'Weather Data'!D79,0),MAX('DDD Model Calculations'!$D$20-AVERAGE('Weather Data'!D78,'Weather Data'!D80),0))</f>
        <v>15.400000095367432</v>
      </c>
      <c r="I79">
        <f>IF(E79&lt;&gt;"",MAX('DDD Model Calculations'!$D$20-'Weather Data'!E79,0),MAX('DDD Model Calculations'!$D$20-AVERAGE('Weather Data'!E78,'Weather Data'!E80),0))</f>
        <v>15.5</v>
      </c>
      <c r="J79">
        <f>IF(F79&lt;&gt;"",MAX('DDD Model Calculations'!$D$20-'Weather Data'!F79,0),MAX('DDD Model Calculations'!$D$20-AVERAGE('Weather Data'!F78,'Weather Data'!F80),0))</f>
        <v>21.799999952316284</v>
      </c>
      <c r="K79">
        <f>IF(G79&lt;&gt;"",MAX('DDD Model Calculations'!$D$20-'Weather Data'!G79,0),MAX('DDD Model Calculations'!$D$20-AVERAGE('Weather Data'!G78,'Weather Data'!G80),0))</f>
        <v>20.099999904632568</v>
      </c>
      <c r="L79" s="2">
        <f t="shared" si="5"/>
        <v>41717</v>
      </c>
      <c r="M79">
        <f t="shared" si="6"/>
        <v>2019.3000004068017</v>
      </c>
      <c r="N79">
        <f t="shared" si="7"/>
        <v>2127.00000115484</v>
      </c>
      <c r="O79">
        <f t="shared" si="8"/>
        <v>2229.9000011086464</v>
      </c>
      <c r="P79">
        <f t="shared" si="9"/>
        <v>2675.7000036239624</v>
      </c>
    </row>
    <row r="80" spans="1:16" x14ac:dyDescent="0.4">
      <c r="A80" s="1">
        <v>2014</v>
      </c>
      <c r="B80" s="1">
        <v>3</v>
      </c>
      <c r="C80" s="1">
        <v>20</v>
      </c>
      <c r="D80" s="1">
        <v>0.10000000149011611</v>
      </c>
      <c r="E80" s="1">
        <v>-0.80000001192092896</v>
      </c>
      <c r="F80" s="1">
        <v>0.40000000596046448</v>
      </c>
      <c r="G80" s="1">
        <v>-4.5999999046325684</v>
      </c>
      <c r="H80">
        <f>IF(D80&lt;&gt;"",MAX('DDD Model Calculations'!$D$20-'Weather Data'!D80,0),MAX('DDD Model Calculations'!$D$20-AVERAGE('Weather Data'!D79,'Weather Data'!D81),0))</f>
        <v>17.899999998509884</v>
      </c>
      <c r="I80">
        <f>IF(E80&lt;&gt;"",MAX('DDD Model Calculations'!$D$20-'Weather Data'!E80,0),MAX('DDD Model Calculations'!$D$20-AVERAGE('Weather Data'!E79,'Weather Data'!E81),0))</f>
        <v>18.800000011920929</v>
      </c>
      <c r="J80">
        <f>IF(F80&lt;&gt;"",MAX('DDD Model Calculations'!$D$20-'Weather Data'!F80,0),MAX('DDD Model Calculations'!$D$20-AVERAGE('Weather Data'!F79,'Weather Data'!F81),0))</f>
        <v>17.599999994039536</v>
      </c>
      <c r="K80">
        <f>IF(G80&lt;&gt;"",MAX('DDD Model Calculations'!$D$20-'Weather Data'!G80,0),MAX('DDD Model Calculations'!$D$20-AVERAGE('Weather Data'!G79,'Weather Data'!G81),0))</f>
        <v>22.599999904632568</v>
      </c>
      <c r="L80" s="2">
        <f t="shared" si="5"/>
        <v>41718</v>
      </c>
      <c r="M80">
        <f t="shared" si="6"/>
        <v>2037.2000004053116</v>
      </c>
      <c r="N80">
        <f t="shared" si="7"/>
        <v>2145.8000011667609</v>
      </c>
      <c r="O80">
        <f t="shared" si="8"/>
        <v>2247.5000011026859</v>
      </c>
      <c r="P80">
        <f t="shared" si="9"/>
        <v>2698.300003528595</v>
      </c>
    </row>
    <row r="81" spans="1:16" x14ac:dyDescent="0.4">
      <c r="A81" s="1">
        <v>2014</v>
      </c>
      <c r="B81" s="1">
        <v>3</v>
      </c>
      <c r="C81" s="1">
        <v>21</v>
      </c>
      <c r="D81" s="1">
        <v>-0.20000000298023221</v>
      </c>
      <c r="E81" s="1">
        <v>-2.5</v>
      </c>
      <c r="F81" s="1">
        <v>-2.2000000476837158</v>
      </c>
      <c r="G81" s="1">
        <v>-8.6999998092651367</v>
      </c>
      <c r="H81">
        <f>IF(D81&lt;&gt;"",MAX('DDD Model Calculations'!$D$20-'Weather Data'!D81,0),MAX('DDD Model Calculations'!$D$20-AVERAGE('Weather Data'!D80,'Weather Data'!D82),0))</f>
        <v>18.200000002980232</v>
      </c>
      <c r="I81">
        <f>IF(E81&lt;&gt;"",MAX('DDD Model Calculations'!$D$20-'Weather Data'!E81,0),MAX('DDD Model Calculations'!$D$20-AVERAGE('Weather Data'!E80,'Weather Data'!E82),0))</f>
        <v>20.5</v>
      </c>
      <c r="J81">
        <f>IF(F81&lt;&gt;"",MAX('DDD Model Calculations'!$D$20-'Weather Data'!F81,0),MAX('DDD Model Calculations'!$D$20-AVERAGE('Weather Data'!F80,'Weather Data'!F82),0))</f>
        <v>20.200000047683716</v>
      </c>
      <c r="K81">
        <f>IF(G81&lt;&gt;"",MAX('DDD Model Calculations'!$D$20-'Weather Data'!G81,0),MAX('DDD Model Calculations'!$D$20-AVERAGE('Weather Data'!G80,'Weather Data'!G82),0))</f>
        <v>26.699999809265137</v>
      </c>
      <c r="L81" s="2">
        <f t="shared" si="5"/>
        <v>41719</v>
      </c>
      <c r="M81">
        <f t="shared" si="6"/>
        <v>2055.4000004082918</v>
      </c>
      <c r="N81">
        <f t="shared" si="7"/>
        <v>2166.3000011667609</v>
      </c>
      <c r="O81">
        <f t="shared" si="8"/>
        <v>2267.7000011503696</v>
      </c>
      <c r="P81">
        <f t="shared" si="9"/>
        <v>2725.0000033378601</v>
      </c>
    </row>
    <row r="82" spans="1:16" x14ac:dyDescent="0.4">
      <c r="A82" s="1">
        <v>2014</v>
      </c>
      <c r="B82" s="1">
        <v>3</v>
      </c>
      <c r="C82" s="1">
        <v>22</v>
      </c>
      <c r="D82" s="1">
        <v>-2</v>
      </c>
      <c r="E82" s="1">
        <v>-3.2999999523162842</v>
      </c>
      <c r="F82" s="1">
        <v>-2.7000000476837158</v>
      </c>
      <c r="G82" s="1">
        <v>-14.10000038146973</v>
      </c>
      <c r="H82">
        <f>IF(D82&lt;&gt;"",MAX('DDD Model Calculations'!$D$20-'Weather Data'!D82,0),MAX('DDD Model Calculations'!$D$20-AVERAGE('Weather Data'!D81,'Weather Data'!D83),0))</f>
        <v>20</v>
      </c>
      <c r="I82">
        <f>IF(E82&lt;&gt;"",MAX('DDD Model Calculations'!$D$20-'Weather Data'!E82,0),MAX('DDD Model Calculations'!$D$20-AVERAGE('Weather Data'!E81,'Weather Data'!E83),0))</f>
        <v>21.299999952316284</v>
      </c>
      <c r="J82">
        <f>IF(F82&lt;&gt;"",MAX('DDD Model Calculations'!$D$20-'Weather Data'!F82,0),MAX('DDD Model Calculations'!$D$20-AVERAGE('Weather Data'!F81,'Weather Data'!F83),0))</f>
        <v>20.700000047683716</v>
      </c>
      <c r="K82">
        <f>IF(G82&lt;&gt;"",MAX('DDD Model Calculations'!$D$20-'Weather Data'!G82,0),MAX('DDD Model Calculations'!$D$20-AVERAGE('Weather Data'!G81,'Weather Data'!G83),0))</f>
        <v>32.100000381469727</v>
      </c>
      <c r="L82" s="2">
        <f t="shared" si="5"/>
        <v>41720</v>
      </c>
      <c r="M82">
        <f t="shared" si="6"/>
        <v>2075.4000004082918</v>
      </c>
      <c r="N82">
        <f t="shared" si="7"/>
        <v>2187.6000011190772</v>
      </c>
      <c r="O82">
        <f t="shared" si="8"/>
        <v>2288.4000011980534</v>
      </c>
      <c r="P82">
        <f t="shared" si="9"/>
        <v>2757.1000037193298</v>
      </c>
    </row>
    <row r="83" spans="1:16" x14ac:dyDescent="0.4">
      <c r="A83" s="1">
        <v>2014</v>
      </c>
      <c r="B83" s="1">
        <v>3</v>
      </c>
      <c r="C83" s="1">
        <v>23</v>
      </c>
      <c r="D83" s="1">
        <v>-7.5999999046325684</v>
      </c>
      <c r="E83" s="1">
        <v>-9.3000001907348633</v>
      </c>
      <c r="F83" s="1">
        <v>-11</v>
      </c>
      <c r="G83" s="1">
        <v>-15.5</v>
      </c>
      <c r="H83">
        <f>IF(D83&lt;&gt;"",MAX('DDD Model Calculations'!$D$20-'Weather Data'!D83,0),MAX('DDD Model Calculations'!$D$20-AVERAGE('Weather Data'!D82,'Weather Data'!D84),0))</f>
        <v>25.599999904632568</v>
      </c>
      <c r="I83">
        <f>IF(E83&lt;&gt;"",MAX('DDD Model Calculations'!$D$20-'Weather Data'!E83,0),MAX('DDD Model Calculations'!$D$20-AVERAGE('Weather Data'!E82,'Weather Data'!E84),0))</f>
        <v>27.300000190734863</v>
      </c>
      <c r="J83">
        <f>IF(F83&lt;&gt;"",MAX('DDD Model Calculations'!$D$20-'Weather Data'!F83,0),MAX('DDD Model Calculations'!$D$20-AVERAGE('Weather Data'!F82,'Weather Data'!F84),0))</f>
        <v>29</v>
      </c>
      <c r="K83">
        <f>IF(G83&lt;&gt;"",MAX('DDD Model Calculations'!$D$20-'Weather Data'!G83,0),MAX('DDD Model Calculations'!$D$20-AVERAGE('Weather Data'!G82,'Weather Data'!G84),0))</f>
        <v>33.5</v>
      </c>
      <c r="L83" s="2">
        <f t="shared" si="5"/>
        <v>41721</v>
      </c>
      <c r="M83">
        <f t="shared" si="6"/>
        <v>2101.0000003129244</v>
      </c>
      <c r="N83">
        <f t="shared" si="7"/>
        <v>2214.9000013098121</v>
      </c>
      <c r="O83">
        <f t="shared" si="8"/>
        <v>2317.4000011980534</v>
      </c>
      <c r="P83">
        <f t="shared" si="9"/>
        <v>2790.6000037193298</v>
      </c>
    </row>
    <row r="84" spans="1:16" x14ac:dyDescent="0.4">
      <c r="A84" s="1">
        <v>2014</v>
      </c>
      <c r="B84" s="1">
        <v>3</v>
      </c>
      <c r="C84" s="1">
        <v>24</v>
      </c>
      <c r="D84" s="1">
        <v>-7.5</v>
      </c>
      <c r="E84" s="1">
        <v>-7.5</v>
      </c>
      <c r="F84" s="1">
        <v>-11.80000019073486</v>
      </c>
      <c r="G84" s="1">
        <v>-15.19999980926514</v>
      </c>
      <c r="H84">
        <f>IF(D84&lt;&gt;"",MAX('DDD Model Calculations'!$D$20-'Weather Data'!D84,0),MAX('DDD Model Calculations'!$D$20-AVERAGE('Weather Data'!D83,'Weather Data'!D85),0))</f>
        <v>25.5</v>
      </c>
      <c r="I84">
        <f>IF(E84&lt;&gt;"",MAX('DDD Model Calculations'!$D$20-'Weather Data'!E84,0),MAX('DDD Model Calculations'!$D$20-AVERAGE('Weather Data'!E83,'Weather Data'!E85),0))</f>
        <v>25.5</v>
      </c>
      <c r="J84">
        <f>IF(F84&lt;&gt;"",MAX('DDD Model Calculations'!$D$20-'Weather Data'!F84,0),MAX('DDD Model Calculations'!$D$20-AVERAGE('Weather Data'!F83,'Weather Data'!F85),0))</f>
        <v>29.80000019073486</v>
      </c>
      <c r="K84">
        <f>IF(G84&lt;&gt;"",MAX('DDD Model Calculations'!$D$20-'Weather Data'!G84,0),MAX('DDD Model Calculations'!$D$20-AVERAGE('Weather Data'!G83,'Weather Data'!G85),0))</f>
        <v>33.199999809265137</v>
      </c>
      <c r="L84" s="2">
        <f t="shared" si="5"/>
        <v>41722</v>
      </c>
      <c r="M84">
        <f t="shared" si="6"/>
        <v>2126.5000003129244</v>
      </c>
      <c r="N84">
        <f t="shared" si="7"/>
        <v>2240.4000013098121</v>
      </c>
      <c r="O84">
        <f t="shared" si="8"/>
        <v>2347.2000013887882</v>
      </c>
      <c r="P84">
        <f t="shared" si="9"/>
        <v>2823.800003528595</v>
      </c>
    </row>
    <row r="85" spans="1:16" x14ac:dyDescent="0.4">
      <c r="A85" s="1">
        <v>2014</v>
      </c>
      <c r="B85" s="1">
        <v>3</v>
      </c>
      <c r="C85" s="1">
        <v>25</v>
      </c>
      <c r="D85" s="1">
        <v>-4.6999998092651367</v>
      </c>
      <c r="E85" s="1">
        <v>-7.4000000953674316</v>
      </c>
      <c r="F85" s="1">
        <v>-8.1000003814697266</v>
      </c>
      <c r="G85" s="1">
        <v>-14.80000019073486</v>
      </c>
      <c r="H85">
        <f>IF(D85&lt;&gt;"",MAX('DDD Model Calculations'!$D$20-'Weather Data'!D85,0),MAX('DDD Model Calculations'!$D$20-AVERAGE('Weather Data'!D84,'Weather Data'!D86),0))</f>
        <v>22.699999809265137</v>
      </c>
      <c r="I85">
        <f>IF(E85&lt;&gt;"",MAX('DDD Model Calculations'!$D$20-'Weather Data'!E85,0),MAX('DDD Model Calculations'!$D$20-AVERAGE('Weather Data'!E84,'Weather Data'!E86),0))</f>
        <v>25.400000095367432</v>
      </c>
      <c r="J85">
        <f>IF(F85&lt;&gt;"",MAX('DDD Model Calculations'!$D$20-'Weather Data'!F85,0),MAX('DDD Model Calculations'!$D$20-AVERAGE('Weather Data'!F84,'Weather Data'!F86),0))</f>
        <v>26.100000381469727</v>
      </c>
      <c r="K85">
        <f>IF(G85&lt;&gt;"",MAX('DDD Model Calculations'!$D$20-'Weather Data'!G85,0),MAX('DDD Model Calculations'!$D$20-AVERAGE('Weather Data'!G84,'Weather Data'!G86),0))</f>
        <v>32.800000190734863</v>
      </c>
      <c r="L85" s="2">
        <f t="shared" si="5"/>
        <v>41723</v>
      </c>
      <c r="M85">
        <f t="shared" si="6"/>
        <v>2149.2000001221895</v>
      </c>
      <c r="N85">
        <f t="shared" si="7"/>
        <v>2265.8000014051795</v>
      </c>
      <c r="O85">
        <f t="shared" si="8"/>
        <v>2373.3000017702579</v>
      </c>
      <c r="P85">
        <f t="shared" si="9"/>
        <v>2856.6000037193298</v>
      </c>
    </row>
    <row r="86" spans="1:16" x14ac:dyDescent="0.4">
      <c r="A86" s="1">
        <v>2014</v>
      </c>
      <c r="B86" s="1">
        <v>3</v>
      </c>
      <c r="C86" s="1">
        <v>26</v>
      </c>
      <c r="D86" s="1">
        <v>-8.3000001907348633</v>
      </c>
      <c r="E86" s="1">
        <v>-10.69999980926514</v>
      </c>
      <c r="F86" s="1">
        <v>-9.6000003814697266</v>
      </c>
      <c r="G86" s="1">
        <v>-14.80000019073486</v>
      </c>
      <c r="H86">
        <f>IF(D86&lt;&gt;"",MAX('DDD Model Calculations'!$D$20-'Weather Data'!D86,0),MAX('DDD Model Calculations'!$D$20-AVERAGE('Weather Data'!D85,'Weather Data'!D87),0))</f>
        <v>26.300000190734863</v>
      </c>
      <c r="I86">
        <f>IF(E86&lt;&gt;"",MAX('DDD Model Calculations'!$D$20-'Weather Data'!E86,0),MAX('DDD Model Calculations'!$D$20-AVERAGE('Weather Data'!E85,'Weather Data'!E87),0))</f>
        <v>28.69999980926514</v>
      </c>
      <c r="J86">
        <f>IF(F86&lt;&gt;"",MAX('DDD Model Calculations'!$D$20-'Weather Data'!F86,0),MAX('DDD Model Calculations'!$D$20-AVERAGE('Weather Data'!F85,'Weather Data'!F87),0))</f>
        <v>27.600000381469727</v>
      </c>
      <c r="K86">
        <f>IF(G86&lt;&gt;"",MAX('DDD Model Calculations'!$D$20-'Weather Data'!G86,0),MAX('DDD Model Calculations'!$D$20-AVERAGE('Weather Data'!G85,'Weather Data'!G87),0))</f>
        <v>32.800000190734863</v>
      </c>
      <c r="L86" s="2">
        <f t="shared" si="5"/>
        <v>41724</v>
      </c>
      <c r="M86">
        <f t="shared" si="6"/>
        <v>2175.5000003129244</v>
      </c>
      <c r="N86">
        <f t="shared" si="7"/>
        <v>2294.5000012144446</v>
      </c>
      <c r="O86">
        <f t="shared" si="8"/>
        <v>2400.9000021517277</v>
      </c>
      <c r="P86">
        <f t="shared" si="9"/>
        <v>2889.4000039100647</v>
      </c>
    </row>
    <row r="87" spans="1:16" x14ac:dyDescent="0.4">
      <c r="A87" s="1">
        <v>2014</v>
      </c>
      <c r="B87" s="1">
        <v>3</v>
      </c>
      <c r="C87" s="1">
        <v>27</v>
      </c>
      <c r="D87" s="1">
        <v>-3.2000000476837158</v>
      </c>
      <c r="E87" s="1">
        <v>-2.2000000476837158</v>
      </c>
      <c r="F87" s="1">
        <v>-9.3000001907348633</v>
      </c>
      <c r="G87" s="1">
        <v>-3.9000000953674321</v>
      </c>
      <c r="H87">
        <f>IF(D87&lt;&gt;"",MAX('DDD Model Calculations'!$D$20-'Weather Data'!D87,0),MAX('DDD Model Calculations'!$D$20-AVERAGE('Weather Data'!D86,'Weather Data'!D88),0))</f>
        <v>21.200000047683716</v>
      </c>
      <c r="I87">
        <f>IF(E87&lt;&gt;"",MAX('DDD Model Calculations'!$D$20-'Weather Data'!E87,0),MAX('DDD Model Calculations'!$D$20-AVERAGE('Weather Data'!E86,'Weather Data'!E88),0))</f>
        <v>20.200000047683716</v>
      </c>
      <c r="J87">
        <f>IF(F87&lt;&gt;"",MAX('DDD Model Calculations'!$D$20-'Weather Data'!F87,0),MAX('DDD Model Calculations'!$D$20-AVERAGE('Weather Data'!F86,'Weather Data'!F88),0))</f>
        <v>27.300000190734863</v>
      </c>
      <c r="K87">
        <f>IF(G87&lt;&gt;"",MAX('DDD Model Calculations'!$D$20-'Weather Data'!G87,0),MAX('DDD Model Calculations'!$D$20-AVERAGE('Weather Data'!G86,'Weather Data'!G88),0))</f>
        <v>21.900000095367432</v>
      </c>
      <c r="L87" s="2">
        <f t="shared" si="5"/>
        <v>41725</v>
      </c>
      <c r="M87">
        <f t="shared" si="6"/>
        <v>2196.7000003606081</v>
      </c>
      <c r="N87">
        <f t="shared" si="7"/>
        <v>2314.7000012621284</v>
      </c>
      <c r="O87">
        <f t="shared" si="8"/>
        <v>2428.2000023424625</v>
      </c>
      <c r="P87">
        <f t="shared" si="9"/>
        <v>2911.3000040054321</v>
      </c>
    </row>
    <row r="88" spans="1:16" x14ac:dyDescent="0.4">
      <c r="A88" s="1">
        <v>2014</v>
      </c>
      <c r="B88" s="1">
        <v>3</v>
      </c>
      <c r="C88" s="1">
        <v>28</v>
      </c>
      <c r="D88" s="1">
        <v>5.8000001907348633</v>
      </c>
      <c r="E88" s="1">
        <v>4.3000001907348633</v>
      </c>
      <c r="F88" s="1">
        <v>0.40000000596046448</v>
      </c>
      <c r="G88" s="1">
        <v>-6.3000001907348633</v>
      </c>
      <c r="H88">
        <f>IF(D88&lt;&gt;"",MAX('DDD Model Calculations'!$D$20-'Weather Data'!D88,0),MAX('DDD Model Calculations'!$D$20-AVERAGE('Weather Data'!D87,'Weather Data'!D89),0))</f>
        <v>12.199999809265137</v>
      </c>
      <c r="I88">
        <f>IF(E88&lt;&gt;"",MAX('DDD Model Calculations'!$D$20-'Weather Data'!E88,0),MAX('DDD Model Calculations'!$D$20-AVERAGE('Weather Data'!E87,'Weather Data'!E89),0))</f>
        <v>13.699999809265137</v>
      </c>
      <c r="J88">
        <f>IF(F88&lt;&gt;"",MAX('DDD Model Calculations'!$D$20-'Weather Data'!F88,0),MAX('DDD Model Calculations'!$D$20-AVERAGE('Weather Data'!F87,'Weather Data'!F89),0))</f>
        <v>17.599999994039536</v>
      </c>
      <c r="K88">
        <f>IF(G88&lt;&gt;"",MAX('DDD Model Calculations'!$D$20-'Weather Data'!G88,0),MAX('DDD Model Calculations'!$D$20-AVERAGE('Weather Data'!G87,'Weather Data'!G89),0))</f>
        <v>24.300000190734863</v>
      </c>
      <c r="L88" s="2">
        <f t="shared" si="5"/>
        <v>41726</v>
      </c>
      <c r="M88">
        <f t="shared" si="6"/>
        <v>2208.9000001698732</v>
      </c>
      <c r="N88">
        <f t="shared" si="7"/>
        <v>2328.4000010713935</v>
      </c>
      <c r="O88">
        <f t="shared" si="8"/>
        <v>2445.8000023365021</v>
      </c>
      <c r="P88">
        <f t="shared" si="9"/>
        <v>2935.600004196167</v>
      </c>
    </row>
    <row r="89" spans="1:16" x14ac:dyDescent="0.4">
      <c r="A89" s="1">
        <v>2014</v>
      </c>
      <c r="B89" s="1">
        <v>3</v>
      </c>
      <c r="C89" s="1">
        <v>29</v>
      </c>
      <c r="D89" s="1">
        <v>1.6000000238418579</v>
      </c>
      <c r="E89" s="1">
        <v>0.40000000596046448</v>
      </c>
      <c r="F89" s="1">
        <v>1</v>
      </c>
      <c r="G89" s="1">
        <v>-7.9000000953674316</v>
      </c>
      <c r="H89">
        <f>IF(D89&lt;&gt;"",MAX('DDD Model Calculations'!$D$20-'Weather Data'!D89,0),MAX('DDD Model Calculations'!$D$20-AVERAGE('Weather Data'!D88,'Weather Data'!D90),0))</f>
        <v>16.399999976158142</v>
      </c>
      <c r="I89">
        <f>IF(E89&lt;&gt;"",MAX('DDD Model Calculations'!$D$20-'Weather Data'!E89,0),MAX('DDD Model Calculations'!$D$20-AVERAGE('Weather Data'!E88,'Weather Data'!E90),0))</f>
        <v>17.599999994039536</v>
      </c>
      <c r="J89">
        <f>IF(F89&lt;&gt;"",MAX('DDD Model Calculations'!$D$20-'Weather Data'!F89,0),MAX('DDD Model Calculations'!$D$20-AVERAGE('Weather Data'!F88,'Weather Data'!F90),0))</f>
        <v>17</v>
      </c>
      <c r="K89">
        <f>IF(G89&lt;&gt;"",MAX('DDD Model Calculations'!$D$20-'Weather Data'!G89,0),MAX('DDD Model Calculations'!$D$20-AVERAGE('Weather Data'!G88,'Weather Data'!G90),0))</f>
        <v>25.900000095367432</v>
      </c>
      <c r="L89" s="2">
        <f t="shared" si="5"/>
        <v>41727</v>
      </c>
      <c r="M89">
        <f t="shared" si="6"/>
        <v>2225.3000001460314</v>
      </c>
      <c r="N89">
        <f t="shared" si="7"/>
        <v>2346.000001065433</v>
      </c>
      <c r="O89">
        <f t="shared" si="8"/>
        <v>2462.8000023365021</v>
      </c>
      <c r="P89">
        <f t="shared" si="9"/>
        <v>2961.5000042915344</v>
      </c>
    </row>
    <row r="90" spans="1:16" x14ac:dyDescent="0.4">
      <c r="A90" s="1">
        <v>2014</v>
      </c>
      <c r="B90" s="1">
        <v>3</v>
      </c>
      <c r="C90" s="1">
        <v>30</v>
      </c>
      <c r="D90" s="1">
        <v>2.5</v>
      </c>
      <c r="E90" s="1">
        <v>0.10000000149011611</v>
      </c>
      <c r="F90" s="1">
        <v>1.1000000238418579</v>
      </c>
      <c r="G90" s="1">
        <v>0.40000000596046448</v>
      </c>
      <c r="H90">
        <f>IF(D90&lt;&gt;"",MAX('DDD Model Calculations'!$D$20-'Weather Data'!D90,0),MAX('DDD Model Calculations'!$D$20-AVERAGE('Weather Data'!D89,'Weather Data'!D91),0))</f>
        <v>15.5</v>
      </c>
      <c r="I90">
        <f>IF(E90&lt;&gt;"",MAX('DDD Model Calculations'!$D$20-'Weather Data'!E90,0),MAX('DDD Model Calculations'!$D$20-AVERAGE('Weather Data'!E89,'Weather Data'!E91),0))</f>
        <v>17.899999998509884</v>
      </c>
      <c r="J90">
        <f>IF(F90&lt;&gt;"",MAX('DDD Model Calculations'!$D$20-'Weather Data'!F90,0),MAX('DDD Model Calculations'!$D$20-AVERAGE('Weather Data'!F89,'Weather Data'!F91),0))</f>
        <v>16.899999976158142</v>
      </c>
      <c r="K90">
        <f>IF(G90&lt;&gt;"",MAX('DDD Model Calculations'!$D$20-'Weather Data'!G90,0),MAX('DDD Model Calculations'!$D$20-AVERAGE('Weather Data'!G89,'Weather Data'!G91),0))</f>
        <v>17.599999994039536</v>
      </c>
      <c r="L90" s="2">
        <f t="shared" si="5"/>
        <v>41728</v>
      </c>
      <c r="M90">
        <f t="shared" si="6"/>
        <v>2240.8000001460314</v>
      </c>
      <c r="N90">
        <f t="shared" si="7"/>
        <v>2363.9000010639429</v>
      </c>
      <c r="O90">
        <f t="shared" si="8"/>
        <v>2479.7000023126602</v>
      </c>
      <c r="P90">
        <f t="shared" si="9"/>
        <v>2979.100004285574</v>
      </c>
    </row>
    <row r="91" spans="1:16" x14ac:dyDescent="0.4">
      <c r="A91" s="1">
        <v>2014</v>
      </c>
      <c r="B91" s="1">
        <v>3</v>
      </c>
      <c r="C91" s="1">
        <v>31</v>
      </c>
      <c r="D91" s="1">
        <v>5.1999998092651367</v>
      </c>
      <c r="E91" s="1">
        <v>3.0999999046325679</v>
      </c>
      <c r="F91" s="1">
        <v>2.5999999046325679</v>
      </c>
      <c r="G91" s="1">
        <v>0.20000000298023221</v>
      </c>
      <c r="H91">
        <f>IF(D91&lt;&gt;"",MAX('DDD Model Calculations'!$D$20-'Weather Data'!D91,0),MAX('DDD Model Calculations'!$D$20-AVERAGE('Weather Data'!D90,'Weather Data'!D92),0))</f>
        <v>12.800000190734863</v>
      </c>
      <c r="I91">
        <f>IF(E91&lt;&gt;"",MAX('DDD Model Calculations'!$D$20-'Weather Data'!E91,0),MAX('DDD Model Calculations'!$D$20-AVERAGE('Weather Data'!E90,'Weather Data'!E92),0))</f>
        <v>14.900000095367432</v>
      </c>
      <c r="J91">
        <f>IF(F91&lt;&gt;"",MAX('DDD Model Calculations'!$D$20-'Weather Data'!F91,0),MAX('DDD Model Calculations'!$D$20-AVERAGE('Weather Data'!F90,'Weather Data'!F92),0))</f>
        <v>15.400000095367432</v>
      </c>
      <c r="K91">
        <f>IF(G91&lt;&gt;"",MAX('DDD Model Calculations'!$D$20-'Weather Data'!G91,0),MAX('DDD Model Calculations'!$D$20-AVERAGE('Weather Data'!G90,'Weather Data'!G92),0))</f>
        <v>17.799999997019768</v>
      </c>
      <c r="L91" s="2">
        <f t="shared" si="5"/>
        <v>41729</v>
      </c>
      <c r="M91">
        <f t="shared" si="6"/>
        <v>2253.6000003367662</v>
      </c>
      <c r="N91">
        <f t="shared" si="7"/>
        <v>2378.8000011593103</v>
      </c>
      <c r="O91">
        <f t="shared" si="8"/>
        <v>2495.1000024080276</v>
      </c>
      <c r="P91">
        <f t="shared" si="9"/>
        <v>2996.9000042825937</v>
      </c>
    </row>
    <row r="92" spans="1:16" x14ac:dyDescent="0.4">
      <c r="A92" s="1">
        <v>2014</v>
      </c>
      <c r="B92" s="1">
        <v>4</v>
      </c>
      <c r="C92" s="1">
        <v>1</v>
      </c>
      <c r="D92" s="1">
        <v>4.5</v>
      </c>
      <c r="E92" s="1">
        <v>7.8000001907348633</v>
      </c>
      <c r="F92" s="1">
        <v>0.20000000298023221</v>
      </c>
      <c r="G92" s="1">
        <v>-4.9000000953674316</v>
      </c>
      <c r="H92">
        <f>IF(D92&lt;&gt;"",MAX('DDD Model Calculations'!$D$20-'Weather Data'!D92,0),MAX('DDD Model Calculations'!$D$20-AVERAGE('Weather Data'!D91,'Weather Data'!D93),0))</f>
        <v>13.5</v>
      </c>
      <c r="I92">
        <f>IF(E92&lt;&gt;"",MAX('DDD Model Calculations'!$D$20-'Weather Data'!E92,0),MAX('DDD Model Calculations'!$D$20-AVERAGE('Weather Data'!E91,'Weather Data'!E93),0))</f>
        <v>10.199999809265137</v>
      </c>
      <c r="J92">
        <f>IF(F92&lt;&gt;"",MAX('DDD Model Calculations'!$D$20-'Weather Data'!F92,0),MAX('DDD Model Calculations'!$D$20-AVERAGE('Weather Data'!F91,'Weather Data'!F93),0))</f>
        <v>17.799999997019768</v>
      </c>
      <c r="K92">
        <f>IF(G92&lt;&gt;"",MAX('DDD Model Calculations'!$D$20-'Weather Data'!G92,0),MAX('DDD Model Calculations'!$D$20-AVERAGE('Weather Data'!G91,'Weather Data'!G93),0))</f>
        <v>22.900000095367432</v>
      </c>
      <c r="L92" s="2">
        <f t="shared" si="5"/>
        <v>41730</v>
      </c>
      <c r="M92">
        <f t="shared" si="6"/>
        <v>2267.1000003367662</v>
      </c>
      <c r="N92">
        <f t="shared" si="7"/>
        <v>2389.0000009685755</v>
      </c>
      <c r="O92">
        <f t="shared" si="8"/>
        <v>2512.9000024050474</v>
      </c>
      <c r="P92">
        <f t="shared" si="9"/>
        <v>3019.8000043779612</v>
      </c>
    </row>
    <row r="93" spans="1:16" x14ac:dyDescent="0.4">
      <c r="A93" s="1">
        <v>2014</v>
      </c>
      <c r="B93" s="1">
        <v>4</v>
      </c>
      <c r="C93" s="1">
        <v>2</v>
      </c>
      <c r="D93" s="1">
        <v>2.9000000953674321</v>
      </c>
      <c r="E93" s="1">
        <v>2</v>
      </c>
      <c r="F93" s="1">
        <v>2.2000000476837158</v>
      </c>
      <c r="G93" s="1">
        <v>-3.7999999523162842</v>
      </c>
      <c r="H93">
        <f>IF(D93&lt;&gt;"",MAX('DDD Model Calculations'!$D$20-'Weather Data'!D93,0),MAX('DDD Model Calculations'!$D$20-AVERAGE('Weather Data'!D92,'Weather Data'!D94),0))</f>
        <v>15.099999904632568</v>
      </c>
      <c r="I93">
        <f>IF(E93&lt;&gt;"",MAX('DDD Model Calculations'!$D$20-'Weather Data'!E93,0),MAX('DDD Model Calculations'!$D$20-AVERAGE('Weather Data'!E92,'Weather Data'!E94),0))</f>
        <v>16</v>
      </c>
      <c r="J93">
        <f>IF(F93&lt;&gt;"",MAX('DDD Model Calculations'!$D$20-'Weather Data'!F93,0),MAX('DDD Model Calculations'!$D$20-AVERAGE('Weather Data'!F92,'Weather Data'!F94),0))</f>
        <v>15.799999952316284</v>
      </c>
      <c r="K93">
        <f>IF(G93&lt;&gt;"",MAX('DDD Model Calculations'!$D$20-'Weather Data'!G93,0),MAX('DDD Model Calculations'!$D$20-AVERAGE('Weather Data'!G92,'Weather Data'!G94),0))</f>
        <v>21.799999952316284</v>
      </c>
      <c r="L93" s="2">
        <f t="shared" si="5"/>
        <v>41731</v>
      </c>
      <c r="M93">
        <f t="shared" si="6"/>
        <v>2282.2000002413988</v>
      </c>
      <c r="N93">
        <f t="shared" si="7"/>
        <v>2405.0000009685755</v>
      </c>
      <c r="O93">
        <f t="shared" si="8"/>
        <v>2528.7000023573637</v>
      </c>
      <c r="P93">
        <f t="shared" si="9"/>
        <v>3041.6000043302774</v>
      </c>
    </row>
    <row r="94" spans="1:16" x14ac:dyDescent="0.4">
      <c r="A94" s="1">
        <v>2014</v>
      </c>
      <c r="B94" s="1">
        <v>4</v>
      </c>
      <c r="C94" s="1">
        <v>3</v>
      </c>
      <c r="D94" s="1">
        <v>0.80000001192092896</v>
      </c>
      <c r="E94" s="1">
        <v>-0.30000001192092901</v>
      </c>
      <c r="F94" s="1">
        <v>0.69999998807907104</v>
      </c>
      <c r="G94" s="1">
        <v>-6.5</v>
      </c>
      <c r="H94">
        <f>IF(D94&lt;&gt;"",MAX('DDD Model Calculations'!$D$20-'Weather Data'!D94,0),MAX('DDD Model Calculations'!$D$20-AVERAGE('Weather Data'!D93,'Weather Data'!D95),0))</f>
        <v>17.199999988079071</v>
      </c>
      <c r="I94">
        <f>IF(E94&lt;&gt;"",MAX('DDD Model Calculations'!$D$20-'Weather Data'!E94,0),MAX('DDD Model Calculations'!$D$20-AVERAGE('Weather Data'!E93,'Weather Data'!E95),0))</f>
        <v>18.300000011920929</v>
      </c>
      <c r="J94">
        <f>IF(F94&lt;&gt;"",MAX('DDD Model Calculations'!$D$20-'Weather Data'!F94,0),MAX('DDD Model Calculations'!$D$20-AVERAGE('Weather Data'!F93,'Weather Data'!F95),0))</f>
        <v>17.300000011920929</v>
      </c>
      <c r="K94">
        <f>IF(G94&lt;&gt;"",MAX('DDD Model Calculations'!$D$20-'Weather Data'!G94,0),MAX('DDD Model Calculations'!$D$20-AVERAGE('Weather Data'!G93,'Weather Data'!G95),0))</f>
        <v>24.5</v>
      </c>
      <c r="L94" s="2">
        <f t="shared" si="5"/>
        <v>41732</v>
      </c>
      <c r="M94">
        <f t="shared" si="6"/>
        <v>2299.4000002294779</v>
      </c>
      <c r="N94">
        <f t="shared" si="7"/>
        <v>2423.3000009804964</v>
      </c>
      <c r="O94">
        <f t="shared" si="8"/>
        <v>2546.0000023692846</v>
      </c>
      <c r="P94">
        <f t="shared" si="9"/>
        <v>3066.1000043302774</v>
      </c>
    </row>
    <row r="95" spans="1:16" x14ac:dyDescent="0.4">
      <c r="A95" s="1">
        <v>2014</v>
      </c>
      <c r="B95" s="1">
        <v>4</v>
      </c>
      <c r="C95" s="1">
        <v>4</v>
      </c>
      <c r="D95" s="1">
        <v>4.0999999046325684</v>
      </c>
      <c r="E95" s="1">
        <v>4.6999998092651367</v>
      </c>
      <c r="F95" s="1">
        <v>0.80000001192092896</v>
      </c>
      <c r="G95" s="1">
        <v>-6.4000000953674316</v>
      </c>
      <c r="H95">
        <f>IF(D95&lt;&gt;"",MAX('DDD Model Calculations'!$D$20-'Weather Data'!D95,0),MAX('DDD Model Calculations'!$D$20-AVERAGE('Weather Data'!D94,'Weather Data'!D96),0))</f>
        <v>13.900000095367432</v>
      </c>
      <c r="I95">
        <f>IF(E95&lt;&gt;"",MAX('DDD Model Calculations'!$D$20-'Weather Data'!E95,0),MAX('DDD Model Calculations'!$D$20-AVERAGE('Weather Data'!E94,'Weather Data'!E96),0))</f>
        <v>13.300000190734863</v>
      </c>
      <c r="J95">
        <f>IF(F95&lt;&gt;"",MAX('DDD Model Calculations'!$D$20-'Weather Data'!F95,0),MAX('DDD Model Calculations'!$D$20-AVERAGE('Weather Data'!F94,'Weather Data'!F96),0))</f>
        <v>17.199999988079071</v>
      </c>
      <c r="K95">
        <f>IF(G95&lt;&gt;"",MAX('DDD Model Calculations'!$D$20-'Weather Data'!G95,0),MAX('DDD Model Calculations'!$D$20-AVERAGE('Weather Data'!G94,'Weather Data'!G96),0))</f>
        <v>24.400000095367432</v>
      </c>
      <c r="L95" s="2">
        <f t="shared" si="5"/>
        <v>41733</v>
      </c>
      <c r="M95">
        <f t="shared" si="6"/>
        <v>2313.3000003248453</v>
      </c>
      <c r="N95">
        <f t="shared" si="7"/>
        <v>2436.6000011712313</v>
      </c>
      <c r="O95">
        <f t="shared" si="8"/>
        <v>2563.2000023573637</v>
      </c>
      <c r="P95">
        <f t="shared" si="9"/>
        <v>3090.5000044256449</v>
      </c>
    </row>
    <row r="96" spans="1:16" x14ac:dyDescent="0.4">
      <c r="A96" s="1">
        <v>2014</v>
      </c>
      <c r="B96" s="1">
        <v>4</v>
      </c>
      <c r="C96" s="1">
        <v>5</v>
      </c>
      <c r="D96" s="1">
        <v>0.80000001192092896</v>
      </c>
      <c r="E96" s="1">
        <v>0.20000000298023221</v>
      </c>
      <c r="F96" s="1">
        <v>2.2999999523162842</v>
      </c>
      <c r="G96" s="1">
        <v>-5.8000001907348633</v>
      </c>
      <c r="H96">
        <f>IF(D96&lt;&gt;"",MAX('DDD Model Calculations'!$D$20-'Weather Data'!D96,0),MAX('DDD Model Calculations'!$D$20-AVERAGE('Weather Data'!D95,'Weather Data'!D97),0))</f>
        <v>17.199999988079071</v>
      </c>
      <c r="I96">
        <f>IF(E96&lt;&gt;"",MAX('DDD Model Calculations'!$D$20-'Weather Data'!E96,0),MAX('DDD Model Calculations'!$D$20-AVERAGE('Weather Data'!E95,'Weather Data'!E97),0))</f>
        <v>17.799999997019768</v>
      </c>
      <c r="J96">
        <f>IF(F96&lt;&gt;"",MAX('DDD Model Calculations'!$D$20-'Weather Data'!F96,0),MAX('DDD Model Calculations'!$D$20-AVERAGE('Weather Data'!F95,'Weather Data'!F97),0))</f>
        <v>15.700000047683716</v>
      </c>
      <c r="K96">
        <f>IF(G96&lt;&gt;"",MAX('DDD Model Calculations'!$D$20-'Weather Data'!G96,0),MAX('DDD Model Calculations'!$D$20-AVERAGE('Weather Data'!G95,'Weather Data'!G97),0))</f>
        <v>23.800000190734863</v>
      </c>
      <c r="L96" s="2">
        <f t="shared" si="5"/>
        <v>41734</v>
      </c>
      <c r="M96">
        <f t="shared" si="6"/>
        <v>2330.5000003129244</v>
      </c>
      <c r="N96">
        <f t="shared" si="7"/>
        <v>2454.400001168251</v>
      </c>
      <c r="O96">
        <f t="shared" si="8"/>
        <v>2578.9000024050474</v>
      </c>
      <c r="P96">
        <f t="shared" si="9"/>
        <v>3114.3000046163797</v>
      </c>
    </row>
    <row r="97" spans="1:16" x14ac:dyDescent="0.4">
      <c r="A97" s="1">
        <v>2014</v>
      </c>
      <c r="B97" s="1">
        <v>4</v>
      </c>
      <c r="C97" s="1">
        <v>6</v>
      </c>
      <c r="D97" s="1">
        <v>3.5999999046325679</v>
      </c>
      <c r="E97" s="1">
        <v>3.2999999523162842</v>
      </c>
      <c r="F97" s="1">
        <v>2.7000000476837158</v>
      </c>
      <c r="G97" s="1">
        <v>2.5999999046325679</v>
      </c>
      <c r="H97">
        <f>IF(D97&lt;&gt;"",MAX('DDD Model Calculations'!$D$20-'Weather Data'!D97,0),MAX('DDD Model Calculations'!$D$20-AVERAGE('Weather Data'!D96,'Weather Data'!D98),0))</f>
        <v>14.400000095367432</v>
      </c>
      <c r="I97">
        <f>IF(E97&lt;&gt;"",MAX('DDD Model Calculations'!$D$20-'Weather Data'!E97,0),MAX('DDD Model Calculations'!$D$20-AVERAGE('Weather Data'!E96,'Weather Data'!E98),0))</f>
        <v>14.700000047683716</v>
      </c>
      <c r="J97">
        <f>IF(F97&lt;&gt;"",MAX('DDD Model Calculations'!$D$20-'Weather Data'!F97,0),MAX('DDD Model Calculations'!$D$20-AVERAGE('Weather Data'!F96,'Weather Data'!F98),0))</f>
        <v>15.299999952316284</v>
      </c>
      <c r="K97">
        <f>IF(G97&lt;&gt;"",MAX('DDD Model Calculations'!$D$20-'Weather Data'!G97,0),MAX('DDD Model Calculations'!$D$20-AVERAGE('Weather Data'!G96,'Weather Data'!G98),0))</f>
        <v>15.400000095367432</v>
      </c>
      <c r="L97" s="2">
        <f t="shared" si="5"/>
        <v>41735</v>
      </c>
      <c r="M97">
        <f t="shared" si="6"/>
        <v>2344.9000004082918</v>
      </c>
      <c r="N97">
        <f t="shared" si="7"/>
        <v>2469.1000012159348</v>
      </c>
      <c r="O97">
        <f t="shared" si="8"/>
        <v>2594.2000023573637</v>
      </c>
      <c r="P97">
        <f t="shared" si="9"/>
        <v>3129.7000047117472</v>
      </c>
    </row>
    <row r="98" spans="1:16" x14ac:dyDescent="0.4">
      <c r="A98" s="1">
        <v>2014</v>
      </c>
      <c r="B98" s="1">
        <v>4</v>
      </c>
      <c r="C98" s="1">
        <v>7</v>
      </c>
      <c r="D98" s="1">
        <v>4.6999998092651367</v>
      </c>
      <c r="E98" s="1">
        <v>5.6999998092651367</v>
      </c>
      <c r="F98" s="1">
        <v>4</v>
      </c>
      <c r="G98" s="1">
        <v>1.5</v>
      </c>
      <c r="H98">
        <f>IF(D98&lt;&gt;"",MAX('DDD Model Calculations'!$D$20-'Weather Data'!D98,0),MAX('DDD Model Calculations'!$D$20-AVERAGE('Weather Data'!D97,'Weather Data'!D99),0))</f>
        <v>13.300000190734863</v>
      </c>
      <c r="I98">
        <f>IF(E98&lt;&gt;"",MAX('DDD Model Calculations'!$D$20-'Weather Data'!E98,0),MAX('DDD Model Calculations'!$D$20-AVERAGE('Weather Data'!E97,'Weather Data'!E99),0))</f>
        <v>12.300000190734863</v>
      </c>
      <c r="J98">
        <f>IF(F98&lt;&gt;"",MAX('DDD Model Calculations'!$D$20-'Weather Data'!F98,0),MAX('DDD Model Calculations'!$D$20-AVERAGE('Weather Data'!F97,'Weather Data'!F99),0))</f>
        <v>14</v>
      </c>
      <c r="K98">
        <f>IF(G98&lt;&gt;"",MAX('DDD Model Calculations'!$D$20-'Weather Data'!G98,0),MAX('DDD Model Calculations'!$D$20-AVERAGE('Weather Data'!G97,'Weather Data'!G99),0))</f>
        <v>16.5</v>
      </c>
      <c r="L98" s="2">
        <f t="shared" si="5"/>
        <v>41736</v>
      </c>
      <c r="M98">
        <f t="shared" si="6"/>
        <v>2358.2000005990267</v>
      </c>
      <c r="N98">
        <f t="shared" si="7"/>
        <v>2481.4000014066696</v>
      </c>
      <c r="O98">
        <f t="shared" si="8"/>
        <v>2608.2000023573637</v>
      </c>
      <c r="P98">
        <f t="shared" si="9"/>
        <v>3146.2000047117472</v>
      </c>
    </row>
    <row r="99" spans="1:16" x14ac:dyDescent="0.4">
      <c r="A99" s="1">
        <v>2014</v>
      </c>
      <c r="B99" s="1">
        <v>4</v>
      </c>
      <c r="C99" s="1">
        <v>8</v>
      </c>
      <c r="D99" s="1">
        <v>6.6999998092651367</v>
      </c>
      <c r="E99" s="1">
        <v>6</v>
      </c>
      <c r="F99" s="1">
        <v>3.7000000476837158</v>
      </c>
      <c r="G99" s="1">
        <v>3.0999999046325679</v>
      </c>
      <c r="H99">
        <f>IF(D99&lt;&gt;"",MAX('DDD Model Calculations'!$D$20-'Weather Data'!D99,0),MAX('DDD Model Calculations'!$D$20-AVERAGE('Weather Data'!D98,'Weather Data'!D100),0))</f>
        <v>11.300000190734863</v>
      </c>
      <c r="I99">
        <f>IF(E99&lt;&gt;"",MAX('DDD Model Calculations'!$D$20-'Weather Data'!E99,0),MAX('DDD Model Calculations'!$D$20-AVERAGE('Weather Data'!E98,'Weather Data'!E100),0))</f>
        <v>12</v>
      </c>
      <c r="J99">
        <f>IF(F99&lt;&gt;"",MAX('DDD Model Calculations'!$D$20-'Weather Data'!F99,0),MAX('DDD Model Calculations'!$D$20-AVERAGE('Weather Data'!F98,'Weather Data'!F100),0))</f>
        <v>14.299999952316284</v>
      </c>
      <c r="K99">
        <f>IF(G99&lt;&gt;"",MAX('DDD Model Calculations'!$D$20-'Weather Data'!G99,0),MAX('DDD Model Calculations'!$D$20-AVERAGE('Weather Data'!G98,'Weather Data'!G100),0))</f>
        <v>14.900000095367432</v>
      </c>
      <c r="L99" s="2">
        <f t="shared" si="5"/>
        <v>41737</v>
      </c>
      <c r="M99">
        <f t="shared" si="6"/>
        <v>2369.5000007897615</v>
      </c>
      <c r="N99">
        <f t="shared" si="7"/>
        <v>2493.4000014066696</v>
      </c>
      <c r="O99">
        <f t="shared" si="8"/>
        <v>2622.50000230968</v>
      </c>
      <c r="P99">
        <f t="shared" si="9"/>
        <v>3161.1000048071146</v>
      </c>
    </row>
    <row r="100" spans="1:16" x14ac:dyDescent="0.4">
      <c r="A100" s="1">
        <v>2014</v>
      </c>
      <c r="B100" s="1">
        <v>4</v>
      </c>
      <c r="C100" s="1">
        <v>9</v>
      </c>
      <c r="D100" s="1">
        <v>5.5</v>
      </c>
      <c r="E100" s="1">
        <v>4.4000000953674316</v>
      </c>
      <c r="F100" s="1">
        <v>2.0999999046325679</v>
      </c>
      <c r="G100" s="1">
        <v>2</v>
      </c>
      <c r="H100">
        <f>IF(D100&lt;&gt;"",MAX('DDD Model Calculations'!$D$20-'Weather Data'!D100,0),MAX('DDD Model Calculations'!$D$20-AVERAGE('Weather Data'!D99,'Weather Data'!D101),0))</f>
        <v>12.5</v>
      </c>
      <c r="I100">
        <f>IF(E100&lt;&gt;"",MAX('DDD Model Calculations'!$D$20-'Weather Data'!E100,0),MAX('DDD Model Calculations'!$D$20-AVERAGE('Weather Data'!E99,'Weather Data'!E101),0))</f>
        <v>13.599999904632568</v>
      </c>
      <c r="J100">
        <f>IF(F100&lt;&gt;"",MAX('DDD Model Calculations'!$D$20-'Weather Data'!F100,0),MAX('DDD Model Calculations'!$D$20-AVERAGE('Weather Data'!F99,'Weather Data'!F101),0))</f>
        <v>15.900000095367432</v>
      </c>
      <c r="K100">
        <f>IF(G100&lt;&gt;"",MAX('DDD Model Calculations'!$D$20-'Weather Data'!G100,0),MAX('DDD Model Calculations'!$D$20-AVERAGE('Weather Data'!G99,'Weather Data'!G101),0))</f>
        <v>16</v>
      </c>
      <c r="L100" s="2">
        <f t="shared" si="5"/>
        <v>41738</v>
      </c>
      <c r="M100">
        <f t="shared" si="6"/>
        <v>2382.0000007897615</v>
      </c>
      <c r="N100">
        <f t="shared" si="7"/>
        <v>2507.0000013113022</v>
      </c>
      <c r="O100">
        <f t="shared" si="8"/>
        <v>2638.4000024050474</v>
      </c>
      <c r="P100">
        <f t="shared" si="9"/>
        <v>3177.1000048071146</v>
      </c>
    </row>
    <row r="101" spans="1:16" x14ac:dyDescent="0.4">
      <c r="A101" s="1">
        <v>2014</v>
      </c>
      <c r="B101" s="1">
        <v>4</v>
      </c>
      <c r="C101" s="1">
        <v>10</v>
      </c>
      <c r="D101" s="1">
        <v>11.39999961853027</v>
      </c>
      <c r="E101" s="1">
        <v>10.19999980926514</v>
      </c>
      <c r="F101" s="1">
        <v>7.8000001907348633</v>
      </c>
      <c r="G101" s="1">
        <v>4.4000000953674316</v>
      </c>
      <c r="H101">
        <f>IF(D101&lt;&gt;"",MAX('DDD Model Calculations'!$D$20-'Weather Data'!D101,0),MAX('DDD Model Calculations'!$D$20-AVERAGE('Weather Data'!D100,'Weather Data'!D102),0))</f>
        <v>6.6000003814697301</v>
      </c>
      <c r="I101">
        <f>IF(E101&lt;&gt;"",MAX('DDD Model Calculations'!$D$20-'Weather Data'!E101,0),MAX('DDD Model Calculations'!$D$20-AVERAGE('Weather Data'!E100,'Weather Data'!E102),0))</f>
        <v>7.8000001907348597</v>
      </c>
      <c r="J101">
        <f>IF(F101&lt;&gt;"",MAX('DDD Model Calculations'!$D$20-'Weather Data'!F101,0),MAX('DDD Model Calculations'!$D$20-AVERAGE('Weather Data'!F100,'Weather Data'!F102),0))</f>
        <v>10.199999809265137</v>
      </c>
      <c r="K101">
        <f>IF(G101&lt;&gt;"",MAX('DDD Model Calculations'!$D$20-'Weather Data'!G101,0),MAX('DDD Model Calculations'!$D$20-AVERAGE('Weather Data'!G100,'Weather Data'!G102),0))</f>
        <v>13.599999904632568</v>
      </c>
      <c r="L101" s="2">
        <f t="shared" si="5"/>
        <v>41739</v>
      </c>
      <c r="M101">
        <f t="shared" si="6"/>
        <v>2388.6000011712313</v>
      </c>
      <c r="N101">
        <f t="shared" si="7"/>
        <v>2514.800001502037</v>
      </c>
      <c r="O101">
        <f t="shared" si="8"/>
        <v>2648.6000022143126</v>
      </c>
      <c r="P101">
        <f t="shared" si="9"/>
        <v>3190.7000047117472</v>
      </c>
    </row>
    <row r="102" spans="1:16" x14ac:dyDescent="0.4">
      <c r="A102" s="1">
        <v>2014</v>
      </c>
      <c r="B102" s="1">
        <v>4</v>
      </c>
      <c r="C102" s="1">
        <v>11</v>
      </c>
      <c r="D102" s="1">
        <v>8.3000001907348633</v>
      </c>
      <c r="E102" s="1">
        <v>7.5</v>
      </c>
      <c r="F102" s="1">
        <v>6.8000001907348633</v>
      </c>
      <c r="G102" s="1">
        <v>3.4000000953674321</v>
      </c>
      <c r="H102">
        <f>IF(D102&lt;&gt;"",MAX('DDD Model Calculations'!$D$20-'Weather Data'!D102,0),MAX('DDD Model Calculations'!$D$20-AVERAGE('Weather Data'!D101,'Weather Data'!D103),0))</f>
        <v>9.6999998092651367</v>
      </c>
      <c r="I102">
        <f>IF(E102&lt;&gt;"",MAX('DDD Model Calculations'!$D$20-'Weather Data'!E102,0),MAX('DDD Model Calculations'!$D$20-AVERAGE('Weather Data'!E101,'Weather Data'!E103),0))</f>
        <v>10.5</v>
      </c>
      <c r="J102">
        <f>IF(F102&lt;&gt;"",MAX('DDD Model Calculations'!$D$20-'Weather Data'!F102,0),MAX('DDD Model Calculations'!$D$20-AVERAGE('Weather Data'!F101,'Weather Data'!F103),0))</f>
        <v>11.199999809265137</v>
      </c>
      <c r="K102">
        <f>IF(G102&lt;&gt;"",MAX('DDD Model Calculations'!$D$20-'Weather Data'!G102,0),MAX('DDD Model Calculations'!$D$20-AVERAGE('Weather Data'!G101,'Weather Data'!G103),0))</f>
        <v>14.599999904632568</v>
      </c>
      <c r="L102" s="2">
        <f t="shared" si="5"/>
        <v>41740</v>
      </c>
      <c r="M102">
        <f t="shared" si="6"/>
        <v>2398.3000009804964</v>
      </c>
      <c r="N102">
        <f t="shared" si="7"/>
        <v>2525.300001502037</v>
      </c>
      <c r="O102">
        <f t="shared" si="8"/>
        <v>2659.8000020235777</v>
      </c>
      <c r="P102">
        <f t="shared" si="9"/>
        <v>3205.3000046163797</v>
      </c>
    </row>
    <row r="103" spans="1:16" x14ac:dyDescent="0.4">
      <c r="A103" s="1">
        <v>2014</v>
      </c>
      <c r="B103" s="1">
        <v>4</v>
      </c>
      <c r="C103" s="1">
        <v>12</v>
      </c>
      <c r="D103" s="1">
        <v>9.1999998092651367</v>
      </c>
      <c r="E103" s="1">
        <v>8.8999996185302734</v>
      </c>
      <c r="F103" s="1">
        <v>8.1000003814697266</v>
      </c>
      <c r="G103" s="1">
        <v>-1.299999952316284</v>
      </c>
      <c r="H103">
        <f>IF(D103&lt;&gt;"",MAX('DDD Model Calculations'!$D$20-'Weather Data'!D103,0),MAX('DDD Model Calculations'!$D$20-AVERAGE('Weather Data'!D102,'Weather Data'!D104),0))</f>
        <v>8.8000001907348633</v>
      </c>
      <c r="I103">
        <f>IF(E103&lt;&gt;"",MAX('DDD Model Calculations'!$D$20-'Weather Data'!E103,0),MAX('DDD Model Calculations'!$D$20-AVERAGE('Weather Data'!E102,'Weather Data'!E104),0))</f>
        <v>9.1000003814697266</v>
      </c>
      <c r="J103">
        <f>IF(F103&lt;&gt;"",MAX('DDD Model Calculations'!$D$20-'Weather Data'!F103,0),MAX('DDD Model Calculations'!$D$20-AVERAGE('Weather Data'!F102,'Weather Data'!F104),0))</f>
        <v>9.8999996185302734</v>
      </c>
      <c r="K103">
        <f>IF(G103&lt;&gt;"",MAX('DDD Model Calculations'!$D$20-'Weather Data'!G103,0),MAX('DDD Model Calculations'!$D$20-AVERAGE('Weather Data'!G102,'Weather Data'!G104),0))</f>
        <v>19.299999952316284</v>
      </c>
      <c r="L103" s="2">
        <f t="shared" si="5"/>
        <v>41741</v>
      </c>
      <c r="M103">
        <f t="shared" si="6"/>
        <v>2407.1000011712313</v>
      </c>
      <c r="N103">
        <f t="shared" si="7"/>
        <v>2534.4000018835068</v>
      </c>
      <c r="O103">
        <f t="shared" si="8"/>
        <v>2669.700001642108</v>
      </c>
      <c r="P103">
        <f t="shared" si="9"/>
        <v>3224.600004568696</v>
      </c>
    </row>
    <row r="104" spans="1:16" x14ac:dyDescent="0.4">
      <c r="A104" s="1">
        <v>2014</v>
      </c>
      <c r="B104" s="1">
        <v>4</v>
      </c>
      <c r="C104" s="1">
        <v>13</v>
      </c>
      <c r="D104" s="1">
        <v>14</v>
      </c>
      <c r="E104" s="1">
        <v>14.10000038146973</v>
      </c>
      <c r="F104" s="1">
        <v>6.1999998092651367</v>
      </c>
      <c r="G104" s="1">
        <v>3.7000000476837158</v>
      </c>
      <c r="H104">
        <f>IF(D104&lt;&gt;"",MAX('DDD Model Calculations'!$D$20-'Weather Data'!D104,0),MAX('DDD Model Calculations'!$D$20-AVERAGE('Weather Data'!D103,'Weather Data'!D105),0))</f>
        <v>4</v>
      </c>
      <c r="I104">
        <f>IF(E104&lt;&gt;"",MAX('DDD Model Calculations'!$D$20-'Weather Data'!E104,0),MAX('DDD Model Calculations'!$D$20-AVERAGE('Weather Data'!E103,'Weather Data'!E105),0))</f>
        <v>3.8999996185302699</v>
      </c>
      <c r="J104">
        <f>IF(F104&lt;&gt;"",MAX('DDD Model Calculations'!$D$20-'Weather Data'!F104,0),MAX('DDD Model Calculations'!$D$20-AVERAGE('Weather Data'!F103,'Weather Data'!F105),0))</f>
        <v>11.800000190734863</v>
      </c>
      <c r="K104">
        <f>IF(G104&lt;&gt;"",MAX('DDD Model Calculations'!$D$20-'Weather Data'!G104,0),MAX('DDD Model Calculations'!$D$20-AVERAGE('Weather Data'!G103,'Weather Data'!G105),0))</f>
        <v>14.299999952316284</v>
      </c>
      <c r="L104" s="2">
        <f t="shared" si="5"/>
        <v>41742</v>
      </c>
      <c r="M104">
        <f t="shared" si="6"/>
        <v>2411.1000011712313</v>
      </c>
      <c r="N104">
        <f t="shared" si="7"/>
        <v>2538.300001502037</v>
      </c>
      <c r="O104">
        <f t="shared" si="8"/>
        <v>2681.5000018328428</v>
      </c>
      <c r="P104">
        <f t="shared" si="9"/>
        <v>3238.9000045210123</v>
      </c>
    </row>
    <row r="105" spans="1:16" x14ac:dyDescent="0.4">
      <c r="A105" s="1">
        <v>2014</v>
      </c>
      <c r="B105" s="1">
        <v>4</v>
      </c>
      <c r="C105" s="1">
        <v>14</v>
      </c>
      <c r="D105" s="1">
        <v>11.60000038146973</v>
      </c>
      <c r="E105" s="1">
        <v>9.3999996185302734</v>
      </c>
      <c r="F105" s="1">
        <v>14.5</v>
      </c>
      <c r="G105" s="1">
        <v>-5.8000001907348633</v>
      </c>
      <c r="H105">
        <f>IF(D105&lt;&gt;"",MAX('DDD Model Calculations'!$D$20-'Weather Data'!D105,0),MAX('DDD Model Calculations'!$D$20-AVERAGE('Weather Data'!D104,'Weather Data'!D106),0))</f>
        <v>6.3999996185302699</v>
      </c>
      <c r="I105">
        <f>IF(E105&lt;&gt;"",MAX('DDD Model Calculations'!$D$20-'Weather Data'!E105,0),MAX('DDD Model Calculations'!$D$20-AVERAGE('Weather Data'!E104,'Weather Data'!E106),0))</f>
        <v>8.6000003814697266</v>
      </c>
      <c r="J105">
        <f>IF(F105&lt;&gt;"",MAX('DDD Model Calculations'!$D$20-'Weather Data'!F105,0),MAX('DDD Model Calculations'!$D$20-AVERAGE('Weather Data'!F104,'Weather Data'!F106),0))</f>
        <v>3.5</v>
      </c>
      <c r="K105">
        <f>IF(G105&lt;&gt;"",MAX('DDD Model Calculations'!$D$20-'Weather Data'!G105,0),MAX('DDD Model Calculations'!$D$20-AVERAGE('Weather Data'!G104,'Weather Data'!G106),0))</f>
        <v>23.800000190734863</v>
      </c>
      <c r="L105" s="2">
        <f t="shared" si="5"/>
        <v>41743</v>
      </c>
      <c r="M105">
        <f t="shared" si="6"/>
        <v>2417.5000007897615</v>
      </c>
      <c r="N105">
        <f t="shared" si="7"/>
        <v>2546.9000018835068</v>
      </c>
      <c r="O105">
        <f t="shared" si="8"/>
        <v>2685.0000018328428</v>
      </c>
      <c r="P105">
        <f t="shared" si="9"/>
        <v>3262.7000047117472</v>
      </c>
    </row>
    <row r="106" spans="1:16" x14ac:dyDescent="0.4">
      <c r="A106" s="1">
        <v>2014</v>
      </c>
      <c r="B106" s="1">
        <v>4</v>
      </c>
      <c r="C106" s="1">
        <v>15</v>
      </c>
      <c r="D106" s="1">
        <v>-2</v>
      </c>
      <c r="E106" s="1">
        <v>-3.7000000476837158</v>
      </c>
      <c r="F106" s="1">
        <v>0.10000000149011611</v>
      </c>
      <c r="G106" s="1">
        <v>-5.9000000953674316</v>
      </c>
      <c r="H106">
        <f>IF(D106&lt;&gt;"",MAX('DDD Model Calculations'!$D$20-'Weather Data'!D106,0),MAX('DDD Model Calculations'!$D$20-AVERAGE('Weather Data'!D105,'Weather Data'!D107),0))</f>
        <v>20</v>
      </c>
      <c r="I106">
        <f>IF(E106&lt;&gt;"",MAX('DDD Model Calculations'!$D$20-'Weather Data'!E106,0),MAX('DDD Model Calculations'!$D$20-AVERAGE('Weather Data'!E105,'Weather Data'!E107),0))</f>
        <v>21.700000047683716</v>
      </c>
      <c r="J106">
        <f>IF(F106&lt;&gt;"",MAX('DDD Model Calculations'!$D$20-'Weather Data'!F106,0),MAX('DDD Model Calculations'!$D$20-AVERAGE('Weather Data'!F105,'Weather Data'!F107),0))</f>
        <v>17.899999998509884</v>
      </c>
      <c r="K106">
        <f>IF(G106&lt;&gt;"",MAX('DDD Model Calculations'!$D$20-'Weather Data'!G106,0),MAX('DDD Model Calculations'!$D$20-AVERAGE('Weather Data'!G105,'Weather Data'!G107),0))</f>
        <v>23.900000095367432</v>
      </c>
      <c r="L106" s="2">
        <f t="shared" si="5"/>
        <v>41744</v>
      </c>
      <c r="M106">
        <f t="shared" si="6"/>
        <v>2437.5000007897615</v>
      </c>
      <c r="N106">
        <f t="shared" si="7"/>
        <v>2568.6000019311905</v>
      </c>
      <c r="O106">
        <f t="shared" si="8"/>
        <v>2702.9000018313527</v>
      </c>
      <c r="P106">
        <f t="shared" si="9"/>
        <v>3286.6000048071146</v>
      </c>
    </row>
    <row r="107" spans="1:16" x14ac:dyDescent="0.4">
      <c r="A107" s="1">
        <v>2014</v>
      </c>
      <c r="B107" s="1">
        <v>4</v>
      </c>
      <c r="C107" s="1">
        <v>16</v>
      </c>
      <c r="D107" s="1">
        <v>-1.5</v>
      </c>
      <c r="E107" s="1">
        <v>-2.2000000476837158</v>
      </c>
      <c r="F107" s="1">
        <v>-3.7999999523162842</v>
      </c>
      <c r="G107" s="1">
        <v>-7.4000000953674316</v>
      </c>
      <c r="H107">
        <f>IF(D107&lt;&gt;"",MAX('DDD Model Calculations'!$D$20-'Weather Data'!D107,0),MAX('DDD Model Calculations'!$D$20-AVERAGE('Weather Data'!D106,'Weather Data'!D108),0))</f>
        <v>19.5</v>
      </c>
      <c r="I107">
        <f>IF(E107&lt;&gt;"",MAX('DDD Model Calculations'!$D$20-'Weather Data'!E107,0),MAX('DDD Model Calculations'!$D$20-AVERAGE('Weather Data'!E106,'Weather Data'!E108),0))</f>
        <v>20.200000047683716</v>
      </c>
      <c r="J107">
        <f>IF(F107&lt;&gt;"",MAX('DDD Model Calculations'!$D$20-'Weather Data'!F107,0),MAX('DDD Model Calculations'!$D$20-AVERAGE('Weather Data'!F106,'Weather Data'!F108),0))</f>
        <v>21.799999952316284</v>
      </c>
      <c r="K107">
        <f>IF(G107&lt;&gt;"",MAX('DDD Model Calculations'!$D$20-'Weather Data'!G107,0),MAX('DDD Model Calculations'!$D$20-AVERAGE('Weather Data'!G106,'Weather Data'!G108),0))</f>
        <v>25.400000095367432</v>
      </c>
      <c r="L107" s="2">
        <f t="shared" si="5"/>
        <v>41745</v>
      </c>
      <c r="M107">
        <f t="shared" si="6"/>
        <v>2457.0000007897615</v>
      </c>
      <c r="N107">
        <f t="shared" si="7"/>
        <v>2588.8000019788742</v>
      </c>
      <c r="O107">
        <f t="shared" si="8"/>
        <v>2724.700001783669</v>
      </c>
      <c r="P107">
        <f t="shared" si="9"/>
        <v>3312.000004902482</v>
      </c>
    </row>
    <row r="108" spans="1:16" x14ac:dyDescent="0.4">
      <c r="A108" s="1">
        <v>2014</v>
      </c>
      <c r="B108" s="1">
        <v>4</v>
      </c>
      <c r="C108" s="1">
        <v>17</v>
      </c>
      <c r="D108" s="1">
        <v>3.7999999523162842</v>
      </c>
      <c r="E108" s="1">
        <v>5.9000000953674316</v>
      </c>
      <c r="F108" s="1">
        <v>1.1000000238418579</v>
      </c>
      <c r="G108" s="1">
        <v>-1.3999999761581421</v>
      </c>
      <c r="H108">
        <f>IF(D108&lt;&gt;"",MAX('DDD Model Calculations'!$D$20-'Weather Data'!D108,0),MAX('DDD Model Calculations'!$D$20-AVERAGE('Weather Data'!D107,'Weather Data'!D109),0))</f>
        <v>14.200000047683716</v>
      </c>
      <c r="I108">
        <f>IF(E108&lt;&gt;"",MAX('DDD Model Calculations'!$D$20-'Weather Data'!E108,0),MAX('DDD Model Calculations'!$D$20-AVERAGE('Weather Data'!E107,'Weather Data'!E109),0))</f>
        <v>12.099999904632568</v>
      </c>
      <c r="J108">
        <f>IF(F108&lt;&gt;"",MAX('DDD Model Calculations'!$D$20-'Weather Data'!F108,0),MAX('DDD Model Calculations'!$D$20-AVERAGE('Weather Data'!F107,'Weather Data'!F109),0))</f>
        <v>16.899999976158142</v>
      </c>
      <c r="K108">
        <f>IF(G108&lt;&gt;"",MAX('DDD Model Calculations'!$D$20-'Weather Data'!G108,0),MAX('DDD Model Calculations'!$D$20-AVERAGE('Weather Data'!G107,'Weather Data'!G109),0))</f>
        <v>19.399999976158142</v>
      </c>
      <c r="L108" s="2">
        <f t="shared" si="5"/>
        <v>41746</v>
      </c>
      <c r="M108">
        <f t="shared" si="6"/>
        <v>2471.2000008374453</v>
      </c>
      <c r="N108">
        <f t="shared" si="7"/>
        <v>2600.9000018835068</v>
      </c>
      <c r="O108">
        <f t="shared" si="8"/>
        <v>2741.6000017598271</v>
      </c>
      <c r="P108">
        <f t="shared" si="9"/>
        <v>3331.4000048786402</v>
      </c>
    </row>
    <row r="109" spans="1:16" x14ac:dyDescent="0.4">
      <c r="A109" s="1">
        <v>2014</v>
      </c>
      <c r="B109" s="1">
        <v>4</v>
      </c>
      <c r="C109" s="1">
        <v>18</v>
      </c>
      <c r="D109" s="1">
        <v>6.0999999046325684</v>
      </c>
      <c r="E109" s="1">
        <v>6</v>
      </c>
      <c r="F109" s="1">
        <v>5.4000000953674316</v>
      </c>
      <c r="G109" s="1">
        <v>0.10000000149011611</v>
      </c>
      <c r="H109">
        <f>IF(D109&lt;&gt;"",MAX('DDD Model Calculations'!$D$20-'Weather Data'!D109,0),MAX('DDD Model Calculations'!$D$20-AVERAGE('Weather Data'!D108,'Weather Data'!D110),0))</f>
        <v>11.900000095367432</v>
      </c>
      <c r="I109">
        <f>IF(E109&lt;&gt;"",MAX('DDD Model Calculations'!$D$20-'Weather Data'!E109,0),MAX('DDD Model Calculations'!$D$20-AVERAGE('Weather Data'!E108,'Weather Data'!E110),0))</f>
        <v>12</v>
      </c>
      <c r="J109">
        <f>IF(F109&lt;&gt;"",MAX('DDD Model Calculations'!$D$20-'Weather Data'!F109,0),MAX('DDD Model Calculations'!$D$20-AVERAGE('Weather Data'!F108,'Weather Data'!F110),0))</f>
        <v>12.599999904632568</v>
      </c>
      <c r="K109">
        <f>IF(G109&lt;&gt;"",MAX('DDD Model Calculations'!$D$20-'Weather Data'!G109,0),MAX('DDD Model Calculations'!$D$20-AVERAGE('Weather Data'!G108,'Weather Data'!G110),0))</f>
        <v>17.899999998509884</v>
      </c>
      <c r="L109" s="2">
        <f t="shared" si="5"/>
        <v>41747</v>
      </c>
      <c r="M109">
        <f t="shared" si="6"/>
        <v>2483.1000009328127</v>
      </c>
      <c r="N109">
        <f t="shared" si="7"/>
        <v>2612.9000018835068</v>
      </c>
      <c r="O109">
        <f t="shared" si="8"/>
        <v>2754.2000016644597</v>
      </c>
      <c r="P109">
        <f t="shared" si="9"/>
        <v>3349.3000048771501</v>
      </c>
    </row>
    <row r="110" spans="1:16" x14ac:dyDescent="0.4">
      <c r="A110" s="1">
        <v>2014</v>
      </c>
      <c r="B110" s="1">
        <v>4</v>
      </c>
      <c r="C110" s="1">
        <v>19</v>
      </c>
      <c r="D110" s="1">
        <v>5.5</v>
      </c>
      <c r="E110" s="1">
        <v>5.8000001907348633</v>
      </c>
      <c r="F110" s="1">
        <v>3.9000000953674321</v>
      </c>
      <c r="G110" s="1">
        <v>-1.3999999761581421</v>
      </c>
      <c r="H110">
        <f>IF(D110&lt;&gt;"",MAX('DDD Model Calculations'!$D$20-'Weather Data'!D110,0),MAX('DDD Model Calculations'!$D$20-AVERAGE('Weather Data'!D109,'Weather Data'!D111),0))</f>
        <v>12.5</v>
      </c>
      <c r="I110">
        <f>IF(E110&lt;&gt;"",MAX('DDD Model Calculations'!$D$20-'Weather Data'!E110,0),MAX('DDD Model Calculations'!$D$20-AVERAGE('Weather Data'!E109,'Weather Data'!E111),0))</f>
        <v>12.199999809265137</v>
      </c>
      <c r="J110">
        <f>IF(F110&lt;&gt;"",MAX('DDD Model Calculations'!$D$20-'Weather Data'!F110,0),MAX('DDD Model Calculations'!$D$20-AVERAGE('Weather Data'!F109,'Weather Data'!F111),0))</f>
        <v>14.099999904632568</v>
      </c>
      <c r="K110">
        <f>IF(G110&lt;&gt;"",MAX('DDD Model Calculations'!$D$20-'Weather Data'!G110,0),MAX('DDD Model Calculations'!$D$20-AVERAGE('Weather Data'!G109,'Weather Data'!G111),0))</f>
        <v>19.399999976158142</v>
      </c>
      <c r="L110" s="2">
        <f t="shared" si="5"/>
        <v>41748</v>
      </c>
      <c r="M110">
        <f t="shared" si="6"/>
        <v>2495.6000009328127</v>
      </c>
      <c r="N110">
        <f t="shared" si="7"/>
        <v>2625.1000016927719</v>
      </c>
      <c r="O110">
        <f t="shared" si="8"/>
        <v>2768.3000015690923</v>
      </c>
      <c r="P110">
        <f t="shared" si="9"/>
        <v>3368.7000048533082</v>
      </c>
    </row>
    <row r="111" spans="1:16" x14ac:dyDescent="0.4">
      <c r="A111" s="1">
        <v>2014</v>
      </c>
      <c r="B111" s="1">
        <v>4</v>
      </c>
      <c r="C111" s="1">
        <v>20</v>
      </c>
      <c r="D111" s="1">
        <v>7.5</v>
      </c>
      <c r="E111" s="1">
        <v>10.30000019073486</v>
      </c>
      <c r="F111" s="1">
        <v>7.1999998092651367</v>
      </c>
      <c r="G111" s="1">
        <v>6.0999999046325684</v>
      </c>
      <c r="H111">
        <f>IF(D111&lt;&gt;"",MAX('DDD Model Calculations'!$D$20-'Weather Data'!D111,0),MAX('DDD Model Calculations'!$D$20-AVERAGE('Weather Data'!D110,'Weather Data'!D112),0))</f>
        <v>10.5</v>
      </c>
      <c r="I111">
        <f>IF(E111&lt;&gt;"",MAX('DDD Model Calculations'!$D$20-'Weather Data'!E111,0),MAX('DDD Model Calculations'!$D$20-AVERAGE('Weather Data'!E110,'Weather Data'!E112),0))</f>
        <v>7.6999998092651403</v>
      </c>
      <c r="J111">
        <f>IF(F111&lt;&gt;"",MAX('DDD Model Calculations'!$D$20-'Weather Data'!F111,0),MAX('DDD Model Calculations'!$D$20-AVERAGE('Weather Data'!F110,'Weather Data'!F112),0))</f>
        <v>10.800000190734863</v>
      </c>
      <c r="K111">
        <f>IF(G111&lt;&gt;"",MAX('DDD Model Calculations'!$D$20-'Weather Data'!G111,0),MAX('DDD Model Calculations'!$D$20-AVERAGE('Weather Data'!G110,'Weather Data'!G112),0))</f>
        <v>11.900000095367432</v>
      </c>
      <c r="L111" s="2">
        <f t="shared" si="5"/>
        <v>41749</v>
      </c>
      <c r="M111">
        <f t="shared" si="6"/>
        <v>2506.1000009328127</v>
      </c>
      <c r="N111">
        <f t="shared" si="7"/>
        <v>2632.800001502037</v>
      </c>
      <c r="O111">
        <f t="shared" si="8"/>
        <v>2779.1000017598271</v>
      </c>
      <c r="P111">
        <f t="shared" si="9"/>
        <v>3380.6000049486756</v>
      </c>
    </row>
    <row r="112" spans="1:16" x14ac:dyDescent="0.4">
      <c r="A112" s="1">
        <v>2014</v>
      </c>
      <c r="B112" s="1">
        <v>4</v>
      </c>
      <c r="C112" s="1">
        <v>21</v>
      </c>
      <c r="D112" s="1">
        <v>12.60000038146973</v>
      </c>
      <c r="E112" s="1">
        <v>13.89999961853027</v>
      </c>
      <c r="F112" s="1">
        <v>14</v>
      </c>
      <c r="G112" s="1">
        <v>5.1999998092651367</v>
      </c>
      <c r="H112">
        <f>IF(D112&lt;&gt;"",MAX('DDD Model Calculations'!$D$20-'Weather Data'!D112,0),MAX('DDD Model Calculations'!$D$20-AVERAGE('Weather Data'!D111,'Weather Data'!D113),0))</f>
        <v>5.3999996185302699</v>
      </c>
      <c r="I112">
        <f>IF(E112&lt;&gt;"",MAX('DDD Model Calculations'!$D$20-'Weather Data'!E112,0),MAX('DDD Model Calculations'!$D$20-AVERAGE('Weather Data'!E111,'Weather Data'!E113),0))</f>
        <v>4.1000003814697301</v>
      </c>
      <c r="J112">
        <f>IF(F112&lt;&gt;"",MAX('DDD Model Calculations'!$D$20-'Weather Data'!F112,0),MAX('DDD Model Calculations'!$D$20-AVERAGE('Weather Data'!F111,'Weather Data'!F113),0))</f>
        <v>4</v>
      </c>
      <c r="K112">
        <f>IF(G112&lt;&gt;"",MAX('DDD Model Calculations'!$D$20-'Weather Data'!G112,0),MAX('DDD Model Calculations'!$D$20-AVERAGE('Weather Data'!G111,'Weather Data'!G113),0))</f>
        <v>12.800000190734863</v>
      </c>
      <c r="L112" s="2">
        <f t="shared" si="5"/>
        <v>41750</v>
      </c>
      <c r="M112">
        <f t="shared" si="6"/>
        <v>2511.500000551343</v>
      </c>
      <c r="N112">
        <f t="shared" si="7"/>
        <v>2636.9000018835068</v>
      </c>
      <c r="O112">
        <f t="shared" si="8"/>
        <v>2783.1000017598271</v>
      </c>
      <c r="P112">
        <f t="shared" si="9"/>
        <v>3393.4000051394105</v>
      </c>
    </row>
    <row r="113" spans="1:16" x14ac:dyDescent="0.4">
      <c r="A113" s="1">
        <v>2014</v>
      </c>
      <c r="B113" s="1">
        <v>4</v>
      </c>
      <c r="C113" s="1">
        <v>22</v>
      </c>
      <c r="D113" s="1">
        <v>9.3999996185302734</v>
      </c>
      <c r="E113" s="1">
        <v>7.3000001907348633</v>
      </c>
      <c r="F113" s="1">
        <v>8.6000003814697266</v>
      </c>
      <c r="G113" s="1">
        <v>2.7999999523162842</v>
      </c>
      <c r="H113">
        <f>IF(D113&lt;&gt;"",MAX('DDD Model Calculations'!$D$20-'Weather Data'!D113,0),MAX('DDD Model Calculations'!$D$20-AVERAGE('Weather Data'!D112,'Weather Data'!D114),0))</f>
        <v>8.6000003814697266</v>
      </c>
      <c r="I113">
        <f>IF(E113&lt;&gt;"",MAX('DDD Model Calculations'!$D$20-'Weather Data'!E113,0),MAX('DDD Model Calculations'!$D$20-AVERAGE('Weather Data'!E112,'Weather Data'!E114),0))</f>
        <v>10.699999809265137</v>
      </c>
      <c r="J113">
        <f>IF(F113&lt;&gt;"",MAX('DDD Model Calculations'!$D$20-'Weather Data'!F113,0),MAX('DDD Model Calculations'!$D$20-AVERAGE('Weather Data'!F112,'Weather Data'!F114),0))</f>
        <v>9.3999996185302734</v>
      </c>
      <c r="K113">
        <f>IF(G113&lt;&gt;"",MAX('DDD Model Calculations'!$D$20-'Weather Data'!G113,0),MAX('DDD Model Calculations'!$D$20-AVERAGE('Weather Data'!G112,'Weather Data'!G114),0))</f>
        <v>15.200000047683716</v>
      </c>
      <c r="L113" s="2">
        <f t="shared" si="5"/>
        <v>41751</v>
      </c>
      <c r="M113">
        <f t="shared" si="6"/>
        <v>2520.1000009328127</v>
      </c>
      <c r="N113">
        <f t="shared" si="7"/>
        <v>2647.6000016927719</v>
      </c>
      <c r="O113">
        <f t="shared" si="8"/>
        <v>2792.5000013783574</v>
      </c>
      <c r="P113">
        <f t="shared" si="9"/>
        <v>3408.6000051870942</v>
      </c>
    </row>
    <row r="114" spans="1:16" x14ac:dyDescent="0.4">
      <c r="A114" s="1">
        <v>2014</v>
      </c>
      <c r="B114" s="1">
        <v>4</v>
      </c>
      <c r="C114" s="1">
        <v>23</v>
      </c>
      <c r="D114" s="1">
        <v>5.1999998092651367</v>
      </c>
      <c r="E114" s="1">
        <v>3.5</v>
      </c>
      <c r="F114" s="1">
        <v>5.8000001907348633</v>
      </c>
      <c r="G114" s="1">
        <v>3.9000000953674321</v>
      </c>
      <c r="H114">
        <f>IF(D114&lt;&gt;"",MAX('DDD Model Calculations'!$D$20-'Weather Data'!D114,0),MAX('DDD Model Calculations'!$D$20-AVERAGE('Weather Data'!D113,'Weather Data'!D115),0))</f>
        <v>12.800000190734863</v>
      </c>
      <c r="I114">
        <f>IF(E114&lt;&gt;"",MAX('DDD Model Calculations'!$D$20-'Weather Data'!E114,0),MAX('DDD Model Calculations'!$D$20-AVERAGE('Weather Data'!E113,'Weather Data'!E115),0))</f>
        <v>14.5</v>
      </c>
      <c r="J114">
        <f>IF(F114&lt;&gt;"",MAX('DDD Model Calculations'!$D$20-'Weather Data'!F114,0),MAX('DDD Model Calculations'!$D$20-AVERAGE('Weather Data'!F113,'Weather Data'!F115),0))</f>
        <v>12.199999809265137</v>
      </c>
      <c r="K114">
        <f>IF(G114&lt;&gt;"",MAX('DDD Model Calculations'!$D$20-'Weather Data'!G114,0),MAX('DDD Model Calculations'!$D$20-AVERAGE('Weather Data'!G113,'Weather Data'!G115),0))</f>
        <v>14.099999904632568</v>
      </c>
      <c r="L114" s="2">
        <f t="shared" si="5"/>
        <v>41752</v>
      </c>
      <c r="M114">
        <f t="shared" si="6"/>
        <v>2532.9000011235476</v>
      </c>
      <c r="N114">
        <f t="shared" si="7"/>
        <v>2662.1000016927719</v>
      </c>
      <c r="O114">
        <f t="shared" si="8"/>
        <v>2804.7000011876225</v>
      </c>
      <c r="P114">
        <f t="shared" si="9"/>
        <v>3422.7000050917268</v>
      </c>
    </row>
    <row r="115" spans="1:16" x14ac:dyDescent="0.4">
      <c r="A115" s="1">
        <v>2014</v>
      </c>
      <c r="B115" s="1">
        <v>4</v>
      </c>
      <c r="C115" s="1">
        <v>24</v>
      </c>
      <c r="D115" s="1">
        <v>6</v>
      </c>
      <c r="E115" s="1">
        <v>4.9000000953674316</v>
      </c>
      <c r="F115" s="1">
        <v>5.8000001907348633</v>
      </c>
      <c r="G115" s="1">
        <v>3.0999999046325679</v>
      </c>
      <c r="H115">
        <f>IF(D115&lt;&gt;"",MAX('DDD Model Calculations'!$D$20-'Weather Data'!D115,0),MAX('DDD Model Calculations'!$D$20-AVERAGE('Weather Data'!D114,'Weather Data'!D116),0))</f>
        <v>12</v>
      </c>
      <c r="I115">
        <f>IF(E115&lt;&gt;"",MAX('DDD Model Calculations'!$D$20-'Weather Data'!E115,0),MAX('DDD Model Calculations'!$D$20-AVERAGE('Weather Data'!E114,'Weather Data'!E116),0))</f>
        <v>13.099999904632568</v>
      </c>
      <c r="J115">
        <f>IF(F115&lt;&gt;"",MAX('DDD Model Calculations'!$D$20-'Weather Data'!F115,0),MAX('DDD Model Calculations'!$D$20-AVERAGE('Weather Data'!F114,'Weather Data'!F116),0))</f>
        <v>12.199999809265137</v>
      </c>
      <c r="K115">
        <f>IF(G115&lt;&gt;"",MAX('DDD Model Calculations'!$D$20-'Weather Data'!G115,0),MAX('DDD Model Calculations'!$D$20-AVERAGE('Weather Data'!G114,'Weather Data'!G116),0))</f>
        <v>14.900000095367432</v>
      </c>
      <c r="L115" s="2">
        <f t="shared" si="5"/>
        <v>41753</v>
      </c>
      <c r="M115">
        <f t="shared" si="6"/>
        <v>2544.9000011235476</v>
      </c>
      <c r="N115">
        <f t="shared" si="7"/>
        <v>2675.2000015974045</v>
      </c>
      <c r="O115">
        <f t="shared" si="8"/>
        <v>2816.9000009968877</v>
      </c>
      <c r="P115">
        <f t="shared" si="9"/>
        <v>3437.6000051870942</v>
      </c>
    </row>
    <row r="116" spans="1:16" x14ac:dyDescent="0.4">
      <c r="A116" s="1">
        <v>2014</v>
      </c>
      <c r="B116" s="1">
        <v>4</v>
      </c>
      <c r="C116" s="1">
        <v>25</v>
      </c>
      <c r="D116" s="1">
        <v>6.8000001907348633</v>
      </c>
      <c r="E116" s="1">
        <v>7</v>
      </c>
      <c r="F116" s="1">
        <v>6.4000000953674316</v>
      </c>
      <c r="G116" s="1">
        <v>1.6000000238418579</v>
      </c>
      <c r="H116">
        <f>IF(D116&lt;&gt;"",MAX('DDD Model Calculations'!$D$20-'Weather Data'!D116,0),MAX('DDD Model Calculations'!$D$20-AVERAGE('Weather Data'!D115,'Weather Data'!D117),0))</f>
        <v>11.199999809265137</v>
      </c>
      <c r="I116">
        <f>IF(E116&lt;&gt;"",MAX('DDD Model Calculations'!$D$20-'Weather Data'!E116,0),MAX('DDD Model Calculations'!$D$20-AVERAGE('Weather Data'!E115,'Weather Data'!E117),0))</f>
        <v>11</v>
      </c>
      <c r="J116">
        <f>IF(F116&lt;&gt;"",MAX('DDD Model Calculations'!$D$20-'Weather Data'!F116,0),MAX('DDD Model Calculations'!$D$20-AVERAGE('Weather Data'!F115,'Weather Data'!F117),0))</f>
        <v>11.599999904632568</v>
      </c>
      <c r="K116">
        <f>IF(G116&lt;&gt;"",MAX('DDD Model Calculations'!$D$20-'Weather Data'!G116,0),MAX('DDD Model Calculations'!$D$20-AVERAGE('Weather Data'!G115,'Weather Data'!G117),0))</f>
        <v>16.399999976158142</v>
      </c>
      <c r="L116" s="2">
        <f t="shared" si="5"/>
        <v>41754</v>
      </c>
      <c r="M116">
        <f t="shared" si="6"/>
        <v>2556.1000009328127</v>
      </c>
      <c r="N116">
        <f t="shared" si="7"/>
        <v>2686.2000015974045</v>
      </c>
      <c r="O116">
        <f t="shared" si="8"/>
        <v>2828.5000009015203</v>
      </c>
      <c r="P116">
        <f t="shared" si="9"/>
        <v>3454.0000051632524</v>
      </c>
    </row>
    <row r="117" spans="1:16" x14ac:dyDescent="0.4">
      <c r="A117" s="1">
        <v>2014</v>
      </c>
      <c r="B117" s="1">
        <v>4</v>
      </c>
      <c r="C117" s="1">
        <v>26</v>
      </c>
      <c r="D117" s="1">
        <v>6.9000000953674316</v>
      </c>
      <c r="E117" s="1">
        <v>3.9000000953674321</v>
      </c>
      <c r="F117" s="1">
        <v>5.1999998092651367</v>
      </c>
      <c r="G117" s="1">
        <v>1</v>
      </c>
      <c r="H117">
        <f>IF(D117&lt;&gt;"",MAX('DDD Model Calculations'!$D$20-'Weather Data'!D117,0),MAX('DDD Model Calculations'!$D$20-AVERAGE('Weather Data'!D116,'Weather Data'!D118),0))</f>
        <v>11.099999904632568</v>
      </c>
      <c r="I117">
        <f>IF(E117&lt;&gt;"",MAX('DDD Model Calculations'!$D$20-'Weather Data'!E117,0),MAX('DDD Model Calculations'!$D$20-AVERAGE('Weather Data'!E116,'Weather Data'!E118),0))</f>
        <v>14.099999904632568</v>
      </c>
      <c r="J117">
        <f>IF(F117&lt;&gt;"",MAX('DDD Model Calculations'!$D$20-'Weather Data'!F117,0),MAX('DDD Model Calculations'!$D$20-AVERAGE('Weather Data'!F116,'Weather Data'!F118),0))</f>
        <v>12.800000190734863</v>
      </c>
      <c r="K117">
        <f>IF(G117&lt;&gt;"",MAX('DDD Model Calculations'!$D$20-'Weather Data'!G117,0),MAX('DDD Model Calculations'!$D$20-AVERAGE('Weather Data'!G116,'Weather Data'!G118),0))</f>
        <v>17</v>
      </c>
      <c r="L117" s="2">
        <f t="shared" si="5"/>
        <v>41755</v>
      </c>
      <c r="M117">
        <f t="shared" si="6"/>
        <v>2567.2000008374453</v>
      </c>
      <c r="N117">
        <f t="shared" si="7"/>
        <v>2700.300001502037</v>
      </c>
      <c r="O117">
        <f t="shared" si="8"/>
        <v>2841.3000010922551</v>
      </c>
      <c r="P117">
        <f t="shared" si="9"/>
        <v>3471.0000051632524</v>
      </c>
    </row>
    <row r="118" spans="1:16" x14ac:dyDescent="0.4">
      <c r="A118" s="1">
        <v>2014</v>
      </c>
      <c r="B118" s="1">
        <v>4</v>
      </c>
      <c r="C118" s="1">
        <v>27</v>
      </c>
      <c r="D118" s="1">
        <v>7.1999998092651367</v>
      </c>
      <c r="E118" s="1">
        <v>6.0999999046325684</v>
      </c>
      <c r="F118" s="1">
        <v>7.5999999046325684</v>
      </c>
      <c r="G118" s="1">
        <v>0.30000001192092901</v>
      </c>
      <c r="H118">
        <f>IF(D118&lt;&gt;"",MAX('DDD Model Calculations'!$D$20-'Weather Data'!D118,0),MAX('DDD Model Calculations'!$D$20-AVERAGE('Weather Data'!D117,'Weather Data'!D119),0))</f>
        <v>10.800000190734863</v>
      </c>
      <c r="I118">
        <f>IF(E118&lt;&gt;"",MAX('DDD Model Calculations'!$D$20-'Weather Data'!E118,0),MAX('DDD Model Calculations'!$D$20-AVERAGE('Weather Data'!E117,'Weather Data'!E119),0))</f>
        <v>11.900000095367432</v>
      </c>
      <c r="J118">
        <f>IF(F118&lt;&gt;"",MAX('DDD Model Calculations'!$D$20-'Weather Data'!F118,0),MAX('DDD Model Calculations'!$D$20-AVERAGE('Weather Data'!F117,'Weather Data'!F119),0))</f>
        <v>10.400000095367432</v>
      </c>
      <c r="K118">
        <f>IF(G118&lt;&gt;"",MAX('DDD Model Calculations'!$D$20-'Weather Data'!G118,0),MAX('DDD Model Calculations'!$D$20-AVERAGE('Weather Data'!G117,'Weather Data'!G119),0))</f>
        <v>17.699999988079071</v>
      </c>
      <c r="L118" s="2">
        <f t="shared" si="5"/>
        <v>41756</v>
      </c>
      <c r="M118">
        <f t="shared" si="6"/>
        <v>2578.0000010281801</v>
      </c>
      <c r="N118">
        <f t="shared" si="7"/>
        <v>2712.2000015974045</v>
      </c>
      <c r="O118">
        <f t="shared" si="8"/>
        <v>2851.7000011876225</v>
      </c>
      <c r="P118">
        <f t="shared" si="9"/>
        <v>3488.7000051513314</v>
      </c>
    </row>
    <row r="119" spans="1:16" x14ac:dyDescent="0.4">
      <c r="A119" s="1">
        <v>2014</v>
      </c>
      <c r="B119" s="1">
        <v>4</v>
      </c>
      <c r="C119" s="1">
        <v>28</v>
      </c>
      <c r="D119" s="1">
        <v>7.8000001907348633</v>
      </c>
      <c r="E119" s="1">
        <v>8</v>
      </c>
      <c r="F119" s="1">
        <v>10.5</v>
      </c>
      <c r="G119" s="1">
        <v>5.6999998092651367</v>
      </c>
      <c r="H119">
        <f>IF(D119&lt;&gt;"",MAX('DDD Model Calculations'!$D$20-'Weather Data'!D119,0),MAX('DDD Model Calculations'!$D$20-AVERAGE('Weather Data'!D118,'Weather Data'!D120),0))</f>
        <v>10.199999809265137</v>
      </c>
      <c r="I119">
        <f>IF(E119&lt;&gt;"",MAX('DDD Model Calculations'!$D$20-'Weather Data'!E119,0),MAX('DDD Model Calculations'!$D$20-AVERAGE('Weather Data'!E118,'Weather Data'!E120),0))</f>
        <v>10</v>
      </c>
      <c r="J119">
        <f>IF(F119&lt;&gt;"",MAX('DDD Model Calculations'!$D$20-'Weather Data'!F119,0),MAX('DDD Model Calculations'!$D$20-AVERAGE('Weather Data'!F118,'Weather Data'!F120),0))</f>
        <v>7.5</v>
      </c>
      <c r="K119">
        <f>IF(G119&lt;&gt;"",MAX('DDD Model Calculations'!$D$20-'Weather Data'!G119,0),MAX('DDD Model Calculations'!$D$20-AVERAGE('Weather Data'!G118,'Weather Data'!G120),0))</f>
        <v>12.300000190734863</v>
      </c>
      <c r="L119" s="2">
        <f t="shared" si="5"/>
        <v>41757</v>
      </c>
      <c r="M119">
        <f t="shared" si="6"/>
        <v>2588.2000008374453</v>
      </c>
      <c r="N119">
        <f t="shared" si="7"/>
        <v>2722.2000015974045</v>
      </c>
      <c r="O119">
        <f t="shared" si="8"/>
        <v>2859.2000011876225</v>
      </c>
      <c r="P119">
        <f t="shared" si="9"/>
        <v>3501.0000053420663</v>
      </c>
    </row>
    <row r="120" spans="1:16" x14ac:dyDescent="0.4">
      <c r="A120" s="1">
        <v>2014</v>
      </c>
      <c r="B120" s="1">
        <v>4</v>
      </c>
      <c r="C120" s="1">
        <v>29</v>
      </c>
      <c r="D120" s="1">
        <v>7.3000001907348633</v>
      </c>
      <c r="E120" s="1">
        <v>10.69999980926514</v>
      </c>
      <c r="F120" s="1">
        <v>9.6999998092651367</v>
      </c>
      <c r="G120" s="1">
        <v>5.5</v>
      </c>
      <c r="H120">
        <f>IF(D120&lt;&gt;"",MAX('DDD Model Calculations'!$D$20-'Weather Data'!D120,0),MAX('DDD Model Calculations'!$D$20-AVERAGE('Weather Data'!D119,'Weather Data'!D121),0))</f>
        <v>10.699999809265137</v>
      </c>
      <c r="I120">
        <f>IF(E120&lt;&gt;"",MAX('DDD Model Calculations'!$D$20-'Weather Data'!E120,0),MAX('DDD Model Calculations'!$D$20-AVERAGE('Weather Data'!E119,'Weather Data'!E121),0))</f>
        <v>7.3000001907348597</v>
      </c>
      <c r="J120">
        <f>IF(F120&lt;&gt;"",MAX('DDD Model Calculations'!$D$20-'Weather Data'!F120,0),MAX('DDD Model Calculations'!$D$20-AVERAGE('Weather Data'!F119,'Weather Data'!F121),0))</f>
        <v>8.3000001907348633</v>
      </c>
      <c r="K120">
        <f>IF(G120&lt;&gt;"",MAX('DDD Model Calculations'!$D$20-'Weather Data'!G120,0),MAX('DDD Model Calculations'!$D$20-AVERAGE('Weather Data'!G119,'Weather Data'!G121),0))</f>
        <v>12.5</v>
      </c>
      <c r="L120" s="2">
        <f t="shared" si="5"/>
        <v>41758</v>
      </c>
      <c r="M120">
        <f t="shared" si="6"/>
        <v>2598.9000006467104</v>
      </c>
      <c r="N120">
        <f t="shared" si="7"/>
        <v>2729.5000017881393</v>
      </c>
      <c r="O120">
        <f t="shared" si="8"/>
        <v>2867.5000013783574</v>
      </c>
      <c r="P120">
        <f t="shared" si="9"/>
        <v>3513.5000053420663</v>
      </c>
    </row>
    <row r="121" spans="1:16" x14ac:dyDescent="0.4">
      <c r="A121" s="1">
        <v>2014</v>
      </c>
      <c r="B121" s="1">
        <v>4</v>
      </c>
      <c r="C121" s="1">
        <v>30</v>
      </c>
      <c r="D121" s="1">
        <v>6.4000000953674316</v>
      </c>
      <c r="E121" s="1">
        <v>9.1000003814697266</v>
      </c>
      <c r="F121" s="1">
        <v>6.1999998092651367</v>
      </c>
      <c r="G121" s="1">
        <v>5.5</v>
      </c>
      <c r="H121">
        <f>IF(D121&lt;&gt;"",MAX('DDD Model Calculations'!$D$20-'Weather Data'!D121,0),MAX('DDD Model Calculations'!$D$20-AVERAGE('Weather Data'!D120,'Weather Data'!D122),0))</f>
        <v>11.599999904632568</v>
      </c>
      <c r="I121">
        <f>IF(E121&lt;&gt;"",MAX('DDD Model Calculations'!$D$20-'Weather Data'!E121,0),MAX('DDD Model Calculations'!$D$20-AVERAGE('Weather Data'!E120,'Weather Data'!E122),0))</f>
        <v>8.8999996185302734</v>
      </c>
      <c r="J121">
        <f>IF(F121&lt;&gt;"",MAX('DDD Model Calculations'!$D$20-'Weather Data'!F121,0),MAX('DDD Model Calculations'!$D$20-AVERAGE('Weather Data'!F120,'Weather Data'!F122),0))</f>
        <v>11.800000190734863</v>
      </c>
      <c r="K121">
        <f>IF(G121&lt;&gt;"",MAX('DDD Model Calculations'!$D$20-'Weather Data'!G121,0),MAX('DDD Model Calculations'!$D$20-AVERAGE('Weather Data'!G120,'Weather Data'!G122),0))</f>
        <v>12.5</v>
      </c>
      <c r="L121" s="2">
        <f t="shared" si="5"/>
        <v>41759</v>
      </c>
      <c r="M121">
        <f t="shared" si="6"/>
        <v>2610.500000551343</v>
      </c>
      <c r="N121">
        <f t="shared" si="7"/>
        <v>2738.4000014066696</v>
      </c>
      <c r="O121">
        <f t="shared" si="8"/>
        <v>2879.3000015690923</v>
      </c>
      <c r="P121">
        <f t="shared" si="9"/>
        <v>3526.0000053420663</v>
      </c>
    </row>
    <row r="122" spans="1:16" x14ac:dyDescent="0.4">
      <c r="A122" s="1">
        <v>2014</v>
      </c>
      <c r="B122" s="1">
        <v>5</v>
      </c>
      <c r="C122" s="1">
        <v>1</v>
      </c>
      <c r="D122" s="1">
        <v>10.69999980926514</v>
      </c>
      <c r="E122" s="1">
        <v>9.8000001907348633</v>
      </c>
      <c r="F122" s="1">
        <v>12.10000038146973</v>
      </c>
      <c r="G122" s="1">
        <v>6.1999998092651367</v>
      </c>
      <c r="H122">
        <f>IF(D122&lt;&gt;"",MAX('DDD Model Calculations'!$D$20-'Weather Data'!D122,0),MAX('DDD Model Calculations'!$D$20-AVERAGE('Weather Data'!D121,'Weather Data'!D123),0))</f>
        <v>7.3000001907348597</v>
      </c>
      <c r="I122">
        <f>IF(E122&lt;&gt;"",MAX('DDD Model Calculations'!$D$20-'Weather Data'!E122,0),MAX('DDD Model Calculations'!$D$20-AVERAGE('Weather Data'!E121,'Weather Data'!E123),0))</f>
        <v>8.1999998092651367</v>
      </c>
      <c r="J122">
        <f>IF(F122&lt;&gt;"",MAX('DDD Model Calculations'!$D$20-'Weather Data'!F122,0),MAX('DDD Model Calculations'!$D$20-AVERAGE('Weather Data'!F121,'Weather Data'!F123),0))</f>
        <v>5.8999996185302699</v>
      </c>
      <c r="K122">
        <f>IF(G122&lt;&gt;"",MAX('DDD Model Calculations'!$D$20-'Weather Data'!G122,0),MAX('DDD Model Calculations'!$D$20-AVERAGE('Weather Data'!G121,'Weather Data'!G123),0))</f>
        <v>11.800000190734863</v>
      </c>
      <c r="L122" s="2">
        <f t="shared" si="5"/>
        <v>41760</v>
      </c>
      <c r="M122">
        <f t="shared" si="6"/>
        <v>2617.8000007420778</v>
      </c>
      <c r="N122">
        <f t="shared" si="7"/>
        <v>2746.6000012159348</v>
      </c>
      <c r="O122">
        <f t="shared" si="8"/>
        <v>2885.2000011876225</v>
      </c>
      <c r="P122">
        <f t="shared" si="9"/>
        <v>3537.8000055328012</v>
      </c>
    </row>
    <row r="123" spans="1:16" x14ac:dyDescent="0.4">
      <c r="A123" s="1">
        <v>2014</v>
      </c>
      <c r="B123" s="1">
        <v>5</v>
      </c>
      <c r="C123" s="1">
        <v>2</v>
      </c>
      <c r="D123" s="1">
        <v>9.6999998092651367</v>
      </c>
      <c r="E123" s="1">
        <v>8.8999996185302734</v>
      </c>
      <c r="F123" s="1">
        <v>11.30000019073486</v>
      </c>
      <c r="G123" s="1">
        <v>7.5</v>
      </c>
      <c r="H123">
        <f>IF(D123&lt;&gt;"",MAX('DDD Model Calculations'!$D$20-'Weather Data'!D123,0),MAX('DDD Model Calculations'!$D$20-AVERAGE('Weather Data'!D122,'Weather Data'!D124),0))</f>
        <v>8.3000001907348633</v>
      </c>
      <c r="I123">
        <f>IF(E123&lt;&gt;"",MAX('DDD Model Calculations'!$D$20-'Weather Data'!E123,0),MAX('DDD Model Calculations'!$D$20-AVERAGE('Weather Data'!E122,'Weather Data'!E124),0))</f>
        <v>9.1000003814697266</v>
      </c>
      <c r="J123">
        <f>IF(F123&lt;&gt;"",MAX('DDD Model Calculations'!$D$20-'Weather Data'!F123,0),MAX('DDD Model Calculations'!$D$20-AVERAGE('Weather Data'!F122,'Weather Data'!F124),0))</f>
        <v>6.6999998092651403</v>
      </c>
      <c r="K123">
        <f>IF(G123&lt;&gt;"",MAX('DDD Model Calculations'!$D$20-'Weather Data'!G123,0),MAX('DDD Model Calculations'!$D$20-AVERAGE('Weather Data'!G122,'Weather Data'!G124),0))</f>
        <v>10.5</v>
      </c>
      <c r="L123" s="2">
        <f t="shared" si="5"/>
        <v>41761</v>
      </c>
      <c r="M123">
        <f t="shared" si="6"/>
        <v>2626.1000009328127</v>
      </c>
      <c r="N123">
        <f t="shared" si="7"/>
        <v>2755.7000015974045</v>
      </c>
      <c r="O123">
        <f t="shared" si="8"/>
        <v>2891.9000009968877</v>
      </c>
      <c r="P123">
        <f t="shared" si="9"/>
        <v>3548.3000055328012</v>
      </c>
    </row>
    <row r="124" spans="1:16" x14ac:dyDescent="0.4">
      <c r="A124" s="1">
        <v>2014</v>
      </c>
      <c r="B124" s="1">
        <v>5</v>
      </c>
      <c r="C124" s="1">
        <v>3</v>
      </c>
      <c r="D124" s="1">
        <v>10</v>
      </c>
      <c r="E124" s="1">
        <v>8.6999998092651367</v>
      </c>
      <c r="F124" s="1">
        <v>12</v>
      </c>
      <c r="G124" s="1">
        <v>6.4000000953674316</v>
      </c>
      <c r="H124">
        <f>IF(D124&lt;&gt;"",MAX('DDD Model Calculations'!$D$20-'Weather Data'!D124,0),MAX('DDD Model Calculations'!$D$20-AVERAGE('Weather Data'!D123,'Weather Data'!D125),0))</f>
        <v>8</v>
      </c>
      <c r="I124">
        <f>IF(E124&lt;&gt;"",MAX('DDD Model Calculations'!$D$20-'Weather Data'!E124,0),MAX('DDD Model Calculations'!$D$20-AVERAGE('Weather Data'!E123,'Weather Data'!E125),0))</f>
        <v>9.3000001907348633</v>
      </c>
      <c r="J124">
        <f>IF(F124&lt;&gt;"",MAX('DDD Model Calculations'!$D$20-'Weather Data'!F124,0),MAX('DDD Model Calculations'!$D$20-AVERAGE('Weather Data'!F123,'Weather Data'!F125),0))</f>
        <v>6</v>
      </c>
      <c r="K124">
        <f>IF(G124&lt;&gt;"",MAX('DDD Model Calculations'!$D$20-'Weather Data'!G124,0),MAX('DDD Model Calculations'!$D$20-AVERAGE('Weather Data'!G123,'Weather Data'!G125),0))</f>
        <v>11.599999904632568</v>
      </c>
      <c r="L124" s="2">
        <f t="shared" si="5"/>
        <v>41762</v>
      </c>
      <c r="M124">
        <f t="shared" si="6"/>
        <v>2634.1000009328127</v>
      </c>
      <c r="N124">
        <f t="shared" si="7"/>
        <v>2765.0000017881393</v>
      </c>
      <c r="O124">
        <f t="shared" si="8"/>
        <v>2897.9000009968877</v>
      </c>
      <c r="P124">
        <f t="shared" si="9"/>
        <v>3559.9000054374337</v>
      </c>
    </row>
    <row r="125" spans="1:16" x14ac:dyDescent="0.4">
      <c r="A125" s="1">
        <v>2014</v>
      </c>
      <c r="B125" s="1">
        <v>5</v>
      </c>
      <c r="C125" s="1">
        <v>4</v>
      </c>
      <c r="D125" s="1">
        <v>9.3999996185302734</v>
      </c>
      <c r="E125" s="1">
        <v>6.8000001907348633</v>
      </c>
      <c r="F125" s="1">
        <v>7.6999998092651367</v>
      </c>
      <c r="G125" s="1">
        <v>5.0999999046325684</v>
      </c>
      <c r="H125">
        <f>IF(D125&lt;&gt;"",MAX('DDD Model Calculations'!$D$20-'Weather Data'!D125,0),MAX('DDD Model Calculations'!$D$20-AVERAGE('Weather Data'!D124,'Weather Data'!D126),0))</f>
        <v>8.6000003814697266</v>
      </c>
      <c r="I125">
        <f>IF(E125&lt;&gt;"",MAX('DDD Model Calculations'!$D$20-'Weather Data'!E125,0),MAX('DDD Model Calculations'!$D$20-AVERAGE('Weather Data'!E124,'Weather Data'!E126),0))</f>
        <v>11.199999809265137</v>
      </c>
      <c r="J125">
        <f>IF(F125&lt;&gt;"",MAX('DDD Model Calculations'!$D$20-'Weather Data'!F125,0),MAX('DDD Model Calculations'!$D$20-AVERAGE('Weather Data'!F124,'Weather Data'!F126),0))</f>
        <v>10.300000190734863</v>
      </c>
      <c r="K125">
        <f>IF(G125&lt;&gt;"",MAX('DDD Model Calculations'!$D$20-'Weather Data'!G125,0),MAX('DDD Model Calculations'!$D$20-AVERAGE('Weather Data'!G124,'Weather Data'!G126),0))</f>
        <v>12.900000095367432</v>
      </c>
      <c r="L125" s="2">
        <f t="shared" si="5"/>
        <v>41763</v>
      </c>
      <c r="M125">
        <f t="shared" si="6"/>
        <v>2642.7000013142824</v>
      </c>
      <c r="N125">
        <f t="shared" si="7"/>
        <v>2776.2000015974045</v>
      </c>
      <c r="O125">
        <f t="shared" si="8"/>
        <v>2908.2000011876225</v>
      </c>
      <c r="P125">
        <f t="shared" si="9"/>
        <v>3572.8000055328012</v>
      </c>
    </row>
    <row r="126" spans="1:16" x14ac:dyDescent="0.4">
      <c r="A126" s="1">
        <v>2014</v>
      </c>
      <c r="B126" s="1">
        <v>5</v>
      </c>
      <c r="C126" s="1">
        <v>5</v>
      </c>
      <c r="D126" s="1">
        <v>8.8000001907348633</v>
      </c>
      <c r="E126" s="1">
        <v>6.5999999046325684</v>
      </c>
      <c r="F126" s="1">
        <v>9.5</v>
      </c>
      <c r="G126" s="1">
        <v>4.5999999046325684</v>
      </c>
      <c r="H126">
        <f>IF(D126&lt;&gt;"",MAX('DDD Model Calculations'!$D$20-'Weather Data'!D126,0),MAX('DDD Model Calculations'!$D$20-AVERAGE('Weather Data'!D125,'Weather Data'!D127),0))</f>
        <v>9.1999998092651367</v>
      </c>
      <c r="I126">
        <f>IF(E126&lt;&gt;"",MAX('DDD Model Calculations'!$D$20-'Weather Data'!E126,0),MAX('DDD Model Calculations'!$D$20-AVERAGE('Weather Data'!E125,'Weather Data'!E127),0))</f>
        <v>11.400000095367432</v>
      </c>
      <c r="J126">
        <f>IF(F126&lt;&gt;"",MAX('DDD Model Calculations'!$D$20-'Weather Data'!F126,0),MAX('DDD Model Calculations'!$D$20-AVERAGE('Weather Data'!F125,'Weather Data'!F127),0))</f>
        <v>8.5</v>
      </c>
      <c r="K126">
        <f>IF(G126&lt;&gt;"",MAX('DDD Model Calculations'!$D$20-'Weather Data'!G126,0),MAX('DDD Model Calculations'!$D$20-AVERAGE('Weather Data'!G125,'Weather Data'!G127),0))</f>
        <v>13.400000095367432</v>
      </c>
      <c r="L126" s="2">
        <f t="shared" si="5"/>
        <v>41764</v>
      </c>
      <c r="M126">
        <f t="shared" si="6"/>
        <v>2651.9000011235476</v>
      </c>
      <c r="N126">
        <f t="shared" si="7"/>
        <v>2787.6000016927719</v>
      </c>
      <c r="O126">
        <f t="shared" si="8"/>
        <v>2916.7000011876225</v>
      </c>
      <c r="P126">
        <f t="shared" si="9"/>
        <v>3586.2000056281686</v>
      </c>
    </row>
    <row r="127" spans="1:16" x14ac:dyDescent="0.4">
      <c r="A127" s="1">
        <v>2014</v>
      </c>
      <c r="B127" s="1">
        <v>5</v>
      </c>
      <c r="C127" s="1">
        <v>6</v>
      </c>
      <c r="D127" s="1">
        <v>10.30000019073486</v>
      </c>
      <c r="E127" s="1">
        <v>9</v>
      </c>
      <c r="F127" s="1">
        <v>8.6000003814697266</v>
      </c>
      <c r="G127" s="1">
        <v>2</v>
      </c>
      <c r="H127">
        <f>IF(D127&lt;&gt;"",MAX('DDD Model Calculations'!$D$20-'Weather Data'!D127,0),MAX('DDD Model Calculations'!$D$20-AVERAGE('Weather Data'!D126,'Weather Data'!D128),0))</f>
        <v>7.6999998092651403</v>
      </c>
      <c r="I127">
        <f>IF(E127&lt;&gt;"",MAX('DDD Model Calculations'!$D$20-'Weather Data'!E127,0),MAX('DDD Model Calculations'!$D$20-AVERAGE('Weather Data'!E126,'Weather Data'!E128),0))</f>
        <v>9</v>
      </c>
      <c r="J127">
        <f>IF(F127&lt;&gt;"",MAX('DDD Model Calculations'!$D$20-'Weather Data'!F127,0),MAX('DDD Model Calculations'!$D$20-AVERAGE('Weather Data'!F126,'Weather Data'!F128),0))</f>
        <v>9.3999996185302734</v>
      </c>
      <c r="K127">
        <f>IF(G127&lt;&gt;"",MAX('DDD Model Calculations'!$D$20-'Weather Data'!G127,0),MAX('DDD Model Calculations'!$D$20-AVERAGE('Weather Data'!G126,'Weather Data'!G128),0))</f>
        <v>16</v>
      </c>
      <c r="L127" s="2">
        <f t="shared" si="5"/>
        <v>41765</v>
      </c>
      <c r="M127">
        <f t="shared" si="6"/>
        <v>2659.6000009328127</v>
      </c>
      <c r="N127">
        <f t="shared" si="7"/>
        <v>2796.6000016927719</v>
      </c>
      <c r="O127">
        <f t="shared" si="8"/>
        <v>2926.1000008061528</v>
      </c>
      <c r="P127">
        <f t="shared" si="9"/>
        <v>3602.2000056281686</v>
      </c>
    </row>
    <row r="128" spans="1:16" x14ac:dyDescent="0.4">
      <c r="A128" s="1">
        <v>2014</v>
      </c>
      <c r="B128" s="1">
        <v>5</v>
      </c>
      <c r="C128" s="1">
        <v>7</v>
      </c>
      <c r="D128" s="1">
        <v>8.6999998092651367</v>
      </c>
      <c r="E128" s="1">
        <v>11</v>
      </c>
      <c r="F128" s="1">
        <v>8.6000003814697266</v>
      </c>
      <c r="G128" s="1">
        <v>6.8000001907348633</v>
      </c>
      <c r="H128">
        <f>IF(D128&lt;&gt;"",MAX('DDD Model Calculations'!$D$20-'Weather Data'!D128,0),MAX('DDD Model Calculations'!$D$20-AVERAGE('Weather Data'!D127,'Weather Data'!D129),0))</f>
        <v>9.3000001907348633</v>
      </c>
      <c r="I128">
        <f>IF(E128&lt;&gt;"",MAX('DDD Model Calculations'!$D$20-'Weather Data'!E128,0),MAX('DDD Model Calculations'!$D$20-AVERAGE('Weather Data'!E127,'Weather Data'!E129),0))</f>
        <v>7</v>
      </c>
      <c r="J128">
        <f>IF(F128&lt;&gt;"",MAX('DDD Model Calculations'!$D$20-'Weather Data'!F128,0),MAX('DDD Model Calculations'!$D$20-AVERAGE('Weather Data'!F127,'Weather Data'!F129),0))</f>
        <v>9.3999996185302734</v>
      </c>
      <c r="K128">
        <f>IF(G128&lt;&gt;"",MAX('DDD Model Calculations'!$D$20-'Weather Data'!G128,0),MAX('DDD Model Calculations'!$D$20-AVERAGE('Weather Data'!G127,'Weather Data'!G129),0))</f>
        <v>11.199999809265137</v>
      </c>
      <c r="L128" s="2">
        <f t="shared" si="5"/>
        <v>41766</v>
      </c>
      <c r="M128">
        <f t="shared" si="6"/>
        <v>2668.9000011235476</v>
      </c>
      <c r="N128">
        <f t="shared" si="7"/>
        <v>2803.6000016927719</v>
      </c>
      <c r="O128">
        <f t="shared" si="8"/>
        <v>2935.5000004246831</v>
      </c>
      <c r="P128">
        <f t="shared" si="9"/>
        <v>3613.4000054374337</v>
      </c>
    </row>
    <row r="129" spans="1:16" x14ac:dyDescent="0.4">
      <c r="A129" s="1">
        <v>2014</v>
      </c>
      <c r="B129" s="1">
        <v>5</v>
      </c>
      <c r="C129" s="1">
        <v>8</v>
      </c>
      <c r="D129" s="1">
        <v>14.30000019073486</v>
      </c>
      <c r="E129" s="1">
        <v>16.20000076293945</v>
      </c>
      <c r="F129" s="1">
        <v>11.39999961853027</v>
      </c>
      <c r="G129" s="1">
        <v>6.0999999046325684</v>
      </c>
      <c r="H129">
        <f>IF(D129&lt;&gt;"",MAX('DDD Model Calculations'!$D$20-'Weather Data'!D129,0),MAX('DDD Model Calculations'!$D$20-AVERAGE('Weather Data'!D128,'Weather Data'!D130),0))</f>
        <v>3.6999998092651403</v>
      </c>
      <c r="I129">
        <f>IF(E129&lt;&gt;"",MAX('DDD Model Calculations'!$D$20-'Weather Data'!E129,0),MAX('DDD Model Calculations'!$D$20-AVERAGE('Weather Data'!E128,'Weather Data'!E130),0))</f>
        <v>1.7999992370605504</v>
      </c>
      <c r="J129">
        <f>IF(F129&lt;&gt;"",MAX('DDD Model Calculations'!$D$20-'Weather Data'!F129,0),MAX('DDD Model Calculations'!$D$20-AVERAGE('Weather Data'!F128,'Weather Data'!F130),0))</f>
        <v>6.6000003814697301</v>
      </c>
      <c r="K129">
        <f>IF(G129&lt;&gt;"",MAX('DDD Model Calculations'!$D$20-'Weather Data'!G129,0),MAX('DDD Model Calculations'!$D$20-AVERAGE('Weather Data'!G128,'Weather Data'!G130),0))</f>
        <v>11.900000095367432</v>
      </c>
      <c r="L129" s="2">
        <f t="shared" si="5"/>
        <v>41767</v>
      </c>
      <c r="M129">
        <f t="shared" si="6"/>
        <v>2672.6000009328127</v>
      </c>
      <c r="N129">
        <f t="shared" si="7"/>
        <v>2805.4000009298325</v>
      </c>
      <c r="O129">
        <f t="shared" si="8"/>
        <v>2942.1000008061528</v>
      </c>
      <c r="P129">
        <f t="shared" si="9"/>
        <v>3625.3000055328012</v>
      </c>
    </row>
    <row r="130" spans="1:16" x14ac:dyDescent="0.4">
      <c r="A130" s="1">
        <v>2014</v>
      </c>
      <c r="B130" s="1">
        <v>5</v>
      </c>
      <c r="C130" s="1">
        <v>9</v>
      </c>
      <c r="D130" s="1">
        <v>15.5</v>
      </c>
      <c r="E130" s="1">
        <v>18.29999923706055</v>
      </c>
      <c r="F130" s="1">
        <v>14.39999961853027</v>
      </c>
      <c r="G130" s="1">
        <v>7.8000001907348633</v>
      </c>
      <c r="H130">
        <f>IF(D130&lt;&gt;"",MAX('DDD Model Calculations'!$D$20-'Weather Data'!D130,0),MAX('DDD Model Calculations'!$D$20-AVERAGE('Weather Data'!D129,'Weather Data'!D131),0))</f>
        <v>2.5</v>
      </c>
      <c r="I130">
        <f>IF(E130&lt;&gt;"",MAX('DDD Model Calculations'!$D$20-'Weather Data'!E130,0),MAX('DDD Model Calculations'!$D$20-AVERAGE('Weather Data'!E129,'Weather Data'!E131),0))</f>
        <v>0</v>
      </c>
      <c r="J130">
        <f>IF(F130&lt;&gt;"",MAX('DDD Model Calculations'!$D$20-'Weather Data'!F130,0),MAX('DDD Model Calculations'!$D$20-AVERAGE('Weather Data'!F129,'Weather Data'!F131),0))</f>
        <v>3.6000003814697301</v>
      </c>
      <c r="K130">
        <f>IF(G130&lt;&gt;"",MAX('DDD Model Calculations'!$D$20-'Weather Data'!G130,0),MAX('DDD Model Calculations'!$D$20-AVERAGE('Weather Data'!G129,'Weather Data'!G131),0))</f>
        <v>10.199999809265137</v>
      </c>
      <c r="L130" s="2">
        <f t="shared" ref="L130:L193" si="10">DATE(A130,B130,C130)</f>
        <v>41768</v>
      </c>
      <c r="M130">
        <f t="shared" si="6"/>
        <v>2675.1000009328127</v>
      </c>
      <c r="N130">
        <f t="shared" si="7"/>
        <v>2805.4000009298325</v>
      </c>
      <c r="O130">
        <f t="shared" si="8"/>
        <v>2945.7000011876225</v>
      </c>
      <c r="P130">
        <f t="shared" si="9"/>
        <v>3635.5000053420663</v>
      </c>
    </row>
    <row r="131" spans="1:16" x14ac:dyDescent="0.4">
      <c r="A131" s="1">
        <v>2014</v>
      </c>
      <c r="B131" s="1">
        <v>5</v>
      </c>
      <c r="C131" s="1">
        <v>10</v>
      </c>
      <c r="D131" s="1">
        <v>13.89999961853027</v>
      </c>
      <c r="E131" s="1">
        <v>13.39999961853027</v>
      </c>
      <c r="F131" s="1">
        <v>17.10000038146973</v>
      </c>
      <c r="G131" s="1">
        <v>12.69999980926514</v>
      </c>
      <c r="H131">
        <f>IF(D131&lt;&gt;"",MAX('DDD Model Calculations'!$D$20-'Weather Data'!D131,0),MAX('DDD Model Calculations'!$D$20-AVERAGE('Weather Data'!D130,'Weather Data'!D132),0))</f>
        <v>4.1000003814697301</v>
      </c>
      <c r="I131">
        <f>IF(E131&lt;&gt;"",MAX('DDD Model Calculations'!$D$20-'Weather Data'!E131,0),MAX('DDD Model Calculations'!$D$20-AVERAGE('Weather Data'!E130,'Weather Data'!E132),0))</f>
        <v>4.6000003814697301</v>
      </c>
      <c r="J131">
        <f>IF(F131&lt;&gt;"",MAX('DDD Model Calculations'!$D$20-'Weather Data'!F131,0),MAX('DDD Model Calculations'!$D$20-AVERAGE('Weather Data'!F130,'Weather Data'!F132),0))</f>
        <v>0.89999961853026988</v>
      </c>
      <c r="K131">
        <f>IF(G131&lt;&gt;"",MAX('DDD Model Calculations'!$D$20-'Weather Data'!G131,0),MAX('DDD Model Calculations'!$D$20-AVERAGE('Weather Data'!G130,'Weather Data'!G132),0))</f>
        <v>5.3000001907348597</v>
      </c>
      <c r="L131" s="2">
        <f t="shared" si="10"/>
        <v>41769</v>
      </c>
      <c r="M131">
        <f t="shared" ref="M131:M194" si="11">M130+H131</f>
        <v>2679.2000013142824</v>
      </c>
      <c r="N131">
        <f t="shared" ref="N131:N194" si="12">N130+I131</f>
        <v>2810.0000013113022</v>
      </c>
      <c r="O131">
        <f t="shared" ref="O131:O194" si="13">O130+J131</f>
        <v>2946.6000008061528</v>
      </c>
      <c r="P131">
        <f t="shared" ref="P131:P194" si="14">P130+K131</f>
        <v>3640.8000055328012</v>
      </c>
    </row>
    <row r="132" spans="1:16" x14ac:dyDescent="0.4">
      <c r="A132" s="1">
        <v>2014</v>
      </c>
      <c r="B132" s="1">
        <v>5</v>
      </c>
      <c r="C132" s="1">
        <v>11</v>
      </c>
      <c r="D132" s="1">
        <v>15.10000038146973</v>
      </c>
      <c r="E132" s="1">
        <v>13.5</v>
      </c>
      <c r="F132" s="1">
        <v>15.89999961853027</v>
      </c>
      <c r="G132" s="1">
        <v>8.3000001907348633</v>
      </c>
      <c r="H132">
        <f>IF(D132&lt;&gt;"",MAX('DDD Model Calculations'!$D$20-'Weather Data'!D132,0),MAX('DDD Model Calculations'!$D$20-AVERAGE('Weather Data'!D131,'Weather Data'!D133),0))</f>
        <v>2.8999996185302699</v>
      </c>
      <c r="I132">
        <f>IF(E132&lt;&gt;"",MAX('DDD Model Calculations'!$D$20-'Weather Data'!E132,0),MAX('DDD Model Calculations'!$D$20-AVERAGE('Weather Data'!E131,'Weather Data'!E133),0))</f>
        <v>4.5</v>
      </c>
      <c r="J132">
        <f>IF(F132&lt;&gt;"",MAX('DDD Model Calculations'!$D$20-'Weather Data'!F132,0),MAX('DDD Model Calculations'!$D$20-AVERAGE('Weather Data'!F131,'Weather Data'!F133),0))</f>
        <v>2.1000003814697301</v>
      </c>
      <c r="K132">
        <f>IF(G132&lt;&gt;"",MAX('DDD Model Calculations'!$D$20-'Weather Data'!G132,0),MAX('DDD Model Calculations'!$D$20-AVERAGE('Weather Data'!G131,'Weather Data'!G133),0))</f>
        <v>9.6999998092651367</v>
      </c>
      <c r="L132" s="2">
        <f t="shared" si="10"/>
        <v>41770</v>
      </c>
      <c r="M132">
        <f t="shared" si="11"/>
        <v>2682.1000009328127</v>
      </c>
      <c r="N132">
        <f t="shared" si="12"/>
        <v>2814.5000013113022</v>
      </c>
      <c r="O132">
        <f t="shared" si="13"/>
        <v>2948.7000011876225</v>
      </c>
      <c r="P132">
        <f t="shared" si="14"/>
        <v>3650.5000053420663</v>
      </c>
    </row>
    <row r="133" spans="1:16" x14ac:dyDescent="0.4">
      <c r="A133" s="1">
        <v>2014</v>
      </c>
      <c r="B133" s="1">
        <v>5</v>
      </c>
      <c r="C133" s="1">
        <v>12</v>
      </c>
      <c r="D133" s="1">
        <v>17.10000038146973</v>
      </c>
      <c r="E133" s="1">
        <v>17.70000076293945</v>
      </c>
      <c r="F133" s="1">
        <v>15.60000038146973</v>
      </c>
      <c r="G133" s="1">
        <v>6.4000000953674316</v>
      </c>
      <c r="H133">
        <f>IF(D133&lt;&gt;"",MAX('DDD Model Calculations'!$D$20-'Weather Data'!D133,0),MAX('DDD Model Calculations'!$D$20-AVERAGE('Weather Data'!D132,'Weather Data'!D134),0))</f>
        <v>0.89999961853026988</v>
      </c>
      <c r="I133">
        <f>IF(E133&lt;&gt;"",MAX('DDD Model Calculations'!$D$20-'Weather Data'!E133,0),MAX('DDD Model Calculations'!$D$20-AVERAGE('Weather Data'!E132,'Weather Data'!E134),0))</f>
        <v>0.29999923706055043</v>
      </c>
      <c r="J133">
        <f>IF(F133&lt;&gt;"",MAX('DDD Model Calculations'!$D$20-'Weather Data'!F133,0),MAX('DDD Model Calculations'!$D$20-AVERAGE('Weather Data'!F132,'Weather Data'!F134),0))</f>
        <v>2.3999996185302699</v>
      </c>
      <c r="K133">
        <f>IF(G133&lt;&gt;"",MAX('DDD Model Calculations'!$D$20-'Weather Data'!G133,0),MAX('DDD Model Calculations'!$D$20-AVERAGE('Weather Data'!G132,'Weather Data'!G134),0))</f>
        <v>11.599999904632568</v>
      </c>
      <c r="L133" s="2">
        <f t="shared" si="10"/>
        <v>41771</v>
      </c>
      <c r="M133">
        <f t="shared" si="11"/>
        <v>2683.000000551343</v>
      </c>
      <c r="N133">
        <f t="shared" si="12"/>
        <v>2814.8000005483627</v>
      </c>
      <c r="O133">
        <f t="shared" si="13"/>
        <v>2951.1000008061528</v>
      </c>
      <c r="P133">
        <f t="shared" si="14"/>
        <v>3662.1000052466989</v>
      </c>
    </row>
    <row r="134" spans="1:16" x14ac:dyDescent="0.4">
      <c r="A134" s="1">
        <v>2014</v>
      </c>
      <c r="B134" s="1">
        <v>5</v>
      </c>
      <c r="C134" s="1">
        <v>13</v>
      </c>
      <c r="D134" s="1">
        <v>16.5</v>
      </c>
      <c r="E134" s="1">
        <v>22.20000076293945</v>
      </c>
      <c r="F134" s="1">
        <v>12.89999961853027</v>
      </c>
      <c r="G134" s="1">
        <v>8.1999998092651367</v>
      </c>
      <c r="H134">
        <f>IF(D134&lt;&gt;"",MAX('DDD Model Calculations'!$D$20-'Weather Data'!D134,0),MAX('DDD Model Calculations'!$D$20-AVERAGE('Weather Data'!D133,'Weather Data'!D135),0))</f>
        <v>1.5</v>
      </c>
      <c r="I134">
        <f>IF(E134&lt;&gt;"",MAX('DDD Model Calculations'!$D$20-'Weather Data'!E134,0),MAX('DDD Model Calculations'!$D$20-AVERAGE('Weather Data'!E133,'Weather Data'!E135),0))</f>
        <v>0</v>
      </c>
      <c r="J134">
        <f>IF(F134&lt;&gt;"",MAX('DDD Model Calculations'!$D$20-'Weather Data'!F134,0),MAX('DDD Model Calculations'!$D$20-AVERAGE('Weather Data'!F133,'Weather Data'!F135),0))</f>
        <v>5.1000003814697301</v>
      </c>
      <c r="K134">
        <f>IF(G134&lt;&gt;"",MAX('DDD Model Calculations'!$D$20-'Weather Data'!G134,0),MAX('DDD Model Calculations'!$D$20-AVERAGE('Weather Data'!G133,'Weather Data'!G135),0))</f>
        <v>9.8000001907348633</v>
      </c>
      <c r="L134" s="2">
        <f t="shared" si="10"/>
        <v>41772</v>
      </c>
      <c r="M134">
        <f t="shared" si="11"/>
        <v>2684.500000551343</v>
      </c>
      <c r="N134">
        <f t="shared" si="12"/>
        <v>2814.8000005483627</v>
      </c>
      <c r="O134">
        <f t="shared" si="13"/>
        <v>2956.2000011876225</v>
      </c>
      <c r="P134">
        <f t="shared" si="14"/>
        <v>3671.9000054374337</v>
      </c>
    </row>
    <row r="135" spans="1:16" x14ac:dyDescent="0.4">
      <c r="A135" s="1">
        <v>2014</v>
      </c>
      <c r="B135" s="1">
        <v>5</v>
      </c>
      <c r="C135" s="1">
        <v>14</v>
      </c>
      <c r="D135" s="1">
        <v>14.80000019073486</v>
      </c>
      <c r="E135" s="1">
        <v>15.19999980926514</v>
      </c>
      <c r="F135" s="1">
        <v>18.39999961853027</v>
      </c>
      <c r="G135" s="1">
        <v>5.5999999046325684</v>
      </c>
      <c r="H135">
        <f>IF(D135&lt;&gt;"",MAX('DDD Model Calculations'!$D$20-'Weather Data'!D135,0),MAX('DDD Model Calculations'!$D$20-AVERAGE('Weather Data'!D134,'Weather Data'!D136),0))</f>
        <v>3.1999998092651403</v>
      </c>
      <c r="I135">
        <f>IF(E135&lt;&gt;"",MAX('DDD Model Calculations'!$D$20-'Weather Data'!E135,0),MAX('DDD Model Calculations'!$D$20-AVERAGE('Weather Data'!E134,'Weather Data'!E136),0))</f>
        <v>2.8000001907348597</v>
      </c>
      <c r="J135">
        <f>IF(F135&lt;&gt;"",MAX('DDD Model Calculations'!$D$20-'Weather Data'!F135,0),MAX('DDD Model Calculations'!$D$20-AVERAGE('Weather Data'!F134,'Weather Data'!F136),0))</f>
        <v>0</v>
      </c>
      <c r="K135">
        <f>IF(G135&lt;&gt;"",MAX('DDD Model Calculations'!$D$20-'Weather Data'!G135,0),MAX('DDD Model Calculations'!$D$20-AVERAGE('Weather Data'!G134,'Weather Data'!G136),0))</f>
        <v>12.400000095367432</v>
      </c>
      <c r="L135" s="2">
        <f t="shared" si="10"/>
        <v>41773</v>
      </c>
      <c r="M135">
        <f t="shared" si="11"/>
        <v>2687.7000003606081</v>
      </c>
      <c r="N135">
        <f t="shared" si="12"/>
        <v>2817.6000007390976</v>
      </c>
      <c r="O135">
        <f t="shared" si="13"/>
        <v>2956.2000011876225</v>
      </c>
      <c r="P135">
        <f t="shared" si="14"/>
        <v>3684.3000055328012</v>
      </c>
    </row>
    <row r="136" spans="1:16" x14ac:dyDescent="0.4">
      <c r="A136" s="1">
        <v>2014</v>
      </c>
      <c r="B136" s="1">
        <v>5</v>
      </c>
      <c r="C136" s="1">
        <v>15</v>
      </c>
      <c r="D136" s="1">
        <v>15</v>
      </c>
      <c r="E136" s="1">
        <v>13.30000019073486</v>
      </c>
      <c r="F136" s="1">
        <v>23.60000038146973</v>
      </c>
      <c r="G136" s="1">
        <v>4.4000000953674316</v>
      </c>
      <c r="H136">
        <f>IF(D136&lt;&gt;"",MAX('DDD Model Calculations'!$D$20-'Weather Data'!D136,0),MAX('DDD Model Calculations'!$D$20-AVERAGE('Weather Data'!D135,'Weather Data'!D137),0))</f>
        <v>3</v>
      </c>
      <c r="I136">
        <f>IF(E136&lt;&gt;"",MAX('DDD Model Calculations'!$D$20-'Weather Data'!E136,0),MAX('DDD Model Calculations'!$D$20-AVERAGE('Weather Data'!E135,'Weather Data'!E137),0))</f>
        <v>4.6999998092651403</v>
      </c>
      <c r="J136">
        <f>IF(F136&lt;&gt;"",MAX('DDD Model Calculations'!$D$20-'Weather Data'!F136,0),MAX('DDD Model Calculations'!$D$20-AVERAGE('Weather Data'!F135,'Weather Data'!F137),0))</f>
        <v>0</v>
      </c>
      <c r="K136">
        <f>IF(G136&lt;&gt;"",MAX('DDD Model Calculations'!$D$20-'Weather Data'!G136,0),MAX('DDD Model Calculations'!$D$20-AVERAGE('Weather Data'!G135,'Weather Data'!G137),0))</f>
        <v>13.599999904632568</v>
      </c>
      <c r="L136" s="2">
        <f t="shared" si="10"/>
        <v>41774</v>
      </c>
      <c r="M136">
        <f t="shared" si="11"/>
        <v>2690.7000003606081</v>
      </c>
      <c r="N136">
        <f t="shared" si="12"/>
        <v>2822.3000005483627</v>
      </c>
      <c r="O136">
        <f t="shared" si="13"/>
        <v>2956.2000011876225</v>
      </c>
      <c r="P136">
        <f t="shared" si="14"/>
        <v>3697.9000054374337</v>
      </c>
    </row>
    <row r="137" spans="1:16" x14ac:dyDescent="0.4">
      <c r="A137" s="1">
        <v>2014</v>
      </c>
      <c r="B137" s="1">
        <v>5</v>
      </c>
      <c r="C137" s="1">
        <v>16</v>
      </c>
      <c r="D137" s="1">
        <v>8.6000003814697266</v>
      </c>
      <c r="E137" s="1">
        <v>5.8000001907348633</v>
      </c>
      <c r="F137" s="1">
        <v>14.10000038146973</v>
      </c>
      <c r="G137" s="1">
        <v>3.9000000953674321</v>
      </c>
      <c r="H137">
        <f>IF(D137&lt;&gt;"",MAX('DDD Model Calculations'!$D$20-'Weather Data'!D137,0),MAX('DDD Model Calculations'!$D$20-AVERAGE('Weather Data'!D136,'Weather Data'!D138),0))</f>
        <v>9.3999996185302734</v>
      </c>
      <c r="I137">
        <f>IF(E137&lt;&gt;"",MAX('DDD Model Calculations'!$D$20-'Weather Data'!E137,0),MAX('DDD Model Calculations'!$D$20-AVERAGE('Weather Data'!E136,'Weather Data'!E138),0))</f>
        <v>12.199999809265137</v>
      </c>
      <c r="J137">
        <f>IF(F137&lt;&gt;"",MAX('DDD Model Calculations'!$D$20-'Weather Data'!F137,0),MAX('DDD Model Calculations'!$D$20-AVERAGE('Weather Data'!F136,'Weather Data'!F138),0))</f>
        <v>3.8999996185302699</v>
      </c>
      <c r="K137">
        <f>IF(G137&lt;&gt;"",MAX('DDD Model Calculations'!$D$20-'Weather Data'!G137,0),MAX('DDD Model Calculations'!$D$20-AVERAGE('Weather Data'!G136,'Weather Data'!G138),0))</f>
        <v>14.099999904632568</v>
      </c>
      <c r="L137" s="2">
        <f t="shared" si="10"/>
        <v>41775</v>
      </c>
      <c r="M137">
        <f t="shared" si="11"/>
        <v>2700.0999999791384</v>
      </c>
      <c r="N137">
        <f t="shared" si="12"/>
        <v>2834.5000003576279</v>
      </c>
      <c r="O137">
        <f t="shared" si="13"/>
        <v>2960.1000008061528</v>
      </c>
      <c r="P137">
        <f t="shared" si="14"/>
        <v>3712.0000053420663</v>
      </c>
    </row>
    <row r="138" spans="1:16" x14ac:dyDescent="0.4">
      <c r="A138" s="1">
        <v>2014</v>
      </c>
      <c r="B138" s="1">
        <v>5</v>
      </c>
      <c r="C138" s="1">
        <v>17</v>
      </c>
      <c r="D138" s="1">
        <v>8</v>
      </c>
      <c r="E138" s="1">
        <v>7.6999998092651367</v>
      </c>
      <c r="F138" s="1">
        <v>9.6999998092651367</v>
      </c>
      <c r="G138" s="1">
        <v>7.5</v>
      </c>
      <c r="H138">
        <f>IF(D138&lt;&gt;"",MAX('DDD Model Calculations'!$D$20-'Weather Data'!D138,0),MAX('DDD Model Calculations'!$D$20-AVERAGE('Weather Data'!D137,'Weather Data'!D139),0))</f>
        <v>10</v>
      </c>
      <c r="I138">
        <f>IF(E138&lt;&gt;"",MAX('DDD Model Calculations'!$D$20-'Weather Data'!E138,0),MAX('DDD Model Calculations'!$D$20-AVERAGE('Weather Data'!E137,'Weather Data'!E139),0))</f>
        <v>10.300000190734863</v>
      </c>
      <c r="J138">
        <f>IF(F138&lt;&gt;"",MAX('DDD Model Calculations'!$D$20-'Weather Data'!F138,0),MAX('DDD Model Calculations'!$D$20-AVERAGE('Weather Data'!F137,'Weather Data'!F139),0))</f>
        <v>8.3000001907348633</v>
      </c>
      <c r="K138">
        <f>IF(G138&lt;&gt;"",MAX('DDD Model Calculations'!$D$20-'Weather Data'!G138,0),MAX('DDD Model Calculations'!$D$20-AVERAGE('Weather Data'!G137,'Weather Data'!G139),0))</f>
        <v>10.5</v>
      </c>
      <c r="L138" s="2">
        <f t="shared" si="10"/>
        <v>41776</v>
      </c>
      <c r="M138">
        <f t="shared" si="11"/>
        <v>2710.0999999791384</v>
      </c>
      <c r="N138">
        <f t="shared" si="12"/>
        <v>2844.8000005483627</v>
      </c>
      <c r="O138">
        <f t="shared" si="13"/>
        <v>2968.4000009968877</v>
      </c>
      <c r="P138">
        <f t="shared" si="14"/>
        <v>3722.5000053420663</v>
      </c>
    </row>
    <row r="139" spans="1:16" x14ac:dyDescent="0.4">
      <c r="A139" s="1">
        <v>2014</v>
      </c>
      <c r="B139" s="1">
        <v>5</v>
      </c>
      <c r="C139" s="1">
        <v>18</v>
      </c>
      <c r="D139" s="1">
        <v>9.6000003814697266</v>
      </c>
      <c r="E139" s="1">
        <v>9.8999996185302734</v>
      </c>
      <c r="F139" s="1">
        <v>9.1000003814697266</v>
      </c>
      <c r="G139" s="1">
        <v>10.10000038146973</v>
      </c>
      <c r="H139">
        <f>IF(D139&lt;&gt;"",MAX('DDD Model Calculations'!$D$20-'Weather Data'!D139,0),MAX('DDD Model Calculations'!$D$20-AVERAGE('Weather Data'!D138,'Weather Data'!D140),0))</f>
        <v>8.3999996185302734</v>
      </c>
      <c r="I139">
        <f>IF(E139&lt;&gt;"",MAX('DDD Model Calculations'!$D$20-'Weather Data'!E139,0),MAX('DDD Model Calculations'!$D$20-AVERAGE('Weather Data'!E138,'Weather Data'!E140),0))</f>
        <v>8.1000003814697266</v>
      </c>
      <c r="J139">
        <f>IF(F139&lt;&gt;"",MAX('DDD Model Calculations'!$D$20-'Weather Data'!F139,0),MAX('DDD Model Calculations'!$D$20-AVERAGE('Weather Data'!F138,'Weather Data'!F140),0))</f>
        <v>8.8999996185302734</v>
      </c>
      <c r="K139">
        <f>IF(G139&lt;&gt;"",MAX('DDD Model Calculations'!$D$20-'Weather Data'!G139,0),MAX('DDD Model Calculations'!$D$20-AVERAGE('Weather Data'!G138,'Weather Data'!G140),0))</f>
        <v>7.8999996185302699</v>
      </c>
      <c r="L139" s="2">
        <f t="shared" si="10"/>
        <v>41777</v>
      </c>
      <c r="M139">
        <f t="shared" si="11"/>
        <v>2718.4999995976686</v>
      </c>
      <c r="N139">
        <f t="shared" si="12"/>
        <v>2852.9000009298325</v>
      </c>
      <c r="O139">
        <f t="shared" si="13"/>
        <v>2977.300000615418</v>
      </c>
      <c r="P139">
        <f t="shared" si="14"/>
        <v>3730.4000049605966</v>
      </c>
    </row>
    <row r="140" spans="1:16" x14ac:dyDescent="0.4">
      <c r="A140" s="1">
        <v>2014</v>
      </c>
      <c r="B140" s="1">
        <v>5</v>
      </c>
      <c r="C140" s="1">
        <v>19</v>
      </c>
      <c r="D140" s="1">
        <v>14.69999980926514</v>
      </c>
      <c r="E140" s="1">
        <v>14.60000038146973</v>
      </c>
      <c r="F140" s="1">
        <v>14</v>
      </c>
      <c r="G140" s="1">
        <v>10.39999961853027</v>
      </c>
      <c r="H140">
        <f>IF(D140&lt;&gt;"",MAX('DDD Model Calculations'!$D$20-'Weather Data'!D140,0),MAX('DDD Model Calculations'!$D$20-AVERAGE('Weather Data'!D139,'Weather Data'!D141),0))</f>
        <v>3.3000001907348597</v>
      </c>
      <c r="I140">
        <f>IF(E140&lt;&gt;"",MAX('DDD Model Calculations'!$D$20-'Weather Data'!E140,0),MAX('DDD Model Calculations'!$D$20-AVERAGE('Weather Data'!E139,'Weather Data'!E141),0))</f>
        <v>3.3999996185302699</v>
      </c>
      <c r="J140">
        <f>IF(F140&lt;&gt;"",MAX('DDD Model Calculations'!$D$20-'Weather Data'!F140,0),MAX('DDD Model Calculations'!$D$20-AVERAGE('Weather Data'!F139,'Weather Data'!F141),0))</f>
        <v>4</v>
      </c>
      <c r="K140">
        <f>IF(G140&lt;&gt;"",MAX('DDD Model Calculations'!$D$20-'Weather Data'!G140,0),MAX('DDD Model Calculations'!$D$20-AVERAGE('Weather Data'!G139,'Weather Data'!G141),0))</f>
        <v>7.6000003814697301</v>
      </c>
      <c r="L140" s="2">
        <f t="shared" si="10"/>
        <v>41778</v>
      </c>
      <c r="M140">
        <f t="shared" si="11"/>
        <v>2721.7999997884035</v>
      </c>
      <c r="N140">
        <f t="shared" si="12"/>
        <v>2856.3000005483627</v>
      </c>
      <c r="O140">
        <f t="shared" si="13"/>
        <v>2981.300000615418</v>
      </c>
      <c r="P140">
        <f t="shared" si="14"/>
        <v>3738.0000053420663</v>
      </c>
    </row>
    <row r="141" spans="1:16" x14ac:dyDescent="0.4">
      <c r="A141" s="1">
        <v>2014</v>
      </c>
      <c r="B141" s="1">
        <v>5</v>
      </c>
      <c r="C141" s="1">
        <v>20</v>
      </c>
      <c r="D141" s="1">
        <v>14.10000038146973</v>
      </c>
      <c r="E141" s="1">
        <v>12.39999961853027</v>
      </c>
      <c r="F141" s="1">
        <v>15.39999961853027</v>
      </c>
      <c r="G141" s="1">
        <v>6.6999998092651367</v>
      </c>
      <c r="H141">
        <f>IF(D141&lt;&gt;"",MAX('DDD Model Calculations'!$D$20-'Weather Data'!D141,0),MAX('DDD Model Calculations'!$D$20-AVERAGE('Weather Data'!D140,'Weather Data'!D142),0))</f>
        <v>3.8999996185302699</v>
      </c>
      <c r="I141">
        <f>IF(E141&lt;&gt;"",MAX('DDD Model Calculations'!$D$20-'Weather Data'!E141,0),MAX('DDD Model Calculations'!$D$20-AVERAGE('Weather Data'!E140,'Weather Data'!E142),0))</f>
        <v>5.6000003814697301</v>
      </c>
      <c r="J141">
        <f>IF(F141&lt;&gt;"",MAX('DDD Model Calculations'!$D$20-'Weather Data'!F141,0),MAX('DDD Model Calculations'!$D$20-AVERAGE('Weather Data'!F140,'Weather Data'!F142),0))</f>
        <v>2.6000003814697301</v>
      </c>
      <c r="K141">
        <f>IF(G141&lt;&gt;"",MAX('DDD Model Calculations'!$D$20-'Weather Data'!G141,0),MAX('DDD Model Calculations'!$D$20-AVERAGE('Weather Data'!G140,'Weather Data'!G142),0))</f>
        <v>11.300000190734863</v>
      </c>
      <c r="L141" s="2">
        <f t="shared" si="10"/>
        <v>41779</v>
      </c>
      <c r="M141">
        <f t="shared" si="11"/>
        <v>2725.6999994069338</v>
      </c>
      <c r="N141">
        <f t="shared" si="12"/>
        <v>2861.9000009298325</v>
      </c>
      <c r="O141">
        <f t="shared" si="13"/>
        <v>2983.9000009968877</v>
      </c>
      <c r="P141">
        <f t="shared" si="14"/>
        <v>3749.3000055328012</v>
      </c>
    </row>
    <row r="142" spans="1:16" x14ac:dyDescent="0.4">
      <c r="A142" s="1">
        <v>2014</v>
      </c>
      <c r="B142" s="1">
        <v>5</v>
      </c>
      <c r="C142" s="1">
        <v>21</v>
      </c>
      <c r="D142" s="1">
        <v>15.69999980926514</v>
      </c>
      <c r="E142" s="1">
        <v>17.29999923706055</v>
      </c>
      <c r="F142" s="1">
        <v>15.10000038146973</v>
      </c>
      <c r="G142" s="1">
        <v>10.10000038146973</v>
      </c>
      <c r="H142">
        <f>IF(D142&lt;&gt;"",MAX('DDD Model Calculations'!$D$20-'Weather Data'!D142,0),MAX('DDD Model Calculations'!$D$20-AVERAGE('Weather Data'!D141,'Weather Data'!D143),0))</f>
        <v>2.3000001907348597</v>
      </c>
      <c r="I142">
        <f>IF(E142&lt;&gt;"",MAX('DDD Model Calculations'!$D$20-'Weather Data'!E142,0),MAX('DDD Model Calculations'!$D$20-AVERAGE('Weather Data'!E141,'Weather Data'!E143),0))</f>
        <v>0.70000076293944957</v>
      </c>
      <c r="J142">
        <f>IF(F142&lt;&gt;"",MAX('DDD Model Calculations'!$D$20-'Weather Data'!F142,0),MAX('DDD Model Calculations'!$D$20-AVERAGE('Weather Data'!F141,'Weather Data'!F143),0))</f>
        <v>2.8999996185302699</v>
      </c>
      <c r="K142">
        <f>IF(G142&lt;&gt;"",MAX('DDD Model Calculations'!$D$20-'Weather Data'!G142,0),MAX('DDD Model Calculations'!$D$20-AVERAGE('Weather Data'!G141,'Weather Data'!G143),0))</f>
        <v>7.8999996185302699</v>
      </c>
      <c r="L142" s="2">
        <f t="shared" si="10"/>
        <v>41780</v>
      </c>
      <c r="M142">
        <f t="shared" si="11"/>
        <v>2727.9999995976686</v>
      </c>
      <c r="N142">
        <f t="shared" si="12"/>
        <v>2862.6000016927719</v>
      </c>
      <c r="O142">
        <f t="shared" si="13"/>
        <v>2986.800000615418</v>
      </c>
      <c r="P142">
        <f t="shared" si="14"/>
        <v>3757.2000051513314</v>
      </c>
    </row>
    <row r="143" spans="1:16" x14ac:dyDescent="0.4">
      <c r="A143" s="1">
        <v>2014</v>
      </c>
      <c r="B143" s="1">
        <v>5</v>
      </c>
      <c r="C143" s="1">
        <v>22</v>
      </c>
      <c r="D143" s="1">
        <v>15.60000038146973</v>
      </c>
      <c r="E143" s="1">
        <v>11.60000038146973</v>
      </c>
      <c r="F143" s="1">
        <v>17.89999961853027</v>
      </c>
      <c r="G143" s="1">
        <v>10.60000038146973</v>
      </c>
      <c r="H143">
        <f>IF(D143&lt;&gt;"",MAX('DDD Model Calculations'!$D$20-'Weather Data'!D143,0),MAX('DDD Model Calculations'!$D$20-AVERAGE('Weather Data'!D142,'Weather Data'!D144),0))</f>
        <v>2.3999996185302699</v>
      </c>
      <c r="I143">
        <f>IF(E143&lt;&gt;"",MAX('DDD Model Calculations'!$D$20-'Weather Data'!E143,0),MAX('DDD Model Calculations'!$D$20-AVERAGE('Weather Data'!E142,'Weather Data'!E144),0))</f>
        <v>6.3999996185302699</v>
      </c>
      <c r="J143">
        <f>IF(F143&lt;&gt;"",MAX('DDD Model Calculations'!$D$20-'Weather Data'!F143,0),MAX('DDD Model Calculations'!$D$20-AVERAGE('Weather Data'!F142,'Weather Data'!F144),0))</f>
        <v>0.10000038146973012</v>
      </c>
      <c r="K143">
        <f>IF(G143&lt;&gt;"",MAX('DDD Model Calculations'!$D$20-'Weather Data'!G143,0),MAX('DDD Model Calculations'!$D$20-AVERAGE('Weather Data'!G142,'Weather Data'!G144),0))</f>
        <v>7.3999996185302699</v>
      </c>
      <c r="L143" s="2">
        <f t="shared" si="10"/>
        <v>41781</v>
      </c>
      <c r="M143">
        <f t="shared" si="11"/>
        <v>2730.3999992161989</v>
      </c>
      <c r="N143">
        <f t="shared" si="12"/>
        <v>2869.0000013113022</v>
      </c>
      <c r="O143">
        <f t="shared" si="13"/>
        <v>2986.9000009968877</v>
      </c>
      <c r="P143">
        <f t="shared" si="14"/>
        <v>3764.6000047698617</v>
      </c>
    </row>
    <row r="144" spans="1:16" x14ac:dyDescent="0.4">
      <c r="A144" s="1">
        <v>2014</v>
      </c>
      <c r="B144" s="1">
        <v>5</v>
      </c>
      <c r="C144" s="1">
        <v>23</v>
      </c>
      <c r="D144" s="1">
        <v>13.69999980926514</v>
      </c>
      <c r="E144" s="1">
        <v>9.1000003814697266</v>
      </c>
      <c r="F144" s="1">
        <v>14.89999961853027</v>
      </c>
      <c r="G144" s="1">
        <v>12.69999980926514</v>
      </c>
      <c r="H144">
        <f>IF(D144&lt;&gt;"",MAX('DDD Model Calculations'!$D$20-'Weather Data'!D144,0),MAX('DDD Model Calculations'!$D$20-AVERAGE('Weather Data'!D143,'Weather Data'!D145),0))</f>
        <v>4.3000001907348597</v>
      </c>
      <c r="I144">
        <f>IF(E144&lt;&gt;"",MAX('DDD Model Calculations'!$D$20-'Weather Data'!E144,0),MAX('DDD Model Calculations'!$D$20-AVERAGE('Weather Data'!E143,'Weather Data'!E145),0))</f>
        <v>8.8999996185302734</v>
      </c>
      <c r="J144">
        <f>IF(F144&lt;&gt;"",MAX('DDD Model Calculations'!$D$20-'Weather Data'!F144,0),MAX('DDD Model Calculations'!$D$20-AVERAGE('Weather Data'!F143,'Weather Data'!F145),0))</f>
        <v>3.1000003814697301</v>
      </c>
      <c r="K144">
        <f>IF(G144&lt;&gt;"",MAX('DDD Model Calculations'!$D$20-'Weather Data'!G144,0),MAX('DDD Model Calculations'!$D$20-AVERAGE('Weather Data'!G143,'Weather Data'!G145),0))</f>
        <v>5.3000001907348597</v>
      </c>
      <c r="L144" s="2">
        <f t="shared" si="10"/>
        <v>41782</v>
      </c>
      <c r="M144">
        <f t="shared" si="11"/>
        <v>2734.6999994069338</v>
      </c>
      <c r="N144">
        <f t="shared" si="12"/>
        <v>2877.9000009298325</v>
      </c>
      <c r="O144">
        <f t="shared" si="13"/>
        <v>2990.0000013783574</v>
      </c>
      <c r="P144">
        <f t="shared" si="14"/>
        <v>3769.9000049605966</v>
      </c>
    </row>
    <row r="145" spans="1:16" x14ac:dyDescent="0.4">
      <c r="A145" s="1">
        <v>2014</v>
      </c>
      <c r="B145" s="1">
        <v>5</v>
      </c>
      <c r="C145" s="1">
        <v>24</v>
      </c>
      <c r="D145" s="1">
        <v>17.5</v>
      </c>
      <c r="E145" s="1">
        <v>15</v>
      </c>
      <c r="F145" s="1">
        <v>16.70000076293945</v>
      </c>
      <c r="G145" s="1">
        <v>16.29999923706055</v>
      </c>
      <c r="H145">
        <f>IF(D145&lt;&gt;"",MAX('DDD Model Calculations'!$D$20-'Weather Data'!D145,0),MAX('DDD Model Calculations'!$D$20-AVERAGE('Weather Data'!D144,'Weather Data'!D146),0))</f>
        <v>0.5</v>
      </c>
      <c r="I145">
        <f>IF(E145&lt;&gt;"",MAX('DDD Model Calculations'!$D$20-'Weather Data'!E145,0),MAX('DDD Model Calculations'!$D$20-AVERAGE('Weather Data'!E144,'Weather Data'!E146),0))</f>
        <v>3</v>
      </c>
      <c r="J145">
        <f>IF(F145&lt;&gt;"",MAX('DDD Model Calculations'!$D$20-'Weather Data'!F145,0),MAX('DDD Model Calculations'!$D$20-AVERAGE('Weather Data'!F144,'Weather Data'!F146),0))</f>
        <v>1.2999992370605504</v>
      </c>
      <c r="K145">
        <f>IF(G145&lt;&gt;"",MAX('DDD Model Calculations'!$D$20-'Weather Data'!G145,0),MAX('DDD Model Calculations'!$D$20-AVERAGE('Weather Data'!G144,'Weather Data'!G146),0))</f>
        <v>1.7000007629394496</v>
      </c>
      <c r="L145" s="2">
        <f t="shared" si="10"/>
        <v>41783</v>
      </c>
      <c r="M145">
        <f t="shared" si="11"/>
        <v>2735.1999994069338</v>
      </c>
      <c r="N145">
        <f t="shared" si="12"/>
        <v>2880.9000009298325</v>
      </c>
      <c r="O145">
        <f t="shared" si="13"/>
        <v>2991.300000615418</v>
      </c>
      <c r="P145">
        <f t="shared" si="14"/>
        <v>3771.600005723536</v>
      </c>
    </row>
    <row r="146" spans="1:16" x14ac:dyDescent="0.4">
      <c r="A146" s="1">
        <v>2014</v>
      </c>
      <c r="B146" s="1">
        <v>5</v>
      </c>
      <c r="C146" s="1">
        <v>25</v>
      </c>
      <c r="D146" s="1">
        <v>19.10000038146973</v>
      </c>
      <c r="E146" s="1">
        <v>16.10000038146973</v>
      </c>
      <c r="F146" s="1">
        <v>16.29999923706055</v>
      </c>
      <c r="G146" s="1">
        <v>18.89999961853027</v>
      </c>
      <c r="H146">
        <f>IF(D146&lt;&gt;"",MAX('DDD Model Calculations'!$D$20-'Weather Data'!D146,0),MAX('DDD Model Calculations'!$D$20-AVERAGE('Weather Data'!D145,'Weather Data'!D147),0))</f>
        <v>0</v>
      </c>
      <c r="I146">
        <f>IF(E146&lt;&gt;"",MAX('DDD Model Calculations'!$D$20-'Weather Data'!E146,0),MAX('DDD Model Calculations'!$D$20-AVERAGE('Weather Data'!E145,'Weather Data'!E147),0))</f>
        <v>1.8999996185302699</v>
      </c>
      <c r="J146">
        <f>IF(F146&lt;&gt;"",MAX('DDD Model Calculations'!$D$20-'Weather Data'!F146,0),MAX('DDD Model Calculations'!$D$20-AVERAGE('Weather Data'!F145,'Weather Data'!F147),0))</f>
        <v>1.7000007629394496</v>
      </c>
      <c r="K146">
        <f>IF(G146&lt;&gt;"",MAX('DDD Model Calculations'!$D$20-'Weather Data'!G146,0),MAX('DDD Model Calculations'!$D$20-AVERAGE('Weather Data'!G145,'Weather Data'!G147),0))</f>
        <v>0</v>
      </c>
      <c r="L146" s="2">
        <f t="shared" si="10"/>
        <v>41784</v>
      </c>
      <c r="M146">
        <f t="shared" si="11"/>
        <v>2735.1999994069338</v>
      </c>
      <c r="N146">
        <f t="shared" si="12"/>
        <v>2882.8000005483627</v>
      </c>
      <c r="O146">
        <f t="shared" si="13"/>
        <v>2993.0000013783574</v>
      </c>
      <c r="P146">
        <f t="shared" si="14"/>
        <v>3771.600005723536</v>
      </c>
    </row>
    <row r="147" spans="1:16" x14ac:dyDescent="0.4">
      <c r="A147" s="1">
        <v>2014</v>
      </c>
      <c r="B147" s="1">
        <v>5</v>
      </c>
      <c r="C147" s="1">
        <v>26</v>
      </c>
      <c r="D147" s="1">
        <v>23.39999961853027</v>
      </c>
      <c r="E147" s="1">
        <v>20.10000038146973</v>
      </c>
      <c r="F147" s="1">
        <v>20.79999923706055</v>
      </c>
      <c r="G147" s="1">
        <v>18.79999923706055</v>
      </c>
      <c r="H147">
        <f>IF(D147&lt;&gt;"",MAX('DDD Model Calculations'!$D$20-'Weather Data'!D147,0),MAX('DDD Model Calculations'!$D$20-AVERAGE('Weather Data'!D146,'Weather Data'!D148),0))</f>
        <v>0</v>
      </c>
      <c r="I147">
        <f>IF(E147&lt;&gt;"",MAX('DDD Model Calculations'!$D$20-'Weather Data'!E147,0),MAX('DDD Model Calculations'!$D$20-AVERAGE('Weather Data'!E146,'Weather Data'!E148),0))</f>
        <v>0</v>
      </c>
      <c r="J147">
        <f>IF(F147&lt;&gt;"",MAX('DDD Model Calculations'!$D$20-'Weather Data'!F147,0),MAX('DDD Model Calculations'!$D$20-AVERAGE('Weather Data'!F146,'Weather Data'!F148),0))</f>
        <v>0</v>
      </c>
      <c r="K147">
        <f>IF(G147&lt;&gt;"",MAX('DDD Model Calculations'!$D$20-'Weather Data'!G147,0),MAX('DDD Model Calculations'!$D$20-AVERAGE('Weather Data'!G146,'Weather Data'!G148),0))</f>
        <v>0</v>
      </c>
      <c r="L147" s="2">
        <f t="shared" si="10"/>
        <v>41785</v>
      </c>
      <c r="M147">
        <f t="shared" si="11"/>
        <v>2735.1999994069338</v>
      </c>
      <c r="N147">
        <f t="shared" si="12"/>
        <v>2882.8000005483627</v>
      </c>
      <c r="O147">
        <f t="shared" si="13"/>
        <v>2993.0000013783574</v>
      </c>
      <c r="P147">
        <f t="shared" si="14"/>
        <v>3771.600005723536</v>
      </c>
    </row>
    <row r="148" spans="1:16" x14ac:dyDescent="0.4">
      <c r="A148" s="1">
        <v>2014</v>
      </c>
      <c r="B148" s="1">
        <v>5</v>
      </c>
      <c r="C148" s="1">
        <v>27</v>
      </c>
      <c r="D148" s="1">
        <v>23.29999923706055</v>
      </c>
      <c r="E148" s="1">
        <v>21.60000038146973</v>
      </c>
      <c r="F148" s="1">
        <v>16.20000076293945</v>
      </c>
      <c r="G148" s="1">
        <v>13.5</v>
      </c>
      <c r="H148">
        <f>IF(D148&lt;&gt;"",MAX('DDD Model Calculations'!$D$20-'Weather Data'!D148,0),MAX('DDD Model Calculations'!$D$20-AVERAGE('Weather Data'!D147,'Weather Data'!D149),0))</f>
        <v>0</v>
      </c>
      <c r="I148">
        <f>IF(E148&lt;&gt;"",MAX('DDD Model Calculations'!$D$20-'Weather Data'!E148,0),MAX('DDD Model Calculations'!$D$20-AVERAGE('Weather Data'!E147,'Weather Data'!E149),0))</f>
        <v>0</v>
      </c>
      <c r="J148">
        <f>IF(F148&lt;&gt;"",MAX('DDD Model Calculations'!$D$20-'Weather Data'!F148,0),MAX('DDD Model Calculations'!$D$20-AVERAGE('Weather Data'!F147,'Weather Data'!F149),0))</f>
        <v>1.7999992370605504</v>
      </c>
      <c r="K148">
        <f>IF(G148&lt;&gt;"",MAX('DDD Model Calculations'!$D$20-'Weather Data'!G148,0),MAX('DDD Model Calculations'!$D$20-AVERAGE('Weather Data'!G147,'Weather Data'!G149),0))</f>
        <v>4.5</v>
      </c>
      <c r="L148" s="2">
        <f t="shared" si="10"/>
        <v>41786</v>
      </c>
      <c r="M148">
        <f t="shared" si="11"/>
        <v>2735.1999994069338</v>
      </c>
      <c r="N148">
        <f t="shared" si="12"/>
        <v>2882.8000005483627</v>
      </c>
      <c r="O148">
        <f t="shared" si="13"/>
        <v>2994.800000615418</v>
      </c>
      <c r="P148">
        <f t="shared" si="14"/>
        <v>3776.100005723536</v>
      </c>
    </row>
    <row r="149" spans="1:16" x14ac:dyDescent="0.4">
      <c r="A149" s="1">
        <v>2014</v>
      </c>
      <c r="B149" s="1">
        <v>5</v>
      </c>
      <c r="C149" s="1">
        <v>28</v>
      </c>
      <c r="D149" s="1">
        <v>14.5</v>
      </c>
      <c r="E149" s="1">
        <v>17.79999923706055</v>
      </c>
      <c r="F149" s="1">
        <v>12.89999961853027</v>
      </c>
      <c r="G149" s="1">
        <v>12.19999980926514</v>
      </c>
      <c r="H149">
        <f>IF(D149&lt;&gt;"",MAX('DDD Model Calculations'!$D$20-'Weather Data'!D149,0),MAX('DDD Model Calculations'!$D$20-AVERAGE('Weather Data'!D148,'Weather Data'!D150),0))</f>
        <v>3.5</v>
      </c>
      <c r="I149">
        <f>IF(E149&lt;&gt;"",MAX('DDD Model Calculations'!$D$20-'Weather Data'!E149,0),MAX('DDD Model Calculations'!$D$20-AVERAGE('Weather Data'!E148,'Weather Data'!E150),0))</f>
        <v>0.20000076293944957</v>
      </c>
      <c r="J149">
        <f>IF(F149&lt;&gt;"",MAX('DDD Model Calculations'!$D$20-'Weather Data'!F149,0),MAX('DDD Model Calculations'!$D$20-AVERAGE('Weather Data'!F148,'Weather Data'!F150),0))</f>
        <v>5.1000003814697301</v>
      </c>
      <c r="K149">
        <f>IF(G149&lt;&gt;"",MAX('DDD Model Calculations'!$D$20-'Weather Data'!G149,0),MAX('DDD Model Calculations'!$D$20-AVERAGE('Weather Data'!G148,'Weather Data'!G150),0))</f>
        <v>5.8000001907348597</v>
      </c>
      <c r="L149" s="2">
        <f t="shared" si="10"/>
        <v>41787</v>
      </c>
      <c r="M149">
        <f t="shared" si="11"/>
        <v>2738.6999994069338</v>
      </c>
      <c r="N149">
        <f t="shared" si="12"/>
        <v>2883.0000013113022</v>
      </c>
      <c r="O149">
        <f t="shared" si="13"/>
        <v>2999.9000009968877</v>
      </c>
      <c r="P149">
        <f t="shared" si="14"/>
        <v>3781.9000059142709</v>
      </c>
    </row>
    <row r="150" spans="1:16" x14ac:dyDescent="0.4">
      <c r="A150" s="1">
        <v>2014</v>
      </c>
      <c r="B150" s="1">
        <v>5</v>
      </c>
      <c r="C150" s="1">
        <v>29</v>
      </c>
      <c r="D150" s="1">
        <v>15.60000038146973</v>
      </c>
      <c r="E150" s="1">
        <v>15.89999961853027</v>
      </c>
      <c r="F150" s="1">
        <v>13.60000038146973</v>
      </c>
      <c r="G150" s="1">
        <v>14.19999980926514</v>
      </c>
      <c r="H150">
        <f>IF(D150&lt;&gt;"",MAX('DDD Model Calculations'!$D$20-'Weather Data'!D150,0),MAX('DDD Model Calculations'!$D$20-AVERAGE('Weather Data'!D149,'Weather Data'!D151),0))</f>
        <v>2.3999996185302699</v>
      </c>
      <c r="I150">
        <f>IF(E150&lt;&gt;"",MAX('DDD Model Calculations'!$D$20-'Weather Data'!E150,0),MAX('DDD Model Calculations'!$D$20-AVERAGE('Weather Data'!E149,'Weather Data'!E151),0))</f>
        <v>2.1000003814697301</v>
      </c>
      <c r="J150">
        <f>IF(F150&lt;&gt;"",MAX('DDD Model Calculations'!$D$20-'Weather Data'!F150,0),MAX('DDD Model Calculations'!$D$20-AVERAGE('Weather Data'!F149,'Weather Data'!F151),0))</f>
        <v>4.3999996185302699</v>
      </c>
      <c r="K150">
        <f>IF(G150&lt;&gt;"",MAX('DDD Model Calculations'!$D$20-'Weather Data'!G150,0),MAX('DDD Model Calculations'!$D$20-AVERAGE('Weather Data'!G149,'Weather Data'!G151),0))</f>
        <v>3.8000001907348597</v>
      </c>
      <c r="L150" s="2">
        <f t="shared" si="10"/>
        <v>41788</v>
      </c>
      <c r="M150">
        <f t="shared" si="11"/>
        <v>2741.0999990254641</v>
      </c>
      <c r="N150">
        <f t="shared" si="12"/>
        <v>2885.1000016927719</v>
      </c>
      <c r="O150">
        <f t="shared" si="13"/>
        <v>3004.300000615418</v>
      </c>
      <c r="P150">
        <f t="shared" si="14"/>
        <v>3785.7000061050057</v>
      </c>
    </row>
    <row r="151" spans="1:16" x14ac:dyDescent="0.4">
      <c r="A151" s="1">
        <v>2014</v>
      </c>
      <c r="B151" s="1">
        <v>5</v>
      </c>
      <c r="C151" s="1">
        <v>30</v>
      </c>
      <c r="D151" s="1">
        <v>18.10000038146973</v>
      </c>
      <c r="E151" s="1">
        <v>17.5</v>
      </c>
      <c r="F151" s="1">
        <v>17.29999923706055</v>
      </c>
      <c r="G151" s="1">
        <v>12.80000019073486</v>
      </c>
      <c r="H151">
        <f>IF(D151&lt;&gt;"",MAX('DDD Model Calculations'!$D$20-'Weather Data'!D151,0),MAX('DDD Model Calculations'!$D$20-AVERAGE('Weather Data'!D150,'Weather Data'!D152),0))</f>
        <v>0</v>
      </c>
      <c r="I151">
        <f>IF(E151&lt;&gt;"",MAX('DDD Model Calculations'!$D$20-'Weather Data'!E151,0),MAX('DDD Model Calculations'!$D$20-AVERAGE('Weather Data'!E150,'Weather Data'!E152),0))</f>
        <v>0.5</v>
      </c>
      <c r="J151">
        <f>IF(F151&lt;&gt;"",MAX('DDD Model Calculations'!$D$20-'Weather Data'!F151,0),MAX('DDD Model Calculations'!$D$20-AVERAGE('Weather Data'!F150,'Weather Data'!F152),0))</f>
        <v>0.70000076293944957</v>
      </c>
      <c r="K151">
        <f>IF(G151&lt;&gt;"",MAX('DDD Model Calculations'!$D$20-'Weather Data'!G151,0),MAX('DDD Model Calculations'!$D$20-AVERAGE('Weather Data'!G150,'Weather Data'!G152),0))</f>
        <v>5.1999998092651403</v>
      </c>
      <c r="L151" s="2">
        <f t="shared" si="10"/>
        <v>41789</v>
      </c>
      <c r="M151">
        <f t="shared" si="11"/>
        <v>2741.0999990254641</v>
      </c>
      <c r="N151">
        <f t="shared" si="12"/>
        <v>2885.6000016927719</v>
      </c>
      <c r="O151">
        <f t="shared" si="13"/>
        <v>3005.0000013783574</v>
      </c>
      <c r="P151">
        <f t="shared" si="14"/>
        <v>3790.9000059142709</v>
      </c>
    </row>
    <row r="152" spans="1:16" x14ac:dyDescent="0.4">
      <c r="A152" s="1">
        <v>2014</v>
      </c>
      <c r="B152" s="1">
        <v>5</v>
      </c>
      <c r="C152" s="1">
        <v>31</v>
      </c>
      <c r="D152" s="1">
        <v>16.5</v>
      </c>
      <c r="E152" s="1">
        <v>17.5</v>
      </c>
      <c r="F152" s="1">
        <v>16.39999961853027</v>
      </c>
      <c r="G152" s="1">
        <v>11.30000019073486</v>
      </c>
      <c r="H152">
        <f>IF(D152&lt;&gt;"",MAX('DDD Model Calculations'!$D$20-'Weather Data'!D152,0),MAX('DDD Model Calculations'!$D$20-AVERAGE('Weather Data'!D151,'Weather Data'!D153),0))</f>
        <v>1.5</v>
      </c>
      <c r="I152">
        <f>IF(E152&lt;&gt;"",MAX('DDD Model Calculations'!$D$20-'Weather Data'!E152,0),MAX('DDD Model Calculations'!$D$20-AVERAGE('Weather Data'!E151,'Weather Data'!E153),0))</f>
        <v>0.5</v>
      </c>
      <c r="J152">
        <f>IF(F152&lt;&gt;"",MAX('DDD Model Calculations'!$D$20-'Weather Data'!F152,0),MAX('DDD Model Calculations'!$D$20-AVERAGE('Weather Data'!F151,'Weather Data'!F153),0))</f>
        <v>1.6000003814697301</v>
      </c>
      <c r="K152">
        <f>IF(G152&lt;&gt;"",MAX('DDD Model Calculations'!$D$20-'Weather Data'!G152,0),MAX('DDD Model Calculations'!$D$20-AVERAGE('Weather Data'!G151,'Weather Data'!G153),0))</f>
        <v>6.6999998092651403</v>
      </c>
      <c r="L152" s="2">
        <f t="shared" si="10"/>
        <v>41790</v>
      </c>
      <c r="M152">
        <f t="shared" si="11"/>
        <v>2742.5999990254641</v>
      </c>
      <c r="N152">
        <f t="shared" si="12"/>
        <v>2886.1000016927719</v>
      </c>
      <c r="O152">
        <f t="shared" si="13"/>
        <v>3006.6000017598271</v>
      </c>
      <c r="P152">
        <f t="shared" si="14"/>
        <v>3797.600005723536</v>
      </c>
    </row>
    <row r="153" spans="1:16" x14ac:dyDescent="0.4">
      <c r="A153" s="1">
        <v>2014</v>
      </c>
      <c r="B153" s="1">
        <v>6</v>
      </c>
      <c r="C153" s="1">
        <v>1</v>
      </c>
      <c r="D153" s="1">
        <v>16.89999961853027</v>
      </c>
      <c r="E153" s="1">
        <v>18.10000038146973</v>
      </c>
      <c r="F153" s="1">
        <v>16.20000076293945</v>
      </c>
      <c r="G153" s="1">
        <v>12.60000038146973</v>
      </c>
      <c r="H153">
        <f>IF(D153&lt;&gt;"",MAX('DDD Model Calculations'!$D$20-'Weather Data'!D153,0),MAX('DDD Model Calculations'!$D$20-AVERAGE('Weather Data'!D152,'Weather Data'!D154),0))</f>
        <v>1.1000003814697301</v>
      </c>
      <c r="I153">
        <f>IF(E153&lt;&gt;"",MAX('DDD Model Calculations'!$D$20-'Weather Data'!E153,0),MAX('DDD Model Calculations'!$D$20-AVERAGE('Weather Data'!E152,'Weather Data'!E154),0))</f>
        <v>0</v>
      </c>
      <c r="J153">
        <f>IF(F153&lt;&gt;"",MAX('DDD Model Calculations'!$D$20-'Weather Data'!F153,0),MAX('DDD Model Calculations'!$D$20-AVERAGE('Weather Data'!F152,'Weather Data'!F154),0))</f>
        <v>1.7999992370605504</v>
      </c>
      <c r="K153">
        <f>IF(G153&lt;&gt;"",MAX('DDD Model Calculations'!$D$20-'Weather Data'!G153,0),MAX('DDD Model Calculations'!$D$20-AVERAGE('Weather Data'!G152,'Weather Data'!G154),0))</f>
        <v>5.3999996185302699</v>
      </c>
      <c r="L153" s="2">
        <f t="shared" si="10"/>
        <v>41791</v>
      </c>
      <c r="M153">
        <f t="shared" si="11"/>
        <v>2743.6999994069338</v>
      </c>
      <c r="N153">
        <f t="shared" si="12"/>
        <v>2886.1000016927719</v>
      </c>
      <c r="O153">
        <f t="shared" si="13"/>
        <v>3008.4000009968877</v>
      </c>
      <c r="P153">
        <f t="shared" si="14"/>
        <v>3803.0000053420663</v>
      </c>
    </row>
    <row r="154" spans="1:16" x14ac:dyDescent="0.4">
      <c r="A154" s="1">
        <v>2014</v>
      </c>
      <c r="B154" s="1">
        <v>6</v>
      </c>
      <c r="C154" s="1">
        <v>2</v>
      </c>
      <c r="D154" s="1">
        <v>21.5</v>
      </c>
      <c r="E154" s="1">
        <v>21.70000076293945</v>
      </c>
      <c r="F154" s="1">
        <v>23</v>
      </c>
      <c r="G154" s="1">
        <v>11.69999980926514</v>
      </c>
      <c r="H154">
        <f>IF(D154&lt;&gt;"",MAX('DDD Model Calculations'!$D$20-'Weather Data'!D154,0),MAX('DDD Model Calculations'!$D$20-AVERAGE('Weather Data'!D153,'Weather Data'!D155),0))</f>
        <v>0</v>
      </c>
      <c r="I154">
        <f>IF(E154&lt;&gt;"",MAX('DDD Model Calculations'!$D$20-'Weather Data'!E154,0),MAX('DDD Model Calculations'!$D$20-AVERAGE('Weather Data'!E153,'Weather Data'!E155),0))</f>
        <v>0</v>
      </c>
      <c r="J154">
        <f>IF(F154&lt;&gt;"",MAX('DDD Model Calculations'!$D$20-'Weather Data'!F154,0),MAX('DDD Model Calculations'!$D$20-AVERAGE('Weather Data'!F153,'Weather Data'!F155),0))</f>
        <v>0</v>
      </c>
      <c r="K154">
        <f>IF(G154&lt;&gt;"",MAX('DDD Model Calculations'!$D$20-'Weather Data'!G154,0),MAX('DDD Model Calculations'!$D$20-AVERAGE('Weather Data'!G153,'Weather Data'!G155),0))</f>
        <v>6.3000001907348597</v>
      </c>
      <c r="L154" s="2">
        <f t="shared" si="10"/>
        <v>41792</v>
      </c>
      <c r="M154">
        <f t="shared" si="11"/>
        <v>2743.6999994069338</v>
      </c>
      <c r="N154">
        <f t="shared" si="12"/>
        <v>2886.1000016927719</v>
      </c>
      <c r="O154">
        <f t="shared" si="13"/>
        <v>3008.4000009968877</v>
      </c>
      <c r="P154">
        <f t="shared" si="14"/>
        <v>3809.3000055328012</v>
      </c>
    </row>
    <row r="155" spans="1:16" x14ac:dyDescent="0.4">
      <c r="A155" s="1">
        <v>2014</v>
      </c>
      <c r="B155" s="1">
        <v>6</v>
      </c>
      <c r="C155" s="1">
        <v>3</v>
      </c>
      <c r="D155" s="1">
        <v>20.39999961853027</v>
      </c>
      <c r="E155" s="1">
        <v>19.29999923706055</v>
      </c>
      <c r="F155" s="1">
        <v>18.29999923706055</v>
      </c>
      <c r="G155" s="1">
        <v>14.69999980926514</v>
      </c>
      <c r="H155">
        <f>IF(D155&lt;&gt;"",MAX('DDD Model Calculations'!$D$20-'Weather Data'!D155,0),MAX('DDD Model Calculations'!$D$20-AVERAGE('Weather Data'!D154,'Weather Data'!D156),0))</f>
        <v>0</v>
      </c>
      <c r="I155">
        <f>IF(E155&lt;&gt;"",MAX('DDD Model Calculations'!$D$20-'Weather Data'!E155,0),MAX('DDD Model Calculations'!$D$20-AVERAGE('Weather Data'!E154,'Weather Data'!E156),0))</f>
        <v>0</v>
      </c>
      <c r="J155">
        <f>IF(F155&lt;&gt;"",MAX('DDD Model Calculations'!$D$20-'Weather Data'!F155,0),MAX('DDD Model Calculations'!$D$20-AVERAGE('Weather Data'!F154,'Weather Data'!F156),0))</f>
        <v>0</v>
      </c>
      <c r="K155">
        <f>IF(G155&lt;&gt;"",MAX('DDD Model Calculations'!$D$20-'Weather Data'!G155,0),MAX('DDD Model Calculations'!$D$20-AVERAGE('Weather Data'!G154,'Weather Data'!G156),0))</f>
        <v>3.3000001907348597</v>
      </c>
      <c r="L155" s="2">
        <f t="shared" si="10"/>
        <v>41793</v>
      </c>
      <c r="M155">
        <f t="shared" si="11"/>
        <v>2743.6999994069338</v>
      </c>
      <c r="N155">
        <f t="shared" si="12"/>
        <v>2886.1000016927719</v>
      </c>
      <c r="O155">
        <f t="shared" si="13"/>
        <v>3008.4000009968877</v>
      </c>
      <c r="P155">
        <f t="shared" si="14"/>
        <v>3812.600005723536</v>
      </c>
    </row>
    <row r="156" spans="1:16" x14ac:dyDescent="0.4">
      <c r="A156" s="1">
        <v>2014</v>
      </c>
      <c r="B156" s="1">
        <v>6</v>
      </c>
      <c r="C156" s="1">
        <v>4</v>
      </c>
      <c r="D156" s="1">
        <v>17.29999923706055</v>
      </c>
      <c r="E156" s="1">
        <v>15.60000038146973</v>
      </c>
      <c r="F156" s="1">
        <v>14.80000019073486</v>
      </c>
      <c r="G156" s="1">
        <v>13.89999961853027</v>
      </c>
      <c r="H156">
        <f>IF(D156&lt;&gt;"",MAX('DDD Model Calculations'!$D$20-'Weather Data'!D156,0),MAX('DDD Model Calculations'!$D$20-AVERAGE('Weather Data'!D155,'Weather Data'!D157),0))</f>
        <v>0.70000076293944957</v>
      </c>
      <c r="I156">
        <f>IF(E156&lt;&gt;"",MAX('DDD Model Calculations'!$D$20-'Weather Data'!E156,0),MAX('DDD Model Calculations'!$D$20-AVERAGE('Weather Data'!E155,'Weather Data'!E157),0))</f>
        <v>2.3999996185302699</v>
      </c>
      <c r="J156">
        <f>IF(F156&lt;&gt;"",MAX('DDD Model Calculations'!$D$20-'Weather Data'!F156,0),MAX('DDD Model Calculations'!$D$20-AVERAGE('Weather Data'!F155,'Weather Data'!F157),0))</f>
        <v>3.1999998092651403</v>
      </c>
      <c r="K156">
        <f>IF(G156&lt;&gt;"",MAX('DDD Model Calculations'!$D$20-'Weather Data'!G156,0),MAX('DDD Model Calculations'!$D$20-AVERAGE('Weather Data'!G155,'Weather Data'!G157),0))</f>
        <v>4.1000003814697301</v>
      </c>
      <c r="L156" s="2">
        <f t="shared" si="10"/>
        <v>41794</v>
      </c>
      <c r="M156">
        <f t="shared" si="11"/>
        <v>2744.4000001698732</v>
      </c>
      <c r="N156">
        <f t="shared" si="12"/>
        <v>2888.5000013113022</v>
      </c>
      <c r="O156">
        <f t="shared" si="13"/>
        <v>3011.6000008061528</v>
      </c>
      <c r="P156">
        <f t="shared" si="14"/>
        <v>3816.7000061050057</v>
      </c>
    </row>
    <row r="157" spans="1:16" x14ac:dyDescent="0.4">
      <c r="A157" s="1">
        <v>2014</v>
      </c>
      <c r="B157" s="1">
        <v>6</v>
      </c>
      <c r="C157" s="1">
        <v>5</v>
      </c>
      <c r="D157" s="1">
        <v>14.5</v>
      </c>
      <c r="E157" s="1">
        <v>13.69999980926514</v>
      </c>
      <c r="F157" s="1">
        <v>14.5</v>
      </c>
      <c r="G157" s="1">
        <v>11.80000019073486</v>
      </c>
      <c r="H157">
        <f>IF(D157&lt;&gt;"",MAX('DDD Model Calculations'!$D$20-'Weather Data'!D157,0),MAX('DDD Model Calculations'!$D$20-AVERAGE('Weather Data'!D156,'Weather Data'!D158),0))</f>
        <v>3.5</v>
      </c>
      <c r="I157">
        <f>IF(E157&lt;&gt;"",MAX('DDD Model Calculations'!$D$20-'Weather Data'!E157,0),MAX('DDD Model Calculations'!$D$20-AVERAGE('Weather Data'!E156,'Weather Data'!E158),0))</f>
        <v>4.3000001907348597</v>
      </c>
      <c r="J157">
        <f>IF(F157&lt;&gt;"",MAX('DDD Model Calculations'!$D$20-'Weather Data'!F157,0),MAX('DDD Model Calculations'!$D$20-AVERAGE('Weather Data'!F156,'Weather Data'!F158),0))</f>
        <v>3.5</v>
      </c>
      <c r="K157">
        <f>IF(G157&lt;&gt;"",MAX('DDD Model Calculations'!$D$20-'Weather Data'!G157,0),MAX('DDD Model Calculations'!$D$20-AVERAGE('Weather Data'!G156,'Weather Data'!G158),0))</f>
        <v>6.1999998092651403</v>
      </c>
      <c r="L157" s="2">
        <f t="shared" si="10"/>
        <v>41795</v>
      </c>
      <c r="M157">
        <f t="shared" si="11"/>
        <v>2747.9000001698732</v>
      </c>
      <c r="N157">
        <f t="shared" si="12"/>
        <v>2892.800001502037</v>
      </c>
      <c r="O157">
        <f t="shared" si="13"/>
        <v>3015.1000008061528</v>
      </c>
      <c r="P157">
        <f t="shared" si="14"/>
        <v>3822.9000059142709</v>
      </c>
    </row>
    <row r="158" spans="1:16" x14ac:dyDescent="0.4">
      <c r="A158" s="1">
        <v>2014</v>
      </c>
      <c r="B158" s="1">
        <v>6</v>
      </c>
      <c r="C158" s="1">
        <v>6</v>
      </c>
      <c r="D158" s="1">
        <v>17.29999923706055</v>
      </c>
      <c r="E158" s="1">
        <v>16.20000076293945</v>
      </c>
      <c r="F158" s="1">
        <v>16.89999961853027</v>
      </c>
      <c r="G158" s="1">
        <v>17.10000038146973</v>
      </c>
      <c r="H158">
        <f>IF(D158&lt;&gt;"",MAX('DDD Model Calculations'!$D$20-'Weather Data'!D158,0),MAX('DDD Model Calculations'!$D$20-AVERAGE('Weather Data'!D157,'Weather Data'!D159),0))</f>
        <v>0.70000076293944957</v>
      </c>
      <c r="I158">
        <f>IF(E158&lt;&gt;"",MAX('DDD Model Calculations'!$D$20-'Weather Data'!E158,0),MAX('DDD Model Calculations'!$D$20-AVERAGE('Weather Data'!E157,'Weather Data'!E159),0))</f>
        <v>1.7999992370605504</v>
      </c>
      <c r="J158">
        <f>IF(F158&lt;&gt;"",MAX('DDD Model Calculations'!$D$20-'Weather Data'!F158,0),MAX('DDD Model Calculations'!$D$20-AVERAGE('Weather Data'!F157,'Weather Data'!F159),0))</f>
        <v>1.1000003814697301</v>
      </c>
      <c r="K158">
        <f>IF(G158&lt;&gt;"",MAX('DDD Model Calculations'!$D$20-'Weather Data'!G158,0),MAX('DDD Model Calculations'!$D$20-AVERAGE('Weather Data'!G157,'Weather Data'!G159),0))</f>
        <v>0.89999961853026988</v>
      </c>
      <c r="L158" s="2">
        <f t="shared" si="10"/>
        <v>41796</v>
      </c>
      <c r="M158">
        <f t="shared" si="11"/>
        <v>2748.6000009328127</v>
      </c>
      <c r="N158">
        <f t="shared" si="12"/>
        <v>2894.6000007390976</v>
      </c>
      <c r="O158">
        <f t="shared" si="13"/>
        <v>3016.2000011876225</v>
      </c>
      <c r="P158">
        <f t="shared" si="14"/>
        <v>3823.8000055328012</v>
      </c>
    </row>
    <row r="159" spans="1:16" x14ac:dyDescent="0.4">
      <c r="A159" s="1">
        <v>2014</v>
      </c>
      <c r="B159" s="1">
        <v>6</v>
      </c>
      <c r="C159" s="1">
        <v>7</v>
      </c>
      <c r="D159" s="1">
        <v>18.10000038146973</v>
      </c>
      <c r="E159" s="1">
        <v>17.20000076293945</v>
      </c>
      <c r="F159" s="1">
        <v>19.89999961853027</v>
      </c>
      <c r="G159" s="1">
        <v>11.69999980926514</v>
      </c>
      <c r="H159">
        <f>IF(D159&lt;&gt;"",MAX('DDD Model Calculations'!$D$20-'Weather Data'!D159,0),MAX('DDD Model Calculations'!$D$20-AVERAGE('Weather Data'!D158,'Weather Data'!D160),0))</f>
        <v>0</v>
      </c>
      <c r="I159">
        <f>IF(E159&lt;&gt;"",MAX('DDD Model Calculations'!$D$20-'Weather Data'!E159,0),MAX('DDD Model Calculations'!$D$20-AVERAGE('Weather Data'!E158,'Weather Data'!E160),0))</f>
        <v>0.79999923706055043</v>
      </c>
      <c r="J159">
        <f>IF(F159&lt;&gt;"",MAX('DDD Model Calculations'!$D$20-'Weather Data'!F159,0),MAX('DDD Model Calculations'!$D$20-AVERAGE('Weather Data'!F158,'Weather Data'!F160),0))</f>
        <v>0</v>
      </c>
      <c r="K159">
        <f>IF(G159&lt;&gt;"",MAX('DDD Model Calculations'!$D$20-'Weather Data'!G159,0),MAX('DDD Model Calculations'!$D$20-AVERAGE('Weather Data'!G158,'Weather Data'!G160),0))</f>
        <v>6.3000001907348597</v>
      </c>
      <c r="L159" s="2">
        <f t="shared" si="10"/>
        <v>41797</v>
      </c>
      <c r="M159">
        <f t="shared" si="11"/>
        <v>2748.6000009328127</v>
      </c>
      <c r="N159">
        <f t="shared" si="12"/>
        <v>2895.3999999761581</v>
      </c>
      <c r="O159">
        <f t="shared" si="13"/>
        <v>3016.2000011876225</v>
      </c>
      <c r="P159">
        <f t="shared" si="14"/>
        <v>3830.100005723536</v>
      </c>
    </row>
    <row r="160" spans="1:16" x14ac:dyDescent="0.4">
      <c r="A160" s="1">
        <v>2014</v>
      </c>
      <c r="B160" s="1">
        <v>6</v>
      </c>
      <c r="C160" s="1">
        <v>8</v>
      </c>
      <c r="D160" s="1">
        <v>16.70000076293945</v>
      </c>
      <c r="E160" s="1">
        <v>16.39999961853027</v>
      </c>
      <c r="F160" s="1">
        <v>20.10000038146973</v>
      </c>
      <c r="G160" s="1">
        <v>12.89999961853027</v>
      </c>
      <c r="H160">
        <f>IF(D160&lt;&gt;"",MAX('DDD Model Calculations'!$D$20-'Weather Data'!D160,0),MAX('DDD Model Calculations'!$D$20-AVERAGE('Weather Data'!D159,'Weather Data'!D161),0))</f>
        <v>1.2999992370605504</v>
      </c>
      <c r="I160">
        <f>IF(E160&lt;&gt;"",MAX('DDD Model Calculations'!$D$20-'Weather Data'!E160,0),MAX('DDD Model Calculations'!$D$20-AVERAGE('Weather Data'!E159,'Weather Data'!E161),0))</f>
        <v>1.6000003814697301</v>
      </c>
      <c r="J160">
        <f>IF(F160&lt;&gt;"",MAX('DDD Model Calculations'!$D$20-'Weather Data'!F160,0),MAX('DDD Model Calculations'!$D$20-AVERAGE('Weather Data'!F159,'Weather Data'!F161),0))</f>
        <v>0</v>
      </c>
      <c r="K160">
        <f>IF(G160&lt;&gt;"",MAX('DDD Model Calculations'!$D$20-'Weather Data'!G160,0),MAX('DDD Model Calculations'!$D$20-AVERAGE('Weather Data'!G159,'Weather Data'!G161),0))</f>
        <v>5.1000003814697301</v>
      </c>
      <c r="L160" s="2">
        <f t="shared" si="10"/>
        <v>41798</v>
      </c>
      <c r="M160">
        <f t="shared" si="11"/>
        <v>2749.9000001698732</v>
      </c>
      <c r="N160">
        <f t="shared" si="12"/>
        <v>2897.0000003576279</v>
      </c>
      <c r="O160">
        <f t="shared" si="13"/>
        <v>3016.2000011876225</v>
      </c>
      <c r="P160">
        <f t="shared" si="14"/>
        <v>3835.2000061050057</v>
      </c>
    </row>
    <row r="161" spans="1:16" x14ac:dyDescent="0.4">
      <c r="A161" s="1">
        <v>2014</v>
      </c>
      <c r="B161" s="1">
        <v>6</v>
      </c>
      <c r="C161" s="1">
        <v>9</v>
      </c>
      <c r="D161" s="1">
        <v>19.70000076293945</v>
      </c>
      <c r="E161" s="1">
        <v>18.10000038146973</v>
      </c>
      <c r="F161" s="1">
        <v>22.5</v>
      </c>
      <c r="G161" s="1">
        <v>11</v>
      </c>
      <c r="H161">
        <f>IF(D161&lt;&gt;"",MAX('DDD Model Calculations'!$D$20-'Weather Data'!D161,0),MAX('DDD Model Calculations'!$D$20-AVERAGE('Weather Data'!D160,'Weather Data'!D162),0))</f>
        <v>0</v>
      </c>
      <c r="I161">
        <f>IF(E161&lt;&gt;"",MAX('DDD Model Calculations'!$D$20-'Weather Data'!E161,0),MAX('DDD Model Calculations'!$D$20-AVERAGE('Weather Data'!E160,'Weather Data'!E162),0))</f>
        <v>0</v>
      </c>
      <c r="J161">
        <f>IF(F161&lt;&gt;"",MAX('DDD Model Calculations'!$D$20-'Weather Data'!F161,0),MAX('DDD Model Calculations'!$D$20-AVERAGE('Weather Data'!F160,'Weather Data'!F162),0))</f>
        <v>0</v>
      </c>
      <c r="K161">
        <f>IF(G161&lt;&gt;"",MAX('DDD Model Calculations'!$D$20-'Weather Data'!G161,0),MAX('DDD Model Calculations'!$D$20-AVERAGE('Weather Data'!G160,'Weather Data'!G162),0))</f>
        <v>7</v>
      </c>
      <c r="L161" s="2">
        <f t="shared" si="10"/>
        <v>41799</v>
      </c>
      <c r="M161">
        <f t="shared" si="11"/>
        <v>2749.9000001698732</v>
      </c>
      <c r="N161">
        <f t="shared" si="12"/>
        <v>2897.0000003576279</v>
      </c>
      <c r="O161">
        <f t="shared" si="13"/>
        <v>3016.2000011876225</v>
      </c>
      <c r="P161">
        <f t="shared" si="14"/>
        <v>3842.2000061050057</v>
      </c>
    </row>
    <row r="162" spans="1:16" x14ac:dyDescent="0.4">
      <c r="A162" s="1">
        <v>2014</v>
      </c>
      <c r="B162" s="1">
        <v>6</v>
      </c>
      <c r="C162" s="1">
        <v>10</v>
      </c>
      <c r="D162" s="1">
        <v>19.29999923706055</v>
      </c>
      <c r="E162" s="1">
        <v>20.10000038146973</v>
      </c>
      <c r="F162" s="1">
        <v>20.20000076293945</v>
      </c>
      <c r="G162" s="1">
        <v>12.39999961853027</v>
      </c>
      <c r="H162">
        <f>IF(D162&lt;&gt;"",MAX('DDD Model Calculations'!$D$20-'Weather Data'!D162,0),MAX('DDD Model Calculations'!$D$20-AVERAGE('Weather Data'!D161,'Weather Data'!D163),0))</f>
        <v>0</v>
      </c>
      <c r="I162">
        <f>IF(E162&lt;&gt;"",MAX('DDD Model Calculations'!$D$20-'Weather Data'!E162,0),MAX('DDD Model Calculations'!$D$20-AVERAGE('Weather Data'!E161,'Weather Data'!E163),0))</f>
        <v>0</v>
      </c>
      <c r="J162">
        <f>IF(F162&lt;&gt;"",MAX('DDD Model Calculations'!$D$20-'Weather Data'!F162,0),MAX('DDD Model Calculations'!$D$20-AVERAGE('Weather Data'!F161,'Weather Data'!F163),0))</f>
        <v>0</v>
      </c>
      <c r="K162">
        <f>IF(G162&lt;&gt;"",MAX('DDD Model Calculations'!$D$20-'Weather Data'!G162,0),MAX('DDD Model Calculations'!$D$20-AVERAGE('Weather Data'!G161,'Weather Data'!G163),0))</f>
        <v>5.6000003814697301</v>
      </c>
      <c r="L162" s="2">
        <f t="shared" si="10"/>
        <v>41800</v>
      </c>
      <c r="M162">
        <f t="shared" si="11"/>
        <v>2749.9000001698732</v>
      </c>
      <c r="N162">
        <f t="shared" si="12"/>
        <v>2897.0000003576279</v>
      </c>
      <c r="O162">
        <f t="shared" si="13"/>
        <v>3016.2000011876225</v>
      </c>
      <c r="P162">
        <f t="shared" si="14"/>
        <v>3847.8000064864755</v>
      </c>
    </row>
    <row r="163" spans="1:16" x14ac:dyDescent="0.4">
      <c r="A163" s="1">
        <v>2014</v>
      </c>
      <c r="B163" s="1">
        <v>6</v>
      </c>
      <c r="C163" s="1">
        <v>11</v>
      </c>
      <c r="D163" s="1">
        <v>20.20000076293945</v>
      </c>
      <c r="E163" s="1">
        <v>21.10000038146973</v>
      </c>
      <c r="F163" s="1">
        <v>17.29999923706055</v>
      </c>
      <c r="G163" s="1">
        <v>12</v>
      </c>
      <c r="H163">
        <f>IF(D163&lt;&gt;"",MAX('DDD Model Calculations'!$D$20-'Weather Data'!D163,0),MAX('DDD Model Calculations'!$D$20-AVERAGE('Weather Data'!D162,'Weather Data'!D164),0))</f>
        <v>0</v>
      </c>
      <c r="I163">
        <f>IF(E163&lt;&gt;"",MAX('DDD Model Calculations'!$D$20-'Weather Data'!E163,0),MAX('DDD Model Calculations'!$D$20-AVERAGE('Weather Data'!E162,'Weather Data'!E164),0))</f>
        <v>0</v>
      </c>
      <c r="J163">
        <f>IF(F163&lt;&gt;"",MAX('DDD Model Calculations'!$D$20-'Weather Data'!F163,0),MAX('DDD Model Calculations'!$D$20-AVERAGE('Weather Data'!F162,'Weather Data'!F164),0))</f>
        <v>0.70000076293944957</v>
      </c>
      <c r="K163">
        <f>IF(G163&lt;&gt;"",MAX('DDD Model Calculations'!$D$20-'Weather Data'!G163,0),MAX('DDD Model Calculations'!$D$20-AVERAGE('Weather Data'!G162,'Weather Data'!G164),0))</f>
        <v>6</v>
      </c>
      <c r="L163" s="2">
        <f t="shared" si="10"/>
        <v>41801</v>
      </c>
      <c r="M163">
        <f t="shared" si="11"/>
        <v>2749.9000001698732</v>
      </c>
      <c r="N163">
        <f t="shared" si="12"/>
        <v>2897.0000003576279</v>
      </c>
      <c r="O163">
        <f t="shared" si="13"/>
        <v>3016.900001950562</v>
      </c>
      <c r="P163">
        <f t="shared" si="14"/>
        <v>3853.8000064864755</v>
      </c>
    </row>
    <row r="164" spans="1:16" x14ac:dyDescent="0.4">
      <c r="A164" s="1">
        <v>2014</v>
      </c>
      <c r="B164" s="1">
        <v>6</v>
      </c>
      <c r="C164" s="1">
        <v>12</v>
      </c>
      <c r="D164" s="1">
        <v>21.70000076293945</v>
      </c>
      <c r="E164" s="1">
        <v>21.5</v>
      </c>
      <c r="F164" s="1">
        <v>16.79999923706055</v>
      </c>
      <c r="G164" s="1">
        <v>10.30000019073486</v>
      </c>
      <c r="H164">
        <f>IF(D164&lt;&gt;"",MAX('DDD Model Calculations'!$D$20-'Weather Data'!D164,0),MAX('DDD Model Calculations'!$D$20-AVERAGE('Weather Data'!D163,'Weather Data'!D165),0))</f>
        <v>0</v>
      </c>
      <c r="I164">
        <f>IF(E164&lt;&gt;"",MAX('DDD Model Calculations'!$D$20-'Weather Data'!E164,0),MAX('DDD Model Calculations'!$D$20-AVERAGE('Weather Data'!E163,'Weather Data'!E165),0))</f>
        <v>0</v>
      </c>
      <c r="J164">
        <f>IF(F164&lt;&gt;"",MAX('DDD Model Calculations'!$D$20-'Weather Data'!F164,0),MAX('DDD Model Calculations'!$D$20-AVERAGE('Weather Data'!F163,'Weather Data'!F165),0))</f>
        <v>1.2000007629394496</v>
      </c>
      <c r="K164">
        <f>IF(G164&lt;&gt;"",MAX('DDD Model Calculations'!$D$20-'Weather Data'!G164,0),MAX('DDD Model Calculations'!$D$20-AVERAGE('Weather Data'!G163,'Weather Data'!G165),0))</f>
        <v>7.6999998092651403</v>
      </c>
      <c r="L164" s="2">
        <f t="shared" si="10"/>
        <v>41802</v>
      </c>
      <c r="M164">
        <f t="shared" si="11"/>
        <v>2749.9000001698732</v>
      </c>
      <c r="N164">
        <f t="shared" si="12"/>
        <v>2897.0000003576279</v>
      </c>
      <c r="O164">
        <f t="shared" si="13"/>
        <v>3018.1000027135015</v>
      </c>
      <c r="P164">
        <f t="shared" si="14"/>
        <v>3861.5000062957406</v>
      </c>
    </row>
    <row r="165" spans="1:16" x14ac:dyDescent="0.4">
      <c r="A165" s="1">
        <v>2014</v>
      </c>
      <c r="B165" s="1">
        <v>6</v>
      </c>
      <c r="C165" s="1">
        <v>13</v>
      </c>
      <c r="D165" s="1">
        <v>17.89999961853027</v>
      </c>
      <c r="E165" s="1">
        <v>15.5</v>
      </c>
      <c r="F165" s="1">
        <v>20.79999923706055</v>
      </c>
      <c r="G165" s="1">
        <v>13.60000038146973</v>
      </c>
      <c r="H165">
        <f>IF(D165&lt;&gt;"",MAX('DDD Model Calculations'!$D$20-'Weather Data'!D165,0),MAX('DDD Model Calculations'!$D$20-AVERAGE('Weather Data'!D164,'Weather Data'!D166),0))</f>
        <v>0.10000038146973012</v>
      </c>
      <c r="I165">
        <f>IF(E165&lt;&gt;"",MAX('DDD Model Calculations'!$D$20-'Weather Data'!E165,0),MAX('DDD Model Calculations'!$D$20-AVERAGE('Weather Data'!E164,'Weather Data'!E166),0))</f>
        <v>2.5</v>
      </c>
      <c r="J165">
        <f>IF(F165&lt;&gt;"",MAX('DDD Model Calculations'!$D$20-'Weather Data'!F165,0),MAX('DDD Model Calculations'!$D$20-AVERAGE('Weather Data'!F164,'Weather Data'!F166),0))</f>
        <v>0</v>
      </c>
      <c r="K165">
        <f>IF(G165&lt;&gt;"",MAX('DDD Model Calculations'!$D$20-'Weather Data'!G165,0),MAX('DDD Model Calculations'!$D$20-AVERAGE('Weather Data'!G164,'Weather Data'!G166),0))</f>
        <v>4.3999996185302699</v>
      </c>
      <c r="L165" s="2">
        <f t="shared" si="10"/>
        <v>41803</v>
      </c>
      <c r="M165">
        <f t="shared" si="11"/>
        <v>2750.000000551343</v>
      </c>
      <c r="N165">
        <f t="shared" si="12"/>
        <v>2899.5000003576279</v>
      </c>
      <c r="O165">
        <f t="shared" si="13"/>
        <v>3018.1000027135015</v>
      </c>
      <c r="P165">
        <f t="shared" si="14"/>
        <v>3865.9000059142709</v>
      </c>
    </row>
    <row r="166" spans="1:16" x14ac:dyDescent="0.4">
      <c r="A166" s="1">
        <v>2014</v>
      </c>
      <c r="B166" s="1">
        <v>6</v>
      </c>
      <c r="C166" s="1">
        <v>14</v>
      </c>
      <c r="D166" s="1">
        <v>15.30000019073486</v>
      </c>
      <c r="E166" s="1">
        <v>13.10000038146973</v>
      </c>
      <c r="F166" s="1">
        <v>14</v>
      </c>
      <c r="G166" s="1">
        <v>9.1999998092651367</v>
      </c>
      <c r="H166">
        <f>IF(D166&lt;&gt;"",MAX('DDD Model Calculations'!$D$20-'Weather Data'!D166,0),MAX('DDD Model Calculations'!$D$20-AVERAGE('Weather Data'!D165,'Weather Data'!D167),0))</f>
        <v>2.6999998092651403</v>
      </c>
      <c r="I166">
        <f>IF(E166&lt;&gt;"",MAX('DDD Model Calculations'!$D$20-'Weather Data'!E166,0),MAX('DDD Model Calculations'!$D$20-AVERAGE('Weather Data'!E165,'Weather Data'!E167),0))</f>
        <v>4.8999996185302699</v>
      </c>
      <c r="J166">
        <f>IF(F166&lt;&gt;"",MAX('DDD Model Calculations'!$D$20-'Weather Data'!F166,0),MAX('DDD Model Calculations'!$D$20-AVERAGE('Weather Data'!F165,'Weather Data'!F167),0))</f>
        <v>4</v>
      </c>
      <c r="K166">
        <f>IF(G166&lt;&gt;"",MAX('DDD Model Calculations'!$D$20-'Weather Data'!G166,0),MAX('DDD Model Calculations'!$D$20-AVERAGE('Weather Data'!G165,'Weather Data'!G167),0))</f>
        <v>8.8000001907348633</v>
      </c>
      <c r="L166" s="2">
        <f t="shared" si="10"/>
        <v>41804</v>
      </c>
      <c r="M166">
        <f t="shared" si="11"/>
        <v>2752.7000003606081</v>
      </c>
      <c r="N166">
        <f t="shared" si="12"/>
        <v>2904.3999999761581</v>
      </c>
      <c r="O166">
        <f t="shared" si="13"/>
        <v>3022.1000027135015</v>
      </c>
      <c r="P166">
        <f t="shared" si="14"/>
        <v>3874.7000061050057</v>
      </c>
    </row>
    <row r="167" spans="1:16" x14ac:dyDescent="0.4">
      <c r="A167" s="1">
        <v>2014</v>
      </c>
      <c r="B167" s="1">
        <v>6</v>
      </c>
      <c r="C167" s="1">
        <v>15</v>
      </c>
      <c r="D167" s="1">
        <v>15.39999961853027</v>
      </c>
      <c r="E167" s="1">
        <v>15.5</v>
      </c>
      <c r="F167" s="1">
        <v>16.79999923706055</v>
      </c>
      <c r="G167" s="1">
        <v>10.80000019073486</v>
      </c>
      <c r="H167">
        <f>IF(D167&lt;&gt;"",MAX('DDD Model Calculations'!$D$20-'Weather Data'!D167,0),MAX('DDD Model Calculations'!$D$20-AVERAGE('Weather Data'!D166,'Weather Data'!D168),0))</f>
        <v>2.6000003814697301</v>
      </c>
      <c r="I167">
        <f>IF(E167&lt;&gt;"",MAX('DDD Model Calculations'!$D$20-'Weather Data'!E167,0),MAX('DDD Model Calculations'!$D$20-AVERAGE('Weather Data'!E166,'Weather Data'!E168),0))</f>
        <v>2.5</v>
      </c>
      <c r="J167">
        <f>IF(F167&lt;&gt;"",MAX('DDD Model Calculations'!$D$20-'Weather Data'!F167,0),MAX('DDD Model Calculations'!$D$20-AVERAGE('Weather Data'!F166,'Weather Data'!F168),0))</f>
        <v>1.2000007629394496</v>
      </c>
      <c r="K167">
        <f>IF(G167&lt;&gt;"",MAX('DDD Model Calculations'!$D$20-'Weather Data'!G167,0),MAX('DDD Model Calculations'!$D$20-AVERAGE('Weather Data'!G166,'Weather Data'!G168),0))</f>
        <v>7.1999998092651403</v>
      </c>
      <c r="L167" s="2">
        <f t="shared" si="10"/>
        <v>41805</v>
      </c>
      <c r="M167">
        <f t="shared" si="11"/>
        <v>2755.3000007420778</v>
      </c>
      <c r="N167">
        <f t="shared" si="12"/>
        <v>2906.8999999761581</v>
      </c>
      <c r="O167">
        <f t="shared" si="13"/>
        <v>3023.3000034764409</v>
      </c>
      <c r="P167">
        <f t="shared" si="14"/>
        <v>3881.9000059142709</v>
      </c>
    </row>
    <row r="168" spans="1:16" x14ac:dyDescent="0.4">
      <c r="A168" s="1">
        <v>2014</v>
      </c>
      <c r="B168" s="1">
        <v>6</v>
      </c>
      <c r="C168" s="1">
        <v>16</v>
      </c>
      <c r="D168" s="1">
        <v>18.5</v>
      </c>
      <c r="E168" s="1">
        <v>22.20000076293945</v>
      </c>
      <c r="F168" s="1">
        <v>15.80000019073486</v>
      </c>
      <c r="G168" s="1">
        <v>18.20000076293945</v>
      </c>
      <c r="H168">
        <f>IF(D168&lt;&gt;"",MAX('DDD Model Calculations'!$D$20-'Weather Data'!D168,0),MAX('DDD Model Calculations'!$D$20-AVERAGE('Weather Data'!D167,'Weather Data'!D169),0))</f>
        <v>0</v>
      </c>
      <c r="I168">
        <f>IF(E168&lt;&gt;"",MAX('DDD Model Calculations'!$D$20-'Weather Data'!E168,0),MAX('DDD Model Calculations'!$D$20-AVERAGE('Weather Data'!E167,'Weather Data'!E169),0))</f>
        <v>0</v>
      </c>
      <c r="J168">
        <f>IF(F168&lt;&gt;"",MAX('DDD Model Calculations'!$D$20-'Weather Data'!F168,0),MAX('DDD Model Calculations'!$D$20-AVERAGE('Weather Data'!F167,'Weather Data'!F169),0))</f>
        <v>2.1999998092651403</v>
      </c>
      <c r="K168">
        <f>IF(G168&lt;&gt;"",MAX('DDD Model Calculations'!$D$20-'Weather Data'!G168,0),MAX('DDD Model Calculations'!$D$20-AVERAGE('Weather Data'!G167,'Weather Data'!G169),0))</f>
        <v>0</v>
      </c>
      <c r="L168" s="2">
        <f t="shared" si="10"/>
        <v>41806</v>
      </c>
      <c r="M168">
        <f t="shared" si="11"/>
        <v>2755.3000007420778</v>
      </c>
      <c r="N168">
        <f t="shared" si="12"/>
        <v>2906.8999999761581</v>
      </c>
      <c r="O168">
        <f t="shared" si="13"/>
        <v>3025.500003285706</v>
      </c>
      <c r="P168">
        <f t="shared" si="14"/>
        <v>3881.9000059142709</v>
      </c>
    </row>
    <row r="169" spans="1:16" x14ac:dyDescent="0.4">
      <c r="A169" s="1">
        <v>2014</v>
      </c>
      <c r="B169" s="1">
        <v>6</v>
      </c>
      <c r="C169" s="1">
        <v>17</v>
      </c>
      <c r="D169" s="1">
        <v>24</v>
      </c>
      <c r="E169" s="1">
        <v>24.39999961853027</v>
      </c>
      <c r="F169" s="1">
        <v>20.60000038146973</v>
      </c>
      <c r="G169" s="1">
        <v>19.29999923706055</v>
      </c>
      <c r="H169">
        <f>IF(D169&lt;&gt;"",MAX('DDD Model Calculations'!$D$20-'Weather Data'!D169,0),MAX('DDD Model Calculations'!$D$20-AVERAGE('Weather Data'!D168,'Weather Data'!D170),0))</f>
        <v>0</v>
      </c>
      <c r="I169">
        <f>IF(E169&lt;&gt;"",MAX('DDD Model Calculations'!$D$20-'Weather Data'!E169,0),MAX('DDD Model Calculations'!$D$20-AVERAGE('Weather Data'!E168,'Weather Data'!E170),0))</f>
        <v>0</v>
      </c>
      <c r="J169">
        <f>IF(F169&lt;&gt;"",MAX('DDD Model Calculations'!$D$20-'Weather Data'!F169,0),MAX('DDD Model Calculations'!$D$20-AVERAGE('Weather Data'!F168,'Weather Data'!F170),0))</f>
        <v>0</v>
      </c>
      <c r="K169">
        <f>IF(G169&lt;&gt;"",MAX('DDD Model Calculations'!$D$20-'Weather Data'!G169,0),MAX('DDD Model Calculations'!$D$20-AVERAGE('Weather Data'!G168,'Weather Data'!G170),0))</f>
        <v>0</v>
      </c>
      <c r="L169" s="2">
        <f t="shared" si="10"/>
        <v>41807</v>
      </c>
      <c r="M169">
        <f t="shared" si="11"/>
        <v>2755.3000007420778</v>
      </c>
      <c r="N169">
        <f t="shared" si="12"/>
        <v>2906.8999999761581</v>
      </c>
      <c r="O169">
        <f t="shared" si="13"/>
        <v>3025.500003285706</v>
      </c>
      <c r="P169">
        <f t="shared" si="14"/>
        <v>3881.9000059142709</v>
      </c>
    </row>
    <row r="170" spans="1:16" x14ac:dyDescent="0.4">
      <c r="A170" s="1">
        <v>2014</v>
      </c>
      <c r="B170" s="1">
        <v>6</v>
      </c>
      <c r="C170" s="1">
        <v>18</v>
      </c>
      <c r="D170" s="1">
        <v>21.39999961853027</v>
      </c>
      <c r="E170" s="1">
        <v>21.60000038146973</v>
      </c>
      <c r="F170" s="1">
        <v>19.79999923706055</v>
      </c>
      <c r="G170" s="1">
        <v>14.89999961853027</v>
      </c>
      <c r="H170">
        <f>IF(D170&lt;&gt;"",MAX('DDD Model Calculations'!$D$20-'Weather Data'!D170,0),MAX('DDD Model Calculations'!$D$20-AVERAGE('Weather Data'!D169,'Weather Data'!D171),0))</f>
        <v>0</v>
      </c>
      <c r="I170">
        <f>IF(E170&lt;&gt;"",MAX('DDD Model Calculations'!$D$20-'Weather Data'!E170,0),MAX('DDD Model Calculations'!$D$20-AVERAGE('Weather Data'!E169,'Weather Data'!E171),0))</f>
        <v>0</v>
      </c>
      <c r="J170">
        <f>IF(F170&lt;&gt;"",MAX('DDD Model Calculations'!$D$20-'Weather Data'!F170,0),MAX('DDD Model Calculations'!$D$20-AVERAGE('Weather Data'!F169,'Weather Data'!F171),0))</f>
        <v>0</v>
      </c>
      <c r="K170">
        <f>IF(G170&lt;&gt;"",MAX('DDD Model Calculations'!$D$20-'Weather Data'!G170,0),MAX('DDD Model Calculations'!$D$20-AVERAGE('Weather Data'!G169,'Weather Data'!G171),0))</f>
        <v>3.1000003814697301</v>
      </c>
      <c r="L170" s="2">
        <f t="shared" si="10"/>
        <v>41808</v>
      </c>
      <c r="M170">
        <f t="shared" si="11"/>
        <v>2755.3000007420778</v>
      </c>
      <c r="N170">
        <f t="shared" si="12"/>
        <v>2906.8999999761581</v>
      </c>
      <c r="O170">
        <f t="shared" si="13"/>
        <v>3025.500003285706</v>
      </c>
      <c r="P170">
        <f t="shared" si="14"/>
        <v>3885.0000062957406</v>
      </c>
    </row>
    <row r="171" spans="1:16" x14ac:dyDescent="0.4">
      <c r="A171" s="1">
        <v>2014</v>
      </c>
      <c r="B171" s="1">
        <v>6</v>
      </c>
      <c r="C171" s="1">
        <v>19</v>
      </c>
      <c r="D171" s="1">
        <v>19.39999961853027</v>
      </c>
      <c r="E171" s="1">
        <v>19.60000038146973</v>
      </c>
      <c r="F171" s="1">
        <v>18.20000076293945</v>
      </c>
      <c r="G171" s="1">
        <v>12.39999961853027</v>
      </c>
      <c r="H171">
        <f>IF(D171&lt;&gt;"",MAX('DDD Model Calculations'!$D$20-'Weather Data'!D171,0),MAX('DDD Model Calculations'!$D$20-AVERAGE('Weather Data'!D170,'Weather Data'!D172),0))</f>
        <v>0</v>
      </c>
      <c r="I171">
        <f>IF(E171&lt;&gt;"",MAX('DDD Model Calculations'!$D$20-'Weather Data'!E171,0),MAX('DDD Model Calculations'!$D$20-AVERAGE('Weather Data'!E170,'Weather Data'!E172),0))</f>
        <v>0</v>
      </c>
      <c r="J171">
        <f>IF(F171&lt;&gt;"",MAX('DDD Model Calculations'!$D$20-'Weather Data'!F171,0),MAX('DDD Model Calculations'!$D$20-AVERAGE('Weather Data'!F170,'Weather Data'!F172),0))</f>
        <v>0</v>
      </c>
      <c r="K171">
        <f>IF(G171&lt;&gt;"",MAX('DDD Model Calculations'!$D$20-'Weather Data'!G171,0),MAX('DDD Model Calculations'!$D$20-AVERAGE('Weather Data'!G170,'Weather Data'!G172),0))</f>
        <v>5.6000003814697301</v>
      </c>
      <c r="L171" s="2">
        <f t="shared" si="10"/>
        <v>41809</v>
      </c>
      <c r="M171">
        <f t="shared" si="11"/>
        <v>2755.3000007420778</v>
      </c>
      <c r="N171">
        <f t="shared" si="12"/>
        <v>2906.8999999761581</v>
      </c>
      <c r="O171">
        <f t="shared" si="13"/>
        <v>3025.500003285706</v>
      </c>
      <c r="P171">
        <f t="shared" si="14"/>
        <v>3890.6000066772103</v>
      </c>
    </row>
    <row r="172" spans="1:16" x14ac:dyDescent="0.4">
      <c r="A172" s="1">
        <v>2014</v>
      </c>
      <c r="B172" s="1">
        <v>6</v>
      </c>
      <c r="C172" s="1">
        <v>20</v>
      </c>
      <c r="D172" s="1">
        <v>16.60000038146973</v>
      </c>
      <c r="E172" s="1">
        <v>17.79999923706055</v>
      </c>
      <c r="F172" s="1">
        <v>16.60000038146973</v>
      </c>
      <c r="G172" s="1">
        <v>11.89999961853027</v>
      </c>
      <c r="H172">
        <f>IF(D172&lt;&gt;"",MAX('DDD Model Calculations'!$D$20-'Weather Data'!D172,0),MAX('DDD Model Calculations'!$D$20-AVERAGE('Weather Data'!D171,'Weather Data'!D173),0))</f>
        <v>1.3999996185302699</v>
      </c>
      <c r="I172">
        <f>IF(E172&lt;&gt;"",MAX('DDD Model Calculations'!$D$20-'Weather Data'!E172,0),MAX('DDD Model Calculations'!$D$20-AVERAGE('Weather Data'!E171,'Weather Data'!E173),0))</f>
        <v>0.20000076293944957</v>
      </c>
      <c r="J172">
        <f>IF(F172&lt;&gt;"",MAX('DDD Model Calculations'!$D$20-'Weather Data'!F172,0),MAX('DDD Model Calculations'!$D$20-AVERAGE('Weather Data'!F171,'Weather Data'!F173),0))</f>
        <v>1.3999996185302699</v>
      </c>
      <c r="K172">
        <f>IF(G172&lt;&gt;"",MAX('DDD Model Calculations'!$D$20-'Weather Data'!G172,0),MAX('DDD Model Calculations'!$D$20-AVERAGE('Weather Data'!G171,'Weather Data'!G173),0))</f>
        <v>6.1000003814697301</v>
      </c>
      <c r="L172" s="2">
        <f t="shared" si="10"/>
        <v>41810</v>
      </c>
      <c r="M172">
        <f t="shared" si="11"/>
        <v>2756.7000003606081</v>
      </c>
      <c r="N172">
        <f t="shared" si="12"/>
        <v>2907.1000007390976</v>
      </c>
      <c r="O172">
        <f t="shared" si="13"/>
        <v>3026.9000029042363</v>
      </c>
      <c r="P172">
        <f t="shared" si="14"/>
        <v>3896.7000070586801</v>
      </c>
    </row>
    <row r="173" spans="1:16" x14ac:dyDescent="0.4">
      <c r="A173" s="1">
        <v>2014</v>
      </c>
      <c r="B173" s="1">
        <v>6</v>
      </c>
      <c r="C173" s="1">
        <v>21</v>
      </c>
      <c r="D173" s="1">
        <v>19.10000038146973</v>
      </c>
      <c r="E173" s="1">
        <v>19.10000038146973</v>
      </c>
      <c r="F173" s="1">
        <v>18</v>
      </c>
      <c r="G173" s="1">
        <v>11.39999961853027</v>
      </c>
      <c r="H173">
        <f>IF(D173&lt;&gt;"",MAX('DDD Model Calculations'!$D$20-'Weather Data'!D173,0),MAX('DDD Model Calculations'!$D$20-AVERAGE('Weather Data'!D172,'Weather Data'!D174),0))</f>
        <v>0</v>
      </c>
      <c r="I173">
        <f>IF(E173&lt;&gt;"",MAX('DDD Model Calculations'!$D$20-'Weather Data'!E173,0),MAX('DDD Model Calculations'!$D$20-AVERAGE('Weather Data'!E172,'Weather Data'!E174),0))</f>
        <v>0</v>
      </c>
      <c r="J173">
        <f>IF(F173&lt;&gt;"",MAX('DDD Model Calculations'!$D$20-'Weather Data'!F173,0),MAX('DDD Model Calculations'!$D$20-AVERAGE('Weather Data'!F172,'Weather Data'!F174),0))</f>
        <v>0</v>
      </c>
      <c r="K173">
        <f>IF(G173&lt;&gt;"",MAX('DDD Model Calculations'!$D$20-'Weather Data'!G173,0),MAX('DDD Model Calculations'!$D$20-AVERAGE('Weather Data'!G172,'Weather Data'!G174),0))</f>
        <v>6.6000003814697301</v>
      </c>
      <c r="L173" s="2">
        <f t="shared" si="10"/>
        <v>41811</v>
      </c>
      <c r="M173">
        <f t="shared" si="11"/>
        <v>2756.7000003606081</v>
      </c>
      <c r="N173">
        <f t="shared" si="12"/>
        <v>2907.1000007390976</v>
      </c>
      <c r="O173">
        <f t="shared" si="13"/>
        <v>3026.9000029042363</v>
      </c>
      <c r="P173">
        <f t="shared" si="14"/>
        <v>3903.3000074401498</v>
      </c>
    </row>
    <row r="174" spans="1:16" x14ac:dyDescent="0.4">
      <c r="A174" s="1">
        <v>2014</v>
      </c>
      <c r="B174" s="1">
        <v>6</v>
      </c>
      <c r="C174" s="1">
        <v>22</v>
      </c>
      <c r="D174" s="1">
        <v>19.60000038146973</v>
      </c>
      <c r="E174" s="1">
        <v>19.10000038146973</v>
      </c>
      <c r="F174" s="1">
        <v>18.89999961853027</v>
      </c>
      <c r="G174" s="1">
        <v>13</v>
      </c>
      <c r="H174">
        <f>IF(D174&lt;&gt;"",MAX('DDD Model Calculations'!$D$20-'Weather Data'!D174,0),MAX('DDD Model Calculations'!$D$20-AVERAGE('Weather Data'!D173,'Weather Data'!D175),0))</f>
        <v>0</v>
      </c>
      <c r="I174">
        <f>IF(E174&lt;&gt;"",MAX('DDD Model Calculations'!$D$20-'Weather Data'!E174,0),MAX('DDD Model Calculations'!$D$20-AVERAGE('Weather Data'!E173,'Weather Data'!E175),0))</f>
        <v>0</v>
      </c>
      <c r="J174">
        <f>IF(F174&lt;&gt;"",MAX('DDD Model Calculations'!$D$20-'Weather Data'!F174,0),MAX('DDD Model Calculations'!$D$20-AVERAGE('Weather Data'!F173,'Weather Data'!F175),0))</f>
        <v>0</v>
      </c>
      <c r="K174">
        <f>IF(G174&lt;&gt;"",MAX('DDD Model Calculations'!$D$20-'Weather Data'!G174,0),MAX('DDD Model Calculations'!$D$20-AVERAGE('Weather Data'!G173,'Weather Data'!G175),0))</f>
        <v>5</v>
      </c>
      <c r="L174" s="2">
        <f t="shared" si="10"/>
        <v>41812</v>
      </c>
      <c r="M174">
        <f t="shared" si="11"/>
        <v>2756.7000003606081</v>
      </c>
      <c r="N174">
        <f t="shared" si="12"/>
        <v>2907.1000007390976</v>
      </c>
      <c r="O174">
        <f t="shared" si="13"/>
        <v>3026.9000029042363</v>
      </c>
      <c r="P174">
        <f t="shared" si="14"/>
        <v>3908.3000074401498</v>
      </c>
    </row>
    <row r="175" spans="1:16" x14ac:dyDescent="0.4">
      <c r="A175" s="1">
        <v>2014</v>
      </c>
      <c r="B175" s="1">
        <v>6</v>
      </c>
      <c r="C175" s="1">
        <v>23</v>
      </c>
      <c r="D175" s="1">
        <v>20</v>
      </c>
      <c r="E175" s="1">
        <v>21.29999923706055</v>
      </c>
      <c r="F175" s="1">
        <v>18.79999923706055</v>
      </c>
      <c r="G175" s="1">
        <v>14.60000038146973</v>
      </c>
      <c r="H175">
        <f>IF(D175&lt;&gt;"",MAX('DDD Model Calculations'!$D$20-'Weather Data'!D175,0),MAX('DDD Model Calculations'!$D$20-AVERAGE('Weather Data'!D174,'Weather Data'!D176),0))</f>
        <v>0</v>
      </c>
      <c r="I175">
        <f>IF(E175&lt;&gt;"",MAX('DDD Model Calculations'!$D$20-'Weather Data'!E175,0),MAX('DDD Model Calculations'!$D$20-AVERAGE('Weather Data'!E174,'Weather Data'!E176),0))</f>
        <v>0</v>
      </c>
      <c r="J175">
        <f>IF(F175&lt;&gt;"",MAX('DDD Model Calculations'!$D$20-'Weather Data'!F175,0),MAX('DDD Model Calculations'!$D$20-AVERAGE('Weather Data'!F174,'Weather Data'!F176),0))</f>
        <v>0</v>
      </c>
      <c r="K175">
        <f>IF(G175&lt;&gt;"",MAX('DDD Model Calculations'!$D$20-'Weather Data'!G175,0),MAX('DDD Model Calculations'!$D$20-AVERAGE('Weather Data'!G174,'Weather Data'!G176),0))</f>
        <v>3.3999996185302699</v>
      </c>
      <c r="L175" s="2">
        <f t="shared" si="10"/>
        <v>41813</v>
      </c>
      <c r="M175">
        <f t="shared" si="11"/>
        <v>2756.7000003606081</v>
      </c>
      <c r="N175">
        <f t="shared" si="12"/>
        <v>2907.1000007390976</v>
      </c>
      <c r="O175">
        <f t="shared" si="13"/>
        <v>3026.9000029042363</v>
      </c>
      <c r="P175">
        <f t="shared" si="14"/>
        <v>3911.7000070586801</v>
      </c>
    </row>
    <row r="176" spans="1:16" x14ac:dyDescent="0.4">
      <c r="A176" s="1">
        <v>2014</v>
      </c>
      <c r="B176" s="1">
        <v>6</v>
      </c>
      <c r="C176" s="1">
        <v>24</v>
      </c>
      <c r="D176" s="1">
        <v>23</v>
      </c>
      <c r="E176" s="1">
        <v>22.70000076293945</v>
      </c>
      <c r="F176" s="1">
        <v>20.39999961853027</v>
      </c>
      <c r="G176" s="1">
        <v>12.89999961853027</v>
      </c>
      <c r="H176">
        <f>IF(D176&lt;&gt;"",MAX('DDD Model Calculations'!$D$20-'Weather Data'!D176,0),MAX('DDD Model Calculations'!$D$20-AVERAGE('Weather Data'!D175,'Weather Data'!D177),0))</f>
        <v>0</v>
      </c>
      <c r="I176">
        <f>IF(E176&lt;&gt;"",MAX('DDD Model Calculations'!$D$20-'Weather Data'!E176,0),MAX('DDD Model Calculations'!$D$20-AVERAGE('Weather Data'!E175,'Weather Data'!E177),0))</f>
        <v>0</v>
      </c>
      <c r="J176">
        <f>IF(F176&lt;&gt;"",MAX('DDD Model Calculations'!$D$20-'Weather Data'!F176,0),MAX('DDD Model Calculations'!$D$20-AVERAGE('Weather Data'!F175,'Weather Data'!F177),0))</f>
        <v>0</v>
      </c>
      <c r="K176">
        <f>IF(G176&lt;&gt;"",MAX('DDD Model Calculations'!$D$20-'Weather Data'!G176,0),MAX('DDD Model Calculations'!$D$20-AVERAGE('Weather Data'!G175,'Weather Data'!G177),0))</f>
        <v>5.1000003814697301</v>
      </c>
      <c r="L176" s="2">
        <f t="shared" si="10"/>
        <v>41814</v>
      </c>
      <c r="M176">
        <f t="shared" si="11"/>
        <v>2756.7000003606081</v>
      </c>
      <c r="N176">
        <f t="shared" si="12"/>
        <v>2907.1000007390976</v>
      </c>
      <c r="O176">
        <f t="shared" si="13"/>
        <v>3026.9000029042363</v>
      </c>
      <c r="P176">
        <f t="shared" si="14"/>
        <v>3916.8000074401498</v>
      </c>
    </row>
    <row r="177" spans="1:16" x14ac:dyDescent="0.4">
      <c r="A177" s="1">
        <v>2014</v>
      </c>
      <c r="B177" s="1">
        <v>6</v>
      </c>
      <c r="C177" s="1">
        <v>25</v>
      </c>
      <c r="D177" s="1">
        <v>20.79999923706055</v>
      </c>
      <c r="E177" s="1">
        <v>20.60000038146973</v>
      </c>
      <c r="F177" s="1">
        <v>21.39999961853027</v>
      </c>
      <c r="G177" s="1">
        <v>11.89999961853027</v>
      </c>
      <c r="H177">
        <f>IF(D177&lt;&gt;"",MAX('DDD Model Calculations'!$D$20-'Weather Data'!D177,0),MAX('DDD Model Calculations'!$D$20-AVERAGE('Weather Data'!D176,'Weather Data'!D178),0))</f>
        <v>0</v>
      </c>
      <c r="I177">
        <f>IF(E177&lt;&gt;"",MAX('DDD Model Calculations'!$D$20-'Weather Data'!E177,0),MAX('DDD Model Calculations'!$D$20-AVERAGE('Weather Data'!E176,'Weather Data'!E178),0))</f>
        <v>0</v>
      </c>
      <c r="J177">
        <f>IF(F177&lt;&gt;"",MAX('DDD Model Calculations'!$D$20-'Weather Data'!F177,0),MAX('DDD Model Calculations'!$D$20-AVERAGE('Weather Data'!F176,'Weather Data'!F178),0))</f>
        <v>0</v>
      </c>
      <c r="K177">
        <f>IF(G177&lt;&gt;"",MAX('DDD Model Calculations'!$D$20-'Weather Data'!G177,0),MAX('DDD Model Calculations'!$D$20-AVERAGE('Weather Data'!G176,'Weather Data'!G178),0))</f>
        <v>6.1000003814697301</v>
      </c>
      <c r="L177" s="2">
        <f t="shared" si="10"/>
        <v>41815</v>
      </c>
      <c r="M177">
        <f t="shared" si="11"/>
        <v>2756.7000003606081</v>
      </c>
      <c r="N177">
        <f t="shared" si="12"/>
        <v>2907.1000007390976</v>
      </c>
      <c r="O177">
        <f t="shared" si="13"/>
        <v>3026.9000029042363</v>
      </c>
      <c r="P177">
        <f t="shared" si="14"/>
        <v>3922.9000078216195</v>
      </c>
    </row>
    <row r="178" spans="1:16" x14ac:dyDescent="0.4">
      <c r="A178" s="1">
        <v>2014</v>
      </c>
      <c r="B178" s="1">
        <v>6</v>
      </c>
      <c r="C178" s="1">
        <v>26</v>
      </c>
      <c r="D178" s="1">
        <v>22.29999923706055</v>
      </c>
      <c r="E178" s="1">
        <v>21.10000038146973</v>
      </c>
      <c r="F178" s="1">
        <v>21.20000076293945</v>
      </c>
      <c r="G178" s="1">
        <v>11.89999961853027</v>
      </c>
      <c r="H178">
        <f>IF(D178&lt;&gt;"",MAX('DDD Model Calculations'!$D$20-'Weather Data'!D178,0),MAX('DDD Model Calculations'!$D$20-AVERAGE('Weather Data'!D177,'Weather Data'!D179),0))</f>
        <v>0</v>
      </c>
      <c r="I178">
        <f>IF(E178&lt;&gt;"",MAX('DDD Model Calculations'!$D$20-'Weather Data'!E178,0),MAX('DDD Model Calculations'!$D$20-AVERAGE('Weather Data'!E177,'Weather Data'!E179),0))</f>
        <v>0</v>
      </c>
      <c r="J178">
        <f>IF(F178&lt;&gt;"",MAX('DDD Model Calculations'!$D$20-'Weather Data'!F178,0),MAX('DDD Model Calculations'!$D$20-AVERAGE('Weather Data'!F177,'Weather Data'!F179),0))</f>
        <v>0</v>
      </c>
      <c r="K178">
        <f>IF(G178&lt;&gt;"",MAX('DDD Model Calculations'!$D$20-'Weather Data'!G178,0),MAX('DDD Model Calculations'!$D$20-AVERAGE('Weather Data'!G177,'Weather Data'!G179),0))</f>
        <v>6.1000003814697301</v>
      </c>
      <c r="L178" s="2">
        <f t="shared" si="10"/>
        <v>41816</v>
      </c>
      <c r="M178">
        <f t="shared" si="11"/>
        <v>2756.7000003606081</v>
      </c>
      <c r="N178">
        <f t="shared" si="12"/>
        <v>2907.1000007390976</v>
      </c>
      <c r="O178">
        <f t="shared" si="13"/>
        <v>3026.9000029042363</v>
      </c>
      <c r="P178">
        <f t="shared" si="14"/>
        <v>3929.0000082030892</v>
      </c>
    </row>
    <row r="179" spans="1:16" x14ac:dyDescent="0.4">
      <c r="A179" s="1">
        <v>2014</v>
      </c>
      <c r="B179" s="1">
        <v>6</v>
      </c>
      <c r="C179" s="1">
        <v>27</v>
      </c>
      <c r="D179" s="1">
        <v>21.89999961853027</v>
      </c>
      <c r="E179" s="1">
        <v>21.20000076293945</v>
      </c>
      <c r="F179" s="1">
        <v>20.79999923706055</v>
      </c>
      <c r="G179" s="1">
        <v>15.10000038146973</v>
      </c>
      <c r="H179">
        <f>IF(D179&lt;&gt;"",MAX('DDD Model Calculations'!$D$20-'Weather Data'!D179,0),MAX('DDD Model Calculations'!$D$20-AVERAGE('Weather Data'!D178,'Weather Data'!D180),0))</f>
        <v>0</v>
      </c>
      <c r="I179">
        <f>IF(E179&lt;&gt;"",MAX('DDD Model Calculations'!$D$20-'Weather Data'!E179,0),MAX('DDD Model Calculations'!$D$20-AVERAGE('Weather Data'!E178,'Weather Data'!E180),0))</f>
        <v>0</v>
      </c>
      <c r="J179">
        <f>IF(F179&lt;&gt;"",MAX('DDD Model Calculations'!$D$20-'Weather Data'!F179,0),MAX('DDD Model Calculations'!$D$20-AVERAGE('Weather Data'!F178,'Weather Data'!F180),0))</f>
        <v>0</v>
      </c>
      <c r="K179">
        <f>IF(G179&lt;&gt;"",MAX('DDD Model Calculations'!$D$20-'Weather Data'!G179,0),MAX('DDD Model Calculations'!$D$20-AVERAGE('Weather Data'!G178,'Weather Data'!G180),0))</f>
        <v>2.8999996185302699</v>
      </c>
      <c r="L179" s="2">
        <f t="shared" si="10"/>
        <v>41817</v>
      </c>
      <c r="M179">
        <f t="shared" si="11"/>
        <v>2756.7000003606081</v>
      </c>
      <c r="N179">
        <f t="shared" si="12"/>
        <v>2907.1000007390976</v>
      </c>
      <c r="O179">
        <f t="shared" si="13"/>
        <v>3026.9000029042363</v>
      </c>
      <c r="P179">
        <f t="shared" si="14"/>
        <v>3931.9000078216195</v>
      </c>
    </row>
    <row r="180" spans="1:16" x14ac:dyDescent="0.4">
      <c r="A180" s="1">
        <v>2014</v>
      </c>
      <c r="B180" s="1">
        <v>6</v>
      </c>
      <c r="C180" s="1">
        <v>28</v>
      </c>
      <c r="D180" s="1">
        <v>23.70000076293945</v>
      </c>
      <c r="E180" s="1">
        <v>22.70000076293945</v>
      </c>
      <c r="F180" s="1">
        <v>22.10000038146973</v>
      </c>
      <c r="G180" s="1">
        <v>18.60000038146973</v>
      </c>
      <c r="H180">
        <f>IF(D180&lt;&gt;"",MAX('DDD Model Calculations'!$D$20-'Weather Data'!D180,0),MAX('DDD Model Calculations'!$D$20-AVERAGE('Weather Data'!D179,'Weather Data'!D181),0))</f>
        <v>0</v>
      </c>
      <c r="I180">
        <f>IF(E180&lt;&gt;"",MAX('DDD Model Calculations'!$D$20-'Weather Data'!E180,0),MAX('DDD Model Calculations'!$D$20-AVERAGE('Weather Data'!E179,'Weather Data'!E181),0))</f>
        <v>0</v>
      </c>
      <c r="J180">
        <f>IF(F180&lt;&gt;"",MAX('DDD Model Calculations'!$D$20-'Weather Data'!F180,0),MAX('DDD Model Calculations'!$D$20-AVERAGE('Weather Data'!F179,'Weather Data'!F181),0))</f>
        <v>0</v>
      </c>
      <c r="K180">
        <f>IF(G180&lt;&gt;"",MAX('DDD Model Calculations'!$D$20-'Weather Data'!G180,0),MAX('DDD Model Calculations'!$D$20-AVERAGE('Weather Data'!G179,'Weather Data'!G181),0))</f>
        <v>0</v>
      </c>
      <c r="L180" s="2">
        <f t="shared" si="10"/>
        <v>41818</v>
      </c>
      <c r="M180">
        <f t="shared" si="11"/>
        <v>2756.7000003606081</v>
      </c>
      <c r="N180">
        <f t="shared" si="12"/>
        <v>2907.1000007390976</v>
      </c>
      <c r="O180">
        <f t="shared" si="13"/>
        <v>3026.9000029042363</v>
      </c>
      <c r="P180">
        <f t="shared" si="14"/>
        <v>3931.9000078216195</v>
      </c>
    </row>
    <row r="181" spans="1:16" x14ac:dyDescent="0.4">
      <c r="A181" s="1">
        <v>2014</v>
      </c>
      <c r="B181" s="1">
        <v>6</v>
      </c>
      <c r="C181" s="1">
        <v>29</v>
      </c>
      <c r="D181" s="1">
        <v>25.29999923706055</v>
      </c>
      <c r="E181" s="1">
        <v>24.60000038146973</v>
      </c>
      <c r="F181" s="1">
        <v>24.29999923706055</v>
      </c>
      <c r="G181" s="1">
        <v>19.60000038146973</v>
      </c>
      <c r="H181">
        <f>IF(D181&lt;&gt;"",MAX('DDD Model Calculations'!$D$20-'Weather Data'!D181,0),MAX('DDD Model Calculations'!$D$20-AVERAGE('Weather Data'!D180,'Weather Data'!D182),0))</f>
        <v>0</v>
      </c>
      <c r="I181">
        <f>IF(E181&lt;&gt;"",MAX('DDD Model Calculations'!$D$20-'Weather Data'!E181,0),MAX('DDD Model Calculations'!$D$20-AVERAGE('Weather Data'!E180,'Weather Data'!E182),0))</f>
        <v>0</v>
      </c>
      <c r="J181">
        <f>IF(F181&lt;&gt;"",MAX('DDD Model Calculations'!$D$20-'Weather Data'!F181,0),MAX('DDD Model Calculations'!$D$20-AVERAGE('Weather Data'!F180,'Weather Data'!F182),0))</f>
        <v>0</v>
      </c>
      <c r="K181">
        <f>IF(G181&lt;&gt;"",MAX('DDD Model Calculations'!$D$20-'Weather Data'!G181,0),MAX('DDD Model Calculations'!$D$20-AVERAGE('Weather Data'!G180,'Weather Data'!G182),0))</f>
        <v>0</v>
      </c>
      <c r="L181" s="2">
        <f t="shared" si="10"/>
        <v>41819</v>
      </c>
      <c r="M181">
        <f t="shared" si="11"/>
        <v>2756.7000003606081</v>
      </c>
      <c r="N181">
        <f t="shared" si="12"/>
        <v>2907.1000007390976</v>
      </c>
      <c r="O181">
        <f t="shared" si="13"/>
        <v>3026.9000029042363</v>
      </c>
      <c r="P181">
        <f t="shared" si="14"/>
        <v>3931.9000078216195</v>
      </c>
    </row>
    <row r="182" spans="1:16" x14ac:dyDescent="0.4">
      <c r="A182" s="1">
        <v>2014</v>
      </c>
      <c r="B182" s="1">
        <v>6</v>
      </c>
      <c r="C182" s="1">
        <v>30</v>
      </c>
      <c r="D182" s="1">
        <v>26.20000076293945</v>
      </c>
      <c r="E182" s="1">
        <v>24.39999961853027</v>
      </c>
      <c r="F182" s="1">
        <v>25.60000038146973</v>
      </c>
      <c r="G182" s="1">
        <v>20.89999961853027</v>
      </c>
      <c r="H182">
        <f>IF(D182&lt;&gt;"",MAX('DDD Model Calculations'!$D$20-'Weather Data'!D182,0),MAX('DDD Model Calculations'!$D$20-AVERAGE('Weather Data'!D181,'Weather Data'!D183),0))</f>
        <v>0</v>
      </c>
      <c r="I182">
        <f>IF(E182&lt;&gt;"",MAX('DDD Model Calculations'!$D$20-'Weather Data'!E182,0),MAX('DDD Model Calculations'!$D$20-AVERAGE('Weather Data'!E181,'Weather Data'!E183),0))</f>
        <v>0</v>
      </c>
      <c r="J182">
        <f>IF(F182&lt;&gt;"",MAX('DDD Model Calculations'!$D$20-'Weather Data'!F182,0),MAX('DDD Model Calculations'!$D$20-AVERAGE('Weather Data'!F181,'Weather Data'!F183),0))</f>
        <v>0</v>
      </c>
      <c r="K182">
        <f>IF(G182&lt;&gt;"",MAX('DDD Model Calculations'!$D$20-'Weather Data'!G182,0),MAX('DDD Model Calculations'!$D$20-AVERAGE('Weather Data'!G181,'Weather Data'!G183),0))</f>
        <v>0</v>
      </c>
      <c r="L182" s="2">
        <f t="shared" si="10"/>
        <v>41820</v>
      </c>
      <c r="M182">
        <f t="shared" si="11"/>
        <v>2756.7000003606081</v>
      </c>
      <c r="N182">
        <f t="shared" si="12"/>
        <v>2907.1000007390976</v>
      </c>
      <c r="O182">
        <f t="shared" si="13"/>
        <v>3026.9000029042363</v>
      </c>
      <c r="P182">
        <f t="shared" si="14"/>
        <v>3931.9000078216195</v>
      </c>
    </row>
    <row r="183" spans="1:16" x14ac:dyDescent="0.4">
      <c r="A183" s="1">
        <v>2014</v>
      </c>
      <c r="B183" s="1">
        <v>7</v>
      </c>
      <c r="C183" s="1">
        <v>1</v>
      </c>
      <c r="D183" s="1">
        <v>25.70000076293945</v>
      </c>
      <c r="E183" s="1">
        <v>24.5</v>
      </c>
      <c r="F183" s="1">
        <v>26.29999923706055</v>
      </c>
      <c r="G183" s="1">
        <v>17.39999961853027</v>
      </c>
      <c r="H183">
        <f>IF(D183&lt;&gt;"",MAX('DDD Model Calculations'!$D$20-'Weather Data'!D183,0),MAX('DDD Model Calculations'!$D$20-AVERAGE('Weather Data'!D182,'Weather Data'!D184),0))</f>
        <v>0</v>
      </c>
      <c r="I183">
        <f>IF(E183&lt;&gt;"",MAX('DDD Model Calculations'!$D$20-'Weather Data'!E183,0),MAX('DDD Model Calculations'!$D$20-AVERAGE('Weather Data'!E182,'Weather Data'!E184),0))</f>
        <v>0</v>
      </c>
      <c r="J183">
        <f>IF(F183&lt;&gt;"",MAX('DDD Model Calculations'!$D$20-'Weather Data'!F183,0),MAX('DDD Model Calculations'!$D$20-AVERAGE('Weather Data'!F182,'Weather Data'!F184),0))</f>
        <v>0</v>
      </c>
      <c r="K183">
        <f>IF(G183&lt;&gt;"",MAX('DDD Model Calculations'!$D$20-'Weather Data'!G183,0),MAX('DDD Model Calculations'!$D$20-AVERAGE('Weather Data'!G182,'Weather Data'!G184),0))</f>
        <v>0.60000038146973012</v>
      </c>
      <c r="L183" s="2">
        <f t="shared" si="10"/>
        <v>41821</v>
      </c>
      <c r="M183">
        <f t="shared" si="11"/>
        <v>2756.7000003606081</v>
      </c>
      <c r="N183">
        <f t="shared" si="12"/>
        <v>2907.1000007390976</v>
      </c>
      <c r="O183">
        <f t="shared" si="13"/>
        <v>3026.9000029042363</v>
      </c>
      <c r="P183">
        <f t="shared" si="14"/>
        <v>3932.5000082030892</v>
      </c>
    </row>
    <row r="184" spans="1:16" x14ac:dyDescent="0.4">
      <c r="A184" s="1">
        <v>2014</v>
      </c>
      <c r="B184" s="1">
        <v>7</v>
      </c>
      <c r="C184" s="1">
        <v>2</v>
      </c>
      <c r="D184" s="1">
        <v>23.79999923706055</v>
      </c>
      <c r="E184" s="1">
        <v>21.20000076293945</v>
      </c>
      <c r="F184" s="1">
        <v>24.29999923706055</v>
      </c>
      <c r="G184" s="1">
        <v>16.20000076293945</v>
      </c>
      <c r="H184">
        <f>IF(D184&lt;&gt;"",MAX('DDD Model Calculations'!$D$20-'Weather Data'!D184,0),MAX('DDD Model Calculations'!$D$20-AVERAGE('Weather Data'!D183,'Weather Data'!D185),0))</f>
        <v>0</v>
      </c>
      <c r="I184">
        <f>IF(E184&lt;&gt;"",MAX('DDD Model Calculations'!$D$20-'Weather Data'!E184,0),MAX('DDD Model Calculations'!$D$20-AVERAGE('Weather Data'!E183,'Weather Data'!E185),0))</f>
        <v>0</v>
      </c>
      <c r="J184">
        <f>IF(F184&lt;&gt;"",MAX('DDD Model Calculations'!$D$20-'Weather Data'!F184,0),MAX('DDD Model Calculations'!$D$20-AVERAGE('Weather Data'!F183,'Weather Data'!F185),0))</f>
        <v>0</v>
      </c>
      <c r="K184">
        <f>IF(G184&lt;&gt;"",MAX('DDD Model Calculations'!$D$20-'Weather Data'!G184,0),MAX('DDD Model Calculations'!$D$20-AVERAGE('Weather Data'!G183,'Weather Data'!G185),0))</f>
        <v>1.7999992370605504</v>
      </c>
      <c r="L184" s="2">
        <f t="shared" si="10"/>
        <v>41822</v>
      </c>
      <c r="M184">
        <f t="shared" si="11"/>
        <v>2756.7000003606081</v>
      </c>
      <c r="N184">
        <f t="shared" si="12"/>
        <v>2907.1000007390976</v>
      </c>
      <c r="O184">
        <f t="shared" si="13"/>
        <v>3026.9000029042363</v>
      </c>
      <c r="P184">
        <f t="shared" si="14"/>
        <v>3934.3000074401498</v>
      </c>
    </row>
    <row r="185" spans="1:16" x14ac:dyDescent="0.4">
      <c r="A185" s="1">
        <v>2014</v>
      </c>
      <c r="B185" s="1">
        <v>7</v>
      </c>
      <c r="C185" s="1">
        <v>3</v>
      </c>
      <c r="D185" s="1">
        <v>17.79999923706055</v>
      </c>
      <c r="E185" s="1">
        <v>16</v>
      </c>
      <c r="F185" s="1">
        <v>19</v>
      </c>
      <c r="G185" s="1">
        <v>14.80000019073486</v>
      </c>
      <c r="H185">
        <f>IF(D185&lt;&gt;"",MAX('DDD Model Calculations'!$D$20-'Weather Data'!D185,0),MAX('DDD Model Calculations'!$D$20-AVERAGE('Weather Data'!D184,'Weather Data'!D186),0))</f>
        <v>0.20000076293944957</v>
      </c>
      <c r="I185">
        <f>IF(E185&lt;&gt;"",MAX('DDD Model Calculations'!$D$20-'Weather Data'!E185,0),MAX('DDD Model Calculations'!$D$20-AVERAGE('Weather Data'!E184,'Weather Data'!E186),0))</f>
        <v>2</v>
      </c>
      <c r="J185">
        <f>IF(F185&lt;&gt;"",MAX('DDD Model Calculations'!$D$20-'Weather Data'!F185,0),MAX('DDD Model Calculations'!$D$20-AVERAGE('Weather Data'!F184,'Weather Data'!F186),0))</f>
        <v>0</v>
      </c>
      <c r="K185">
        <f>IF(G185&lt;&gt;"",MAX('DDD Model Calculations'!$D$20-'Weather Data'!G185,0),MAX('DDD Model Calculations'!$D$20-AVERAGE('Weather Data'!G184,'Weather Data'!G186),0))</f>
        <v>3.1999998092651403</v>
      </c>
      <c r="L185" s="2">
        <f t="shared" si="10"/>
        <v>41823</v>
      </c>
      <c r="M185">
        <f t="shared" si="11"/>
        <v>2756.9000011235476</v>
      </c>
      <c r="N185">
        <f t="shared" si="12"/>
        <v>2909.1000007390976</v>
      </c>
      <c r="O185">
        <f t="shared" si="13"/>
        <v>3026.9000029042363</v>
      </c>
      <c r="P185">
        <f t="shared" si="14"/>
        <v>3937.5000072494149</v>
      </c>
    </row>
    <row r="186" spans="1:16" x14ac:dyDescent="0.4">
      <c r="A186" s="1">
        <v>2014</v>
      </c>
      <c r="B186" s="1">
        <v>7</v>
      </c>
      <c r="C186" s="1">
        <v>4</v>
      </c>
      <c r="D186" s="1">
        <v>18.10000038146973</v>
      </c>
      <c r="E186" s="1">
        <v>14.80000019073486</v>
      </c>
      <c r="F186" s="1">
        <v>18.79999923706055</v>
      </c>
      <c r="G186" s="1">
        <v>17</v>
      </c>
      <c r="H186">
        <f>IF(D186&lt;&gt;"",MAX('DDD Model Calculations'!$D$20-'Weather Data'!D186,0),MAX('DDD Model Calculations'!$D$20-AVERAGE('Weather Data'!D185,'Weather Data'!D187),0))</f>
        <v>0</v>
      </c>
      <c r="I186">
        <f>IF(E186&lt;&gt;"",MAX('DDD Model Calculations'!$D$20-'Weather Data'!E186,0),MAX('DDD Model Calculations'!$D$20-AVERAGE('Weather Data'!E185,'Weather Data'!E187),0))</f>
        <v>3.1999998092651403</v>
      </c>
      <c r="J186">
        <f>IF(F186&lt;&gt;"",MAX('DDD Model Calculations'!$D$20-'Weather Data'!F186,0),MAX('DDD Model Calculations'!$D$20-AVERAGE('Weather Data'!F185,'Weather Data'!F187),0))</f>
        <v>0</v>
      </c>
      <c r="K186">
        <f>IF(G186&lt;&gt;"",MAX('DDD Model Calculations'!$D$20-'Weather Data'!G186,0),MAX('DDD Model Calculations'!$D$20-AVERAGE('Weather Data'!G185,'Weather Data'!G187),0))</f>
        <v>1</v>
      </c>
      <c r="L186" s="2">
        <f t="shared" si="10"/>
        <v>41824</v>
      </c>
      <c r="M186">
        <f t="shared" si="11"/>
        <v>2756.9000011235476</v>
      </c>
      <c r="N186">
        <f t="shared" si="12"/>
        <v>2912.3000005483627</v>
      </c>
      <c r="O186">
        <f t="shared" si="13"/>
        <v>3026.9000029042363</v>
      </c>
      <c r="P186">
        <f t="shared" si="14"/>
        <v>3938.5000072494149</v>
      </c>
    </row>
    <row r="187" spans="1:16" x14ac:dyDescent="0.4">
      <c r="A187" s="1">
        <v>2014</v>
      </c>
      <c r="B187" s="1">
        <v>7</v>
      </c>
      <c r="C187" s="1">
        <v>5</v>
      </c>
      <c r="D187" s="1">
        <v>19.89999961853027</v>
      </c>
      <c r="E187" s="1">
        <v>17.60000038146973</v>
      </c>
      <c r="F187" s="1">
        <v>19.89999961853027</v>
      </c>
      <c r="G187" s="1">
        <v>19.10000038146973</v>
      </c>
      <c r="H187">
        <f>IF(D187&lt;&gt;"",MAX('DDD Model Calculations'!$D$20-'Weather Data'!D187,0),MAX('DDD Model Calculations'!$D$20-AVERAGE('Weather Data'!D186,'Weather Data'!D188),0))</f>
        <v>0</v>
      </c>
      <c r="I187">
        <f>IF(E187&lt;&gt;"",MAX('DDD Model Calculations'!$D$20-'Weather Data'!E187,0),MAX('DDD Model Calculations'!$D$20-AVERAGE('Weather Data'!E186,'Weather Data'!E188),0))</f>
        <v>0.39999961853026988</v>
      </c>
      <c r="J187">
        <f>IF(F187&lt;&gt;"",MAX('DDD Model Calculations'!$D$20-'Weather Data'!F187,0),MAX('DDD Model Calculations'!$D$20-AVERAGE('Weather Data'!F186,'Weather Data'!F188),0))</f>
        <v>0</v>
      </c>
      <c r="K187">
        <f>IF(G187&lt;&gt;"",MAX('DDD Model Calculations'!$D$20-'Weather Data'!G187,0),MAX('DDD Model Calculations'!$D$20-AVERAGE('Weather Data'!G186,'Weather Data'!G188),0))</f>
        <v>0</v>
      </c>
      <c r="L187" s="2">
        <f t="shared" si="10"/>
        <v>41825</v>
      </c>
      <c r="M187">
        <f t="shared" si="11"/>
        <v>2756.9000011235476</v>
      </c>
      <c r="N187">
        <f t="shared" si="12"/>
        <v>2912.700000166893</v>
      </c>
      <c r="O187">
        <f t="shared" si="13"/>
        <v>3026.9000029042363</v>
      </c>
      <c r="P187">
        <f t="shared" si="14"/>
        <v>3938.5000072494149</v>
      </c>
    </row>
    <row r="188" spans="1:16" x14ac:dyDescent="0.4">
      <c r="A188" s="1">
        <v>2014</v>
      </c>
      <c r="B188" s="1">
        <v>7</v>
      </c>
      <c r="C188" s="1">
        <v>6</v>
      </c>
      <c r="D188" s="1">
        <v>21.89999961853027</v>
      </c>
      <c r="E188" s="1">
        <v>21.10000038146973</v>
      </c>
      <c r="F188" s="1">
        <v>22.70000076293945</v>
      </c>
      <c r="G188" s="1">
        <v>16.29999923706055</v>
      </c>
      <c r="H188">
        <f>IF(D188&lt;&gt;"",MAX('DDD Model Calculations'!$D$20-'Weather Data'!D188,0),MAX('DDD Model Calculations'!$D$20-AVERAGE('Weather Data'!D187,'Weather Data'!D189),0))</f>
        <v>0</v>
      </c>
      <c r="I188">
        <f>IF(E188&lt;&gt;"",MAX('DDD Model Calculations'!$D$20-'Weather Data'!E188,0),MAX('DDD Model Calculations'!$D$20-AVERAGE('Weather Data'!E187,'Weather Data'!E189),0))</f>
        <v>0</v>
      </c>
      <c r="J188">
        <f>IF(F188&lt;&gt;"",MAX('DDD Model Calculations'!$D$20-'Weather Data'!F188,0),MAX('DDD Model Calculations'!$D$20-AVERAGE('Weather Data'!F187,'Weather Data'!F189),0))</f>
        <v>0</v>
      </c>
      <c r="K188">
        <f>IF(G188&lt;&gt;"",MAX('DDD Model Calculations'!$D$20-'Weather Data'!G188,0),MAX('DDD Model Calculations'!$D$20-AVERAGE('Weather Data'!G187,'Weather Data'!G189),0))</f>
        <v>1.7000007629394496</v>
      </c>
      <c r="L188" s="2">
        <f t="shared" si="10"/>
        <v>41826</v>
      </c>
      <c r="M188">
        <f t="shared" si="11"/>
        <v>2756.9000011235476</v>
      </c>
      <c r="N188">
        <f t="shared" si="12"/>
        <v>2912.700000166893</v>
      </c>
      <c r="O188">
        <f t="shared" si="13"/>
        <v>3026.9000029042363</v>
      </c>
      <c r="P188">
        <f t="shared" si="14"/>
        <v>3940.2000080123544</v>
      </c>
    </row>
    <row r="189" spans="1:16" x14ac:dyDescent="0.4">
      <c r="A189" s="1">
        <v>2014</v>
      </c>
      <c r="B189" s="1">
        <v>7</v>
      </c>
      <c r="C189" s="1">
        <v>7</v>
      </c>
      <c r="D189" s="1">
        <v>24.60000038146973</v>
      </c>
      <c r="E189" s="1">
        <v>23.20000076293945</v>
      </c>
      <c r="F189" s="1">
        <v>21.10000038146973</v>
      </c>
      <c r="G189" s="1">
        <v>18.79999923706055</v>
      </c>
      <c r="H189">
        <f>IF(D189&lt;&gt;"",MAX('DDD Model Calculations'!$D$20-'Weather Data'!D189,0),MAX('DDD Model Calculations'!$D$20-AVERAGE('Weather Data'!D188,'Weather Data'!D190),0))</f>
        <v>0</v>
      </c>
      <c r="I189">
        <f>IF(E189&lt;&gt;"",MAX('DDD Model Calculations'!$D$20-'Weather Data'!E189,0),MAX('DDD Model Calculations'!$D$20-AVERAGE('Weather Data'!E188,'Weather Data'!E190),0))</f>
        <v>0</v>
      </c>
      <c r="J189">
        <f>IF(F189&lt;&gt;"",MAX('DDD Model Calculations'!$D$20-'Weather Data'!F189,0),MAX('DDD Model Calculations'!$D$20-AVERAGE('Weather Data'!F188,'Weather Data'!F190),0))</f>
        <v>0</v>
      </c>
      <c r="K189">
        <f>IF(G189&lt;&gt;"",MAX('DDD Model Calculations'!$D$20-'Weather Data'!G189,0),MAX('DDD Model Calculations'!$D$20-AVERAGE('Weather Data'!G188,'Weather Data'!G190),0))</f>
        <v>0</v>
      </c>
      <c r="L189" s="2">
        <f t="shared" si="10"/>
        <v>41827</v>
      </c>
      <c r="M189">
        <f t="shared" si="11"/>
        <v>2756.9000011235476</v>
      </c>
      <c r="N189">
        <f t="shared" si="12"/>
        <v>2912.700000166893</v>
      </c>
      <c r="O189">
        <f t="shared" si="13"/>
        <v>3026.9000029042363</v>
      </c>
      <c r="P189">
        <f t="shared" si="14"/>
        <v>3940.2000080123544</v>
      </c>
    </row>
    <row r="190" spans="1:16" x14ac:dyDescent="0.4">
      <c r="A190" s="1">
        <v>2014</v>
      </c>
      <c r="B190" s="1">
        <v>7</v>
      </c>
      <c r="C190" s="1">
        <v>8</v>
      </c>
      <c r="D190" s="1">
        <v>20.39999961853027</v>
      </c>
      <c r="E190" s="1">
        <v>19.39999961853027</v>
      </c>
      <c r="F190" s="1">
        <v>22.29999923706055</v>
      </c>
      <c r="G190" s="1">
        <v>14.60000038146973</v>
      </c>
      <c r="H190">
        <f>IF(D190&lt;&gt;"",MAX('DDD Model Calculations'!$D$20-'Weather Data'!D190,0),MAX('DDD Model Calculations'!$D$20-AVERAGE('Weather Data'!D189,'Weather Data'!D191),0))</f>
        <v>0</v>
      </c>
      <c r="I190">
        <f>IF(E190&lt;&gt;"",MAX('DDD Model Calculations'!$D$20-'Weather Data'!E190,0),MAX('DDD Model Calculations'!$D$20-AVERAGE('Weather Data'!E189,'Weather Data'!E191),0))</f>
        <v>0</v>
      </c>
      <c r="J190">
        <f>IF(F190&lt;&gt;"",MAX('DDD Model Calculations'!$D$20-'Weather Data'!F190,0),MAX('DDD Model Calculations'!$D$20-AVERAGE('Weather Data'!F189,'Weather Data'!F191),0))</f>
        <v>0</v>
      </c>
      <c r="K190">
        <f>IF(G190&lt;&gt;"",MAX('DDD Model Calculations'!$D$20-'Weather Data'!G190,0),MAX('DDD Model Calculations'!$D$20-AVERAGE('Weather Data'!G189,'Weather Data'!G191),0))</f>
        <v>3.3999996185302699</v>
      </c>
      <c r="L190" s="2">
        <f t="shared" si="10"/>
        <v>41828</v>
      </c>
      <c r="M190">
        <f t="shared" si="11"/>
        <v>2756.9000011235476</v>
      </c>
      <c r="N190">
        <f t="shared" si="12"/>
        <v>2912.700000166893</v>
      </c>
      <c r="O190">
        <f t="shared" si="13"/>
        <v>3026.9000029042363</v>
      </c>
      <c r="P190">
        <f t="shared" si="14"/>
        <v>3943.6000076308846</v>
      </c>
    </row>
    <row r="191" spans="1:16" x14ac:dyDescent="0.4">
      <c r="A191" s="1">
        <v>2014</v>
      </c>
      <c r="B191" s="1">
        <v>7</v>
      </c>
      <c r="C191" s="1">
        <v>9</v>
      </c>
      <c r="D191" s="1">
        <v>18.5</v>
      </c>
      <c r="E191" s="1">
        <v>15.80000019073486</v>
      </c>
      <c r="F191" s="1">
        <v>17.89999961853027</v>
      </c>
      <c r="G191" s="1">
        <v>15.89999961853027</v>
      </c>
      <c r="H191">
        <f>IF(D191&lt;&gt;"",MAX('DDD Model Calculations'!$D$20-'Weather Data'!D191,0),MAX('DDD Model Calculations'!$D$20-AVERAGE('Weather Data'!D190,'Weather Data'!D192),0))</f>
        <v>0</v>
      </c>
      <c r="I191">
        <f>IF(E191&lt;&gt;"",MAX('DDD Model Calculations'!$D$20-'Weather Data'!E191,0),MAX('DDD Model Calculations'!$D$20-AVERAGE('Weather Data'!E190,'Weather Data'!E192),0))</f>
        <v>2.1999998092651403</v>
      </c>
      <c r="J191">
        <f>IF(F191&lt;&gt;"",MAX('DDD Model Calculations'!$D$20-'Weather Data'!F191,0),MAX('DDD Model Calculations'!$D$20-AVERAGE('Weather Data'!F190,'Weather Data'!F192),0))</f>
        <v>0.10000038146973012</v>
      </c>
      <c r="K191">
        <f>IF(G191&lt;&gt;"",MAX('DDD Model Calculations'!$D$20-'Weather Data'!G191,0),MAX('DDD Model Calculations'!$D$20-AVERAGE('Weather Data'!G190,'Weather Data'!G192),0))</f>
        <v>2.1000003814697301</v>
      </c>
      <c r="L191" s="2">
        <f t="shared" si="10"/>
        <v>41829</v>
      </c>
      <c r="M191">
        <f t="shared" si="11"/>
        <v>2756.9000011235476</v>
      </c>
      <c r="N191">
        <f t="shared" si="12"/>
        <v>2914.8999999761581</v>
      </c>
      <c r="O191">
        <f t="shared" si="13"/>
        <v>3027.000003285706</v>
      </c>
      <c r="P191">
        <f t="shared" si="14"/>
        <v>3945.7000080123544</v>
      </c>
    </row>
    <row r="192" spans="1:16" x14ac:dyDescent="0.4">
      <c r="A192" s="1">
        <v>2014</v>
      </c>
      <c r="B192" s="1">
        <v>7</v>
      </c>
      <c r="C192" s="1">
        <v>10</v>
      </c>
      <c r="D192" s="1">
        <v>16.70000076293945</v>
      </c>
      <c r="E192" s="1">
        <v>16.29999923706055</v>
      </c>
      <c r="F192" s="1">
        <v>17.10000038146973</v>
      </c>
      <c r="G192" s="1">
        <v>15.89999961853027</v>
      </c>
      <c r="H192">
        <f>IF(D192&lt;&gt;"",MAX('DDD Model Calculations'!$D$20-'Weather Data'!D192,0),MAX('DDD Model Calculations'!$D$20-AVERAGE('Weather Data'!D191,'Weather Data'!D193),0))</f>
        <v>1.2999992370605504</v>
      </c>
      <c r="I192">
        <f>IF(E192&lt;&gt;"",MAX('DDD Model Calculations'!$D$20-'Weather Data'!E192,0),MAX('DDD Model Calculations'!$D$20-AVERAGE('Weather Data'!E191,'Weather Data'!E193),0))</f>
        <v>1.7000007629394496</v>
      </c>
      <c r="J192">
        <f>IF(F192&lt;&gt;"",MAX('DDD Model Calculations'!$D$20-'Weather Data'!F192,0),MAX('DDD Model Calculations'!$D$20-AVERAGE('Weather Data'!F191,'Weather Data'!F193),0))</f>
        <v>0.89999961853026988</v>
      </c>
      <c r="K192">
        <f>IF(G192&lt;&gt;"",MAX('DDD Model Calculations'!$D$20-'Weather Data'!G192,0),MAX('DDD Model Calculations'!$D$20-AVERAGE('Weather Data'!G191,'Weather Data'!G193),0))</f>
        <v>2.1000003814697301</v>
      </c>
      <c r="L192" s="2">
        <f t="shared" si="10"/>
        <v>41830</v>
      </c>
      <c r="M192">
        <f t="shared" si="11"/>
        <v>2758.2000003606081</v>
      </c>
      <c r="N192">
        <f t="shared" si="12"/>
        <v>2916.6000007390976</v>
      </c>
      <c r="O192">
        <f t="shared" si="13"/>
        <v>3027.9000029042363</v>
      </c>
      <c r="P192">
        <f t="shared" si="14"/>
        <v>3947.8000083938241</v>
      </c>
    </row>
    <row r="193" spans="1:16" x14ac:dyDescent="0.4">
      <c r="A193" s="1">
        <v>2014</v>
      </c>
      <c r="B193" s="1">
        <v>7</v>
      </c>
      <c r="C193" s="1">
        <v>11</v>
      </c>
      <c r="D193" s="1">
        <v>18.70000076293945</v>
      </c>
      <c r="E193" s="1">
        <v>18.60000038146973</v>
      </c>
      <c r="F193" s="1">
        <v>18.10000038146973</v>
      </c>
      <c r="G193" s="1">
        <v>16.60000038146973</v>
      </c>
      <c r="H193">
        <f>IF(D193&lt;&gt;"",MAX('DDD Model Calculations'!$D$20-'Weather Data'!D193,0),MAX('DDD Model Calculations'!$D$20-AVERAGE('Weather Data'!D192,'Weather Data'!D194),0))</f>
        <v>0</v>
      </c>
      <c r="I193">
        <f>IF(E193&lt;&gt;"",MAX('DDD Model Calculations'!$D$20-'Weather Data'!E193,0),MAX('DDD Model Calculations'!$D$20-AVERAGE('Weather Data'!E192,'Weather Data'!E194),0))</f>
        <v>0</v>
      </c>
      <c r="J193">
        <f>IF(F193&lt;&gt;"",MAX('DDD Model Calculations'!$D$20-'Weather Data'!F193,0),MAX('DDD Model Calculations'!$D$20-AVERAGE('Weather Data'!F192,'Weather Data'!F194),0))</f>
        <v>0</v>
      </c>
      <c r="K193">
        <f>IF(G193&lt;&gt;"",MAX('DDD Model Calculations'!$D$20-'Weather Data'!G193,0),MAX('DDD Model Calculations'!$D$20-AVERAGE('Weather Data'!G192,'Weather Data'!G194),0))</f>
        <v>1.3999996185302699</v>
      </c>
      <c r="L193" s="2">
        <f t="shared" si="10"/>
        <v>41831</v>
      </c>
      <c r="M193">
        <f t="shared" si="11"/>
        <v>2758.2000003606081</v>
      </c>
      <c r="N193">
        <f t="shared" si="12"/>
        <v>2916.6000007390976</v>
      </c>
      <c r="O193">
        <f t="shared" si="13"/>
        <v>3027.9000029042363</v>
      </c>
      <c r="P193">
        <f t="shared" si="14"/>
        <v>3949.2000080123544</v>
      </c>
    </row>
    <row r="194" spans="1:16" x14ac:dyDescent="0.4">
      <c r="A194" s="1">
        <v>2014</v>
      </c>
      <c r="B194" s="1">
        <v>7</v>
      </c>
      <c r="C194" s="1">
        <v>12</v>
      </c>
      <c r="D194" s="1">
        <v>21.89999961853027</v>
      </c>
      <c r="E194" s="1">
        <v>20.29999923706055</v>
      </c>
      <c r="F194" s="1">
        <v>21</v>
      </c>
      <c r="G194" s="1">
        <v>17.5</v>
      </c>
      <c r="H194">
        <f>IF(D194&lt;&gt;"",MAX('DDD Model Calculations'!$D$20-'Weather Data'!D194,0),MAX('DDD Model Calculations'!$D$20-AVERAGE('Weather Data'!D193,'Weather Data'!D195),0))</f>
        <v>0</v>
      </c>
      <c r="I194">
        <f>IF(E194&lt;&gt;"",MAX('DDD Model Calculations'!$D$20-'Weather Data'!E194,0),MAX('DDD Model Calculations'!$D$20-AVERAGE('Weather Data'!E193,'Weather Data'!E195),0))</f>
        <v>0</v>
      </c>
      <c r="J194">
        <f>IF(F194&lt;&gt;"",MAX('DDD Model Calculations'!$D$20-'Weather Data'!F194,0),MAX('DDD Model Calculations'!$D$20-AVERAGE('Weather Data'!F193,'Weather Data'!F195),0))</f>
        <v>0</v>
      </c>
      <c r="K194">
        <f>IF(G194&lt;&gt;"",MAX('DDD Model Calculations'!$D$20-'Weather Data'!G194,0),MAX('DDD Model Calculations'!$D$20-AVERAGE('Weather Data'!G193,'Weather Data'!G195),0))</f>
        <v>0.5</v>
      </c>
      <c r="L194" s="2">
        <f t="shared" ref="L194:L257" si="15">DATE(A194,B194,C194)</f>
        <v>41832</v>
      </c>
      <c r="M194">
        <f t="shared" si="11"/>
        <v>2758.2000003606081</v>
      </c>
      <c r="N194">
        <f t="shared" si="12"/>
        <v>2916.6000007390976</v>
      </c>
      <c r="O194">
        <f t="shared" si="13"/>
        <v>3027.9000029042363</v>
      </c>
      <c r="P194">
        <f t="shared" si="14"/>
        <v>3949.7000080123544</v>
      </c>
    </row>
    <row r="195" spans="1:16" x14ac:dyDescent="0.4">
      <c r="A195" s="1">
        <v>2014</v>
      </c>
      <c r="B195" s="1">
        <v>7</v>
      </c>
      <c r="C195" s="1">
        <v>13</v>
      </c>
      <c r="D195" s="1">
        <v>24</v>
      </c>
      <c r="E195" s="1">
        <v>21.89999961853027</v>
      </c>
      <c r="F195" s="1">
        <v>21.39999961853027</v>
      </c>
      <c r="G195" s="1">
        <v>16.29999923706055</v>
      </c>
      <c r="H195">
        <f>IF(D195&lt;&gt;"",MAX('DDD Model Calculations'!$D$20-'Weather Data'!D195,0),MAX('DDD Model Calculations'!$D$20-AVERAGE('Weather Data'!D194,'Weather Data'!D196),0))</f>
        <v>0</v>
      </c>
      <c r="I195">
        <f>IF(E195&lt;&gt;"",MAX('DDD Model Calculations'!$D$20-'Weather Data'!E195,0),MAX('DDD Model Calculations'!$D$20-AVERAGE('Weather Data'!E194,'Weather Data'!E196),0))</f>
        <v>0</v>
      </c>
      <c r="J195">
        <f>IF(F195&lt;&gt;"",MAX('DDD Model Calculations'!$D$20-'Weather Data'!F195,0),MAX('DDD Model Calculations'!$D$20-AVERAGE('Weather Data'!F194,'Weather Data'!F196),0))</f>
        <v>0</v>
      </c>
      <c r="K195">
        <f>IF(G195&lt;&gt;"",MAX('DDD Model Calculations'!$D$20-'Weather Data'!G195,0),MAX('DDD Model Calculations'!$D$20-AVERAGE('Weather Data'!G194,'Weather Data'!G196),0))</f>
        <v>1.7000007629394496</v>
      </c>
      <c r="L195" s="2">
        <f t="shared" si="15"/>
        <v>41833</v>
      </c>
      <c r="M195">
        <f t="shared" ref="M195:M258" si="16">M194+H195</f>
        <v>2758.2000003606081</v>
      </c>
      <c r="N195">
        <f t="shared" ref="N195:N258" si="17">N194+I195</f>
        <v>2916.6000007390976</v>
      </c>
      <c r="O195">
        <f t="shared" ref="O195:O258" si="18">O194+J195</f>
        <v>3027.9000029042363</v>
      </c>
      <c r="P195">
        <f t="shared" ref="P195:P258" si="19">P194+K195</f>
        <v>3951.4000087752938</v>
      </c>
    </row>
    <row r="196" spans="1:16" x14ac:dyDescent="0.4">
      <c r="A196" s="1">
        <v>2014</v>
      </c>
      <c r="B196" s="1">
        <v>7</v>
      </c>
      <c r="C196" s="1">
        <v>14</v>
      </c>
      <c r="D196" s="1">
        <v>19.79999923706055</v>
      </c>
      <c r="E196" s="1">
        <v>20.20000076293945</v>
      </c>
      <c r="F196" s="1">
        <v>18.20000076293945</v>
      </c>
      <c r="G196" s="1">
        <v>12.19999980926514</v>
      </c>
      <c r="H196">
        <f>IF(D196&lt;&gt;"",MAX('DDD Model Calculations'!$D$20-'Weather Data'!D196,0),MAX('DDD Model Calculations'!$D$20-AVERAGE('Weather Data'!D195,'Weather Data'!D197),0))</f>
        <v>0</v>
      </c>
      <c r="I196">
        <f>IF(E196&lt;&gt;"",MAX('DDD Model Calculations'!$D$20-'Weather Data'!E196,0),MAX('DDD Model Calculations'!$D$20-AVERAGE('Weather Data'!E195,'Weather Data'!E197),0))</f>
        <v>0</v>
      </c>
      <c r="J196">
        <f>IF(F196&lt;&gt;"",MAX('DDD Model Calculations'!$D$20-'Weather Data'!F196,0),MAX('DDD Model Calculations'!$D$20-AVERAGE('Weather Data'!F195,'Weather Data'!F197),0))</f>
        <v>0</v>
      </c>
      <c r="K196">
        <f>IF(G196&lt;&gt;"",MAX('DDD Model Calculations'!$D$20-'Weather Data'!G196,0),MAX('DDD Model Calculations'!$D$20-AVERAGE('Weather Data'!G195,'Weather Data'!G197),0))</f>
        <v>5.8000001907348597</v>
      </c>
      <c r="L196" s="2">
        <f t="shared" si="15"/>
        <v>41834</v>
      </c>
      <c r="M196">
        <f t="shared" si="16"/>
        <v>2758.2000003606081</v>
      </c>
      <c r="N196">
        <f t="shared" si="17"/>
        <v>2916.6000007390976</v>
      </c>
      <c r="O196">
        <f t="shared" si="18"/>
        <v>3027.9000029042363</v>
      </c>
      <c r="P196">
        <f t="shared" si="19"/>
        <v>3957.2000089660287</v>
      </c>
    </row>
    <row r="197" spans="1:16" x14ac:dyDescent="0.4">
      <c r="A197" s="1">
        <v>2014</v>
      </c>
      <c r="B197" s="1">
        <v>7</v>
      </c>
      <c r="C197" s="1">
        <v>15</v>
      </c>
      <c r="D197" s="1">
        <v>19.5</v>
      </c>
      <c r="E197" s="1">
        <v>17.5</v>
      </c>
      <c r="F197" s="1">
        <v>19</v>
      </c>
      <c r="G197" s="1">
        <v>15.30000019073486</v>
      </c>
      <c r="H197">
        <f>IF(D197&lt;&gt;"",MAX('DDD Model Calculations'!$D$20-'Weather Data'!D197,0),MAX('DDD Model Calculations'!$D$20-AVERAGE('Weather Data'!D196,'Weather Data'!D198),0))</f>
        <v>0</v>
      </c>
      <c r="I197">
        <f>IF(E197&lt;&gt;"",MAX('DDD Model Calculations'!$D$20-'Weather Data'!E197,0),MAX('DDD Model Calculations'!$D$20-AVERAGE('Weather Data'!E196,'Weather Data'!E198),0))</f>
        <v>0.5</v>
      </c>
      <c r="J197">
        <f>IF(F197&lt;&gt;"",MAX('DDD Model Calculations'!$D$20-'Weather Data'!F197,0),MAX('DDD Model Calculations'!$D$20-AVERAGE('Weather Data'!F196,'Weather Data'!F198),0))</f>
        <v>0</v>
      </c>
      <c r="K197">
        <f>IF(G197&lt;&gt;"",MAX('DDD Model Calculations'!$D$20-'Weather Data'!G197,0),MAX('DDD Model Calculations'!$D$20-AVERAGE('Weather Data'!G196,'Weather Data'!G198),0))</f>
        <v>2.6999998092651403</v>
      </c>
      <c r="L197" s="2">
        <f t="shared" si="15"/>
        <v>41835</v>
      </c>
      <c r="M197">
        <f t="shared" si="16"/>
        <v>2758.2000003606081</v>
      </c>
      <c r="N197">
        <f t="shared" si="17"/>
        <v>2917.1000007390976</v>
      </c>
      <c r="O197">
        <f t="shared" si="18"/>
        <v>3027.9000029042363</v>
      </c>
      <c r="P197">
        <f t="shared" si="19"/>
        <v>3959.9000087752938</v>
      </c>
    </row>
    <row r="198" spans="1:16" x14ac:dyDescent="0.4">
      <c r="A198" s="1">
        <v>2014</v>
      </c>
      <c r="B198" s="1">
        <v>7</v>
      </c>
      <c r="C198" s="1">
        <v>16</v>
      </c>
      <c r="D198" s="1">
        <v>17.29999923706055</v>
      </c>
      <c r="E198" s="1">
        <v>14.60000038146973</v>
      </c>
      <c r="F198" s="1">
        <v>17.79999923706055</v>
      </c>
      <c r="G198" s="1">
        <v>16.79999923706055</v>
      </c>
      <c r="H198">
        <f>IF(D198&lt;&gt;"",MAX('DDD Model Calculations'!$D$20-'Weather Data'!D198,0),MAX('DDD Model Calculations'!$D$20-AVERAGE('Weather Data'!D197,'Weather Data'!D199),0))</f>
        <v>0.70000076293944957</v>
      </c>
      <c r="I198">
        <f>IF(E198&lt;&gt;"",MAX('DDD Model Calculations'!$D$20-'Weather Data'!E198,0),MAX('DDD Model Calculations'!$D$20-AVERAGE('Weather Data'!E197,'Weather Data'!E199),0))</f>
        <v>3.3999996185302699</v>
      </c>
      <c r="J198">
        <f>IF(F198&lt;&gt;"",MAX('DDD Model Calculations'!$D$20-'Weather Data'!F198,0),MAX('DDD Model Calculations'!$D$20-AVERAGE('Weather Data'!F197,'Weather Data'!F199),0))</f>
        <v>0.20000076293944957</v>
      </c>
      <c r="K198">
        <f>IF(G198&lt;&gt;"",MAX('DDD Model Calculations'!$D$20-'Weather Data'!G198,0),MAX('DDD Model Calculations'!$D$20-AVERAGE('Weather Data'!G197,'Weather Data'!G199),0))</f>
        <v>1.2000007629394496</v>
      </c>
      <c r="L198" s="2">
        <f t="shared" si="15"/>
        <v>41836</v>
      </c>
      <c r="M198">
        <f t="shared" si="16"/>
        <v>2758.9000011235476</v>
      </c>
      <c r="N198">
        <f t="shared" si="17"/>
        <v>2920.5000003576279</v>
      </c>
      <c r="O198">
        <f t="shared" si="18"/>
        <v>3028.1000036671758</v>
      </c>
      <c r="P198">
        <f t="shared" si="19"/>
        <v>3961.1000095382333</v>
      </c>
    </row>
    <row r="199" spans="1:16" x14ac:dyDescent="0.4">
      <c r="A199" s="1">
        <v>2014</v>
      </c>
      <c r="B199" s="1">
        <v>7</v>
      </c>
      <c r="C199" s="1">
        <v>17</v>
      </c>
      <c r="D199" s="1">
        <v>17.70000076293945</v>
      </c>
      <c r="E199" s="1">
        <v>15.69999980926514</v>
      </c>
      <c r="F199" s="1">
        <v>16.5</v>
      </c>
      <c r="G199" s="1">
        <v>16.60000038146973</v>
      </c>
      <c r="H199">
        <f>IF(D199&lt;&gt;"",MAX('DDD Model Calculations'!$D$20-'Weather Data'!D199,0),MAX('DDD Model Calculations'!$D$20-AVERAGE('Weather Data'!D198,'Weather Data'!D200),0))</f>
        <v>0.29999923706055043</v>
      </c>
      <c r="I199">
        <f>IF(E199&lt;&gt;"",MAX('DDD Model Calculations'!$D$20-'Weather Data'!E199,0),MAX('DDD Model Calculations'!$D$20-AVERAGE('Weather Data'!E198,'Weather Data'!E200),0))</f>
        <v>2.3000001907348597</v>
      </c>
      <c r="J199">
        <f>IF(F199&lt;&gt;"",MAX('DDD Model Calculations'!$D$20-'Weather Data'!F199,0),MAX('DDD Model Calculations'!$D$20-AVERAGE('Weather Data'!F198,'Weather Data'!F200),0))</f>
        <v>1.5</v>
      </c>
      <c r="K199">
        <f>IF(G199&lt;&gt;"",MAX('DDD Model Calculations'!$D$20-'Weather Data'!G199,0),MAX('DDD Model Calculations'!$D$20-AVERAGE('Weather Data'!G198,'Weather Data'!G200),0))</f>
        <v>1.3999996185302699</v>
      </c>
      <c r="L199" s="2">
        <f t="shared" si="15"/>
        <v>41837</v>
      </c>
      <c r="M199">
        <f t="shared" si="16"/>
        <v>2759.2000003606081</v>
      </c>
      <c r="N199">
        <f t="shared" si="17"/>
        <v>2922.8000005483627</v>
      </c>
      <c r="O199">
        <f t="shared" si="18"/>
        <v>3029.6000036671758</v>
      </c>
      <c r="P199">
        <f t="shared" si="19"/>
        <v>3962.5000091567636</v>
      </c>
    </row>
    <row r="200" spans="1:16" x14ac:dyDescent="0.4">
      <c r="A200" s="1">
        <v>2014</v>
      </c>
      <c r="B200" s="1">
        <v>7</v>
      </c>
      <c r="C200" s="1">
        <v>18</v>
      </c>
      <c r="D200" s="1">
        <v>18.29999923706055</v>
      </c>
      <c r="E200" s="1">
        <v>17.60000038146973</v>
      </c>
      <c r="F200" s="1">
        <v>19.20000076293945</v>
      </c>
      <c r="G200" s="1">
        <v>17.60000038146973</v>
      </c>
      <c r="H200">
        <f>IF(D200&lt;&gt;"",MAX('DDD Model Calculations'!$D$20-'Weather Data'!D200,0),MAX('DDD Model Calculations'!$D$20-AVERAGE('Weather Data'!D199,'Weather Data'!D201),0))</f>
        <v>0</v>
      </c>
      <c r="I200">
        <f>IF(E200&lt;&gt;"",MAX('DDD Model Calculations'!$D$20-'Weather Data'!E200,0),MAX('DDD Model Calculations'!$D$20-AVERAGE('Weather Data'!E199,'Weather Data'!E201),0))</f>
        <v>0.39999961853026988</v>
      </c>
      <c r="J200">
        <f>IF(F200&lt;&gt;"",MAX('DDD Model Calculations'!$D$20-'Weather Data'!F200,0),MAX('DDD Model Calculations'!$D$20-AVERAGE('Weather Data'!F199,'Weather Data'!F201),0))</f>
        <v>0</v>
      </c>
      <c r="K200">
        <f>IF(G200&lt;&gt;"",MAX('DDD Model Calculations'!$D$20-'Weather Data'!G200,0),MAX('DDD Model Calculations'!$D$20-AVERAGE('Weather Data'!G199,'Weather Data'!G201),0))</f>
        <v>0.39999961853026988</v>
      </c>
      <c r="L200" s="2">
        <f t="shared" si="15"/>
        <v>41838</v>
      </c>
      <c r="M200">
        <f t="shared" si="16"/>
        <v>2759.2000003606081</v>
      </c>
      <c r="N200">
        <f t="shared" si="17"/>
        <v>2923.200000166893</v>
      </c>
      <c r="O200">
        <f t="shared" si="18"/>
        <v>3029.6000036671758</v>
      </c>
      <c r="P200">
        <f t="shared" si="19"/>
        <v>3962.9000087752938</v>
      </c>
    </row>
    <row r="201" spans="1:16" x14ac:dyDescent="0.4">
      <c r="A201" s="1">
        <v>2014</v>
      </c>
      <c r="B201" s="1">
        <v>7</v>
      </c>
      <c r="C201" s="1">
        <v>19</v>
      </c>
      <c r="D201" s="1">
        <v>18.79999923706055</v>
      </c>
      <c r="E201" s="1">
        <v>17.39999961853027</v>
      </c>
      <c r="F201" s="1">
        <v>19</v>
      </c>
      <c r="G201" s="1">
        <v>18</v>
      </c>
      <c r="H201">
        <f>IF(D201&lt;&gt;"",MAX('DDD Model Calculations'!$D$20-'Weather Data'!D201,0),MAX('DDD Model Calculations'!$D$20-AVERAGE('Weather Data'!D200,'Weather Data'!D202),0))</f>
        <v>0</v>
      </c>
      <c r="I201">
        <f>IF(E201&lt;&gt;"",MAX('DDD Model Calculations'!$D$20-'Weather Data'!E201,0),MAX('DDD Model Calculations'!$D$20-AVERAGE('Weather Data'!E200,'Weather Data'!E202),0))</f>
        <v>0.60000038146973012</v>
      </c>
      <c r="J201">
        <f>IF(F201&lt;&gt;"",MAX('DDD Model Calculations'!$D$20-'Weather Data'!F201,0),MAX('DDD Model Calculations'!$D$20-AVERAGE('Weather Data'!F200,'Weather Data'!F202),0))</f>
        <v>0</v>
      </c>
      <c r="K201">
        <f>IF(G201&lt;&gt;"",MAX('DDD Model Calculations'!$D$20-'Weather Data'!G201,0),MAX('DDD Model Calculations'!$D$20-AVERAGE('Weather Data'!G200,'Weather Data'!G202),0))</f>
        <v>0</v>
      </c>
      <c r="L201" s="2">
        <f t="shared" si="15"/>
        <v>41839</v>
      </c>
      <c r="M201">
        <f t="shared" si="16"/>
        <v>2759.2000003606081</v>
      </c>
      <c r="N201">
        <f t="shared" si="17"/>
        <v>2923.8000005483627</v>
      </c>
      <c r="O201">
        <f t="shared" si="18"/>
        <v>3029.6000036671758</v>
      </c>
      <c r="P201">
        <f t="shared" si="19"/>
        <v>3962.9000087752938</v>
      </c>
    </row>
    <row r="202" spans="1:16" x14ac:dyDescent="0.4">
      <c r="A202" s="1">
        <v>2014</v>
      </c>
      <c r="B202" s="1">
        <v>7</v>
      </c>
      <c r="C202" s="1">
        <v>20</v>
      </c>
      <c r="D202" s="1">
        <v>20.20000076293945</v>
      </c>
      <c r="E202" s="1">
        <v>21</v>
      </c>
      <c r="F202" s="1">
        <v>21.70000076293945</v>
      </c>
      <c r="G202" s="1">
        <v>18.60000038146973</v>
      </c>
      <c r="H202">
        <f>IF(D202&lt;&gt;"",MAX('DDD Model Calculations'!$D$20-'Weather Data'!D202,0),MAX('DDD Model Calculations'!$D$20-AVERAGE('Weather Data'!D201,'Weather Data'!D203),0))</f>
        <v>0</v>
      </c>
      <c r="I202">
        <f>IF(E202&lt;&gt;"",MAX('DDD Model Calculations'!$D$20-'Weather Data'!E202,0),MAX('DDD Model Calculations'!$D$20-AVERAGE('Weather Data'!E201,'Weather Data'!E203),0))</f>
        <v>0</v>
      </c>
      <c r="J202">
        <f>IF(F202&lt;&gt;"",MAX('DDD Model Calculations'!$D$20-'Weather Data'!F202,0),MAX('DDD Model Calculations'!$D$20-AVERAGE('Weather Data'!F201,'Weather Data'!F203),0))</f>
        <v>0</v>
      </c>
      <c r="K202">
        <f>IF(G202&lt;&gt;"",MAX('DDD Model Calculations'!$D$20-'Weather Data'!G202,0),MAX('DDD Model Calculations'!$D$20-AVERAGE('Weather Data'!G201,'Weather Data'!G203),0))</f>
        <v>0</v>
      </c>
      <c r="L202" s="2">
        <f t="shared" si="15"/>
        <v>41840</v>
      </c>
      <c r="M202">
        <f t="shared" si="16"/>
        <v>2759.2000003606081</v>
      </c>
      <c r="N202">
        <f t="shared" si="17"/>
        <v>2923.8000005483627</v>
      </c>
      <c r="O202">
        <f t="shared" si="18"/>
        <v>3029.6000036671758</v>
      </c>
      <c r="P202">
        <f t="shared" si="19"/>
        <v>3962.9000087752938</v>
      </c>
    </row>
    <row r="203" spans="1:16" x14ac:dyDescent="0.4">
      <c r="A203" s="1">
        <v>2014</v>
      </c>
      <c r="B203" s="1">
        <v>7</v>
      </c>
      <c r="C203" s="1">
        <v>21</v>
      </c>
      <c r="D203" s="1">
        <v>21.70000076293945</v>
      </c>
      <c r="E203" s="1">
        <v>21.10000038146973</v>
      </c>
      <c r="F203" s="1">
        <v>22.79999923706055</v>
      </c>
      <c r="G203" s="1">
        <v>23.79999923706055</v>
      </c>
      <c r="H203">
        <f>IF(D203&lt;&gt;"",MAX('DDD Model Calculations'!$D$20-'Weather Data'!D203,0),MAX('DDD Model Calculations'!$D$20-AVERAGE('Weather Data'!D202,'Weather Data'!D204),0))</f>
        <v>0</v>
      </c>
      <c r="I203">
        <f>IF(E203&lt;&gt;"",MAX('DDD Model Calculations'!$D$20-'Weather Data'!E203,0),MAX('DDD Model Calculations'!$D$20-AVERAGE('Weather Data'!E202,'Weather Data'!E204),0))</f>
        <v>0</v>
      </c>
      <c r="J203">
        <f>IF(F203&lt;&gt;"",MAX('DDD Model Calculations'!$D$20-'Weather Data'!F203,0),MAX('DDD Model Calculations'!$D$20-AVERAGE('Weather Data'!F202,'Weather Data'!F204),0))</f>
        <v>0</v>
      </c>
      <c r="K203">
        <f>IF(G203&lt;&gt;"",MAX('DDD Model Calculations'!$D$20-'Weather Data'!G203,0),MAX('DDD Model Calculations'!$D$20-AVERAGE('Weather Data'!G202,'Weather Data'!G204),0))</f>
        <v>0</v>
      </c>
      <c r="L203" s="2">
        <f t="shared" si="15"/>
        <v>41841</v>
      </c>
      <c r="M203">
        <f t="shared" si="16"/>
        <v>2759.2000003606081</v>
      </c>
      <c r="N203">
        <f t="shared" si="17"/>
        <v>2923.8000005483627</v>
      </c>
      <c r="O203">
        <f t="shared" si="18"/>
        <v>3029.6000036671758</v>
      </c>
      <c r="P203">
        <f t="shared" si="19"/>
        <v>3962.9000087752938</v>
      </c>
    </row>
    <row r="204" spans="1:16" x14ac:dyDescent="0.4">
      <c r="A204" s="1">
        <v>2014</v>
      </c>
      <c r="B204" s="1">
        <v>7</v>
      </c>
      <c r="C204" s="1">
        <v>22</v>
      </c>
      <c r="D204" s="1">
        <v>23.89999961853027</v>
      </c>
      <c r="E204" s="1">
        <v>21.5</v>
      </c>
      <c r="F204" s="1">
        <v>23.89999961853027</v>
      </c>
      <c r="G204" s="1">
        <v>17.70000076293945</v>
      </c>
      <c r="H204">
        <f>IF(D204&lt;&gt;"",MAX('DDD Model Calculations'!$D$20-'Weather Data'!D204,0),MAX('DDD Model Calculations'!$D$20-AVERAGE('Weather Data'!D203,'Weather Data'!D205),0))</f>
        <v>0</v>
      </c>
      <c r="I204">
        <f>IF(E204&lt;&gt;"",MAX('DDD Model Calculations'!$D$20-'Weather Data'!E204,0),MAX('DDD Model Calculations'!$D$20-AVERAGE('Weather Data'!E203,'Weather Data'!E205),0))</f>
        <v>0</v>
      </c>
      <c r="J204">
        <f>IF(F204&lt;&gt;"",MAX('DDD Model Calculations'!$D$20-'Weather Data'!F204,0),MAX('DDD Model Calculations'!$D$20-AVERAGE('Weather Data'!F203,'Weather Data'!F205),0))</f>
        <v>0</v>
      </c>
      <c r="K204">
        <f>IF(G204&lt;&gt;"",MAX('DDD Model Calculations'!$D$20-'Weather Data'!G204,0),MAX('DDD Model Calculations'!$D$20-AVERAGE('Weather Data'!G203,'Weather Data'!G205),0))</f>
        <v>0.29999923706055043</v>
      </c>
      <c r="L204" s="2">
        <f t="shared" si="15"/>
        <v>41842</v>
      </c>
      <c r="M204">
        <f t="shared" si="16"/>
        <v>2759.2000003606081</v>
      </c>
      <c r="N204">
        <f t="shared" si="17"/>
        <v>2923.8000005483627</v>
      </c>
      <c r="O204">
        <f t="shared" si="18"/>
        <v>3029.6000036671758</v>
      </c>
      <c r="P204">
        <f t="shared" si="19"/>
        <v>3963.2000080123544</v>
      </c>
    </row>
    <row r="205" spans="1:16" x14ac:dyDescent="0.4">
      <c r="A205" s="1">
        <v>2014</v>
      </c>
      <c r="B205" s="1">
        <v>7</v>
      </c>
      <c r="C205" s="1">
        <v>23</v>
      </c>
      <c r="D205" s="1">
        <v>19.89999961853027</v>
      </c>
      <c r="E205" s="1">
        <v>17.79999923706055</v>
      </c>
      <c r="F205" s="1">
        <v>20.70000076293945</v>
      </c>
      <c r="G205" s="1">
        <v>17</v>
      </c>
      <c r="H205">
        <f>IF(D205&lt;&gt;"",MAX('DDD Model Calculations'!$D$20-'Weather Data'!D205,0),MAX('DDD Model Calculations'!$D$20-AVERAGE('Weather Data'!D204,'Weather Data'!D206),0))</f>
        <v>0</v>
      </c>
      <c r="I205">
        <f>IF(E205&lt;&gt;"",MAX('DDD Model Calculations'!$D$20-'Weather Data'!E205,0),MAX('DDD Model Calculations'!$D$20-AVERAGE('Weather Data'!E204,'Weather Data'!E206),0))</f>
        <v>0.20000076293944957</v>
      </c>
      <c r="J205">
        <f>IF(F205&lt;&gt;"",MAX('DDD Model Calculations'!$D$20-'Weather Data'!F205,0),MAX('DDD Model Calculations'!$D$20-AVERAGE('Weather Data'!F204,'Weather Data'!F206),0))</f>
        <v>0</v>
      </c>
      <c r="K205">
        <f>IF(G205&lt;&gt;"",MAX('DDD Model Calculations'!$D$20-'Weather Data'!G205,0),MAX('DDD Model Calculations'!$D$20-AVERAGE('Weather Data'!G204,'Weather Data'!G206),0))</f>
        <v>1</v>
      </c>
      <c r="L205" s="2">
        <f t="shared" si="15"/>
        <v>41843</v>
      </c>
      <c r="M205">
        <f t="shared" si="16"/>
        <v>2759.2000003606081</v>
      </c>
      <c r="N205">
        <f t="shared" si="17"/>
        <v>2924.0000013113022</v>
      </c>
      <c r="O205">
        <f t="shared" si="18"/>
        <v>3029.6000036671758</v>
      </c>
      <c r="P205">
        <f t="shared" si="19"/>
        <v>3964.2000080123544</v>
      </c>
    </row>
    <row r="206" spans="1:16" x14ac:dyDescent="0.4">
      <c r="A206" s="1">
        <v>2014</v>
      </c>
      <c r="B206" s="1">
        <v>7</v>
      </c>
      <c r="C206" s="1">
        <v>24</v>
      </c>
      <c r="D206" s="1">
        <v>18.70000076293945</v>
      </c>
      <c r="E206" s="1">
        <v>16.20000076293945</v>
      </c>
      <c r="F206" s="1">
        <v>17.60000038146973</v>
      </c>
      <c r="G206" s="1">
        <v>17.10000038146973</v>
      </c>
      <c r="H206">
        <f>IF(D206&lt;&gt;"",MAX('DDD Model Calculations'!$D$20-'Weather Data'!D206,0),MAX('DDD Model Calculations'!$D$20-AVERAGE('Weather Data'!D205,'Weather Data'!D207),0))</f>
        <v>0</v>
      </c>
      <c r="I206">
        <f>IF(E206&lt;&gt;"",MAX('DDD Model Calculations'!$D$20-'Weather Data'!E206,0),MAX('DDD Model Calculations'!$D$20-AVERAGE('Weather Data'!E205,'Weather Data'!E207),0))</f>
        <v>1.7999992370605504</v>
      </c>
      <c r="J206">
        <f>IF(F206&lt;&gt;"",MAX('DDD Model Calculations'!$D$20-'Weather Data'!F206,0),MAX('DDD Model Calculations'!$D$20-AVERAGE('Weather Data'!F205,'Weather Data'!F207),0))</f>
        <v>0.39999961853026988</v>
      </c>
      <c r="K206">
        <f>IF(G206&lt;&gt;"",MAX('DDD Model Calculations'!$D$20-'Weather Data'!G206,0),MAX('DDD Model Calculations'!$D$20-AVERAGE('Weather Data'!G205,'Weather Data'!G207),0))</f>
        <v>0.89999961853026988</v>
      </c>
      <c r="L206" s="2">
        <f t="shared" si="15"/>
        <v>41844</v>
      </c>
      <c r="M206">
        <f t="shared" si="16"/>
        <v>2759.2000003606081</v>
      </c>
      <c r="N206">
        <f t="shared" si="17"/>
        <v>2925.8000005483627</v>
      </c>
      <c r="O206">
        <f t="shared" si="18"/>
        <v>3030.000003285706</v>
      </c>
      <c r="P206">
        <f t="shared" si="19"/>
        <v>3965.1000076308846</v>
      </c>
    </row>
    <row r="207" spans="1:16" x14ac:dyDescent="0.4">
      <c r="A207" s="1">
        <v>2014</v>
      </c>
      <c r="B207" s="1">
        <v>7</v>
      </c>
      <c r="C207" s="1">
        <v>25</v>
      </c>
      <c r="D207" s="1">
        <v>19.20000076293945</v>
      </c>
      <c r="E207" s="1">
        <v>16.29999923706055</v>
      </c>
      <c r="F207" s="1">
        <v>19.70000076293945</v>
      </c>
      <c r="G207" s="1">
        <v>15.60000038146973</v>
      </c>
      <c r="H207">
        <f>IF(D207&lt;&gt;"",MAX('DDD Model Calculations'!$D$20-'Weather Data'!D207,0),MAX('DDD Model Calculations'!$D$20-AVERAGE('Weather Data'!D206,'Weather Data'!D208),0))</f>
        <v>0</v>
      </c>
      <c r="I207">
        <f>IF(E207&lt;&gt;"",MAX('DDD Model Calculations'!$D$20-'Weather Data'!E207,0),MAX('DDD Model Calculations'!$D$20-AVERAGE('Weather Data'!E206,'Weather Data'!E208),0))</f>
        <v>1.7000007629394496</v>
      </c>
      <c r="J207">
        <f>IF(F207&lt;&gt;"",MAX('DDD Model Calculations'!$D$20-'Weather Data'!F207,0),MAX('DDD Model Calculations'!$D$20-AVERAGE('Weather Data'!F206,'Weather Data'!F208),0))</f>
        <v>0</v>
      </c>
      <c r="K207">
        <f>IF(G207&lt;&gt;"",MAX('DDD Model Calculations'!$D$20-'Weather Data'!G207,0),MAX('DDD Model Calculations'!$D$20-AVERAGE('Weather Data'!G206,'Weather Data'!G208),0))</f>
        <v>2.3999996185302699</v>
      </c>
      <c r="L207" s="2">
        <f t="shared" si="15"/>
        <v>41845</v>
      </c>
      <c r="M207">
        <f t="shared" si="16"/>
        <v>2759.2000003606081</v>
      </c>
      <c r="N207">
        <f t="shared" si="17"/>
        <v>2927.5000013113022</v>
      </c>
      <c r="O207">
        <f t="shared" si="18"/>
        <v>3030.000003285706</v>
      </c>
      <c r="P207">
        <f t="shared" si="19"/>
        <v>3967.5000072494149</v>
      </c>
    </row>
    <row r="208" spans="1:16" x14ac:dyDescent="0.4">
      <c r="A208" s="1">
        <v>2014</v>
      </c>
      <c r="B208" s="1">
        <v>7</v>
      </c>
      <c r="C208" s="1">
        <v>26</v>
      </c>
      <c r="D208" s="1">
        <v>21.60000038146973</v>
      </c>
      <c r="E208" s="1">
        <v>21.29999923706055</v>
      </c>
      <c r="F208" s="1">
        <v>19</v>
      </c>
      <c r="G208" s="1">
        <v>18.5</v>
      </c>
      <c r="H208">
        <f>IF(D208&lt;&gt;"",MAX('DDD Model Calculations'!$D$20-'Weather Data'!D208,0),MAX('DDD Model Calculations'!$D$20-AVERAGE('Weather Data'!D207,'Weather Data'!D209),0))</f>
        <v>0</v>
      </c>
      <c r="I208">
        <f>IF(E208&lt;&gt;"",MAX('DDD Model Calculations'!$D$20-'Weather Data'!E208,0),MAX('DDD Model Calculations'!$D$20-AVERAGE('Weather Data'!E207,'Weather Data'!E209),0))</f>
        <v>0</v>
      </c>
      <c r="J208">
        <f>IF(F208&lt;&gt;"",MAX('DDD Model Calculations'!$D$20-'Weather Data'!F208,0),MAX('DDD Model Calculations'!$D$20-AVERAGE('Weather Data'!F207,'Weather Data'!F209),0))</f>
        <v>0</v>
      </c>
      <c r="K208">
        <f>IF(G208&lt;&gt;"",MAX('DDD Model Calculations'!$D$20-'Weather Data'!G208,0),MAX('DDD Model Calculations'!$D$20-AVERAGE('Weather Data'!G207,'Weather Data'!G209),0))</f>
        <v>0</v>
      </c>
      <c r="L208" s="2">
        <f t="shared" si="15"/>
        <v>41846</v>
      </c>
      <c r="M208">
        <f t="shared" si="16"/>
        <v>2759.2000003606081</v>
      </c>
      <c r="N208">
        <f t="shared" si="17"/>
        <v>2927.5000013113022</v>
      </c>
      <c r="O208">
        <f t="shared" si="18"/>
        <v>3030.000003285706</v>
      </c>
      <c r="P208">
        <f t="shared" si="19"/>
        <v>3967.5000072494149</v>
      </c>
    </row>
    <row r="209" spans="1:16" x14ac:dyDescent="0.4">
      <c r="A209" s="1">
        <v>2014</v>
      </c>
      <c r="B209" s="1">
        <v>7</v>
      </c>
      <c r="C209" s="1">
        <v>27</v>
      </c>
      <c r="D209" s="1">
        <v>23.60000038146973</v>
      </c>
      <c r="E209" s="1">
        <v>21.79999923706055</v>
      </c>
      <c r="F209" s="1">
        <v>20.70000076293945</v>
      </c>
      <c r="G209" s="1">
        <v>16.39999961853027</v>
      </c>
      <c r="H209">
        <f>IF(D209&lt;&gt;"",MAX('DDD Model Calculations'!$D$20-'Weather Data'!D209,0),MAX('DDD Model Calculations'!$D$20-AVERAGE('Weather Data'!D208,'Weather Data'!D210),0))</f>
        <v>0</v>
      </c>
      <c r="I209">
        <f>IF(E209&lt;&gt;"",MAX('DDD Model Calculations'!$D$20-'Weather Data'!E209,0),MAX('DDD Model Calculations'!$D$20-AVERAGE('Weather Data'!E208,'Weather Data'!E210),0))</f>
        <v>0</v>
      </c>
      <c r="J209">
        <f>IF(F209&lt;&gt;"",MAX('DDD Model Calculations'!$D$20-'Weather Data'!F209,0),MAX('DDD Model Calculations'!$D$20-AVERAGE('Weather Data'!F208,'Weather Data'!F210),0))</f>
        <v>0</v>
      </c>
      <c r="K209">
        <f>IF(G209&lt;&gt;"",MAX('DDD Model Calculations'!$D$20-'Weather Data'!G209,0),MAX('DDD Model Calculations'!$D$20-AVERAGE('Weather Data'!G208,'Weather Data'!G210),0))</f>
        <v>1.6000003814697301</v>
      </c>
      <c r="L209" s="2">
        <f t="shared" si="15"/>
        <v>41847</v>
      </c>
      <c r="M209">
        <f t="shared" si="16"/>
        <v>2759.2000003606081</v>
      </c>
      <c r="N209">
        <f t="shared" si="17"/>
        <v>2927.5000013113022</v>
      </c>
      <c r="O209">
        <f t="shared" si="18"/>
        <v>3030.000003285706</v>
      </c>
      <c r="P209">
        <f t="shared" si="19"/>
        <v>3969.1000076308846</v>
      </c>
    </row>
    <row r="210" spans="1:16" x14ac:dyDescent="0.4">
      <c r="A210" s="1">
        <v>2014</v>
      </c>
      <c r="B210" s="1">
        <v>7</v>
      </c>
      <c r="C210" s="1">
        <v>28</v>
      </c>
      <c r="D210" s="1">
        <v>17.29999923706055</v>
      </c>
      <c r="E210" s="1">
        <v>15.5</v>
      </c>
      <c r="F210" s="1">
        <v>16.39999961853027</v>
      </c>
      <c r="G210" s="1">
        <v>16.5</v>
      </c>
      <c r="H210">
        <f>IF(D210&lt;&gt;"",MAX('DDD Model Calculations'!$D$20-'Weather Data'!D210,0),MAX('DDD Model Calculations'!$D$20-AVERAGE('Weather Data'!D209,'Weather Data'!D211),0))</f>
        <v>0.70000076293944957</v>
      </c>
      <c r="I210">
        <f>IF(E210&lt;&gt;"",MAX('DDD Model Calculations'!$D$20-'Weather Data'!E210,0),MAX('DDD Model Calculations'!$D$20-AVERAGE('Weather Data'!E209,'Weather Data'!E211),0))</f>
        <v>2.5</v>
      </c>
      <c r="J210">
        <f>IF(F210&lt;&gt;"",MAX('DDD Model Calculations'!$D$20-'Weather Data'!F210,0),MAX('DDD Model Calculations'!$D$20-AVERAGE('Weather Data'!F209,'Weather Data'!F211),0))</f>
        <v>1.6000003814697301</v>
      </c>
      <c r="K210">
        <f>IF(G210&lt;&gt;"",MAX('DDD Model Calculations'!$D$20-'Weather Data'!G210,0),MAX('DDD Model Calculations'!$D$20-AVERAGE('Weather Data'!G209,'Weather Data'!G211),0))</f>
        <v>1.5</v>
      </c>
      <c r="L210" s="2">
        <f t="shared" si="15"/>
        <v>41848</v>
      </c>
      <c r="M210">
        <f t="shared" si="16"/>
        <v>2759.9000011235476</v>
      </c>
      <c r="N210">
        <f t="shared" si="17"/>
        <v>2930.0000013113022</v>
      </c>
      <c r="O210">
        <f t="shared" si="18"/>
        <v>3031.6000036671758</v>
      </c>
      <c r="P210">
        <f t="shared" si="19"/>
        <v>3970.6000076308846</v>
      </c>
    </row>
    <row r="211" spans="1:16" x14ac:dyDescent="0.4">
      <c r="A211" s="1">
        <v>2014</v>
      </c>
      <c r="B211" s="1">
        <v>7</v>
      </c>
      <c r="C211" s="1">
        <v>29</v>
      </c>
      <c r="D211" s="1">
        <v>17.20000076293945</v>
      </c>
      <c r="E211" s="1">
        <v>15.80000019073486</v>
      </c>
      <c r="F211" s="1">
        <v>16.10000038146973</v>
      </c>
      <c r="G211" s="1">
        <v>15.39999961853027</v>
      </c>
      <c r="H211">
        <f>IF(D211&lt;&gt;"",MAX('DDD Model Calculations'!$D$20-'Weather Data'!D211,0),MAX('DDD Model Calculations'!$D$20-AVERAGE('Weather Data'!D210,'Weather Data'!D212),0))</f>
        <v>0.79999923706055043</v>
      </c>
      <c r="I211">
        <f>IF(E211&lt;&gt;"",MAX('DDD Model Calculations'!$D$20-'Weather Data'!E211,0),MAX('DDD Model Calculations'!$D$20-AVERAGE('Weather Data'!E210,'Weather Data'!E212),0))</f>
        <v>2.1999998092651403</v>
      </c>
      <c r="J211">
        <f>IF(F211&lt;&gt;"",MAX('DDD Model Calculations'!$D$20-'Weather Data'!F211,0),MAX('DDD Model Calculations'!$D$20-AVERAGE('Weather Data'!F210,'Weather Data'!F212),0))</f>
        <v>1.8999996185302699</v>
      </c>
      <c r="K211">
        <f>IF(G211&lt;&gt;"",MAX('DDD Model Calculations'!$D$20-'Weather Data'!G211,0),MAX('DDD Model Calculations'!$D$20-AVERAGE('Weather Data'!G210,'Weather Data'!G212),0))</f>
        <v>2.6000003814697301</v>
      </c>
      <c r="L211" s="2">
        <f t="shared" si="15"/>
        <v>41849</v>
      </c>
      <c r="M211">
        <f t="shared" si="16"/>
        <v>2760.7000003606081</v>
      </c>
      <c r="N211">
        <f t="shared" si="17"/>
        <v>2932.2000011205673</v>
      </c>
      <c r="O211">
        <f t="shared" si="18"/>
        <v>3033.500003285706</v>
      </c>
      <c r="P211">
        <f t="shared" si="19"/>
        <v>3973.2000080123544</v>
      </c>
    </row>
    <row r="212" spans="1:16" x14ac:dyDescent="0.4">
      <c r="A212" s="1">
        <v>2014</v>
      </c>
      <c r="B212" s="1">
        <v>7</v>
      </c>
      <c r="C212" s="1">
        <v>30</v>
      </c>
      <c r="D212" s="1">
        <v>19</v>
      </c>
      <c r="E212" s="1">
        <v>16.70000076293945</v>
      </c>
      <c r="F212" s="1">
        <v>16.60000038146973</v>
      </c>
      <c r="G212" s="1">
        <v>14.39999961853027</v>
      </c>
      <c r="H212">
        <f>IF(D212&lt;&gt;"",MAX('DDD Model Calculations'!$D$20-'Weather Data'!D212,0),MAX('DDD Model Calculations'!$D$20-AVERAGE('Weather Data'!D211,'Weather Data'!D213),0))</f>
        <v>0</v>
      </c>
      <c r="I212">
        <f>IF(E212&lt;&gt;"",MAX('DDD Model Calculations'!$D$20-'Weather Data'!E212,0),MAX('DDD Model Calculations'!$D$20-AVERAGE('Weather Data'!E211,'Weather Data'!E213),0))</f>
        <v>1.2999992370605504</v>
      </c>
      <c r="J212">
        <f>IF(F212&lt;&gt;"",MAX('DDD Model Calculations'!$D$20-'Weather Data'!F212,0),MAX('DDD Model Calculations'!$D$20-AVERAGE('Weather Data'!F211,'Weather Data'!F213),0))</f>
        <v>1.3999996185302699</v>
      </c>
      <c r="K212">
        <f>IF(G212&lt;&gt;"",MAX('DDD Model Calculations'!$D$20-'Weather Data'!G212,0),MAX('DDD Model Calculations'!$D$20-AVERAGE('Weather Data'!G211,'Weather Data'!G213),0))</f>
        <v>3.6000003814697301</v>
      </c>
      <c r="L212" s="2">
        <f t="shared" si="15"/>
        <v>41850</v>
      </c>
      <c r="M212">
        <f t="shared" si="16"/>
        <v>2760.7000003606081</v>
      </c>
      <c r="N212">
        <f t="shared" si="17"/>
        <v>2933.5000003576279</v>
      </c>
      <c r="O212">
        <f t="shared" si="18"/>
        <v>3034.9000029042363</v>
      </c>
      <c r="P212">
        <f t="shared" si="19"/>
        <v>3976.8000083938241</v>
      </c>
    </row>
    <row r="213" spans="1:16" x14ac:dyDescent="0.4">
      <c r="A213" s="1">
        <v>2014</v>
      </c>
      <c r="B213" s="1">
        <v>7</v>
      </c>
      <c r="C213" s="1">
        <v>31</v>
      </c>
      <c r="D213" s="1">
        <v>19.29999923706055</v>
      </c>
      <c r="E213" s="1">
        <v>17.60000038146973</v>
      </c>
      <c r="F213" s="1">
        <v>17.20000076293945</v>
      </c>
      <c r="G213" s="1">
        <v>17</v>
      </c>
      <c r="H213">
        <f>IF(D213&lt;&gt;"",MAX('DDD Model Calculations'!$D$20-'Weather Data'!D213,0),MAX('DDD Model Calculations'!$D$20-AVERAGE('Weather Data'!D212,'Weather Data'!D214),0))</f>
        <v>0</v>
      </c>
      <c r="I213">
        <f>IF(E213&lt;&gt;"",MAX('DDD Model Calculations'!$D$20-'Weather Data'!E213,0),MAX('DDD Model Calculations'!$D$20-AVERAGE('Weather Data'!E212,'Weather Data'!E214),0))</f>
        <v>0.39999961853026988</v>
      </c>
      <c r="J213">
        <f>IF(F213&lt;&gt;"",MAX('DDD Model Calculations'!$D$20-'Weather Data'!F213,0),MAX('DDD Model Calculations'!$D$20-AVERAGE('Weather Data'!F212,'Weather Data'!F214),0))</f>
        <v>0.79999923706055043</v>
      </c>
      <c r="K213">
        <f>IF(G213&lt;&gt;"",MAX('DDD Model Calculations'!$D$20-'Weather Data'!G213,0),MAX('DDD Model Calculations'!$D$20-AVERAGE('Weather Data'!G212,'Weather Data'!G214),0))</f>
        <v>1</v>
      </c>
      <c r="L213" s="2">
        <f t="shared" si="15"/>
        <v>41851</v>
      </c>
      <c r="M213">
        <f t="shared" si="16"/>
        <v>2760.7000003606081</v>
      </c>
      <c r="N213">
        <f t="shared" si="17"/>
        <v>2933.8999999761581</v>
      </c>
      <c r="O213">
        <f t="shared" si="18"/>
        <v>3035.7000021412969</v>
      </c>
      <c r="P213">
        <f t="shared" si="19"/>
        <v>3977.8000083938241</v>
      </c>
    </row>
    <row r="214" spans="1:16" x14ac:dyDescent="0.4">
      <c r="A214" s="1">
        <v>2014</v>
      </c>
      <c r="B214" s="1">
        <v>8</v>
      </c>
      <c r="C214" s="1">
        <v>1</v>
      </c>
      <c r="D214" s="1">
        <v>22.10000038146973</v>
      </c>
      <c r="E214" s="1">
        <v>19.5</v>
      </c>
      <c r="F214" s="1">
        <v>20.70000076293945</v>
      </c>
      <c r="G214" s="1">
        <v>16.29999923706055</v>
      </c>
      <c r="H214">
        <f>IF(D214&lt;&gt;"",MAX('DDD Model Calculations'!$D$20-'Weather Data'!D214,0),MAX('DDD Model Calculations'!$D$20-AVERAGE('Weather Data'!D213,'Weather Data'!D215),0))</f>
        <v>0</v>
      </c>
      <c r="I214">
        <f>IF(E214&lt;&gt;"",MAX('DDD Model Calculations'!$D$20-'Weather Data'!E214,0),MAX('DDD Model Calculations'!$D$20-AVERAGE('Weather Data'!E213,'Weather Data'!E215),0))</f>
        <v>0</v>
      </c>
      <c r="J214">
        <f>IF(F214&lt;&gt;"",MAX('DDD Model Calculations'!$D$20-'Weather Data'!F214,0),MAX('DDD Model Calculations'!$D$20-AVERAGE('Weather Data'!F213,'Weather Data'!F215),0))</f>
        <v>0</v>
      </c>
      <c r="K214">
        <f>IF(G214&lt;&gt;"",MAX('DDD Model Calculations'!$D$20-'Weather Data'!G214,0),MAX('DDD Model Calculations'!$D$20-AVERAGE('Weather Data'!G213,'Weather Data'!G215),0))</f>
        <v>1.7000007629394496</v>
      </c>
      <c r="L214" s="2">
        <f t="shared" si="15"/>
        <v>41852</v>
      </c>
      <c r="M214">
        <f t="shared" si="16"/>
        <v>2760.7000003606081</v>
      </c>
      <c r="N214">
        <f t="shared" si="17"/>
        <v>2933.8999999761581</v>
      </c>
      <c r="O214">
        <f t="shared" si="18"/>
        <v>3035.7000021412969</v>
      </c>
      <c r="P214">
        <f t="shared" si="19"/>
        <v>3979.5000091567636</v>
      </c>
    </row>
    <row r="215" spans="1:16" x14ac:dyDescent="0.4">
      <c r="A215" s="1">
        <v>2014</v>
      </c>
      <c r="B215" s="1">
        <v>8</v>
      </c>
      <c r="C215" s="1">
        <v>2</v>
      </c>
      <c r="D215" s="1">
        <v>20.79999923706055</v>
      </c>
      <c r="E215" s="1">
        <v>19.60000038146973</v>
      </c>
      <c r="F215" s="1">
        <v>21.29999923706055</v>
      </c>
      <c r="G215" s="1">
        <v>16.70000076293945</v>
      </c>
      <c r="H215">
        <f>IF(D215&lt;&gt;"",MAX('DDD Model Calculations'!$D$20-'Weather Data'!D215,0),MAX('DDD Model Calculations'!$D$20-AVERAGE('Weather Data'!D214,'Weather Data'!D216),0))</f>
        <v>0</v>
      </c>
      <c r="I215">
        <f>IF(E215&lt;&gt;"",MAX('DDD Model Calculations'!$D$20-'Weather Data'!E215,0),MAX('DDD Model Calculations'!$D$20-AVERAGE('Weather Data'!E214,'Weather Data'!E216),0))</f>
        <v>0</v>
      </c>
      <c r="J215">
        <f>IF(F215&lt;&gt;"",MAX('DDD Model Calculations'!$D$20-'Weather Data'!F215,0),MAX('DDD Model Calculations'!$D$20-AVERAGE('Weather Data'!F214,'Weather Data'!F216),0))</f>
        <v>0</v>
      </c>
      <c r="K215">
        <f>IF(G215&lt;&gt;"",MAX('DDD Model Calculations'!$D$20-'Weather Data'!G215,0),MAX('DDD Model Calculations'!$D$20-AVERAGE('Weather Data'!G214,'Weather Data'!G216),0))</f>
        <v>1.2999992370605504</v>
      </c>
      <c r="L215" s="2">
        <f t="shared" si="15"/>
        <v>41853</v>
      </c>
      <c r="M215">
        <f t="shared" si="16"/>
        <v>2760.7000003606081</v>
      </c>
      <c r="N215">
        <f t="shared" si="17"/>
        <v>2933.8999999761581</v>
      </c>
      <c r="O215">
        <f t="shared" si="18"/>
        <v>3035.7000021412969</v>
      </c>
      <c r="P215">
        <f t="shared" si="19"/>
        <v>3980.8000083938241</v>
      </c>
    </row>
    <row r="216" spans="1:16" x14ac:dyDescent="0.4">
      <c r="A216" s="1">
        <v>2014</v>
      </c>
      <c r="B216" s="1">
        <v>8</v>
      </c>
      <c r="C216" s="1">
        <v>3</v>
      </c>
      <c r="D216" s="1">
        <v>22.60000038146973</v>
      </c>
      <c r="E216" s="1">
        <v>20.29999923706055</v>
      </c>
      <c r="F216" s="1">
        <v>20.79999923706055</v>
      </c>
      <c r="G216" s="1">
        <v>18.70000076293945</v>
      </c>
      <c r="H216">
        <f>IF(D216&lt;&gt;"",MAX('DDD Model Calculations'!$D$20-'Weather Data'!D216,0),MAX('DDD Model Calculations'!$D$20-AVERAGE('Weather Data'!D215,'Weather Data'!D217),0))</f>
        <v>0</v>
      </c>
      <c r="I216">
        <f>IF(E216&lt;&gt;"",MAX('DDD Model Calculations'!$D$20-'Weather Data'!E216,0),MAX('DDD Model Calculations'!$D$20-AVERAGE('Weather Data'!E215,'Weather Data'!E217),0))</f>
        <v>0</v>
      </c>
      <c r="J216">
        <f>IF(F216&lt;&gt;"",MAX('DDD Model Calculations'!$D$20-'Weather Data'!F216,0),MAX('DDD Model Calculations'!$D$20-AVERAGE('Weather Data'!F215,'Weather Data'!F217),0))</f>
        <v>0</v>
      </c>
      <c r="K216">
        <f>IF(G216&lt;&gt;"",MAX('DDD Model Calculations'!$D$20-'Weather Data'!G216,0),MAX('DDD Model Calculations'!$D$20-AVERAGE('Weather Data'!G215,'Weather Data'!G217),0))</f>
        <v>0</v>
      </c>
      <c r="L216" s="2">
        <f t="shared" si="15"/>
        <v>41854</v>
      </c>
      <c r="M216">
        <f t="shared" si="16"/>
        <v>2760.7000003606081</v>
      </c>
      <c r="N216">
        <f t="shared" si="17"/>
        <v>2933.8999999761581</v>
      </c>
      <c r="O216">
        <f t="shared" si="18"/>
        <v>3035.7000021412969</v>
      </c>
      <c r="P216">
        <f t="shared" si="19"/>
        <v>3980.8000083938241</v>
      </c>
    </row>
    <row r="217" spans="1:16" x14ac:dyDescent="0.4">
      <c r="A217" s="1">
        <v>2014</v>
      </c>
      <c r="B217" s="1">
        <v>8</v>
      </c>
      <c r="C217" s="1">
        <v>4</v>
      </c>
      <c r="D217" s="1">
        <v>22.89999961853027</v>
      </c>
      <c r="E217" s="1">
        <v>20.79999923706055</v>
      </c>
      <c r="F217" s="1">
        <v>21.60000038146973</v>
      </c>
      <c r="G217" s="1">
        <v>15.80000019073486</v>
      </c>
      <c r="H217">
        <f>IF(D217&lt;&gt;"",MAX('DDD Model Calculations'!$D$20-'Weather Data'!D217,0),MAX('DDD Model Calculations'!$D$20-AVERAGE('Weather Data'!D216,'Weather Data'!D218),0))</f>
        <v>0</v>
      </c>
      <c r="I217">
        <f>IF(E217&lt;&gt;"",MAX('DDD Model Calculations'!$D$20-'Weather Data'!E217,0),MAX('DDD Model Calculations'!$D$20-AVERAGE('Weather Data'!E216,'Weather Data'!E218),0))</f>
        <v>0</v>
      </c>
      <c r="J217">
        <f>IF(F217&lt;&gt;"",MAX('DDD Model Calculations'!$D$20-'Weather Data'!F217,0),MAX('DDD Model Calculations'!$D$20-AVERAGE('Weather Data'!F216,'Weather Data'!F218),0))</f>
        <v>0</v>
      </c>
      <c r="K217">
        <f>IF(G217&lt;&gt;"",MAX('DDD Model Calculations'!$D$20-'Weather Data'!G217,0),MAX('DDD Model Calculations'!$D$20-AVERAGE('Weather Data'!G216,'Weather Data'!G218),0))</f>
        <v>2.1999998092651403</v>
      </c>
      <c r="L217" s="2">
        <f t="shared" si="15"/>
        <v>41855</v>
      </c>
      <c r="M217">
        <f t="shared" si="16"/>
        <v>2760.7000003606081</v>
      </c>
      <c r="N217">
        <f t="shared" si="17"/>
        <v>2933.8999999761581</v>
      </c>
      <c r="O217">
        <f t="shared" si="18"/>
        <v>3035.7000021412969</v>
      </c>
      <c r="P217">
        <f t="shared" si="19"/>
        <v>3983.0000082030892</v>
      </c>
    </row>
    <row r="218" spans="1:16" x14ac:dyDescent="0.4">
      <c r="A218" s="1">
        <v>2014</v>
      </c>
      <c r="B218" s="1">
        <v>8</v>
      </c>
      <c r="C218" s="1">
        <v>5</v>
      </c>
      <c r="D218" s="1">
        <v>20.89999961853027</v>
      </c>
      <c r="E218" s="1">
        <v>19.20000076293945</v>
      </c>
      <c r="F218" s="1">
        <v>20.5</v>
      </c>
      <c r="G218" s="1">
        <v>17.29999923706055</v>
      </c>
      <c r="H218">
        <f>IF(D218&lt;&gt;"",MAX('DDD Model Calculations'!$D$20-'Weather Data'!D218,0),MAX('DDD Model Calculations'!$D$20-AVERAGE('Weather Data'!D217,'Weather Data'!D219),0))</f>
        <v>0</v>
      </c>
      <c r="I218">
        <f>IF(E218&lt;&gt;"",MAX('DDD Model Calculations'!$D$20-'Weather Data'!E218,0),MAX('DDD Model Calculations'!$D$20-AVERAGE('Weather Data'!E217,'Weather Data'!E219),0))</f>
        <v>0</v>
      </c>
      <c r="J218">
        <f>IF(F218&lt;&gt;"",MAX('DDD Model Calculations'!$D$20-'Weather Data'!F218,0),MAX('DDD Model Calculations'!$D$20-AVERAGE('Weather Data'!F217,'Weather Data'!F219),0))</f>
        <v>0</v>
      </c>
      <c r="K218">
        <f>IF(G218&lt;&gt;"",MAX('DDD Model Calculations'!$D$20-'Weather Data'!G218,0),MAX('DDD Model Calculations'!$D$20-AVERAGE('Weather Data'!G217,'Weather Data'!G219),0))</f>
        <v>0.70000076293944957</v>
      </c>
      <c r="L218" s="2">
        <f t="shared" si="15"/>
        <v>41856</v>
      </c>
      <c r="M218">
        <f t="shared" si="16"/>
        <v>2760.7000003606081</v>
      </c>
      <c r="N218">
        <f t="shared" si="17"/>
        <v>2933.8999999761581</v>
      </c>
      <c r="O218">
        <f t="shared" si="18"/>
        <v>3035.7000021412969</v>
      </c>
      <c r="P218">
        <f t="shared" si="19"/>
        <v>3983.7000089660287</v>
      </c>
    </row>
    <row r="219" spans="1:16" x14ac:dyDescent="0.4">
      <c r="A219" s="1">
        <v>2014</v>
      </c>
      <c r="B219" s="1">
        <v>8</v>
      </c>
      <c r="C219" s="1">
        <v>6</v>
      </c>
      <c r="D219" s="1">
        <v>20.60000038146973</v>
      </c>
      <c r="E219" s="1">
        <v>18.70000076293945</v>
      </c>
      <c r="F219" s="1">
        <v>18.5</v>
      </c>
      <c r="G219" s="1">
        <v>18.60000038146973</v>
      </c>
      <c r="H219">
        <f>IF(D219&lt;&gt;"",MAX('DDD Model Calculations'!$D$20-'Weather Data'!D219,0),MAX('DDD Model Calculations'!$D$20-AVERAGE('Weather Data'!D218,'Weather Data'!D220),0))</f>
        <v>0</v>
      </c>
      <c r="I219">
        <f>IF(E219&lt;&gt;"",MAX('DDD Model Calculations'!$D$20-'Weather Data'!E219,0),MAX('DDD Model Calculations'!$D$20-AVERAGE('Weather Data'!E218,'Weather Data'!E220),0))</f>
        <v>0</v>
      </c>
      <c r="J219">
        <f>IF(F219&lt;&gt;"",MAX('DDD Model Calculations'!$D$20-'Weather Data'!F219,0),MAX('DDD Model Calculations'!$D$20-AVERAGE('Weather Data'!F218,'Weather Data'!F220),0))</f>
        <v>0</v>
      </c>
      <c r="K219">
        <f>IF(G219&lt;&gt;"",MAX('DDD Model Calculations'!$D$20-'Weather Data'!G219,0),MAX('DDD Model Calculations'!$D$20-AVERAGE('Weather Data'!G218,'Weather Data'!G220),0))</f>
        <v>0</v>
      </c>
      <c r="L219" s="2">
        <f t="shared" si="15"/>
        <v>41857</v>
      </c>
      <c r="M219">
        <f t="shared" si="16"/>
        <v>2760.7000003606081</v>
      </c>
      <c r="N219">
        <f t="shared" si="17"/>
        <v>2933.8999999761581</v>
      </c>
      <c r="O219">
        <f t="shared" si="18"/>
        <v>3035.7000021412969</v>
      </c>
      <c r="P219">
        <f t="shared" si="19"/>
        <v>3983.7000089660287</v>
      </c>
    </row>
    <row r="220" spans="1:16" x14ac:dyDescent="0.4">
      <c r="A220" s="1">
        <v>2014</v>
      </c>
      <c r="B220" s="1">
        <v>8</v>
      </c>
      <c r="C220" s="1">
        <v>7</v>
      </c>
      <c r="D220" s="1">
        <v>20.10000038146973</v>
      </c>
      <c r="E220" s="1">
        <v>17.79999923706055</v>
      </c>
      <c r="F220" s="1">
        <v>18.70000076293945</v>
      </c>
      <c r="G220" s="1">
        <v>17.5</v>
      </c>
      <c r="H220">
        <f>IF(D220&lt;&gt;"",MAX('DDD Model Calculations'!$D$20-'Weather Data'!D220,0),MAX('DDD Model Calculations'!$D$20-AVERAGE('Weather Data'!D219,'Weather Data'!D221),0))</f>
        <v>0</v>
      </c>
      <c r="I220">
        <f>IF(E220&lt;&gt;"",MAX('DDD Model Calculations'!$D$20-'Weather Data'!E220,0),MAX('DDD Model Calculations'!$D$20-AVERAGE('Weather Data'!E219,'Weather Data'!E221),0))</f>
        <v>0.20000076293944957</v>
      </c>
      <c r="J220">
        <f>IF(F220&lt;&gt;"",MAX('DDD Model Calculations'!$D$20-'Weather Data'!F220,0),MAX('DDD Model Calculations'!$D$20-AVERAGE('Weather Data'!F219,'Weather Data'!F221),0))</f>
        <v>0</v>
      </c>
      <c r="K220">
        <f>IF(G220&lt;&gt;"",MAX('DDD Model Calculations'!$D$20-'Weather Data'!G220,0),MAX('DDD Model Calculations'!$D$20-AVERAGE('Weather Data'!G219,'Weather Data'!G221),0))</f>
        <v>0.5</v>
      </c>
      <c r="L220" s="2">
        <f t="shared" si="15"/>
        <v>41858</v>
      </c>
      <c r="M220">
        <f t="shared" si="16"/>
        <v>2760.7000003606081</v>
      </c>
      <c r="N220">
        <f t="shared" si="17"/>
        <v>2934.1000007390976</v>
      </c>
      <c r="O220">
        <f t="shared" si="18"/>
        <v>3035.7000021412969</v>
      </c>
      <c r="P220">
        <f t="shared" si="19"/>
        <v>3984.2000089660287</v>
      </c>
    </row>
    <row r="221" spans="1:16" x14ac:dyDescent="0.4">
      <c r="A221" s="1">
        <v>2014</v>
      </c>
      <c r="B221" s="1">
        <v>8</v>
      </c>
      <c r="C221" s="1">
        <v>8</v>
      </c>
      <c r="D221" s="1">
        <v>19.60000038146973</v>
      </c>
      <c r="E221" s="1">
        <v>16.60000038146973</v>
      </c>
      <c r="F221" s="1">
        <v>19.79999923706055</v>
      </c>
      <c r="G221" s="1">
        <v>18</v>
      </c>
      <c r="H221">
        <f>IF(D221&lt;&gt;"",MAX('DDD Model Calculations'!$D$20-'Weather Data'!D221,0),MAX('DDD Model Calculations'!$D$20-AVERAGE('Weather Data'!D220,'Weather Data'!D222),0))</f>
        <v>0</v>
      </c>
      <c r="I221">
        <f>IF(E221&lt;&gt;"",MAX('DDD Model Calculations'!$D$20-'Weather Data'!E221,0),MAX('DDD Model Calculations'!$D$20-AVERAGE('Weather Data'!E220,'Weather Data'!E222),0))</f>
        <v>1.3999996185302699</v>
      </c>
      <c r="J221">
        <f>IF(F221&lt;&gt;"",MAX('DDD Model Calculations'!$D$20-'Weather Data'!F221,0),MAX('DDD Model Calculations'!$D$20-AVERAGE('Weather Data'!F220,'Weather Data'!F222),0))</f>
        <v>0</v>
      </c>
      <c r="K221">
        <f>IF(G221&lt;&gt;"",MAX('DDD Model Calculations'!$D$20-'Weather Data'!G221,0),MAX('DDD Model Calculations'!$D$20-AVERAGE('Weather Data'!G220,'Weather Data'!G222),0))</f>
        <v>0</v>
      </c>
      <c r="L221" s="2">
        <f t="shared" si="15"/>
        <v>41859</v>
      </c>
      <c r="M221">
        <f t="shared" si="16"/>
        <v>2760.7000003606081</v>
      </c>
      <c r="N221">
        <f t="shared" si="17"/>
        <v>2935.5000003576279</v>
      </c>
      <c r="O221">
        <f t="shared" si="18"/>
        <v>3035.7000021412969</v>
      </c>
      <c r="P221">
        <f t="shared" si="19"/>
        <v>3984.2000089660287</v>
      </c>
    </row>
    <row r="222" spans="1:16" x14ac:dyDescent="0.4">
      <c r="A222" s="1">
        <v>2014</v>
      </c>
      <c r="B222" s="1">
        <v>8</v>
      </c>
      <c r="C222" s="1">
        <v>9</v>
      </c>
      <c r="D222" s="1">
        <v>20.39999961853027</v>
      </c>
      <c r="E222" s="1">
        <v>18.20000076293945</v>
      </c>
      <c r="F222" s="1">
        <v>20.89999961853027</v>
      </c>
      <c r="G222" s="1">
        <v>20.20000076293945</v>
      </c>
      <c r="H222">
        <f>IF(D222&lt;&gt;"",MAX('DDD Model Calculations'!$D$20-'Weather Data'!D222,0),MAX('DDD Model Calculations'!$D$20-AVERAGE('Weather Data'!D221,'Weather Data'!D223),0))</f>
        <v>0</v>
      </c>
      <c r="I222">
        <f>IF(E222&lt;&gt;"",MAX('DDD Model Calculations'!$D$20-'Weather Data'!E222,0),MAX('DDD Model Calculations'!$D$20-AVERAGE('Weather Data'!E221,'Weather Data'!E223),0))</f>
        <v>0</v>
      </c>
      <c r="J222">
        <f>IF(F222&lt;&gt;"",MAX('DDD Model Calculations'!$D$20-'Weather Data'!F222,0),MAX('DDD Model Calculations'!$D$20-AVERAGE('Weather Data'!F221,'Weather Data'!F223),0))</f>
        <v>0</v>
      </c>
      <c r="K222">
        <f>IF(G222&lt;&gt;"",MAX('DDD Model Calculations'!$D$20-'Weather Data'!G222,0),MAX('DDD Model Calculations'!$D$20-AVERAGE('Weather Data'!G221,'Weather Data'!G223),0))</f>
        <v>0</v>
      </c>
      <c r="L222" s="2">
        <f t="shared" si="15"/>
        <v>41860</v>
      </c>
      <c r="M222">
        <f t="shared" si="16"/>
        <v>2760.7000003606081</v>
      </c>
      <c r="N222">
        <f t="shared" si="17"/>
        <v>2935.5000003576279</v>
      </c>
      <c r="O222">
        <f t="shared" si="18"/>
        <v>3035.7000021412969</v>
      </c>
      <c r="P222">
        <f t="shared" si="19"/>
        <v>3984.2000089660287</v>
      </c>
    </row>
    <row r="223" spans="1:16" x14ac:dyDescent="0.4">
      <c r="A223" s="1">
        <v>2014</v>
      </c>
      <c r="B223" s="1">
        <v>8</v>
      </c>
      <c r="C223" s="1">
        <v>10</v>
      </c>
      <c r="D223" s="1">
        <v>20.60000038146973</v>
      </c>
      <c r="E223" s="1">
        <v>20.70000076293945</v>
      </c>
      <c r="F223" s="1">
        <v>21.20000076293945</v>
      </c>
      <c r="G223" s="1">
        <v>19.79999923706055</v>
      </c>
      <c r="H223">
        <f>IF(D223&lt;&gt;"",MAX('DDD Model Calculations'!$D$20-'Weather Data'!D223,0),MAX('DDD Model Calculations'!$D$20-AVERAGE('Weather Data'!D222,'Weather Data'!D224),0))</f>
        <v>0</v>
      </c>
      <c r="I223">
        <f>IF(E223&lt;&gt;"",MAX('DDD Model Calculations'!$D$20-'Weather Data'!E223,0),MAX('DDD Model Calculations'!$D$20-AVERAGE('Weather Data'!E222,'Weather Data'!E224),0))</f>
        <v>0</v>
      </c>
      <c r="J223">
        <f>IF(F223&lt;&gt;"",MAX('DDD Model Calculations'!$D$20-'Weather Data'!F223,0),MAX('DDD Model Calculations'!$D$20-AVERAGE('Weather Data'!F222,'Weather Data'!F224),0))</f>
        <v>0</v>
      </c>
      <c r="K223">
        <f>IF(G223&lt;&gt;"",MAX('DDD Model Calculations'!$D$20-'Weather Data'!G223,0),MAX('DDD Model Calculations'!$D$20-AVERAGE('Weather Data'!G222,'Weather Data'!G224),0))</f>
        <v>0</v>
      </c>
      <c r="L223" s="2">
        <f t="shared" si="15"/>
        <v>41861</v>
      </c>
      <c r="M223">
        <f t="shared" si="16"/>
        <v>2760.7000003606081</v>
      </c>
      <c r="N223">
        <f t="shared" si="17"/>
        <v>2935.5000003576279</v>
      </c>
      <c r="O223">
        <f t="shared" si="18"/>
        <v>3035.7000021412969</v>
      </c>
      <c r="P223">
        <f t="shared" si="19"/>
        <v>3984.2000089660287</v>
      </c>
    </row>
    <row r="224" spans="1:16" x14ac:dyDescent="0.4">
      <c r="A224" s="1">
        <v>2014</v>
      </c>
      <c r="B224" s="1">
        <v>8</v>
      </c>
      <c r="C224" s="1">
        <v>11</v>
      </c>
      <c r="D224" s="1">
        <v>22.79999923706055</v>
      </c>
      <c r="E224" s="1">
        <v>20.70000076293945</v>
      </c>
      <c r="F224" s="1">
        <v>21.79999923706055</v>
      </c>
      <c r="G224" s="1">
        <v>15</v>
      </c>
      <c r="H224">
        <f>IF(D224&lt;&gt;"",MAX('DDD Model Calculations'!$D$20-'Weather Data'!D224,0),MAX('DDD Model Calculations'!$D$20-AVERAGE('Weather Data'!D223,'Weather Data'!D225),0))</f>
        <v>0</v>
      </c>
      <c r="I224">
        <f>IF(E224&lt;&gt;"",MAX('DDD Model Calculations'!$D$20-'Weather Data'!E224,0),MAX('DDD Model Calculations'!$D$20-AVERAGE('Weather Data'!E223,'Weather Data'!E225),0))</f>
        <v>0</v>
      </c>
      <c r="J224">
        <f>IF(F224&lt;&gt;"",MAX('DDD Model Calculations'!$D$20-'Weather Data'!F224,0),MAX('DDD Model Calculations'!$D$20-AVERAGE('Weather Data'!F223,'Weather Data'!F225),0))</f>
        <v>0</v>
      </c>
      <c r="K224">
        <f>IF(G224&lt;&gt;"",MAX('DDD Model Calculations'!$D$20-'Weather Data'!G224,0),MAX('DDD Model Calculations'!$D$20-AVERAGE('Weather Data'!G223,'Weather Data'!G225),0))</f>
        <v>3</v>
      </c>
      <c r="L224" s="2">
        <f t="shared" si="15"/>
        <v>41862</v>
      </c>
      <c r="M224">
        <f t="shared" si="16"/>
        <v>2760.7000003606081</v>
      </c>
      <c r="N224">
        <f t="shared" si="17"/>
        <v>2935.5000003576279</v>
      </c>
      <c r="O224">
        <f t="shared" si="18"/>
        <v>3035.7000021412969</v>
      </c>
      <c r="P224">
        <f t="shared" si="19"/>
        <v>3987.2000089660287</v>
      </c>
    </row>
    <row r="225" spans="1:16" x14ac:dyDescent="0.4">
      <c r="A225" s="1">
        <v>2014</v>
      </c>
      <c r="B225" s="1">
        <v>8</v>
      </c>
      <c r="C225" s="1">
        <v>12</v>
      </c>
      <c r="D225" s="1">
        <v>21.79999923706055</v>
      </c>
      <c r="E225" s="1">
        <v>20.5</v>
      </c>
      <c r="F225" s="1">
        <v>19.20000076293945</v>
      </c>
      <c r="G225" s="1">
        <v>16.5</v>
      </c>
      <c r="H225">
        <f>IF(D225&lt;&gt;"",MAX('DDD Model Calculations'!$D$20-'Weather Data'!D225,0),MAX('DDD Model Calculations'!$D$20-AVERAGE('Weather Data'!D224,'Weather Data'!D226),0))</f>
        <v>0</v>
      </c>
      <c r="I225">
        <f>IF(E225&lt;&gt;"",MAX('DDD Model Calculations'!$D$20-'Weather Data'!E225,0),MAX('DDD Model Calculations'!$D$20-AVERAGE('Weather Data'!E224,'Weather Data'!E226),0))</f>
        <v>0</v>
      </c>
      <c r="J225">
        <f>IF(F225&lt;&gt;"",MAX('DDD Model Calculations'!$D$20-'Weather Data'!F225,0),MAX('DDD Model Calculations'!$D$20-AVERAGE('Weather Data'!F224,'Weather Data'!F226),0))</f>
        <v>0</v>
      </c>
      <c r="K225">
        <f>IF(G225&lt;&gt;"",MAX('DDD Model Calculations'!$D$20-'Weather Data'!G225,0),MAX('DDD Model Calculations'!$D$20-AVERAGE('Weather Data'!G224,'Weather Data'!G226),0))</f>
        <v>1.5</v>
      </c>
      <c r="L225" s="2">
        <f t="shared" si="15"/>
        <v>41863</v>
      </c>
      <c r="M225">
        <f t="shared" si="16"/>
        <v>2760.7000003606081</v>
      </c>
      <c r="N225">
        <f t="shared" si="17"/>
        <v>2935.5000003576279</v>
      </c>
      <c r="O225">
        <f t="shared" si="18"/>
        <v>3035.7000021412969</v>
      </c>
      <c r="P225">
        <f t="shared" si="19"/>
        <v>3988.7000089660287</v>
      </c>
    </row>
    <row r="226" spans="1:16" x14ac:dyDescent="0.4">
      <c r="A226" s="1">
        <v>2014</v>
      </c>
      <c r="B226" s="1">
        <v>8</v>
      </c>
      <c r="C226" s="1">
        <v>13</v>
      </c>
      <c r="D226" s="1">
        <v>17.79999923706055</v>
      </c>
      <c r="E226" s="1">
        <v>16.5</v>
      </c>
      <c r="F226" s="1">
        <v>17.79999923706055</v>
      </c>
      <c r="G226" s="1">
        <v>14.39999961853027</v>
      </c>
      <c r="H226">
        <f>IF(D226&lt;&gt;"",MAX('DDD Model Calculations'!$D$20-'Weather Data'!D226,0),MAX('DDD Model Calculations'!$D$20-AVERAGE('Weather Data'!D225,'Weather Data'!D227),0))</f>
        <v>0.20000076293944957</v>
      </c>
      <c r="I226">
        <f>IF(E226&lt;&gt;"",MAX('DDD Model Calculations'!$D$20-'Weather Data'!E226,0),MAX('DDD Model Calculations'!$D$20-AVERAGE('Weather Data'!E225,'Weather Data'!E227),0))</f>
        <v>1.5</v>
      </c>
      <c r="J226">
        <f>IF(F226&lt;&gt;"",MAX('DDD Model Calculations'!$D$20-'Weather Data'!F226,0),MAX('DDD Model Calculations'!$D$20-AVERAGE('Weather Data'!F225,'Weather Data'!F227),0))</f>
        <v>0.20000076293944957</v>
      </c>
      <c r="K226">
        <f>IF(G226&lt;&gt;"",MAX('DDD Model Calculations'!$D$20-'Weather Data'!G226,0),MAX('DDD Model Calculations'!$D$20-AVERAGE('Weather Data'!G225,'Weather Data'!G227),0))</f>
        <v>3.6000003814697301</v>
      </c>
      <c r="L226" s="2">
        <f t="shared" si="15"/>
        <v>41864</v>
      </c>
      <c r="M226">
        <f t="shared" si="16"/>
        <v>2760.9000011235476</v>
      </c>
      <c r="N226">
        <f t="shared" si="17"/>
        <v>2937.0000003576279</v>
      </c>
      <c r="O226">
        <f t="shared" si="18"/>
        <v>3035.9000029042363</v>
      </c>
      <c r="P226">
        <f t="shared" si="19"/>
        <v>3992.3000093474984</v>
      </c>
    </row>
    <row r="227" spans="1:16" x14ac:dyDescent="0.4">
      <c r="A227" s="1">
        <v>2014</v>
      </c>
      <c r="B227" s="1">
        <v>8</v>
      </c>
      <c r="C227" s="1">
        <v>14</v>
      </c>
      <c r="D227" s="1">
        <v>15</v>
      </c>
      <c r="E227" s="1">
        <v>13.5</v>
      </c>
      <c r="F227" s="1">
        <v>13.80000019073486</v>
      </c>
      <c r="G227" s="1">
        <v>13.39999961853027</v>
      </c>
      <c r="H227">
        <f>IF(D227&lt;&gt;"",MAX('DDD Model Calculations'!$D$20-'Weather Data'!D227,0),MAX('DDD Model Calculations'!$D$20-AVERAGE('Weather Data'!D226,'Weather Data'!D228),0))</f>
        <v>3</v>
      </c>
      <c r="I227">
        <f>IF(E227&lt;&gt;"",MAX('DDD Model Calculations'!$D$20-'Weather Data'!E227,0),MAX('DDD Model Calculations'!$D$20-AVERAGE('Weather Data'!E226,'Weather Data'!E228),0))</f>
        <v>4.5</v>
      </c>
      <c r="J227">
        <f>IF(F227&lt;&gt;"",MAX('DDD Model Calculations'!$D$20-'Weather Data'!F227,0),MAX('DDD Model Calculations'!$D$20-AVERAGE('Weather Data'!F226,'Weather Data'!F228),0))</f>
        <v>4.1999998092651403</v>
      </c>
      <c r="K227">
        <f>IF(G227&lt;&gt;"",MAX('DDD Model Calculations'!$D$20-'Weather Data'!G227,0),MAX('DDD Model Calculations'!$D$20-AVERAGE('Weather Data'!G226,'Weather Data'!G228),0))</f>
        <v>4.6000003814697301</v>
      </c>
      <c r="L227" s="2">
        <f t="shared" si="15"/>
        <v>41865</v>
      </c>
      <c r="M227">
        <f t="shared" si="16"/>
        <v>2763.9000011235476</v>
      </c>
      <c r="N227">
        <f t="shared" si="17"/>
        <v>2941.5000003576279</v>
      </c>
      <c r="O227">
        <f t="shared" si="18"/>
        <v>3040.1000027135015</v>
      </c>
      <c r="P227">
        <f t="shared" si="19"/>
        <v>3996.9000097289681</v>
      </c>
    </row>
    <row r="228" spans="1:16" x14ac:dyDescent="0.4">
      <c r="A228" s="1">
        <v>2014</v>
      </c>
      <c r="B228" s="1">
        <v>8</v>
      </c>
      <c r="C228" s="1">
        <v>15</v>
      </c>
      <c r="D228" s="1">
        <v>17.60000038146973</v>
      </c>
      <c r="E228" s="1">
        <v>14.80000019073486</v>
      </c>
      <c r="F228" s="1">
        <v>13.89999961853027</v>
      </c>
      <c r="G228" s="1">
        <v>18.20000076293945</v>
      </c>
      <c r="H228">
        <f>IF(D228&lt;&gt;"",MAX('DDD Model Calculations'!$D$20-'Weather Data'!D228,0),MAX('DDD Model Calculations'!$D$20-AVERAGE('Weather Data'!D227,'Weather Data'!D229),0))</f>
        <v>0.39999961853026988</v>
      </c>
      <c r="I228">
        <f>IF(E228&lt;&gt;"",MAX('DDD Model Calculations'!$D$20-'Weather Data'!E228,0),MAX('DDD Model Calculations'!$D$20-AVERAGE('Weather Data'!E227,'Weather Data'!E229),0))</f>
        <v>3.1999998092651403</v>
      </c>
      <c r="J228">
        <f>IF(F228&lt;&gt;"",MAX('DDD Model Calculations'!$D$20-'Weather Data'!F228,0),MAX('DDD Model Calculations'!$D$20-AVERAGE('Weather Data'!F227,'Weather Data'!F229),0))</f>
        <v>4.1000003814697301</v>
      </c>
      <c r="K228">
        <f>IF(G228&lt;&gt;"",MAX('DDD Model Calculations'!$D$20-'Weather Data'!G228,0),MAX('DDD Model Calculations'!$D$20-AVERAGE('Weather Data'!G227,'Weather Data'!G229),0))</f>
        <v>0</v>
      </c>
      <c r="L228" s="2">
        <f t="shared" si="15"/>
        <v>41866</v>
      </c>
      <c r="M228">
        <f t="shared" si="16"/>
        <v>2764.3000007420778</v>
      </c>
      <c r="N228">
        <f t="shared" si="17"/>
        <v>2944.700000166893</v>
      </c>
      <c r="O228">
        <f t="shared" si="18"/>
        <v>3044.2000030949712</v>
      </c>
      <c r="P228">
        <f t="shared" si="19"/>
        <v>3996.9000097289681</v>
      </c>
    </row>
    <row r="229" spans="1:16" x14ac:dyDescent="0.4">
      <c r="A229" s="1">
        <v>2014</v>
      </c>
      <c r="B229" s="1">
        <v>8</v>
      </c>
      <c r="C229" s="1">
        <v>16</v>
      </c>
      <c r="D229" s="1">
        <v>16.5</v>
      </c>
      <c r="E229" s="1">
        <v>15.60000038146973</v>
      </c>
      <c r="F229" s="1">
        <v>15.10000038146973</v>
      </c>
      <c r="G229" s="1">
        <v>14.30000019073486</v>
      </c>
      <c r="H229">
        <f>IF(D229&lt;&gt;"",MAX('DDD Model Calculations'!$D$20-'Weather Data'!D229,0),MAX('DDD Model Calculations'!$D$20-AVERAGE('Weather Data'!D228,'Weather Data'!D230),0))</f>
        <v>1.5</v>
      </c>
      <c r="I229">
        <f>IF(E229&lt;&gt;"",MAX('DDD Model Calculations'!$D$20-'Weather Data'!E229,0),MAX('DDD Model Calculations'!$D$20-AVERAGE('Weather Data'!E228,'Weather Data'!E230),0))</f>
        <v>2.3999996185302699</v>
      </c>
      <c r="J229">
        <f>IF(F229&lt;&gt;"",MAX('DDD Model Calculations'!$D$20-'Weather Data'!F229,0),MAX('DDD Model Calculations'!$D$20-AVERAGE('Weather Data'!F228,'Weather Data'!F230),0))</f>
        <v>2.8999996185302699</v>
      </c>
      <c r="K229">
        <f>IF(G229&lt;&gt;"",MAX('DDD Model Calculations'!$D$20-'Weather Data'!G229,0),MAX('DDD Model Calculations'!$D$20-AVERAGE('Weather Data'!G228,'Weather Data'!G230),0))</f>
        <v>3.6999998092651403</v>
      </c>
      <c r="L229" s="2">
        <f t="shared" si="15"/>
        <v>41867</v>
      </c>
      <c r="M229">
        <f t="shared" si="16"/>
        <v>2765.8000007420778</v>
      </c>
      <c r="N229">
        <f t="shared" si="17"/>
        <v>2947.0999997854233</v>
      </c>
      <c r="O229">
        <f t="shared" si="18"/>
        <v>3047.1000027135015</v>
      </c>
      <c r="P229">
        <f t="shared" si="19"/>
        <v>4000.6000095382333</v>
      </c>
    </row>
    <row r="230" spans="1:16" x14ac:dyDescent="0.4">
      <c r="A230" s="1">
        <v>2014</v>
      </c>
      <c r="B230" s="1">
        <v>8</v>
      </c>
      <c r="C230" s="1">
        <v>17</v>
      </c>
      <c r="D230" s="1">
        <v>18.89999961853027</v>
      </c>
      <c r="E230" s="1">
        <v>17.60000038146973</v>
      </c>
      <c r="F230" s="1">
        <v>16.60000038146973</v>
      </c>
      <c r="G230" s="1">
        <v>11.89999961853027</v>
      </c>
      <c r="H230">
        <f>IF(D230&lt;&gt;"",MAX('DDD Model Calculations'!$D$20-'Weather Data'!D230,0),MAX('DDD Model Calculations'!$D$20-AVERAGE('Weather Data'!D229,'Weather Data'!D231),0))</f>
        <v>0</v>
      </c>
      <c r="I230">
        <f>IF(E230&lt;&gt;"",MAX('DDD Model Calculations'!$D$20-'Weather Data'!E230,0),MAX('DDD Model Calculations'!$D$20-AVERAGE('Weather Data'!E229,'Weather Data'!E231),0))</f>
        <v>0.39999961853026988</v>
      </c>
      <c r="J230">
        <f>IF(F230&lt;&gt;"",MAX('DDD Model Calculations'!$D$20-'Weather Data'!F230,0),MAX('DDD Model Calculations'!$D$20-AVERAGE('Weather Data'!F229,'Weather Data'!F231),0))</f>
        <v>1.3999996185302699</v>
      </c>
      <c r="K230">
        <f>IF(G230&lt;&gt;"",MAX('DDD Model Calculations'!$D$20-'Weather Data'!G230,0),MAX('DDD Model Calculations'!$D$20-AVERAGE('Weather Data'!G229,'Weather Data'!G231),0))</f>
        <v>6.1000003814697301</v>
      </c>
      <c r="L230" s="2">
        <f t="shared" si="15"/>
        <v>41868</v>
      </c>
      <c r="M230">
        <f t="shared" si="16"/>
        <v>2765.8000007420778</v>
      </c>
      <c r="N230">
        <f t="shared" si="17"/>
        <v>2947.4999994039536</v>
      </c>
      <c r="O230">
        <f t="shared" si="18"/>
        <v>3048.5000023320317</v>
      </c>
      <c r="P230">
        <f t="shared" si="19"/>
        <v>4006.700009919703</v>
      </c>
    </row>
    <row r="231" spans="1:16" x14ac:dyDescent="0.4">
      <c r="A231" s="1">
        <v>2014</v>
      </c>
      <c r="B231" s="1">
        <v>8</v>
      </c>
      <c r="C231" s="1">
        <v>18</v>
      </c>
      <c r="D231" s="1">
        <v>16.20000076293945</v>
      </c>
      <c r="E231" s="1">
        <v>17.20000076293945</v>
      </c>
      <c r="F231" s="1">
        <v>15</v>
      </c>
      <c r="G231" s="1">
        <v>12</v>
      </c>
      <c r="H231">
        <f>IF(D231&lt;&gt;"",MAX('DDD Model Calculations'!$D$20-'Weather Data'!D231,0),MAX('DDD Model Calculations'!$D$20-AVERAGE('Weather Data'!D230,'Weather Data'!D232),0))</f>
        <v>1.7999992370605504</v>
      </c>
      <c r="I231">
        <f>IF(E231&lt;&gt;"",MAX('DDD Model Calculations'!$D$20-'Weather Data'!E231,0),MAX('DDD Model Calculations'!$D$20-AVERAGE('Weather Data'!E230,'Weather Data'!E232),0))</f>
        <v>0.79999923706055043</v>
      </c>
      <c r="J231">
        <f>IF(F231&lt;&gt;"",MAX('DDD Model Calculations'!$D$20-'Weather Data'!F231,0),MAX('DDD Model Calculations'!$D$20-AVERAGE('Weather Data'!F230,'Weather Data'!F232),0))</f>
        <v>3</v>
      </c>
      <c r="K231">
        <f>IF(G231&lt;&gt;"",MAX('DDD Model Calculations'!$D$20-'Weather Data'!G231,0),MAX('DDD Model Calculations'!$D$20-AVERAGE('Weather Data'!G230,'Weather Data'!G232),0))</f>
        <v>6</v>
      </c>
      <c r="L231" s="2">
        <f t="shared" si="15"/>
        <v>41869</v>
      </c>
      <c r="M231">
        <f t="shared" si="16"/>
        <v>2767.5999999791384</v>
      </c>
      <c r="N231">
        <f t="shared" si="17"/>
        <v>2948.2999986410141</v>
      </c>
      <c r="O231">
        <f t="shared" si="18"/>
        <v>3051.5000023320317</v>
      </c>
      <c r="P231">
        <f t="shared" si="19"/>
        <v>4012.700009919703</v>
      </c>
    </row>
    <row r="232" spans="1:16" x14ac:dyDescent="0.4">
      <c r="A232" s="1">
        <v>2014</v>
      </c>
      <c r="B232" s="1">
        <v>8</v>
      </c>
      <c r="C232" s="1">
        <v>19</v>
      </c>
      <c r="D232" s="1">
        <v>17.5</v>
      </c>
      <c r="E232" s="1">
        <v>18.29999923706055</v>
      </c>
      <c r="F232" s="1">
        <v>15.69999980926514</v>
      </c>
      <c r="G232" s="1">
        <v>14.89999961853027</v>
      </c>
      <c r="H232">
        <f>IF(D232&lt;&gt;"",MAX('DDD Model Calculations'!$D$20-'Weather Data'!D232,0),MAX('DDD Model Calculations'!$D$20-AVERAGE('Weather Data'!D231,'Weather Data'!D233),0))</f>
        <v>0.5</v>
      </c>
      <c r="I232">
        <f>IF(E232&lt;&gt;"",MAX('DDD Model Calculations'!$D$20-'Weather Data'!E232,0),MAX('DDD Model Calculations'!$D$20-AVERAGE('Weather Data'!E231,'Weather Data'!E233),0))</f>
        <v>0</v>
      </c>
      <c r="J232">
        <f>IF(F232&lt;&gt;"",MAX('DDD Model Calculations'!$D$20-'Weather Data'!F232,0),MAX('DDD Model Calculations'!$D$20-AVERAGE('Weather Data'!F231,'Weather Data'!F233),0))</f>
        <v>2.3000001907348597</v>
      </c>
      <c r="K232">
        <f>IF(G232&lt;&gt;"",MAX('DDD Model Calculations'!$D$20-'Weather Data'!G232,0),MAX('DDD Model Calculations'!$D$20-AVERAGE('Weather Data'!G231,'Weather Data'!G233),0))</f>
        <v>3.1000003814697301</v>
      </c>
      <c r="L232" s="2">
        <f t="shared" si="15"/>
        <v>41870</v>
      </c>
      <c r="M232">
        <f t="shared" si="16"/>
        <v>2768.0999999791384</v>
      </c>
      <c r="N232">
        <f t="shared" si="17"/>
        <v>2948.2999986410141</v>
      </c>
      <c r="O232">
        <f t="shared" si="18"/>
        <v>3053.8000025227666</v>
      </c>
      <c r="P232">
        <f t="shared" si="19"/>
        <v>4015.8000103011727</v>
      </c>
    </row>
    <row r="233" spans="1:16" x14ac:dyDescent="0.4">
      <c r="A233" s="1">
        <v>2014</v>
      </c>
      <c r="B233" s="1">
        <v>8</v>
      </c>
      <c r="C233" s="1">
        <v>20</v>
      </c>
      <c r="D233" s="1">
        <v>21.20000076293945</v>
      </c>
      <c r="E233" s="1">
        <v>21</v>
      </c>
      <c r="F233" s="1">
        <v>19.39999961853027</v>
      </c>
      <c r="G233" s="1">
        <v>18.10000038146973</v>
      </c>
      <c r="H233">
        <f>IF(D233&lt;&gt;"",MAX('DDD Model Calculations'!$D$20-'Weather Data'!D233,0),MAX('DDD Model Calculations'!$D$20-AVERAGE('Weather Data'!D232,'Weather Data'!D234),0))</f>
        <v>0</v>
      </c>
      <c r="I233">
        <f>IF(E233&lt;&gt;"",MAX('DDD Model Calculations'!$D$20-'Weather Data'!E233,0),MAX('DDD Model Calculations'!$D$20-AVERAGE('Weather Data'!E232,'Weather Data'!E234),0))</f>
        <v>0</v>
      </c>
      <c r="J233">
        <f>IF(F233&lt;&gt;"",MAX('DDD Model Calculations'!$D$20-'Weather Data'!F233,0),MAX('DDD Model Calculations'!$D$20-AVERAGE('Weather Data'!F232,'Weather Data'!F234),0))</f>
        <v>0</v>
      </c>
      <c r="K233">
        <f>IF(G233&lt;&gt;"",MAX('DDD Model Calculations'!$D$20-'Weather Data'!G233,0),MAX('DDD Model Calculations'!$D$20-AVERAGE('Weather Data'!G232,'Weather Data'!G234),0))</f>
        <v>0</v>
      </c>
      <c r="L233" s="2">
        <f t="shared" si="15"/>
        <v>41871</v>
      </c>
      <c r="M233">
        <f t="shared" si="16"/>
        <v>2768.0999999791384</v>
      </c>
      <c r="N233">
        <f t="shared" si="17"/>
        <v>2948.2999986410141</v>
      </c>
      <c r="O233">
        <f t="shared" si="18"/>
        <v>3053.8000025227666</v>
      </c>
      <c r="P233">
        <f t="shared" si="19"/>
        <v>4015.8000103011727</v>
      </c>
    </row>
    <row r="234" spans="1:16" x14ac:dyDescent="0.4">
      <c r="A234" s="1">
        <v>2014</v>
      </c>
      <c r="B234" s="1">
        <v>8</v>
      </c>
      <c r="C234" s="1">
        <v>21</v>
      </c>
      <c r="D234" s="1">
        <v>22.5</v>
      </c>
      <c r="E234" s="1">
        <v>21.10000038146973</v>
      </c>
      <c r="F234" s="1">
        <v>20.70000076293945</v>
      </c>
      <c r="G234" s="1">
        <v>18.10000038146973</v>
      </c>
      <c r="H234">
        <f>IF(D234&lt;&gt;"",MAX('DDD Model Calculations'!$D$20-'Weather Data'!D234,0),MAX('DDD Model Calculations'!$D$20-AVERAGE('Weather Data'!D233,'Weather Data'!D235),0))</f>
        <v>0</v>
      </c>
      <c r="I234">
        <f>IF(E234&lt;&gt;"",MAX('DDD Model Calculations'!$D$20-'Weather Data'!E234,0),MAX('DDD Model Calculations'!$D$20-AVERAGE('Weather Data'!E233,'Weather Data'!E235),0))</f>
        <v>0</v>
      </c>
      <c r="J234">
        <f>IF(F234&lt;&gt;"",MAX('DDD Model Calculations'!$D$20-'Weather Data'!F234,0),MAX('DDD Model Calculations'!$D$20-AVERAGE('Weather Data'!F233,'Weather Data'!F235),0))</f>
        <v>0</v>
      </c>
      <c r="K234">
        <f>IF(G234&lt;&gt;"",MAX('DDD Model Calculations'!$D$20-'Weather Data'!G234,0),MAX('DDD Model Calculations'!$D$20-AVERAGE('Weather Data'!G233,'Weather Data'!G235),0))</f>
        <v>0</v>
      </c>
      <c r="L234" s="2">
        <f t="shared" si="15"/>
        <v>41872</v>
      </c>
      <c r="M234">
        <f t="shared" si="16"/>
        <v>2768.0999999791384</v>
      </c>
      <c r="N234">
        <f t="shared" si="17"/>
        <v>2948.2999986410141</v>
      </c>
      <c r="O234">
        <f t="shared" si="18"/>
        <v>3053.8000025227666</v>
      </c>
      <c r="P234">
        <f t="shared" si="19"/>
        <v>4015.8000103011727</v>
      </c>
    </row>
    <row r="235" spans="1:16" x14ac:dyDescent="0.4">
      <c r="A235" s="1">
        <v>2014</v>
      </c>
      <c r="B235" s="1">
        <v>8</v>
      </c>
      <c r="C235" s="1">
        <v>22</v>
      </c>
      <c r="D235" s="1">
        <v>21.10000038146973</v>
      </c>
      <c r="E235" s="1">
        <v>21.20000076293945</v>
      </c>
      <c r="F235" s="1">
        <v>18.89999961853027</v>
      </c>
      <c r="G235" s="1">
        <v>18.70000076293945</v>
      </c>
      <c r="H235">
        <f>IF(D235&lt;&gt;"",MAX('DDD Model Calculations'!$D$20-'Weather Data'!D235,0),MAX('DDD Model Calculations'!$D$20-AVERAGE('Weather Data'!D234,'Weather Data'!D236),0))</f>
        <v>0</v>
      </c>
      <c r="I235">
        <f>IF(E235&lt;&gt;"",MAX('DDD Model Calculations'!$D$20-'Weather Data'!E235,0),MAX('DDD Model Calculations'!$D$20-AVERAGE('Weather Data'!E234,'Weather Data'!E236),0))</f>
        <v>0</v>
      </c>
      <c r="J235">
        <f>IF(F235&lt;&gt;"",MAX('DDD Model Calculations'!$D$20-'Weather Data'!F235,0),MAX('DDD Model Calculations'!$D$20-AVERAGE('Weather Data'!F234,'Weather Data'!F236),0))</f>
        <v>0</v>
      </c>
      <c r="K235">
        <f>IF(G235&lt;&gt;"",MAX('DDD Model Calculations'!$D$20-'Weather Data'!G235,0),MAX('DDD Model Calculations'!$D$20-AVERAGE('Weather Data'!G234,'Weather Data'!G236),0))</f>
        <v>0</v>
      </c>
      <c r="L235" s="2">
        <f t="shared" si="15"/>
        <v>41873</v>
      </c>
      <c r="M235">
        <f t="shared" si="16"/>
        <v>2768.0999999791384</v>
      </c>
      <c r="N235">
        <f t="shared" si="17"/>
        <v>2948.2999986410141</v>
      </c>
      <c r="O235">
        <f t="shared" si="18"/>
        <v>3053.8000025227666</v>
      </c>
      <c r="P235">
        <f t="shared" si="19"/>
        <v>4015.8000103011727</v>
      </c>
    </row>
    <row r="236" spans="1:16" x14ac:dyDescent="0.4">
      <c r="A236" s="1">
        <v>2014</v>
      </c>
      <c r="B236" s="1">
        <v>8</v>
      </c>
      <c r="C236" s="1">
        <v>23</v>
      </c>
      <c r="D236" s="1">
        <v>20.5</v>
      </c>
      <c r="E236" s="1">
        <v>20.5</v>
      </c>
      <c r="F236" s="1">
        <v>20.70000076293945</v>
      </c>
      <c r="G236" s="1">
        <v>19.29999923706055</v>
      </c>
      <c r="H236">
        <f>IF(D236&lt;&gt;"",MAX('DDD Model Calculations'!$D$20-'Weather Data'!D236,0),MAX('DDD Model Calculations'!$D$20-AVERAGE('Weather Data'!D235,'Weather Data'!D237),0))</f>
        <v>0</v>
      </c>
      <c r="I236">
        <f>IF(E236&lt;&gt;"",MAX('DDD Model Calculations'!$D$20-'Weather Data'!E236,0),MAX('DDD Model Calculations'!$D$20-AVERAGE('Weather Data'!E235,'Weather Data'!E237),0))</f>
        <v>0</v>
      </c>
      <c r="J236">
        <f>IF(F236&lt;&gt;"",MAX('DDD Model Calculations'!$D$20-'Weather Data'!F236,0),MAX('DDD Model Calculations'!$D$20-AVERAGE('Weather Data'!F235,'Weather Data'!F237),0))</f>
        <v>0</v>
      </c>
      <c r="K236">
        <f>IF(G236&lt;&gt;"",MAX('DDD Model Calculations'!$D$20-'Weather Data'!G236,0),MAX('DDD Model Calculations'!$D$20-AVERAGE('Weather Data'!G235,'Weather Data'!G237),0))</f>
        <v>0</v>
      </c>
      <c r="L236" s="2">
        <f t="shared" si="15"/>
        <v>41874</v>
      </c>
      <c r="M236">
        <f t="shared" si="16"/>
        <v>2768.0999999791384</v>
      </c>
      <c r="N236">
        <f t="shared" si="17"/>
        <v>2948.2999986410141</v>
      </c>
      <c r="O236">
        <f t="shared" si="18"/>
        <v>3053.8000025227666</v>
      </c>
      <c r="P236">
        <f t="shared" si="19"/>
        <v>4015.8000103011727</v>
      </c>
    </row>
    <row r="237" spans="1:16" x14ac:dyDescent="0.4">
      <c r="A237" s="1">
        <v>2014</v>
      </c>
      <c r="B237" s="1">
        <v>8</v>
      </c>
      <c r="C237" s="1">
        <v>24</v>
      </c>
      <c r="D237" s="1">
        <v>21.5</v>
      </c>
      <c r="E237" s="1">
        <v>20.10000038146973</v>
      </c>
      <c r="F237" s="1">
        <v>21</v>
      </c>
      <c r="G237" s="1">
        <v>18.89999961853027</v>
      </c>
      <c r="H237">
        <f>IF(D237&lt;&gt;"",MAX('DDD Model Calculations'!$D$20-'Weather Data'!D237,0),MAX('DDD Model Calculations'!$D$20-AVERAGE('Weather Data'!D236,'Weather Data'!D238),0))</f>
        <v>0</v>
      </c>
      <c r="I237">
        <f>IF(E237&lt;&gt;"",MAX('DDD Model Calculations'!$D$20-'Weather Data'!E237,0),MAX('DDD Model Calculations'!$D$20-AVERAGE('Weather Data'!E236,'Weather Data'!E238),0))</f>
        <v>0</v>
      </c>
      <c r="J237">
        <f>IF(F237&lt;&gt;"",MAX('DDD Model Calculations'!$D$20-'Weather Data'!F237,0),MAX('DDD Model Calculations'!$D$20-AVERAGE('Weather Data'!F236,'Weather Data'!F238),0))</f>
        <v>0</v>
      </c>
      <c r="K237">
        <f>IF(G237&lt;&gt;"",MAX('DDD Model Calculations'!$D$20-'Weather Data'!G237,0),MAX('DDD Model Calculations'!$D$20-AVERAGE('Weather Data'!G236,'Weather Data'!G238),0))</f>
        <v>0</v>
      </c>
      <c r="L237" s="2">
        <f t="shared" si="15"/>
        <v>41875</v>
      </c>
      <c r="M237">
        <f t="shared" si="16"/>
        <v>2768.0999999791384</v>
      </c>
      <c r="N237">
        <f t="shared" si="17"/>
        <v>2948.2999986410141</v>
      </c>
      <c r="O237">
        <f t="shared" si="18"/>
        <v>3053.8000025227666</v>
      </c>
      <c r="P237">
        <f t="shared" si="19"/>
        <v>4015.8000103011727</v>
      </c>
    </row>
    <row r="238" spans="1:16" x14ac:dyDescent="0.4">
      <c r="A238" s="1">
        <v>2014</v>
      </c>
      <c r="B238" s="1">
        <v>8</v>
      </c>
      <c r="C238" s="1">
        <v>25</v>
      </c>
      <c r="D238" s="1">
        <v>21.89999961853027</v>
      </c>
      <c r="E238" s="1">
        <v>20.60000038146973</v>
      </c>
      <c r="F238" s="1">
        <v>21</v>
      </c>
      <c r="G238" s="1">
        <v>22.5</v>
      </c>
      <c r="H238">
        <f>IF(D238&lt;&gt;"",MAX('DDD Model Calculations'!$D$20-'Weather Data'!D238,0),MAX('DDD Model Calculations'!$D$20-AVERAGE('Weather Data'!D237,'Weather Data'!D239),0))</f>
        <v>0</v>
      </c>
      <c r="I238">
        <f>IF(E238&lt;&gt;"",MAX('DDD Model Calculations'!$D$20-'Weather Data'!E238,0),MAX('DDD Model Calculations'!$D$20-AVERAGE('Weather Data'!E237,'Weather Data'!E239),0))</f>
        <v>0</v>
      </c>
      <c r="J238">
        <f>IF(F238&lt;&gt;"",MAX('DDD Model Calculations'!$D$20-'Weather Data'!F238,0),MAX('DDD Model Calculations'!$D$20-AVERAGE('Weather Data'!F237,'Weather Data'!F239),0))</f>
        <v>0</v>
      </c>
      <c r="K238">
        <f>IF(G238&lt;&gt;"",MAX('DDD Model Calculations'!$D$20-'Weather Data'!G238,0),MAX('DDD Model Calculations'!$D$20-AVERAGE('Weather Data'!G237,'Weather Data'!G239),0))</f>
        <v>0</v>
      </c>
      <c r="L238" s="2">
        <f t="shared" si="15"/>
        <v>41876</v>
      </c>
      <c r="M238">
        <f t="shared" si="16"/>
        <v>2768.0999999791384</v>
      </c>
      <c r="N238">
        <f t="shared" si="17"/>
        <v>2948.2999986410141</v>
      </c>
      <c r="O238">
        <f t="shared" si="18"/>
        <v>3053.8000025227666</v>
      </c>
      <c r="P238">
        <f t="shared" si="19"/>
        <v>4015.8000103011727</v>
      </c>
    </row>
    <row r="239" spans="1:16" x14ac:dyDescent="0.4">
      <c r="A239" s="1">
        <v>2014</v>
      </c>
      <c r="B239" s="1">
        <v>8</v>
      </c>
      <c r="C239" s="1">
        <v>26</v>
      </c>
      <c r="D239" s="1">
        <v>25.60000038146973</v>
      </c>
      <c r="E239" s="1">
        <v>23.70000076293945</v>
      </c>
      <c r="F239" s="1">
        <v>21.79999923706055</v>
      </c>
      <c r="G239" s="1">
        <v>16</v>
      </c>
      <c r="H239">
        <f>IF(D239&lt;&gt;"",MAX('DDD Model Calculations'!$D$20-'Weather Data'!D239,0),MAX('DDD Model Calculations'!$D$20-AVERAGE('Weather Data'!D238,'Weather Data'!D240),0))</f>
        <v>0</v>
      </c>
      <c r="I239">
        <f>IF(E239&lt;&gt;"",MAX('DDD Model Calculations'!$D$20-'Weather Data'!E239,0),MAX('DDD Model Calculations'!$D$20-AVERAGE('Weather Data'!E238,'Weather Data'!E240),0))</f>
        <v>0</v>
      </c>
      <c r="J239">
        <f>IF(F239&lt;&gt;"",MAX('DDD Model Calculations'!$D$20-'Weather Data'!F239,0),MAX('DDD Model Calculations'!$D$20-AVERAGE('Weather Data'!F238,'Weather Data'!F240),0))</f>
        <v>0</v>
      </c>
      <c r="K239">
        <f>IF(G239&lt;&gt;"",MAX('DDD Model Calculations'!$D$20-'Weather Data'!G239,0),MAX('DDD Model Calculations'!$D$20-AVERAGE('Weather Data'!G238,'Weather Data'!G240),0))</f>
        <v>2</v>
      </c>
      <c r="L239" s="2">
        <f t="shared" si="15"/>
        <v>41877</v>
      </c>
      <c r="M239">
        <f t="shared" si="16"/>
        <v>2768.0999999791384</v>
      </c>
      <c r="N239">
        <f t="shared" si="17"/>
        <v>2948.2999986410141</v>
      </c>
      <c r="O239">
        <f t="shared" si="18"/>
        <v>3053.8000025227666</v>
      </c>
      <c r="P239">
        <f t="shared" si="19"/>
        <v>4017.8000103011727</v>
      </c>
    </row>
    <row r="240" spans="1:16" x14ac:dyDescent="0.4">
      <c r="A240" s="1">
        <v>2014</v>
      </c>
      <c r="B240" s="1">
        <v>8</v>
      </c>
      <c r="C240" s="1">
        <v>27</v>
      </c>
      <c r="D240" s="1">
        <v>18.79999923706055</v>
      </c>
      <c r="E240" s="1">
        <v>16.79999923706055</v>
      </c>
      <c r="F240" s="1">
        <v>20.20000076293945</v>
      </c>
      <c r="G240" s="1">
        <v>13.69999980926514</v>
      </c>
      <c r="H240">
        <f>IF(D240&lt;&gt;"",MAX('DDD Model Calculations'!$D$20-'Weather Data'!D240,0),MAX('DDD Model Calculations'!$D$20-AVERAGE('Weather Data'!D239,'Weather Data'!D241),0))</f>
        <v>0</v>
      </c>
      <c r="I240">
        <f>IF(E240&lt;&gt;"",MAX('DDD Model Calculations'!$D$20-'Weather Data'!E240,0),MAX('DDD Model Calculations'!$D$20-AVERAGE('Weather Data'!E239,'Weather Data'!E241),0))</f>
        <v>1.2000007629394496</v>
      </c>
      <c r="J240">
        <f>IF(F240&lt;&gt;"",MAX('DDD Model Calculations'!$D$20-'Weather Data'!F240,0),MAX('DDD Model Calculations'!$D$20-AVERAGE('Weather Data'!F239,'Weather Data'!F241),0))</f>
        <v>0</v>
      </c>
      <c r="K240">
        <f>IF(G240&lt;&gt;"",MAX('DDD Model Calculations'!$D$20-'Weather Data'!G240,0),MAX('DDD Model Calculations'!$D$20-AVERAGE('Weather Data'!G239,'Weather Data'!G241),0))</f>
        <v>4.3000001907348597</v>
      </c>
      <c r="L240" s="2">
        <f t="shared" si="15"/>
        <v>41878</v>
      </c>
      <c r="M240">
        <f t="shared" si="16"/>
        <v>2768.0999999791384</v>
      </c>
      <c r="N240">
        <f t="shared" si="17"/>
        <v>2949.4999994039536</v>
      </c>
      <c r="O240">
        <f t="shared" si="18"/>
        <v>3053.8000025227666</v>
      </c>
      <c r="P240">
        <f t="shared" si="19"/>
        <v>4022.1000104919076</v>
      </c>
    </row>
    <row r="241" spans="1:16" x14ac:dyDescent="0.4">
      <c r="A241" s="1">
        <v>2014</v>
      </c>
      <c r="B241" s="1">
        <v>8</v>
      </c>
      <c r="C241" s="1">
        <v>28</v>
      </c>
      <c r="D241" s="1">
        <v>17.39999961853027</v>
      </c>
      <c r="E241" s="1">
        <v>15.69999980926514</v>
      </c>
      <c r="F241" s="1">
        <v>16.20000076293945</v>
      </c>
      <c r="G241" s="1">
        <v>13.19999980926514</v>
      </c>
      <c r="H241">
        <f>IF(D241&lt;&gt;"",MAX('DDD Model Calculations'!$D$20-'Weather Data'!D241,0),MAX('DDD Model Calculations'!$D$20-AVERAGE('Weather Data'!D240,'Weather Data'!D242),0))</f>
        <v>0.60000038146973012</v>
      </c>
      <c r="I241">
        <f>IF(E241&lt;&gt;"",MAX('DDD Model Calculations'!$D$20-'Weather Data'!E241,0),MAX('DDD Model Calculations'!$D$20-AVERAGE('Weather Data'!E240,'Weather Data'!E242),0))</f>
        <v>2.3000001907348597</v>
      </c>
      <c r="J241">
        <f>IF(F241&lt;&gt;"",MAX('DDD Model Calculations'!$D$20-'Weather Data'!F241,0),MAX('DDD Model Calculations'!$D$20-AVERAGE('Weather Data'!F240,'Weather Data'!F242),0))</f>
        <v>1.7999992370605504</v>
      </c>
      <c r="K241">
        <f>IF(G241&lt;&gt;"",MAX('DDD Model Calculations'!$D$20-'Weather Data'!G241,0),MAX('DDD Model Calculations'!$D$20-AVERAGE('Weather Data'!G240,'Weather Data'!G242),0))</f>
        <v>4.8000001907348597</v>
      </c>
      <c r="L241" s="2">
        <f t="shared" si="15"/>
        <v>41879</v>
      </c>
      <c r="M241">
        <f t="shared" si="16"/>
        <v>2768.7000003606081</v>
      </c>
      <c r="N241">
        <f t="shared" si="17"/>
        <v>2951.7999995946884</v>
      </c>
      <c r="O241">
        <f t="shared" si="18"/>
        <v>3055.6000017598271</v>
      </c>
      <c r="P241">
        <f t="shared" si="19"/>
        <v>4026.9000106826425</v>
      </c>
    </row>
    <row r="242" spans="1:16" x14ac:dyDescent="0.4">
      <c r="A242" s="1">
        <v>2014</v>
      </c>
      <c r="B242" s="1">
        <v>8</v>
      </c>
      <c r="C242" s="1">
        <v>29</v>
      </c>
      <c r="D242" s="1">
        <v>17.20000076293945</v>
      </c>
      <c r="E242" s="1">
        <v>16.60000038146973</v>
      </c>
      <c r="F242" s="1">
        <v>16.5</v>
      </c>
      <c r="G242" s="1">
        <v>13.80000019073486</v>
      </c>
      <c r="H242">
        <f>IF(D242&lt;&gt;"",MAX('DDD Model Calculations'!$D$20-'Weather Data'!D242,0),MAX('DDD Model Calculations'!$D$20-AVERAGE('Weather Data'!D241,'Weather Data'!D243),0))</f>
        <v>0.79999923706055043</v>
      </c>
      <c r="I242">
        <f>IF(E242&lt;&gt;"",MAX('DDD Model Calculations'!$D$20-'Weather Data'!E242,0),MAX('DDD Model Calculations'!$D$20-AVERAGE('Weather Data'!E241,'Weather Data'!E243),0))</f>
        <v>1.3999996185302699</v>
      </c>
      <c r="J242">
        <f>IF(F242&lt;&gt;"",MAX('DDD Model Calculations'!$D$20-'Weather Data'!F242,0),MAX('DDD Model Calculations'!$D$20-AVERAGE('Weather Data'!F241,'Weather Data'!F243),0))</f>
        <v>1.5</v>
      </c>
      <c r="K242">
        <f>IF(G242&lt;&gt;"",MAX('DDD Model Calculations'!$D$20-'Weather Data'!G242,0),MAX('DDD Model Calculations'!$D$20-AVERAGE('Weather Data'!G241,'Weather Data'!G243),0))</f>
        <v>4.1999998092651403</v>
      </c>
      <c r="L242" s="2">
        <f t="shared" si="15"/>
        <v>41880</v>
      </c>
      <c r="M242">
        <f t="shared" si="16"/>
        <v>2769.4999995976686</v>
      </c>
      <c r="N242">
        <f t="shared" si="17"/>
        <v>2953.1999992132187</v>
      </c>
      <c r="O242">
        <f t="shared" si="18"/>
        <v>3057.1000017598271</v>
      </c>
      <c r="P242">
        <f t="shared" si="19"/>
        <v>4031.1000104919076</v>
      </c>
    </row>
    <row r="243" spans="1:16" x14ac:dyDescent="0.4">
      <c r="A243" s="1">
        <v>2014</v>
      </c>
      <c r="B243" s="1">
        <v>8</v>
      </c>
      <c r="C243" s="1">
        <v>30</v>
      </c>
      <c r="D243" s="1">
        <v>24.10000038146973</v>
      </c>
      <c r="E243" s="1">
        <v>22.5</v>
      </c>
      <c r="F243" s="1">
        <v>20.60000038146973</v>
      </c>
      <c r="G243" s="1">
        <v>15.5</v>
      </c>
      <c r="H243">
        <f>IF(D243&lt;&gt;"",MAX('DDD Model Calculations'!$D$20-'Weather Data'!D243,0),MAX('DDD Model Calculations'!$D$20-AVERAGE('Weather Data'!D242,'Weather Data'!D244),0))</f>
        <v>0</v>
      </c>
      <c r="I243">
        <f>IF(E243&lt;&gt;"",MAX('DDD Model Calculations'!$D$20-'Weather Data'!E243,0),MAX('DDD Model Calculations'!$D$20-AVERAGE('Weather Data'!E242,'Weather Data'!E244),0))</f>
        <v>0</v>
      </c>
      <c r="J243">
        <f>IF(F243&lt;&gt;"",MAX('DDD Model Calculations'!$D$20-'Weather Data'!F243,0),MAX('DDD Model Calculations'!$D$20-AVERAGE('Weather Data'!F242,'Weather Data'!F244),0))</f>
        <v>0</v>
      </c>
      <c r="K243">
        <f>IF(G243&lt;&gt;"",MAX('DDD Model Calculations'!$D$20-'Weather Data'!G243,0),MAX('DDD Model Calculations'!$D$20-AVERAGE('Weather Data'!G242,'Weather Data'!G244),0))</f>
        <v>2.5</v>
      </c>
      <c r="L243" s="2">
        <f t="shared" si="15"/>
        <v>41881</v>
      </c>
      <c r="M243">
        <f t="shared" si="16"/>
        <v>2769.4999995976686</v>
      </c>
      <c r="N243">
        <f t="shared" si="17"/>
        <v>2953.1999992132187</v>
      </c>
      <c r="O243">
        <f t="shared" si="18"/>
        <v>3057.1000017598271</v>
      </c>
      <c r="P243">
        <f t="shared" si="19"/>
        <v>4033.6000104919076</v>
      </c>
    </row>
    <row r="244" spans="1:16" x14ac:dyDescent="0.4">
      <c r="A244" s="1">
        <v>2014</v>
      </c>
      <c r="B244" s="1">
        <v>8</v>
      </c>
      <c r="C244" s="1">
        <v>31</v>
      </c>
      <c r="D244" s="1">
        <v>24.5</v>
      </c>
      <c r="E244" s="1">
        <v>23.20000076293945</v>
      </c>
      <c r="F244" s="1">
        <v>22.5</v>
      </c>
      <c r="G244" s="1">
        <v>13</v>
      </c>
      <c r="H244">
        <f>IF(D244&lt;&gt;"",MAX('DDD Model Calculations'!$D$20-'Weather Data'!D244,0),MAX('DDD Model Calculations'!$D$20-AVERAGE('Weather Data'!D243,'Weather Data'!D245),0))</f>
        <v>0</v>
      </c>
      <c r="I244">
        <f>IF(E244&lt;&gt;"",MAX('DDD Model Calculations'!$D$20-'Weather Data'!E244,0),MAX('DDD Model Calculations'!$D$20-AVERAGE('Weather Data'!E243,'Weather Data'!E245),0))</f>
        <v>0</v>
      </c>
      <c r="J244">
        <f>IF(F244&lt;&gt;"",MAX('DDD Model Calculations'!$D$20-'Weather Data'!F244,0),MAX('DDD Model Calculations'!$D$20-AVERAGE('Weather Data'!F243,'Weather Data'!F245),0))</f>
        <v>0</v>
      </c>
      <c r="K244">
        <f>IF(G244&lt;&gt;"",MAX('DDD Model Calculations'!$D$20-'Weather Data'!G244,0),MAX('DDD Model Calculations'!$D$20-AVERAGE('Weather Data'!G243,'Weather Data'!G245),0))</f>
        <v>5</v>
      </c>
      <c r="L244" s="2">
        <f t="shared" si="15"/>
        <v>41882</v>
      </c>
      <c r="M244">
        <f t="shared" si="16"/>
        <v>2769.4999995976686</v>
      </c>
      <c r="N244">
        <f t="shared" si="17"/>
        <v>2953.1999992132187</v>
      </c>
      <c r="O244">
        <f t="shared" si="18"/>
        <v>3057.1000017598271</v>
      </c>
      <c r="P244">
        <f t="shared" si="19"/>
        <v>4038.6000104919076</v>
      </c>
    </row>
    <row r="245" spans="1:16" x14ac:dyDescent="0.4">
      <c r="A245" s="1">
        <v>2014</v>
      </c>
      <c r="B245" s="1">
        <v>9</v>
      </c>
      <c r="C245" s="1">
        <v>1</v>
      </c>
      <c r="D245" s="1">
        <v>23.5</v>
      </c>
      <c r="E245" s="1">
        <v>22.89999961853027</v>
      </c>
      <c r="F245" s="1">
        <v>22.10000038146973</v>
      </c>
      <c r="G245" s="1">
        <v>17.10000038146973</v>
      </c>
      <c r="H245">
        <f>IF(D245&lt;&gt;"",MAX('DDD Model Calculations'!$D$20-'Weather Data'!D245,0),MAX('DDD Model Calculations'!$D$20-AVERAGE('Weather Data'!D244,'Weather Data'!D246),0))</f>
        <v>0</v>
      </c>
      <c r="I245">
        <f>IF(E245&lt;&gt;"",MAX('DDD Model Calculations'!$D$20-'Weather Data'!E245,0),MAX('DDD Model Calculations'!$D$20-AVERAGE('Weather Data'!E244,'Weather Data'!E246),0))</f>
        <v>0</v>
      </c>
      <c r="J245">
        <f>IF(F245&lt;&gt;"",MAX('DDD Model Calculations'!$D$20-'Weather Data'!F245,0),MAX('DDD Model Calculations'!$D$20-AVERAGE('Weather Data'!F244,'Weather Data'!F246),0))</f>
        <v>0</v>
      </c>
      <c r="K245">
        <f>IF(G245&lt;&gt;"",MAX('DDD Model Calculations'!$D$20-'Weather Data'!G245,0),MAX('DDD Model Calculations'!$D$20-AVERAGE('Weather Data'!G244,'Weather Data'!G246),0))</f>
        <v>0.89999961853026988</v>
      </c>
      <c r="L245" s="2">
        <f t="shared" si="15"/>
        <v>41883</v>
      </c>
      <c r="M245">
        <f t="shared" si="16"/>
        <v>2769.4999995976686</v>
      </c>
      <c r="N245">
        <f t="shared" si="17"/>
        <v>2953.1999992132187</v>
      </c>
      <c r="O245">
        <f t="shared" si="18"/>
        <v>3057.1000017598271</v>
      </c>
      <c r="P245">
        <f t="shared" si="19"/>
        <v>4039.5000101104379</v>
      </c>
    </row>
    <row r="246" spans="1:16" x14ac:dyDescent="0.4">
      <c r="A246" s="1">
        <v>2014</v>
      </c>
      <c r="B246" s="1">
        <v>9</v>
      </c>
      <c r="C246" s="1">
        <v>2</v>
      </c>
      <c r="D246" s="1">
        <v>20.39999961853027</v>
      </c>
      <c r="E246" s="1">
        <v>18.10000038146973</v>
      </c>
      <c r="F246" s="1">
        <v>22.5</v>
      </c>
      <c r="G246" s="1">
        <v>16.70000076293945</v>
      </c>
      <c r="H246">
        <f>IF(D246&lt;&gt;"",MAX('DDD Model Calculations'!$D$20-'Weather Data'!D246,0),MAX('DDD Model Calculations'!$D$20-AVERAGE('Weather Data'!D245,'Weather Data'!D247),0))</f>
        <v>0</v>
      </c>
      <c r="I246">
        <f>IF(E246&lt;&gt;"",MAX('DDD Model Calculations'!$D$20-'Weather Data'!E246,0),MAX('DDD Model Calculations'!$D$20-AVERAGE('Weather Data'!E245,'Weather Data'!E247),0))</f>
        <v>0</v>
      </c>
      <c r="J246">
        <f>IF(F246&lt;&gt;"",MAX('DDD Model Calculations'!$D$20-'Weather Data'!F246,0),MAX('DDD Model Calculations'!$D$20-AVERAGE('Weather Data'!F245,'Weather Data'!F247),0))</f>
        <v>0</v>
      </c>
      <c r="K246">
        <f>IF(G246&lt;&gt;"",MAX('DDD Model Calculations'!$D$20-'Weather Data'!G246,0),MAX('DDD Model Calculations'!$D$20-AVERAGE('Weather Data'!G245,'Weather Data'!G247),0))</f>
        <v>1.2999992370605504</v>
      </c>
      <c r="L246" s="2">
        <f t="shared" si="15"/>
        <v>41884</v>
      </c>
      <c r="M246">
        <f t="shared" si="16"/>
        <v>2769.4999995976686</v>
      </c>
      <c r="N246">
        <f t="shared" si="17"/>
        <v>2953.1999992132187</v>
      </c>
      <c r="O246">
        <f t="shared" si="18"/>
        <v>3057.1000017598271</v>
      </c>
      <c r="P246">
        <f t="shared" si="19"/>
        <v>4040.8000093474984</v>
      </c>
    </row>
    <row r="247" spans="1:16" x14ac:dyDescent="0.4">
      <c r="A247" s="1">
        <v>2014</v>
      </c>
      <c r="B247" s="1">
        <v>9</v>
      </c>
      <c r="C247" s="1">
        <v>3</v>
      </c>
      <c r="D247" s="1">
        <v>21.10000038146973</v>
      </c>
      <c r="E247" s="1">
        <v>19.20000076293945</v>
      </c>
      <c r="F247" s="1">
        <v>20</v>
      </c>
      <c r="G247" s="1">
        <v>15.10000038146973</v>
      </c>
      <c r="H247">
        <f>IF(D247&lt;&gt;"",MAX('DDD Model Calculations'!$D$20-'Weather Data'!D247,0),MAX('DDD Model Calculations'!$D$20-AVERAGE('Weather Data'!D246,'Weather Data'!D248),0))</f>
        <v>0</v>
      </c>
      <c r="I247">
        <f>IF(E247&lt;&gt;"",MAX('DDD Model Calculations'!$D$20-'Weather Data'!E247,0),MAX('DDD Model Calculations'!$D$20-AVERAGE('Weather Data'!E246,'Weather Data'!E248),0))</f>
        <v>0</v>
      </c>
      <c r="J247">
        <f>IF(F247&lt;&gt;"",MAX('DDD Model Calculations'!$D$20-'Weather Data'!F247,0),MAX('DDD Model Calculations'!$D$20-AVERAGE('Weather Data'!F246,'Weather Data'!F248),0))</f>
        <v>0</v>
      </c>
      <c r="K247">
        <f>IF(G247&lt;&gt;"",MAX('DDD Model Calculations'!$D$20-'Weather Data'!G247,0),MAX('DDD Model Calculations'!$D$20-AVERAGE('Weather Data'!G246,'Weather Data'!G248),0))</f>
        <v>2.8999996185302699</v>
      </c>
      <c r="L247" s="2">
        <f t="shared" si="15"/>
        <v>41885</v>
      </c>
      <c r="M247">
        <f t="shared" si="16"/>
        <v>2769.4999995976686</v>
      </c>
      <c r="N247">
        <f t="shared" si="17"/>
        <v>2953.1999992132187</v>
      </c>
      <c r="O247">
        <f t="shared" si="18"/>
        <v>3057.1000017598271</v>
      </c>
      <c r="P247">
        <f t="shared" si="19"/>
        <v>4043.7000089660287</v>
      </c>
    </row>
    <row r="248" spans="1:16" x14ac:dyDescent="0.4">
      <c r="A248" s="1">
        <v>2014</v>
      </c>
      <c r="B248" s="1">
        <v>9</v>
      </c>
      <c r="C248" s="1">
        <v>4</v>
      </c>
      <c r="D248" s="1">
        <v>23.29999923706055</v>
      </c>
      <c r="E248" s="1">
        <v>20.60000038146973</v>
      </c>
      <c r="F248" s="1">
        <v>20.89999961853027</v>
      </c>
      <c r="G248" s="1">
        <v>16.10000038146973</v>
      </c>
      <c r="H248">
        <f>IF(D248&lt;&gt;"",MAX('DDD Model Calculations'!$D$20-'Weather Data'!D248,0),MAX('DDD Model Calculations'!$D$20-AVERAGE('Weather Data'!D247,'Weather Data'!D249),0))</f>
        <v>0</v>
      </c>
      <c r="I248">
        <f>IF(E248&lt;&gt;"",MAX('DDD Model Calculations'!$D$20-'Weather Data'!E248,0),MAX('DDD Model Calculations'!$D$20-AVERAGE('Weather Data'!E247,'Weather Data'!E249),0))</f>
        <v>0</v>
      </c>
      <c r="J248">
        <f>IF(F248&lt;&gt;"",MAX('DDD Model Calculations'!$D$20-'Weather Data'!F248,0),MAX('DDD Model Calculations'!$D$20-AVERAGE('Weather Data'!F247,'Weather Data'!F249),0))</f>
        <v>0</v>
      </c>
      <c r="K248">
        <f>IF(G248&lt;&gt;"",MAX('DDD Model Calculations'!$D$20-'Weather Data'!G248,0),MAX('DDD Model Calculations'!$D$20-AVERAGE('Weather Data'!G247,'Weather Data'!G249),0))</f>
        <v>1.8999996185302699</v>
      </c>
      <c r="L248" s="2">
        <f t="shared" si="15"/>
        <v>41886</v>
      </c>
      <c r="M248">
        <f t="shared" si="16"/>
        <v>2769.4999995976686</v>
      </c>
      <c r="N248">
        <f t="shared" si="17"/>
        <v>2953.1999992132187</v>
      </c>
      <c r="O248">
        <f t="shared" si="18"/>
        <v>3057.1000017598271</v>
      </c>
      <c r="P248">
        <f t="shared" si="19"/>
        <v>4045.600008584559</v>
      </c>
    </row>
    <row r="249" spans="1:16" x14ac:dyDescent="0.4">
      <c r="A249" s="1">
        <v>2014</v>
      </c>
      <c r="B249" s="1">
        <v>9</v>
      </c>
      <c r="C249" s="1">
        <v>5</v>
      </c>
      <c r="D249" s="1">
        <v>25.60000038146973</v>
      </c>
      <c r="E249" s="1">
        <v>24.20000076293945</v>
      </c>
      <c r="F249" s="1">
        <v>24.10000038146973</v>
      </c>
      <c r="G249" s="1">
        <v>14.19999980926514</v>
      </c>
      <c r="H249">
        <f>IF(D249&lt;&gt;"",MAX('DDD Model Calculations'!$D$20-'Weather Data'!D249,0),MAX('DDD Model Calculations'!$D$20-AVERAGE('Weather Data'!D248,'Weather Data'!D250),0))</f>
        <v>0</v>
      </c>
      <c r="I249">
        <f>IF(E249&lt;&gt;"",MAX('DDD Model Calculations'!$D$20-'Weather Data'!E249,0),MAX('DDD Model Calculations'!$D$20-AVERAGE('Weather Data'!E248,'Weather Data'!E250),0))</f>
        <v>0</v>
      </c>
      <c r="J249">
        <f>IF(F249&lt;&gt;"",MAX('DDD Model Calculations'!$D$20-'Weather Data'!F249,0),MAX('DDD Model Calculations'!$D$20-AVERAGE('Weather Data'!F248,'Weather Data'!F250),0))</f>
        <v>0</v>
      </c>
      <c r="K249">
        <f>IF(G249&lt;&gt;"",MAX('DDD Model Calculations'!$D$20-'Weather Data'!G249,0),MAX('DDD Model Calculations'!$D$20-AVERAGE('Weather Data'!G248,'Weather Data'!G250),0))</f>
        <v>3.8000001907348597</v>
      </c>
      <c r="L249" s="2">
        <f t="shared" si="15"/>
        <v>41887</v>
      </c>
      <c r="M249">
        <f t="shared" si="16"/>
        <v>2769.4999995976686</v>
      </c>
      <c r="N249">
        <f t="shared" si="17"/>
        <v>2953.1999992132187</v>
      </c>
      <c r="O249">
        <f t="shared" si="18"/>
        <v>3057.1000017598271</v>
      </c>
      <c r="P249">
        <f t="shared" si="19"/>
        <v>4049.4000087752938</v>
      </c>
    </row>
    <row r="250" spans="1:16" x14ac:dyDescent="0.4">
      <c r="A250" s="1">
        <v>2014</v>
      </c>
      <c r="B250" s="1">
        <v>9</v>
      </c>
      <c r="C250" s="1">
        <v>6</v>
      </c>
      <c r="D250" s="1">
        <v>17.60000038146973</v>
      </c>
      <c r="E250" s="1">
        <v>15.5</v>
      </c>
      <c r="F250" s="1">
        <v>16.20000076293945</v>
      </c>
      <c r="G250" s="1">
        <v>13.69999980926514</v>
      </c>
      <c r="H250">
        <f>IF(D250&lt;&gt;"",MAX('DDD Model Calculations'!$D$20-'Weather Data'!D250,0),MAX('DDD Model Calculations'!$D$20-AVERAGE('Weather Data'!D249,'Weather Data'!D251),0))</f>
        <v>0.39999961853026988</v>
      </c>
      <c r="I250">
        <f>IF(E250&lt;&gt;"",MAX('DDD Model Calculations'!$D$20-'Weather Data'!E250,0),MAX('DDD Model Calculations'!$D$20-AVERAGE('Weather Data'!E249,'Weather Data'!E251),0))</f>
        <v>2.5</v>
      </c>
      <c r="J250">
        <f>IF(F250&lt;&gt;"",MAX('DDD Model Calculations'!$D$20-'Weather Data'!F250,0),MAX('DDD Model Calculations'!$D$20-AVERAGE('Weather Data'!F249,'Weather Data'!F251),0))</f>
        <v>1.7999992370605504</v>
      </c>
      <c r="K250">
        <f>IF(G250&lt;&gt;"",MAX('DDD Model Calculations'!$D$20-'Weather Data'!G250,0),MAX('DDD Model Calculations'!$D$20-AVERAGE('Weather Data'!G249,'Weather Data'!G251),0))</f>
        <v>4.3000001907348597</v>
      </c>
      <c r="L250" s="2">
        <f t="shared" si="15"/>
        <v>41888</v>
      </c>
      <c r="M250">
        <f t="shared" si="16"/>
        <v>2769.8999992161989</v>
      </c>
      <c r="N250">
        <f t="shared" si="17"/>
        <v>2955.6999992132187</v>
      </c>
      <c r="O250">
        <f t="shared" si="18"/>
        <v>3058.9000009968877</v>
      </c>
      <c r="P250">
        <f t="shared" si="19"/>
        <v>4053.7000089660287</v>
      </c>
    </row>
    <row r="251" spans="1:16" x14ac:dyDescent="0.4">
      <c r="A251" s="1">
        <v>2014</v>
      </c>
      <c r="B251" s="1">
        <v>9</v>
      </c>
      <c r="C251" s="1">
        <v>7</v>
      </c>
      <c r="D251" s="1">
        <v>17</v>
      </c>
      <c r="E251" s="1">
        <v>15.69999980926514</v>
      </c>
      <c r="F251" s="1">
        <v>15.10000038146973</v>
      </c>
      <c r="G251" s="1">
        <v>12.60000038146973</v>
      </c>
      <c r="H251">
        <f>IF(D251&lt;&gt;"",MAX('DDD Model Calculations'!$D$20-'Weather Data'!D251,0),MAX('DDD Model Calculations'!$D$20-AVERAGE('Weather Data'!D250,'Weather Data'!D252),0))</f>
        <v>1</v>
      </c>
      <c r="I251">
        <f>IF(E251&lt;&gt;"",MAX('DDD Model Calculations'!$D$20-'Weather Data'!E251,0),MAX('DDD Model Calculations'!$D$20-AVERAGE('Weather Data'!E250,'Weather Data'!E252),0))</f>
        <v>2.3000001907348597</v>
      </c>
      <c r="J251">
        <f>IF(F251&lt;&gt;"",MAX('DDD Model Calculations'!$D$20-'Weather Data'!F251,0),MAX('DDD Model Calculations'!$D$20-AVERAGE('Weather Data'!F250,'Weather Data'!F252),0))</f>
        <v>2.8999996185302699</v>
      </c>
      <c r="K251">
        <f>IF(G251&lt;&gt;"",MAX('DDD Model Calculations'!$D$20-'Weather Data'!G251,0),MAX('DDD Model Calculations'!$D$20-AVERAGE('Weather Data'!G250,'Weather Data'!G252),0))</f>
        <v>5.3999996185302699</v>
      </c>
      <c r="L251" s="2">
        <f t="shared" si="15"/>
        <v>41889</v>
      </c>
      <c r="M251">
        <f t="shared" si="16"/>
        <v>2770.8999992161989</v>
      </c>
      <c r="N251">
        <f t="shared" si="17"/>
        <v>2957.9999994039536</v>
      </c>
      <c r="O251">
        <f t="shared" si="18"/>
        <v>3061.800000615418</v>
      </c>
      <c r="P251">
        <f t="shared" si="19"/>
        <v>4059.100008584559</v>
      </c>
    </row>
    <row r="252" spans="1:16" x14ac:dyDescent="0.4">
      <c r="A252" s="1">
        <v>2014</v>
      </c>
      <c r="B252" s="1">
        <v>9</v>
      </c>
      <c r="C252" s="1">
        <v>8</v>
      </c>
      <c r="D252" s="1">
        <v>17.29999923706055</v>
      </c>
      <c r="E252" s="1">
        <v>16.70000076293945</v>
      </c>
      <c r="F252" s="1">
        <v>17.10000038146973</v>
      </c>
      <c r="G252" s="1">
        <v>15.69999980926514</v>
      </c>
      <c r="H252">
        <f>IF(D252&lt;&gt;"",MAX('DDD Model Calculations'!$D$20-'Weather Data'!D252,0),MAX('DDD Model Calculations'!$D$20-AVERAGE('Weather Data'!D251,'Weather Data'!D253),0))</f>
        <v>0.70000076293944957</v>
      </c>
      <c r="I252">
        <f>IF(E252&lt;&gt;"",MAX('DDD Model Calculations'!$D$20-'Weather Data'!E252,0),MAX('DDD Model Calculations'!$D$20-AVERAGE('Weather Data'!E251,'Weather Data'!E253),0))</f>
        <v>1.2999992370605504</v>
      </c>
      <c r="J252">
        <f>IF(F252&lt;&gt;"",MAX('DDD Model Calculations'!$D$20-'Weather Data'!F252,0),MAX('DDD Model Calculations'!$D$20-AVERAGE('Weather Data'!F251,'Weather Data'!F253),0))</f>
        <v>0.89999961853026988</v>
      </c>
      <c r="K252">
        <f>IF(G252&lt;&gt;"",MAX('DDD Model Calculations'!$D$20-'Weather Data'!G252,0),MAX('DDD Model Calculations'!$D$20-AVERAGE('Weather Data'!G251,'Weather Data'!G253),0))</f>
        <v>2.3000001907348597</v>
      </c>
      <c r="L252" s="2">
        <f t="shared" si="15"/>
        <v>41890</v>
      </c>
      <c r="M252">
        <f t="shared" si="16"/>
        <v>2771.5999999791384</v>
      </c>
      <c r="N252">
        <f t="shared" si="17"/>
        <v>2959.2999986410141</v>
      </c>
      <c r="O252">
        <f t="shared" si="18"/>
        <v>3062.7000002339482</v>
      </c>
      <c r="P252">
        <f t="shared" si="19"/>
        <v>4061.4000087752938</v>
      </c>
    </row>
    <row r="253" spans="1:16" x14ac:dyDescent="0.4">
      <c r="A253" s="1">
        <v>2014</v>
      </c>
      <c r="B253" s="1">
        <v>9</v>
      </c>
      <c r="C253" s="1">
        <v>9</v>
      </c>
      <c r="D253" s="1">
        <v>19.79999923706055</v>
      </c>
      <c r="E253" s="1">
        <v>18.39999961853027</v>
      </c>
      <c r="F253" s="1">
        <v>17.60000038146973</v>
      </c>
      <c r="G253" s="1">
        <v>12.89999961853027</v>
      </c>
      <c r="H253">
        <f>IF(D253&lt;&gt;"",MAX('DDD Model Calculations'!$D$20-'Weather Data'!D253,0),MAX('DDD Model Calculations'!$D$20-AVERAGE('Weather Data'!D252,'Weather Data'!D254),0))</f>
        <v>0</v>
      </c>
      <c r="I253">
        <f>IF(E253&lt;&gt;"",MAX('DDD Model Calculations'!$D$20-'Weather Data'!E253,0),MAX('DDD Model Calculations'!$D$20-AVERAGE('Weather Data'!E252,'Weather Data'!E254),0))</f>
        <v>0</v>
      </c>
      <c r="J253">
        <f>IF(F253&lt;&gt;"",MAX('DDD Model Calculations'!$D$20-'Weather Data'!F253,0),MAX('DDD Model Calculations'!$D$20-AVERAGE('Weather Data'!F252,'Weather Data'!F254),0))</f>
        <v>0.39999961853026988</v>
      </c>
      <c r="K253">
        <f>IF(G253&lt;&gt;"",MAX('DDD Model Calculations'!$D$20-'Weather Data'!G253,0),MAX('DDD Model Calculations'!$D$20-AVERAGE('Weather Data'!G252,'Weather Data'!G254),0))</f>
        <v>5.1000003814697301</v>
      </c>
      <c r="L253" s="2">
        <f t="shared" si="15"/>
        <v>41891</v>
      </c>
      <c r="M253">
        <f t="shared" si="16"/>
        <v>2771.5999999791384</v>
      </c>
      <c r="N253">
        <f t="shared" si="17"/>
        <v>2959.2999986410141</v>
      </c>
      <c r="O253">
        <f t="shared" si="18"/>
        <v>3063.0999998524785</v>
      </c>
      <c r="P253">
        <f t="shared" si="19"/>
        <v>4066.5000091567636</v>
      </c>
    </row>
    <row r="254" spans="1:16" x14ac:dyDescent="0.4">
      <c r="A254" s="1">
        <v>2014</v>
      </c>
      <c r="B254" s="1">
        <v>9</v>
      </c>
      <c r="C254" s="1">
        <v>10</v>
      </c>
      <c r="D254" s="1">
        <v>20.39999961853027</v>
      </c>
      <c r="E254" s="1">
        <v>18.79999923706055</v>
      </c>
      <c r="F254" s="1">
        <v>18.10000038146973</v>
      </c>
      <c r="G254" s="1">
        <v>6.0999999046325684</v>
      </c>
      <c r="H254">
        <f>IF(D254&lt;&gt;"",MAX('DDD Model Calculations'!$D$20-'Weather Data'!D254,0),MAX('DDD Model Calculations'!$D$20-AVERAGE('Weather Data'!D253,'Weather Data'!D255),0))</f>
        <v>0</v>
      </c>
      <c r="I254">
        <f>IF(E254&lt;&gt;"",MAX('DDD Model Calculations'!$D$20-'Weather Data'!E254,0),MAX('DDD Model Calculations'!$D$20-AVERAGE('Weather Data'!E253,'Weather Data'!E255),0))</f>
        <v>0</v>
      </c>
      <c r="J254">
        <f>IF(F254&lt;&gt;"",MAX('DDD Model Calculations'!$D$20-'Weather Data'!F254,0),MAX('DDD Model Calculations'!$D$20-AVERAGE('Weather Data'!F253,'Weather Data'!F255),0))</f>
        <v>0</v>
      </c>
      <c r="K254">
        <f>IF(G254&lt;&gt;"",MAX('DDD Model Calculations'!$D$20-'Weather Data'!G254,0),MAX('DDD Model Calculations'!$D$20-AVERAGE('Weather Data'!G253,'Weather Data'!G255),0))</f>
        <v>11.900000095367432</v>
      </c>
      <c r="L254" s="2">
        <f t="shared" si="15"/>
        <v>41892</v>
      </c>
      <c r="M254">
        <f t="shared" si="16"/>
        <v>2771.5999999791384</v>
      </c>
      <c r="N254">
        <f t="shared" si="17"/>
        <v>2959.2999986410141</v>
      </c>
      <c r="O254">
        <f t="shared" si="18"/>
        <v>3063.0999998524785</v>
      </c>
      <c r="P254">
        <f t="shared" si="19"/>
        <v>4078.400009252131</v>
      </c>
    </row>
    <row r="255" spans="1:16" x14ac:dyDescent="0.4">
      <c r="A255" s="1">
        <v>2014</v>
      </c>
      <c r="B255" s="1">
        <v>9</v>
      </c>
      <c r="C255" s="1">
        <v>11</v>
      </c>
      <c r="D255" s="1">
        <v>17.10000038146973</v>
      </c>
      <c r="E255" s="1">
        <v>16</v>
      </c>
      <c r="F255" s="1">
        <v>15.69999980926514</v>
      </c>
      <c r="G255" s="1">
        <v>5.8000001907348633</v>
      </c>
      <c r="H255">
        <f>IF(D255&lt;&gt;"",MAX('DDD Model Calculations'!$D$20-'Weather Data'!D255,0),MAX('DDD Model Calculations'!$D$20-AVERAGE('Weather Data'!D254,'Weather Data'!D256),0))</f>
        <v>0.89999961853026988</v>
      </c>
      <c r="I255">
        <f>IF(E255&lt;&gt;"",MAX('DDD Model Calculations'!$D$20-'Weather Data'!E255,0),MAX('DDD Model Calculations'!$D$20-AVERAGE('Weather Data'!E254,'Weather Data'!E256),0))</f>
        <v>2</v>
      </c>
      <c r="J255">
        <f>IF(F255&lt;&gt;"",MAX('DDD Model Calculations'!$D$20-'Weather Data'!F255,0),MAX('DDD Model Calculations'!$D$20-AVERAGE('Weather Data'!F254,'Weather Data'!F256),0))</f>
        <v>2.3000001907348597</v>
      </c>
      <c r="K255">
        <f>IF(G255&lt;&gt;"",MAX('DDD Model Calculations'!$D$20-'Weather Data'!G255,0),MAX('DDD Model Calculations'!$D$20-AVERAGE('Weather Data'!G254,'Weather Data'!G256),0))</f>
        <v>12.199999809265137</v>
      </c>
      <c r="L255" s="2">
        <f t="shared" si="15"/>
        <v>41893</v>
      </c>
      <c r="M255">
        <f t="shared" si="16"/>
        <v>2772.4999995976686</v>
      </c>
      <c r="N255">
        <f t="shared" si="17"/>
        <v>2961.2999986410141</v>
      </c>
      <c r="O255">
        <f t="shared" si="18"/>
        <v>3065.4000000432134</v>
      </c>
      <c r="P255">
        <f t="shared" si="19"/>
        <v>4090.6000090613961</v>
      </c>
    </row>
    <row r="256" spans="1:16" x14ac:dyDescent="0.4">
      <c r="A256" s="1">
        <v>2014</v>
      </c>
      <c r="B256" s="1">
        <v>9</v>
      </c>
      <c r="C256" s="1">
        <v>12</v>
      </c>
      <c r="D256" s="1">
        <v>11.60000038146973</v>
      </c>
      <c r="E256" s="1">
        <v>10.69999980926514</v>
      </c>
      <c r="F256" s="1">
        <v>10.30000019073486</v>
      </c>
      <c r="G256" s="1">
        <v>6.8000001907348633</v>
      </c>
      <c r="H256">
        <f>IF(D256&lt;&gt;"",MAX('DDD Model Calculations'!$D$20-'Weather Data'!D256,0),MAX('DDD Model Calculations'!$D$20-AVERAGE('Weather Data'!D255,'Weather Data'!D257),0))</f>
        <v>6.3999996185302699</v>
      </c>
      <c r="I256">
        <f>IF(E256&lt;&gt;"",MAX('DDD Model Calculations'!$D$20-'Weather Data'!E256,0),MAX('DDD Model Calculations'!$D$20-AVERAGE('Weather Data'!E255,'Weather Data'!E257),0))</f>
        <v>7.3000001907348597</v>
      </c>
      <c r="J256">
        <f>IF(F256&lt;&gt;"",MAX('DDD Model Calculations'!$D$20-'Weather Data'!F256,0),MAX('DDD Model Calculations'!$D$20-AVERAGE('Weather Data'!F255,'Weather Data'!F257),0))</f>
        <v>7.6999998092651403</v>
      </c>
      <c r="K256">
        <f>IF(G256&lt;&gt;"",MAX('DDD Model Calculations'!$D$20-'Weather Data'!G256,0),MAX('DDD Model Calculations'!$D$20-AVERAGE('Weather Data'!G255,'Weather Data'!G257),0))</f>
        <v>11.199999809265137</v>
      </c>
      <c r="L256" s="2">
        <f t="shared" si="15"/>
        <v>41894</v>
      </c>
      <c r="M256">
        <f t="shared" si="16"/>
        <v>2778.8999992161989</v>
      </c>
      <c r="N256">
        <f t="shared" si="17"/>
        <v>2968.599998831749</v>
      </c>
      <c r="O256">
        <f t="shared" si="18"/>
        <v>3073.0999998524785</v>
      </c>
      <c r="P256">
        <f t="shared" si="19"/>
        <v>4101.8000088706613</v>
      </c>
    </row>
    <row r="257" spans="1:16" x14ac:dyDescent="0.4">
      <c r="A257" s="1">
        <v>2014</v>
      </c>
      <c r="B257" s="1">
        <v>9</v>
      </c>
      <c r="C257" s="1">
        <v>13</v>
      </c>
      <c r="D257" s="1">
        <v>10.80000019073486</v>
      </c>
      <c r="E257" s="1">
        <v>11.60000038146973</v>
      </c>
      <c r="F257" s="1">
        <v>8.3000001907348633</v>
      </c>
      <c r="G257" s="1">
        <v>9.6000003814697266</v>
      </c>
      <c r="H257">
        <f>IF(D257&lt;&gt;"",MAX('DDD Model Calculations'!$D$20-'Weather Data'!D257,0),MAX('DDD Model Calculations'!$D$20-AVERAGE('Weather Data'!D256,'Weather Data'!D258),0))</f>
        <v>7.1999998092651403</v>
      </c>
      <c r="I257">
        <f>IF(E257&lt;&gt;"",MAX('DDD Model Calculations'!$D$20-'Weather Data'!E257,0),MAX('DDD Model Calculations'!$D$20-AVERAGE('Weather Data'!E256,'Weather Data'!E258),0))</f>
        <v>6.3999996185302699</v>
      </c>
      <c r="J257">
        <f>IF(F257&lt;&gt;"",MAX('DDD Model Calculations'!$D$20-'Weather Data'!F257,0),MAX('DDD Model Calculations'!$D$20-AVERAGE('Weather Data'!F256,'Weather Data'!F258),0))</f>
        <v>9.6999998092651367</v>
      </c>
      <c r="K257">
        <f>IF(G257&lt;&gt;"",MAX('DDD Model Calculations'!$D$20-'Weather Data'!G257,0),MAX('DDD Model Calculations'!$D$20-AVERAGE('Weather Data'!G256,'Weather Data'!G258),0))</f>
        <v>8.3999996185302734</v>
      </c>
      <c r="L257" s="2">
        <f t="shared" si="15"/>
        <v>41895</v>
      </c>
      <c r="M257">
        <f t="shared" si="16"/>
        <v>2786.0999990254641</v>
      </c>
      <c r="N257">
        <f t="shared" si="17"/>
        <v>2974.9999984502792</v>
      </c>
      <c r="O257">
        <f t="shared" si="18"/>
        <v>3082.7999996617436</v>
      </c>
      <c r="P257">
        <f t="shared" si="19"/>
        <v>4110.2000084891915</v>
      </c>
    </row>
    <row r="258" spans="1:16" x14ac:dyDescent="0.4">
      <c r="A258" s="1">
        <v>2014</v>
      </c>
      <c r="B258" s="1">
        <v>9</v>
      </c>
      <c r="C258" s="1">
        <v>14</v>
      </c>
      <c r="D258" s="1">
        <v>10.69999980926514</v>
      </c>
      <c r="E258" s="1">
        <v>10.60000038146973</v>
      </c>
      <c r="F258" s="1">
        <v>9.1000003814697266</v>
      </c>
      <c r="G258" s="1">
        <v>9.1000003814697266</v>
      </c>
      <c r="H258">
        <f>IF(D258&lt;&gt;"",MAX('DDD Model Calculations'!$D$20-'Weather Data'!D258,0),MAX('DDD Model Calculations'!$D$20-AVERAGE('Weather Data'!D257,'Weather Data'!D259),0))</f>
        <v>7.3000001907348597</v>
      </c>
      <c r="I258">
        <f>IF(E258&lt;&gt;"",MAX('DDD Model Calculations'!$D$20-'Weather Data'!E258,0),MAX('DDD Model Calculations'!$D$20-AVERAGE('Weather Data'!E257,'Weather Data'!E259),0))</f>
        <v>7.3999996185302699</v>
      </c>
      <c r="J258">
        <f>IF(F258&lt;&gt;"",MAX('DDD Model Calculations'!$D$20-'Weather Data'!F258,0),MAX('DDD Model Calculations'!$D$20-AVERAGE('Weather Data'!F257,'Weather Data'!F259),0))</f>
        <v>8.8999996185302734</v>
      </c>
      <c r="K258">
        <f>IF(G258&lt;&gt;"",MAX('DDD Model Calculations'!$D$20-'Weather Data'!G258,0),MAX('DDD Model Calculations'!$D$20-AVERAGE('Weather Data'!G257,'Weather Data'!G259),0))</f>
        <v>8.8999996185302734</v>
      </c>
      <c r="L258" s="2">
        <f t="shared" ref="L258:L321" si="20">DATE(A258,B258,C258)</f>
        <v>41896</v>
      </c>
      <c r="M258">
        <f t="shared" si="16"/>
        <v>2793.3999992161989</v>
      </c>
      <c r="N258">
        <f t="shared" si="17"/>
        <v>2982.3999980688095</v>
      </c>
      <c r="O258">
        <f t="shared" si="18"/>
        <v>3091.6999992802739</v>
      </c>
      <c r="P258">
        <f t="shared" si="19"/>
        <v>4119.1000081077218</v>
      </c>
    </row>
    <row r="259" spans="1:16" x14ac:dyDescent="0.4">
      <c r="A259" s="1">
        <v>2014</v>
      </c>
      <c r="B259" s="1">
        <v>9</v>
      </c>
      <c r="C259" s="1">
        <v>15</v>
      </c>
      <c r="D259" s="1">
        <v>13.80000019073486</v>
      </c>
      <c r="E259" s="1">
        <v>11.89999961853027</v>
      </c>
      <c r="F259" s="1">
        <v>11.80000019073486</v>
      </c>
      <c r="G259" s="1">
        <v>7.9000000953674316</v>
      </c>
      <c r="H259">
        <f>IF(D259&lt;&gt;"",MAX('DDD Model Calculations'!$D$20-'Weather Data'!D259,0),MAX('DDD Model Calculations'!$D$20-AVERAGE('Weather Data'!D258,'Weather Data'!D260),0))</f>
        <v>4.1999998092651403</v>
      </c>
      <c r="I259">
        <f>IF(E259&lt;&gt;"",MAX('DDD Model Calculations'!$D$20-'Weather Data'!E259,0),MAX('DDD Model Calculations'!$D$20-AVERAGE('Weather Data'!E258,'Weather Data'!E260),0))</f>
        <v>6.1000003814697301</v>
      </c>
      <c r="J259">
        <f>IF(F259&lt;&gt;"",MAX('DDD Model Calculations'!$D$20-'Weather Data'!F259,0),MAX('DDD Model Calculations'!$D$20-AVERAGE('Weather Data'!F258,'Weather Data'!F260),0))</f>
        <v>6.1999998092651403</v>
      </c>
      <c r="K259">
        <f>IF(G259&lt;&gt;"",MAX('DDD Model Calculations'!$D$20-'Weather Data'!G259,0),MAX('DDD Model Calculations'!$D$20-AVERAGE('Weather Data'!G258,'Weather Data'!G260),0))</f>
        <v>10.099999904632568</v>
      </c>
      <c r="L259" s="2">
        <f t="shared" si="20"/>
        <v>41897</v>
      </c>
      <c r="M259">
        <f t="shared" ref="M259:M322" si="21">M258+H259</f>
        <v>2797.5999990254641</v>
      </c>
      <c r="N259">
        <f t="shared" ref="N259:N322" si="22">N258+I259</f>
        <v>2988.4999984502792</v>
      </c>
      <c r="O259">
        <f t="shared" ref="O259:O322" si="23">O258+J259</f>
        <v>3097.8999990895391</v>
      </c>
      <c r="P259">
        <f t="shared" ref="P259:P322" si="24">P258+K259</f>
        <v>4129.2000080123544</v>
      </c>
    </row>
    <row r="260" spans="1:16" x14ac:dyDescent="0.4">
      <c r="A260" s="1">
        <v>2014</v>
      </c>
      <c r="B260" s="1">
        <v>9</v>
      </c>
      <c r="C260" s="1">
        <v>16</v>
      </c>
      <c r="D260" s="1">
        <v>14.19999980926514</v>
      </c>
      <c r="E260" s="1">
        <v>12.5</v>
      </c>
      <c r="F260" s="1">
        <v>12.60000038146973</v>
      </c>
      <c r="G260" s="1">
        <v>9.6000003814697266</v>
      </c>
      <c r="H260">
        <f>IF(D260&lt;&gt;"",MAX('DDD Model Calculations'!$D$20-'Weather Data'!D260,0),MAX('DDD Model Calculations'!$D$20-AVERAGE('Weather Data'!D259,'Weather Data'!D261),0))</f>
        <v>3.8000001907348597</v>
      </c>
      <c r="I260">
        <f>IF(E260&lt;&gt;"",MAX('DDD Model Calculations'!$D$20-'Weather Data'!E260,0),MAX('DDD Model Calculations'!$D$20-AVERAGE('Weather Data'!E259,'Weather Data'!E261),0))</f>
        <v>5.5</v>
      </c>
      <c r="J260">
        <f>IF(F260&lt;&gt;"",MAX('DDD Model Calculations'!$D$20-'Weather Data'!F260,0),MAX('DDD Model Calculations'!$D$20-AVERAGE('Weather Data'!F259,'Weather Data'!F261),0))</f>
        <v>5.3999996185302699</v>
      </c>
      <c r="K260">
        <f>IF(G260&lt;&gt;"",MAX('DDD Model Calculations'!$D$20-'Weather Data'!G260,0),MAX('DDD Model Calculations'!$D$20-AVERAGE('Weather Data'!G259,'Weather Data'!G261),0))</f>
        <v>8.3999996185302734</v>
      </c>
      <c r="L260" s="2">
        <f t="shared" si="20"/>
        <v>41898</v>
      </c>
      <c r="M260">
        <f t="shared" si="21"/>
        <v>2801.3999992161989</v>
      </c>
      <c r="N260">
        <f t="shared" si="22"/>
        <v>2993.9999984502792</v>
      </c>
      <c r="O260">
        <f t="shared" si="23"/>
        <v>3103.2999987080693</v>
      </c>
      <c r="P260">
        <f t="shared" si="24"/>
        <v>4137.6000076308846</v>
      </c>
    </row>
    <row r="261" spans="1:16" x14ac:dyDescent="0.4">
      <c r="A261" s="1">
        <v>2014</v>
      </c>
      <c r="B261" s="1">
        <v>9</v>
      </c>
      <c r="C261" s="1">
        <v>17</v>
      </c>
      <c r="D261" s="1">
        <v>14.19999980926514</v>
      </c>
      <c r="E261" s="1">
        <v>12</v>
      </c>
      <c r="F261" s="1">
        <v>10.80000019073486</v>
      </c>
      <c r="G261" s="1">
        <v>5.5</v>
      </c>
      <c r="H261">
        <f>IF(D261&lt;&gt;"",MAX('DDD Model Calculations'!$D$20-'Weather Data'!D261,0),MAX('DDD Model Calculations'!$D$20-AVERAGE('Weather Data'!D260,'Weather Data'!D262),0))</f>
        <v>3.8000001907348597</v>
      </c>
      <c r="I261">
        <f>IF(E261&lt;&gt;"",MAX('DDD Model Calculations'!$D$20-'Weather Data'!E261,0),MAX('DDD Model Calculations'!$D$20-AVERAGE('Weather Data'!E260,'Weather Data'!E262),0))</f>
        <v>6</v>
      </c>
      <c r="J261">
        <f>IF(F261&lt;&gt;"",MAX('DDD Model Calculations'!$D$20-'Weather Data'!F261,0),MAX('DDD Model Calculations'!$D$20-AVERAGE('Weather Data'!F260,'Weather Data'!F262),0))</f>
        <v>7.1999998092651403</v>
      </c>
      <c r="K261">
        <f>IF(G261&lt;&gt;"",MAX('DDD Model Calculations'!$D$20-'Weather Data'!G261,0),MAX('DDD Model Calculations'!$D$20-AVERAGE('Weather Data'!G260,'Weather Data'!G262),0))</f>
        <v>12.5</v>
      </c>
      <c r="L261" s="2">
        <f t="shared" si="20"/>
        <v>41899</v>
      </c>
      <c r="M261">
        <f t="shared" si="21"/>
        <v>2805.1999994069338</v>
      </c>
      <c r="N261">
        <f t="shared" si="22"/>
        <v>2999.9999984502792</v>
      </c>
      <c r="O261">
        <f t="shared" si="23"/>
        <v>3110.4999985173345</v>
      </c>
      <c r="P261">
        <f t="shared" si="24"/>
        <v>4150.1000076308846</v>
      </c>
    </row>
    <row r="262" spans="1:16" x14ac:dyDescent="0.4">
      <c r="A262" s="1">
        <v>2014</v>
      </c>
      <c r="B262" s="1">
        <v>9</v>
      </c>
      <c r="C262" s="1">
        <v>18</v>
      </c>
      <c r="D262" s="1">
        <v>9.8999996185302734</v>
      </c>
      <c r="E262" s="1">
        <v>11.19999980926514</v>
      </c>
      <c r="F262" s="1">
        <v>7.4000000953674316</v>
      </c>
      <c r="G262" s="1">
        <v>4.0999999046325684</v>
      </c>
      <c r="H262">
        <f>IF(D262&lt;&gt;"",MAX('DDD Model Calculations'!$D$20-'Weather Data'!D262,0),MAX('DDD Model Calculations'!$D$20-AVERAGE('Weather Data'!D261,'Weather Data'!D263),0))</f>
        <v>8.1000003814697266</v>
      </c>
      <c r="I262">
        <f>IF(E262&lt;&gt;"",MAX('DDD Model Calculations'!$D$20-'Weather Data'!E262,0),MAX('DDD Model Calculations'!$D$20-AVERAGE('Weather Data'!E261,'Weather Data'!E263),0))</f>
        <v>6.8000001907348597</v>
      </c>
      <c r="J262">
        <f>IF(F262&lt;&gt;"",MAX('DDD Model Calculations'!$D$20-'Weather Data'!F262,0),MAX('DDD Model Calculations'!$D$20-AVERAGE('Weather Data'!F261,'Weather Data'!F263),0))</f>
        <v>10.599999904632568</v>
      </c>
      <c r="K262">
        <f>IF(G262&lt;&gt;"",MAX('DDD Model Calculations'!$D$20-'Weather Data'!G262,0),MAX('DDD Model Calculations'!$D$20-AVERAGE('Weather Data'!G261,'Weather Data'!G263),0))</f>
        <v>13.900000095367432</v>
      </c>
      <c r="L262" s="2">
        <f t="shared" si="20"/>
        <v>41900</v>
      </c>
      <c r="M262">
        <f t="shared" si="21"/>
        <v>2813.2999997884035</v>
      </c>
      <c r="N262">
        <f t="shared" si="22"/>
        <v>3006.7999986410141</v>
      </c>
      <c r="O262">
        <f t="shared" si="23"/>
        <v>3121.099998421967</v>
      </c>
      <c r="P262">
        <f t="shared" si="24"/>
        <v>4164.0000077262521</v>
      </c>
    </row>
    <row r="263" spans="1:16" x14ac:dyDescent="0.4">
      <c r="A263" s="1">
        <v>2014</v>
      </c>
      <c r="B263" s="1">
        <v>9</v>
      </c>
      <c r="C263" s="1">
        <v>19</v>
      </c>
      <c r="D263" s="1">
        <v>9.3000001907348633</v>
      </c>
      <c r="E263" s="1">
        <v>10.80000019073486</v>
      </c>
      <c r="F263" s="1">
        <v>6.8000001907348633</v>
      </c>
      <c r="G263" s="1">
        <v>11.69999980926514</v>
      </c>
      <c r="H263">
        <f>IF(D263&lt;&gt;"",MAX('DDD Model Calculations'!$D$20-'Weather Data'!D263,0),MAX('DDD Model Calculations'!$D$20-AVERAGE('Weather Data'!D262,'Weather Data'!D264),0))</f>
        <v>8.6999998092651367</v>
      </c>
      <c r="I263">
        <f>IF(E263&lt;&gt;"",MAX('DDD Model Calculations'!$D$20-'Weather Data'!E263,0),MAX('DDD Model Calculations'!$D$20-AVERAGE('Weather Data'!E262,'Weather Data'!E264),0))</f>
        <v>7.1999998092651403</v>
      </c>
      <c r="J263">
        <f>IF(F263&lt;&gt;"",MAX('DDD Model Calculations'!$D$20-'Weather Data'!F263,0),MAX('DDD Model Calculations'!$D$20-AVERAGE('Weather Data'!F262,'Weather Data'!F264),0))</f>
        <v>11.199999809265137</v>
      </c>
      <c r="K263">
        <f>IF(G263&lt;&gt;"",MAX('DDD Model Calculations'!$D$20-'Weather Data'!G263,0),MAX('DDD Model Calculations'!$D$20-AVERAGE('Weather Data'!G262,'Weather Data'!G264),0))</f>
        <v>6.3000001907348597</v>
      </c>
      <c r="L263" s="2">
        <f t="shared" si="20"/>
        <v>41901</v>
      </c>
      <c r="M263">
        <f t="shared" si="21"/>
        <v>2821.9999995976686</v>
      </c>
      <c r="N263">
        <f t="shared" si="22"/>
        <v>3013.9999984502792</v>
      </c>
      <c r="O263">
        <f t="shared" si="23"/>
        <v>3132.2999982312322</v>
      </c>
      <c r="P263">
        <f t="shared" si="24"/>
        <v>4170.3000079169869</v>
      </c>
    </row>
    <row r="264" spans="1:16" x14ac:dyDescent="0.4">
      <c r="A264" s="1">
        <v>2014</v>
      </c>
      <c r="B264" s="1">
        <v>9</v>
      </c>
      <c r="C264" s="1">
        <v>20</v>
      </c>
      <c r="D264" s="1">
        <v>17.20000076293945</v>
      </c>
      <c r="E264" s="1">
        <v>15.5</v>
      </c>
      <c r="F264" s="1">
        <v>13.5</v>
      </c>
      <c r="G264" s="1">
        <v>15.10000038146973</v>
      </c>
      <c r="H264">
        <f>IF(D264&lt;&gt;"",MAX('DDD Model Calculations'!$D$20-'Weather Data'!D264,0),MAX('DDD Model Calculations'!$D$20-AVERAGE('Weather Data'!D263,'Weather Data'!D265),0))</f>
        <v>0.79999923706055043</v>
      </c>
      <c r="I264">
        <f>IF(E264&lt;&gt;"",MAX('DDD Model Calculations'!$D$20-'Weather Data'!E264,0),MAX('DDD Model Calculations'!$D$20-AVERAGE('Weather Data'!E263,'Weather Data'!E265),0))</f>
        <v>2.5</v>
      </c>
      <c r="J264">
        <f>IF(F264&lt;&gt;"",MAX('DDD Model Calculations'!$D$20-'Weather Data'!F264,0),MAX('DDD Model Calculations'!$D$20-AVERAGE('Weather Data'!F263,'Weather Data'!F265),0))</f>
        <v>4.5</v>
      </c>
      <c r="K264">
        <f>IF(G264&lt;&gt;"",MAX('DDD Model Calculations'!$D$20-'Weather Data'!G264,0),MAX('DDD Model Calculations'!$D$20-AVERAGE('Weather Data'!G263,'Weather Data'!G265),0))</f>
        <v>2.8999996185302699</v>
      </c>
      <c r="L264" s="2">
        <f t="shared" si="20"/>
        <v>41902</v>
      </c>
      <c r="M264">
        <f t="shared" si="21"/>
        <v>2822.7999988347292</v>
      </c>
      <c r="N264">
        <f t="shared" si="22"/>
        <v>3016.4999984502792</v>
      </c>
      <c r="O264">
        <f t="shared" si="23"/>
        <v>3136.7999982312322</v>
      </c>
      <c r="P264">
        <f t="shared" si="24"/>
        <v>4173.2000075355172</v>
      </c>
    </row>
    <row r="265" spans="1:16" x14ac:dyDescent="0.4">
      <c r="A265" s="1">
        <v>2014</v>
      </c>
      <c r="B265" s="1">
        <v>9</v>
      </c>
      <c r="C265" s="1">
        <v>21</v>
      </c>
      <c r="D265" s="1">
        <v>16.89999961853027</v>
      </c>
      <c r="E265" s="1">
        <v>14.80000019073486</v>
      </c>
      <c r="F265" s="1">
        <v>16.39999961853027</v>
      </c>
      <c r="G265" s="1">
        <v>9.3000001907348633</v>
      </c>
      <c r="H265">
        <f>IF(D265&lt;&gt;"",MAX('DDD Model Calculations'!$D$20-'Weather Data'!D265,0),MAX('DDD Model Calculations'!$D$20-AVERAGE('Weather Data'!D264,'Weather Data'!D266),0))</f>
        <v>1.1000003814697301</v>
      </c>
      <c r="I265">
        <f>IF(E265&lt;&gt;"",MAX('DDD Model Calculations'!$D$20-'Weather Data'!E265,0),MAX('DDD Model Calculations'!$D$20-AVERAGE('Weather Data'!E264,'Weather Data'!E266),0))</f>
        <v>3.1999998092651403</v>
      </c>
      <c r="J265">
        <f>IF(F265&lt;&gt;"",MAX('DDD Model Calculations'!$D$20-'Weather Data'!F265,0),MAX('DDD Model Calculations'!$D$20-AVERAGE('Weather Data'!F264,'Weather Data'!F266),0))</f>
        <v>1.6000003814697301</v>
      </c>
      <c r="K265">
        <f>IF(G265&lt;&gt;"",MAX('DDD Model Calculations'!$D$20-'Weather Data'!G265,0),MAX('DDD Model Calculations'!$D$20-AVERAGE('Weather Data'!G264,'Weather Data'!G266),0))</f>
        <v>8.6999998092651367</v>
      </c>
      <c r="L265" s="2">
        <f t="shared" si="20"/>
        <v>41903</v>
      </c>
      <c r="M265">
        <f t="shared" si="21"/>
        <v>2823.8999992161989</v>
      </c>
      <c r="N265">
        <f t="shared" si="22"/>
        <v>3019.6999982595444</v>
      </c>
      <c r="O265">
        <f t="shared" si="23"/>
        <v>3138.3999986127019</v>
      </c>
      <c r="P265">
        <f t="shared" si="24"/>
        <v>4181.9000073447824</v>
      </c>
    </row>
    <row r="266" spans="1:16" x14ac:dyDescent="0.4">
      <c r="A266" s="1">
        <v>2014</v>
      </c>
      <c r="B266" s="1">
        <v>9</v>
      </c>
      <c r="C266" s="1">
        <v>22</v>
      </c>
      <c r="D266" s="1">
        <v>11.39999961853027</v>
      </c>
      <c r="E266" s="1">
        <v>9.3999996185302734</v>
      </c>
      <c r="F266" s="1">
        <v>7.8000001907348633</v>
      </c>
      <c r="G266" s="1">
        <v>13.19999980926514</v>
      </c>
      <c r="H266">
        <f>IF(D266&lt;&gt;"",MAX('DDD Model Calculations'!$D$20-'Weather Data'!D266,0),MAX('DDD Model Calculations'!$D$20-AVERAGE('Weather Data'!D265,'Weather Data'!D267),0))</f>
        <v>6.6000003814697301</v>
      </c>
      <c r="I266">
        <f>IF(E266&lt;&gt;"",MAX('DDD Model Calculations'!$D$20-'Weather Data'!E266,0),MAX('DDD Model Calculations'!$D$20-AVERAGE('Weather Data'!E265,'Weather Data'!E267),0))</f>
        <v>8.6000003814697266</v>
      </c>
      <c r="J266">
        <f>IF(F266&lt;&gt;"",MAX('DDD Model Calculations'!$D$20-'Weather Data'!F266,0),MAX('DDD Model Calculations'!$D$20-AVERAGE('Weather Data'!F265,'Weather Data'!F267),0))</f>
        <v>10.199999809265137</v>
      </c>
      <c r="K266">
        <f>IF(G266&lt;&gt;"",MAX('DDD Model Calculations'!$D$20-'Weather Data'!G266,0),MAX('DDD Model Calculations'!$D$20-AVERAGE('Weather Data'!G265,'Weather Data'!G267),0))</f>
        <v>4.8000001907348597</v>
      </c>
      <c r="L266" s="2">
        <f t="shared" si="20"/>
        <v>41904</v>
      </c>
      <c r="M266">
        <f t="shared" si="21"/>
        <v>2830.4999995976686</v>
      </c>
      <c r="N266">
        <f t="shared" si="22"/>
        <v>3028.2999986410141</v>
      </c>
      <c r="O266">
        <f t="shared" si="23"/>
        <v>3148.599998421967</v>
      </c>
      <c r="P266">
        <f t="shared" si="24"/>
        <v>4186.7000075355172</v>
      </c>
    </row>
    <row r="267" spans="1:16" x14ac:dyDescent="0.4">
      <c r="A267" s="1">
        <v>2014</v>
      </c>
      <c r="B267" s="1">
        <v>9</v>
      </c>
      <c r="C267" s="1">
        <v>23</v>
      </c>
      <c r="D267" s="1">
        <v>14.80000019073486</v>
      </c>
      <c r="E267" s="1">
        <v>13</v>
      </c>
      <c r="F267" s="1">
        <v>11.69999980926514</v>
      </c>
      <c r="G267" s="1">
        <v>15.30000019073486</v>
      </c>
      <c r="H267">
        <f>IF(D267&lt;&gt;"",MAX('DDD Model Calculations'!$D$20-'Weather Data'!D267,0),MAX('DDD Model Calculations'!$D$20-AVERAGE('Weather Data'!D266,'Weather Data'!D268),0))</f>
        <v>3.1999998092651403</v>
      </c>
      <c r="I267">
        <f>IF(E267&lt;&gt;"",MAX('DDD Model Calculations'!$D$20-'Weather Data'!E267,0),MAX('DDD Model Calculations'!$D$20-AVERAGE('Weather Data'!E266,'Weather Data'!E268),0))</f>
        <v>5</v>
      </c>
      <c r="J267">
        <f>IF(F267&lt;&gt;"",MAX('DDD Model Calculations'!$D$20-'Weather Data'!F267,0),MAX('DDD Model Calculations'!$D$20-AVERAGE('Weather Data'!F266,'Weather Data'!F268),0))</f>
        <v>6.3000001907348597</v>
      </c>
      <c r="K267">
        <f>IF(G267&lt;&gt;"",MAX('DDD Model Calculations'!$D$20-'Weather Data'!G267,0),MAX('DDD Model Calculations'!$D$20-AVERAGE('Weather Data'!G266,'Weather Data'!G268),0))</f>
        <v>2.6999998092651403</v>
      </c>
      <c r="L267" s="2">
        <f t="shared" si="20"/>
        <v>41905</v>
      </c>
      <c r="M267">
        <f t="shared" si="21"/>
        <v>2833.6999994069338</v>
      </c>
      <c r="N267">
        <f t="shared" si="22"/>
        <v>3033.2999986410141</v>
      </c>
      <c r="O267">
        <f t="shared" si="23"/>
        <v>3154.8999986127019</v>
      </c>
      <c r="P267">
        <f t="shared" si="24"/>
        <v>4189.4000073447824</v>
      </c>
    </row>
    <row r="268" spans="1:16" x14ac:dyDescent="0.4">
      <c r="A268" s="1">
        <v>2014</v>
      </c>
      <c r="B268" s="1">
        <v>9</v>
      </c>
      <c r="C268" s="1">
        <v>24</v>
      </c>
      <c r="D268" s="1">
        <v>16.29999923706055</v>
      </c>
      <c r="E268" s="1">
        <v>14.89999961853027</v>
      </c>
      <c r="F268" s="1">
        <v>14.89999961853027</v>
      </c>
      <c r="G268" s="1">
        <v>12.39999961853027</v>
      </c>
      <c r="H268">
        <f>IF(D268&lt;&gt;"",MAX('DDD Model Calculations'!$D$20-'Weather Data'!D268,0),MAX('DDD Model Calculations'!$D$20-AVERAGE('Weather Data'!D267,'Weather Data'!D269),0))</f>
        <v>1.7000007629394496</v>
      </c>
      <c r="I268">
        <f>IF(E268&lt;&gt;"",MAX('DDD Model Calculations'!$D$20-'Weather Data'!E268,0),MAX('DDD Model Calculations'!$D$20-AVERAGE('Weather Data'!E267,'Weather Data'!E269),0))</f>
        <v>3.1000003814697301</v>
      </c>
      <c r="J268">
        <f>IF(F268&lt;&gt;"",MAX('DDD Model Calculations'!$D$20-'Weather Data'!F268,0),MAX('DDD Model Calculations'!$D$20-AVERAGE('Weather Data'!F267,'Weather Data'!F269),0))</f>
        <v>3.1000003814697301</v>
      </c>
      <c r="K268">
        <f>IF(G268&lt;&gt;"",MAX('DDD Model Calculations'!$D$20-'Weather Data'!G268,0),MAX('DDD Model Calculations'!$D$20-AVERAGE('Weather Data'!G267,'Weather Data'!G269),0))</f>
        <v>5.6000003814697301</v>
      </c>
      <c r="L268" s="2">
        <f t="shared" si="20"/>
        <v>41906</v>
      </c>
      <c r="M268">
        <f t="shared" si="21"/>
        <v>2835.4000001698732</v>
      </c>
      <c r="N268">
        <f t="shared" si="22"/>
        <v>3036.3999990224838</v>
      </c>
      <c r="O268">
        <f t="shared" si="23"/>
        <v>3157.9999989941716</v>
      </c>
      <c r="P268">
        <f t="shared" si="24"/>
        <v>4195.0000077262521</v>
      </c>
    </row>
    <row r="269" spans="1:16" x14ac:dyDescent="0.4">
      <c r="A269" s="1">
        <v>2014</v>
      </c>
      <c r="B269" s="1">
        <v>9</v>
      </c>
      <c r="C269" s="1">
        <v>25</v>
      </c>
      <c r="D269" s="1">
        <v>16</v>
      </c>
      <c r="E269" s="1">
        <v>16</v>
      </c>
      <c r="F269" s="1">
        <v>16.60000038146973</v>
      </c>
      <c r="G269" s="1">
        <v>14.19999980926514</v>
      </c>
      <c r="H269">
        <f>IF(D269&lt;&gt;"",MAX('DDD Model Calculations'!$D$20-'Weather Data'!D269,0),MAX('DDD Model Calculations'!$D$20-AVERAGE('Weather Data'!D268,'Weather Data'!D270),0))</f>
        <v>2</v>
      </c>
      <c r="I269">
        <f>IF(E269&lt;&gt;"",MAX('DDD Model Calculations'!$D$20-'Weather Data'!E269,0),MAX('DDD Model Calculations'!$D$20-AVERAGE('Weather Data'!E268,'Weather Data'!E270),0))</f>
        <v>2</v>
      </c>
      <c r="J269">
        <f>IF(F269&lt;&gt;"",MAX('DDD Model Calculations'!$D$20-'Weather Data'!F269,0),MAX('DDD Model Calculations'!$D$20-AVERAGE('Weather Data'!F268,'Weather Data'!F270),0))</f>
        <v>1.3999996185302699</v>
      </c>
      <c r="K269">
        <f>IF(G269&lt;&gt;"",MAX('DDD Model Calculations'!$D$20-'Weather Data'!G269,0),MAX('DDD Model Calculations'!$D$20-AVERAGE('Weather Data'!G268,'Weather Data'!G270),0))</f>
        <v>3.8000001907348597</v>
      </c>
      <c r="L269" s="2">
        <f t="shared" si="20"/>
        <v>41907</v>
      </c>
      <c r="M269">
        <f t="shared" si="21"/>
        <v>2837.4000001698732</v>
      </c>
      <c r="N269">
        <f t="shared" si="22"/>
        <v>3038.3999990224838</v>
      </c>
      <c r="O269">
        <f t="shared" si="23"/>
        <v>3159.3999986127019</v>
      </c>
      <c r="P269">
        <f t="shared" si="24"/>
        <v>4198.8000079169869</v>
      </c>
    </row>
    <row r="270" spans="1:16" x14ac:dyDescent="0.4">
      <c r="A270" s="1">
        <v>2014</v>
      </c>
      <c r="B270" s="1">
        <v>9</v>
      </c>
      <c r="C270" s="1">
        <v>26</v>
      </c>
      <c r="D270" s="1">
        <v>17.10000038146973</v>
      </c>
      <c r="E270" s="1">
        <v>16.20000076293945</v>
      </c>
      <c r="F270" s="1">
        <v>18.10000038146973</v>
      </c>
      <c r="G270" s="1">
        <v>14.39999961853027</v>
      </c>
      <c r="H270">
        <f>IF(D270&lt;&gt;"",MAX('DDD Model Calculations'!$D$20-'Weather Data'!D270,0),MAX('DDD Model Calculations'!$D$20-AVERAGE('Weather Data'!D269,'Weather Data'!D271),0))</f>
        <v>0.89999961853026988</v>
      </c>
      <c r="I270">
        <f>IF(E270&lt;&gt;"",MAX('DDD Model Calculations'!$D$20-'Weather Data'!E270,0),MAX('DDD Model Calculations'!$D$20-AVERAGE('Weather Data'!E269,'Weather Data'!E271),0))</f>
        <v>1.7999992370605504</v>
      </c>
      <c r="J270">
        <f>IF(F270&lt;&gt;"",MAX('DDD Model Calculations'!$D$20-'Weather Data'!F270,0),MAX('DDD Model Calculations'!$D$20-AVERAGE('Weather Data'!F269,'Weather Data'!F271),0))</f>
        <v>0</v>
      </c>
      <c r="K270">
        <f>IF(G270&lt;&gt;"",MAX('DDD Model Calculations'!$D$20-'Weather Data'!G270,0),MAX('DDD Model Calculations'!$D$20-AVERAGE('Weather Data'!G269,'Weather Data'!G271),0))</f>
        <v>3.6000003814697301</v>
      </c>
      <c r="L270" s="2">
        <f t="shared" si="20"/>
        <v>41908</v>
      </c>
      <c r="M270">
        <f t="shared" si="21"/>
        <v>2838.2999997884035</v>
      </c>
      <c r="N270">
        <f t="shared" si="22"/>
        <v>3040.1999982595444</v>
      </c>
      <c r="O270">
        <f t="shared" si="23"/>
        <v>3159.3999986127019</v>
      </c>
      <c r="P270">
        <f t="shared" si="24"/>
        <v>4202.4000082984567</v>
      </c>
    </row>
    <row r="271" spans="1:16" x14ac:dyDescent="0.4">
      <c r="A271" s="1">
        <v>2014</v>
      </c>
      <c r="B271" s="1">
        <v>9</v>
      </c>
      <c r="C271" s="1">
        <v>27</v>
      </c>
      <c r="D271" s="1">
        <v>18.70000076293945</v>
      </c>
      <c r="E271" s="1">
        <v>17.60000038146973</v>
      </c>
      <c r="F271" s="1">
        <v>18.70000076293945</v>
      </c>
      <c r="G271" s="1">
        <v>16.10000038146973</v>
      </c>
      <c r="H271">
        <f>IF(D271&lt;&gt;"",MAX('DDD Model Calculations'!$D$20-'Weather Data'!D271,0),MAX('DDD Model Calculations'!$D$20-AVERAGE('Weather Data'!D270,'Weather Data'!D272),0))</f>
        <v>0</v>
      </c>
      <c r="I271">
        <f>IF(E271&lt;&gt;"",MAX('DDD Model Calculations'!$D$20-'Weather Data'!E271,0),MAX('DDD Model Calculations'!$D$20-AVERAGE('Weather Data'!E270,'Weather Data'!E272),0))</f>
        <v>0.39999961853026988</v>
      </c>
      <c r="J271">
        <f>IF(F271&lt;&gt;"",MAX('DDD Model Calculations'!$D$20-'Weather Data'!F271,0),MAX('DDD Model Calculations'!$D$20-AVERAGE('Weather Data'!F270,'Weather Data'!F272),0))</f>
        <v>0</v>
      </c>
      <c r="K271">
        <f>IF(G271&lt;&gt;"",MAX('DDD Model Calculations'!$D$20-'Weather Data'!G271,0),MAX('DDD Model Calculations'!$D$20-AVERAGE('Weather Data'!G270,'Weather Data'!G272),0))</f>
        <v>1.8999996185302699</v>
      </c>
      <c r="L271" s="2">
        <f t="shared" si="20"/>
        <v>41909</v>
      </c>
      <c r="M271">
        <f t="shared" si="21"/>
        <v>2838.2999997884035</v>
      </c>
      <c r="N271">
        <f t="shared" si="22"/>
        <v>3040.5999978780746</v>
      </c>
      <c r="O271">
        <f t="shared" si="23"/>
        <v>3159.3999986127019</v>
      </c>
      <c r="P271">
        <f t="shared" si="24"/>
        <v>4204.3000079169869</v>
      </c>
    </row>
    <row r="272" spans="1:16" x14ac:dyDescent="0.4">
      <c r="A272" s="1">
        <v>2014</v>
      </c>
      <c r="B272" s="1">
        <v>9</v>
      </c>
      <c r="C272" s="1">
        <v>28</v>
      </c>
      <c r="D272" s="1">
        <v>18.79999923706055</v>
      </c>
      <c r="E272" s="1">
        <v>17.39999961853027</v>
      </c>
      <c r="F272" s="1">
        <v>19.10000038146973</v>
      </c>
      <c r="G272" s="1">
        <v>14.60000038146973</v>
      </c>
      <c r="H272">
        <f>IF(D272&lt;&gt;"",MAX('DDD Model Calculations'!$D$20-'Weather Data'!D272,0),MAX('DDD Model Calculations'!$D$20-AVERAGE('Weather Data'!D271,'Weather Data'!D273),0))</f>
        <v>0</v>
      </c>
      <c r="I272">
        <f>IF(E272&lt;&gt;"",MAX('DDD Model Calculations'!$D$20-'Weather Data'!E272,0),MAX('DDD Model Calculations'!$D$20-AVERAGE('Weather Data'!E271,'Weather Data'!E273),0))</f>
        <v>0.60000038146973012</v>
      </c>
      <c r="J272">
        <f>IF(F272&lt;&gt;"",MAX('DDD Model Calculations'!$D$20-'Weather Data'!F272,0),MAX('DDD Model Calculations'!$D$20-AVERAGE('Weather Data'!F271,'Weather Data'!F273),0))</f>
        <v>0</v>
      </c>
      <c r="K272">
        <f>IF(G272&lt;&gt;"",MAX('DDD Model Calculations'!$D$20-'Weather Data'!G272,0),MAX('DDD Model Calculations'!$D$20-AVERAGE('Weather Data'!G271,'Weather Data'!G273),0))</f>
        <v>3.3999996185302699</v>
      </c>
      <c r="L272" s="2">
        <f t="shared" si="20"/>
        <v>41910</v>
      </c>
      <c r="M272">
        <f t="shared" si="21"/>
        <v>2838.2999997884035</v>
      </c>
      <c r="N272">
        <f t="shared" si="22"/>
        <v>3041.1999982595444</v>
      </c>
      <c r="O272">
        <f t="shared" si="23"/>
        <v>3159.3999986127019</v>
      </c>
      <c r="P272">
        <f t="shared" si="24"/>
        <v>4207.7000075355172</v>
      </c>
    </row>
    <row r="273" spans="1:16" x14ac:dyDescent="0.4">
      <c r="A273" s="1">
        <v>2014</v>
      </c>
      <c r="B273" s="1">
        <v>9</v>
      </c>
      <c r="C273" s="1">
        <v>29</v>
      </c>
      <c r="D273" s="1">
        <v>18.5</v>
      </c>
      <c r="E273" s="1">
        <v>16.39999961853027</v>
      </c>
      <c r="F273" s="1">
        <v>16</v>
      </c>
      <c r="G273" s="1">
        <v>5.6999998092651367</v>
      </c>
      <c r="H273">
        <f>IF(D273&lt;&gt;"",MAX('DDD Model Calculations'!$D$20-'Weather Data'!D273,0),MAX('DDD Model Calculations'!$D$20-AVERAGE('Weather Data'!D272,'Weather Data'!D274),0))</f>
        <v>0</v>
      </c>
      <c r="I273">
        <f>IF(E273&lt;&gt;"",MAX('DDD Model Calculations'!$D$20-'Weather Data'!E273,0),MAX('DDD Model Calculations'!$D$20-AVERAGE('Weather Data'!E272,'Weather Data'!E274),0))</f>
        <v>1.6000003814697301</v>
      </c>
      <c r="J273">
        <f>IF(F273&lt;&gt;"",MAX('DDD Model Calculations'!$D$20-'Weather Data'!F273,0),MAX('DDD Model Calculations'!$D$20-AVERAGE('Weather Data'!F272,'Weather Data'!F274),0))</f>
        <v>2</v>
      </c>
      <c r="K273">
        <f>IF(G273&lt;&gt;"",MAX('DDD Model Calculations'!$D$20-'Weather Data'!G273,0),MAX('DDD Model Calculations'!$D$20-AVERAGE('Weather Data'!G272,'Weather Data'!G274),0))</f>
        <v>12.300000190734863</v>
      </c>
      <c r="L273" s="2">
        <f t="shared" si="20"/>
        <v>41911</v>
      </c>
      <c r="M273">
        <f t="shared" si="21"/>
        <v>2838.2999997884035</v>
      </c>
      <c r="N273">
        <f t="shared" si="22"/>
        <v>3042.7999986410141</v>
      </c>
      <c r="O273">
        <f t="shared" si="23"/>
        <v>3161.3999986127019</v>
      </c>
      <c r="P273">
        <f t="shared" si="24"/>
        <v>4220.0000077262521</v>
      </c>
    </row>
    <row r="274" spans="1:16" x14ac:dyDescent="0.4">
      <c r="A274" s="1">
        <v>2014</v>
      </c>
      <c r="B274" s="1">
        <v>9</v>
      </c>
      <c r="C274" s="1">
        <v>30</v>
      </c>
      <c r="D274" s="1">
        <v>17.10000038146973</v>
      </c>
      <c r="E274" s="1">
        <v>14.80000019073486</v>
      </c>
      <c r="F274" s="1">
        <v>12</v>
      </c>
      <c r="G274" s="1">
        <v>5.3000001907348633</v>
      </c>
      <c r="H274">
        <f>IF(D274&lt;&gt;"",MAX('DDD Model Calculations'!$D$20-'Weather Data'!D274,0),MAX('DDD Model Calculations'!$D$20-AVERAGE('Weather Data'!D273,'Weather Data'!D275),0))</f>
        <v>0.89999961853026988</v>
      </c>
      <c r="I274">
        <f>IF(E274&lt;&gt;"",MAX('DDD Model Calculations'!$D$20-'Weather Data'!E274,0),MAX('DDD Model Calculations'!$D$20-AVERAGE('Weather Data'!E273,'Weather Data'!E275),0))</f>
        <v>3.1999998092651403</v>
      </c>
      <c r="J274">
        <f>IF(F274&lt;&gt;"",MAX('DDD Model Calculations'!$D$20-'Weather Data'!F274,0),MAX('DDD Model Calculations'!$D$20-AVERAGE('Weather Data'!F273,'Weather Data'!F275),0))</f>
        <v>6</v>
      </c>
      <c r="K274">
        <f>IF(G274&lt;&gt;"",MAX('DDD Model Calculations'!$D$20-'Weather Data'!G274,0),MAX('DDD Model Calculations'!$D$20-AVERAGE('Weather Data'!G273,'Weather Data'!G275),0))</f>
        <v>12.699999809265137</v>
      </c>
      <c r="L274" s="2">
        <f t="shared" si="20"/>
        <v>41912</v>
      </c>
      <c r="M274">
        <f t="shared" si="21"/>
        <v>2839.1999994069338</v>
      </c>
      <c r="N274">
        <f t="shared" si="22"/>
        <v>3045.9999984502792</v>
      </c>
      <c r="O274">
        <f t="shared" si="23"/>
        <v>3167.3999986127019</v>
      </c>
      <c r="P274">
        <f t="shared" si="24"/>
        <v>4232.7000075355172</v>
      </c>
    </row>
    <row r="275" spans="1:16" x14ac:dyDescent="0.4">
      <c r="A275" s="1">
        <v>2014</v>
      </c>
      <c r="B275" s="1">
        <v>10</v>
      </c>
      <c r="C275" s="1">
        <v>1</v>
      </c>
      <c r="D275" s="1">
        <v>15.19999980926514</v>
      </c>
      <c r="E275" s="1">
        <v>15.19999980926514</v>
      </c>
      <c r="F275" s="1">
        <v>14.80000019073486</v>
      </c>
      <c r="G275" s="1">
        <v>5.6999998092651367</v>
      </c>
      <c r="H275">
        <f>IF(D275&lt;&gt;"",MAX('DDD Model Calculations'!$D$20-'Weather Data'!D275,0),MAX('DDD Model Calculations'!$D$20-AVERAGE('Weather Data'!D274,'Weather Data'!D276),0))</f>
        <v>2.8000001907348597</v>
      </c>
      <c r="I275">
        <f>IF(E275&lt;&gt;"",MAX('DDD Model Calculations'!$D$20-'Weather Data'!E275,0),MAX('DDD Model Calculations'!$D$20-AVERAGE('Weather Data'!E274,'Weather Data'!E276),0))</f>
        <v>2.8000001907348597</v>
      </c>
      <c r="J275">
        <f>IF(F275&lt;&gt;"",MAX('DDD Model Calculations'!$D$20-'Weather Data'!F275,0),MAX('DDD Model Calculations'!$D$20-AVERAGE('Weather Data'!F274,'Weather Data'!F276),0))</f>
        <v>3.1999998092651403</v>
      </c>
      <c r="K275">
        <f>IF(G275&lt;&gt;"",MAX('DDD Model Calculations'!$D$20-'Weather Data'!G275,0),MAX('DDD Model Calculations'!$D$20-AVERAGE('Weather Data'!G274,'Weather Data'!G276),0))</f>
        <v>12.300000190734863</v>
      </c>
      <c r="L275" s="2">
        <f t="shared" si="20"/>
        <v>41913</v>
      </c>
      <c r="M275">
        <f t="shared" si="21"/>
        <v>2841.9999995976686</v>
      </c>
      <c r="N275">
        <f t="shared" si="22"/>
        <v>3048.7999986410141</v>
      </c>
      <c r="O275">
        <f t="shared" si="23"/>
        <v>3170.599998421967</v>
      </c>
      <c r="P275">
        <f t="shared" si="24"/>
        <v>4245.0000077262521</v>
      </c>
    </row>
    <row r="276" spans="1:16" x14ac:dyDescent="0.4">
      <c r="A276" s="1">
        <v>2014</v>
      </c>
      <c r="B276" s="1">
        <v>10</v>
      </c>
      <c r="C276" s="1">
        <v>2</v>
      </c>
      <c r="D276" s="1">
        <v>17</v>
      </c>
      <c r="E276" s="1">
        <v>17.5</v>
      </c>
      <c r="F276" s="1">
        <v>14.60000038146973</v>
      </c>
      <c r="G276" s="1">
        <v>11.69999980926514</v>
      </c>
      <c r="H276">
        <f>IF(D276&lt;&gt;"",MAX('DDD Model Calculations'!$D$20-'Weather Data'!D276,0),MAX('DDD Model Calculations'!$D$20-AVERAGE('Weather Data'!D275,'Weather Data'!D277),0))</f>
        <v>1</v>
      </c>
      <c r="I276">
        <f>IF(E276&lt;&gt;"",MAX('DDD Model Calculations'!$D$20-'Weather Data'!E276,0),MAX('DDD Model Calculations'!$D$20-AVERAGE('Weather Data'!E275,'Weather Data'!E277),0))</f>
        <v>0.5</v>
      </c>
      <c r="J276">
        <f>IF(F276&lt;&gt;"",MAX('DDD Model Calculations'!$D$20-'Weather Data'!F276,0),MAX('DDD Model Calculations'!$D$20-AVERAGE('Weather Data'!F275,'Weather Data'!F277),0))</f>
        <v>3.3999996185302699</v>
      </c>
      <c r="K276">
        <f>IF(G276&lt;&gt;"",MAX('DDD Model Calculations'!$D$20-'Weather Data'!G276,0),MAX('DDD Model Calculations'!$D$20-AVERAGE('Weather Data'!G275,'Weather Data'!G277),0))</f>
        <v>6.3000001907348597</v>
      </c>
      <c r="L276" s="2">
        <f t="shared" si="20"/>
        <v>41914</v>
      </c>
      <c r="M276">
        <f t="shared" si="21"/>
        <v>2842.9999995976686</v>
      </c>
      <c r="N276">
        <f t="shared" si="22"/>
        <v>3049.2999986410141</v>
      </c>
      <c r="O276">
        <f t="shared" si="23"/>
        <v>3173.9999980404973</v>
      </c>
      <c r="P276">
        <f t="shared" si="24"/>
        <v>4251.3000079169869</v>
      </c>
    </row>
    <row r="277" spans="1:16" x14ac:dyDescent="0.4">
      <c r="A277" s="1">
        <v>2014</v>
      </c>
      <c r="B277" s="1">
        <v>10</v>
      </c>
      <c r="C277" s="1">
        <v>3</v>
      </c>
      <c r="D277" s="1">
        <v>18.79999923706055</v>
      </c>
      <c r="E277" s="1">
        <v>16.29999923706055</v>
      </c>
      <c r="F277" s="1">
        <v>16.39999961853027</v>
      </c>
      <c r="G277" s="1">
        <v>10.39999961853027</v>
      </c>
      <c r="H277">
        <f>IF(D277&lt;&gt;"",MAX('DDD Model Calculations'!$D$20-'Weather Data'!D277,0),MAX('DDD Model Calculations'!$D$20-AVERAGE('Weather Data'!D276,'Weather Data'!D278),0))</f>
        <v>0</v>
      </c>
      <c r="I277">
        <f>IF(E277&lt;&gt;"",MAX('DDD Model Calculations'!$D$20-'Weather Data'!E277,0),MAX('DDD Model Calculations'!$D$20-AVERAGE('Weather Data'!E276,'Weather Data'!E278),0))</f>
        <v>1.7000007629394496</v>
      </c>
      <c r="J277">
        <f>IF(F277&lt;&gt;"",MAX('DDD Model Calculations'!$D$20-'Weather Data'!F277,0),MAX('DDD Model Calculations'!$D$20-AVERAGE('Weather Data'!F276,'Weather Data'!F278),0))</f>
        <v>1.6000003814697301</v>
      </c>
      <c r="K277">
        <f>IF(G277&lt;&gt;"",MAX('DDD Model Calculations'!$D$20-'Weather Data'!G277,0),MAX('DDD Model Calculations'!$D$20-AVERAGE('Weather Data'!G276,'Weather Data'!G278),0))</f>
        <v>7.6000003814697301</v>
      </c>
      <c r="L277" s="2">
        <f t="shared" si="20"/>
        <v>41915</v>
      </c>
      <c r="M277">
        <f t="shared" si="21"/>
        <v>2842.9999995976686</v>
      </c>
      <c r="N277">
        <f t="shared" si="22"/>
        <v>3050.9999994039536</v>
      </c>
      <c r="O277">
        <f t="shared" si="23"/>
        <v>3175.599998421967</v>
      </c>
      <c r="P277">
        <f t="shared" si="24"/>
        <v>4258.9000082984567</v>
      </c>
    </row>
    <row r="278" spans="1:16" x14ac:dyDescent="0.4">
      <c r="A278" s="1">
        <v>2014</v>
      </c>
      <c r="B278" s="1">
        <v>10</v>
      </c>
      <c r="C278" s="1">
        <v>4</v>
      </c>
      <c r="D278" s="1">
        <v>9.3999996185302734</v>
      </c>
      <c r="E278" s="1">
        <v>7.1999998092651367</v>
      </c>
      <c r="F278" s="1">
        <v>11.39999961853027</v>
      </c>
      <c r="G278" s="1">
        <v>4.3000001907348633</v>
      </c>
      <c r="H278">
        <f>IF(D278&lt;&gt;"",MAX('DDD Model Calculations'!$D$20-'Weather Data'!D278,0),MAX('DDD Model Calculations'!$D$20-AVERAGE('Weather Data'!D277,'Weather Data'!D279),0))</f>
        <v>8.6000003814697266</v>
      </c>
      <c r="I278">
        <f>IF(E278&lt;&gt;"",MAX('DDD Model Calculations'!$D$20-'Weather Data'!E278,0),MAX('DDD Model Calculations'!$D$20-AVERAGE('Weather Data'!E277,'Weather Data'!E279),0))</f>
        <v>10.800000190734863</v>
      </c>
      <c r="J278">
        <f>IF(F278&lt;&gt;"",MAX('DDD Model Calculations'!$D$20-'Weather Data'!F278,0),MAX('DDD Model Calculations'!$D$20-AVERAGE('Weather Data'!F277,'Weather Data'!F279),0))</f>
        <v>6.6000003814697301</v>
      </c>
      <c r="K278">
        <f>IF(G278&lt;&gt;"",MAX('DDD Model Calculations'!$D$20-'Weather Data'!G278,0),MAX('DDD Model Calculations'!$D$20-AVERAGE('Weather Data'!G277,'Weather Data'!G279),0))</f>
        <v>13.699999809265137</v>
      </c>
      <c r="L278" s="2">
        <f t="shared" si="20"/>
        <v>41916</v>
      </c>
      <c r="M278">
        <f t="shared" si="21"/>
        <v>2851.5999999791384</v>
      </c>
      <c r="N278">
        <f t="shared" si="22"/>
        <v>3061.7999995946884</v>
      </c>
      <c r="O278">
        <f t="shared" si="23"/>
        <v>3182.1999988034368</v>
      </c>
      <c r="P278">
        <f t="shared" si="24"/>
        <v>4272.6000081077218</v>
      </c>
    </row>
    <row r="279" spans="1:16" x14ac:dyDescent="0.4">
      <c r="A279" s="1">
        <v>2014</v>
      </c>
      <c r="B279" s="1">
        <v>10</v>
      </c>
      <c r="C279" s="1">
        <v>5</v>
      </c>
      <c r="D279" s="1">
        <v>8.5</v>
      </c>
      <c r="E279" s="1">
        <v>6.9000000953674316</v>
      </c>
      <c r="F279" s="1">
        <v>8.5</v>
      </c>
      <c r="G279" s="1">
        <v>4.1999998092651367</v>
      </c>
      <c r="H279">
        <f>IF(D279&lt;&gt;"",MAX('DDD Model Calculations'!$D$20-'Weather Data'!D279,0),MAX('DDD Model Calculations'!$D$20-AVERAGE('Weather Data'!D278,'Weather Data'!D280),0))</f>
        <v>9.5</v>
      </c>
      <c r="I279">
        <f>IF(E279&lt;&gt;"",MAX('DDD Model Calculations'!$D$20-'Weather Data'!E279,0),MAX('DDD Model Calculations'!$D$20-AVERAGE('Weather Data'!E278,'Weather Data'!E280),0))</f>
        <v>11.099999904632568</v>
      </c>
      <c r="J279">
        <f>IF(F279&lt;&gt;"",MAX('DDD Model Calculations'!$D$20-'Weather Data'!F279,0),MAX('DDD Model Calculations'!$D$20-AVERAGE('Weather Data'!F278,'Weather Data'!F280),0))</f>
        <v>9.5</v>
      </c>
      <c r="K279">
        <f>IF(G279&lt;&gt;"",MAX('DDD Model Calculations'!$D$20-'Weather Data'!G279,0),MAX('DDD Model Calculations'!$D$20-AVERAGE('Weather Data'!G278,'Weather Data'!G280),0))</f>
        <v>13.800000190734863</v>
      </c>
      <c r="L279" s="2">
        <f t="shared" si="20"/>
        <v>41917</v>
      </c>
      <c r="M279">
        <f t="shared" si="21"/>
        <v>2861.0999999791384</v>
      </c>
      <c r="N279">
        <f t="shared" si="22"/>
        <v>3072.899999499321</v>
      </c>
      <c r="O279">
        <f t="shared" si="23"/>
        <v>3191.6999988034368</v>
      </c>
      <c r="P279">
        <f t="shared" si="24"/>
        <v>4286.4000082984567</v>
      </c>
    </row>
    <row r="280" spans="1:16" x14ac:dyDescent="0.4">
      <c r="A280" s="1">
        <v>2014</v>
      </c>
      <c r="B280" s="1">
        <v>10</v>
      </c>
      <c r="C280" s="1">
        <v>6</v>
      </c>
      <c r="D280" s="1">
        <v>13.30000019073486</v>
      </c>
      <c r="E280" s="1">
        <v>12.39999961853027</v>
      </c>
      <c r="F280" s="1">
        <v>9.8000001907348633</v>
      </c>
      <c r="G280" s="1">
        <v>6</v>
      </c>
      <c r="H280">
        <f>IF(D280&lt;&gt;"",MAX('DDD Model Calculations'!$D$20-'Weather Data'!D280,0),MAX('DDD Model Calculations'!$D$20-AVERAGE('Weather Data'!D279,'Weather Data'!D281),0))</f>
        <v>4.6999998092651403</v>
      </c>
      <c r="I280">
        <f>IF(E280&lt;&gt;"",MAX('DDD Model Calculations'!$D$20-'Weather Data'!E280,0),MAX('DDD Model Calculations'!$D$20-AVERAGE('Weather Data'!E279,'Weather Data'!E281),0))</f>
        <v>5.6000003814697301</v>
      </c>
      <c r="J280">
        <f>IF(F280&lt;&gt;"",MAX('DDD Model Calculations'!$D$20-'Weather Data'!F280,0),MAX('DDD Model Calculations'!$D$20-AVERAGE('Weather Data'!F279,'Weather Data'!F281),0))</f>
        <v>8.1999998092651367</v>
      </c>
      <c r="K280">
        <f>IF(G280&lt;&gt;"",MAX('DDD Model Calculations'!$D$20-'Weather Data'!G280,0),MAX('DDD Model Calculations'!$D$20-AVERAGE('Weather Data'!G279,'Weather Data'!G281),0))</f>
        <v>12</v>
      </c>
      <c r="L280" s="2">
        <f t="shared" si="20"/>
        <v>41918</v>
      </c>
      <c r="M280">
        <f t="shared" si="21"/>
        <v>2865.7999997884035</v>
      </c>
      <c r="N280">
        <f t="shared" si="22"/>
        <v>3078.4999998807907</v>
      </c>
      <c r="O280">
        <f t="shared" si="23"/>
        <v>3199.8999986127019</v>
      </c>
      <c r="P280">
        <f t="shared" si="24"/>
        <v>4298.4000082984567</v>
      </c>
    </row>
    <row r="281" spans="1:16" x14ac:dyDescent="0.4">
      <c r="A281" s="1">
        <v>2014</v>
      </c>
      <c r="B281" s="1">
        <v>10</v>
      </c>
      <c r="C281" s="1">
        <v>7</v>
      </c>
      <c r="D281" s="1">
        <v>14.19999980926514</v>
      </c>
      <c r="E281" s="1">
        <v>12.30000019073486</v>
      </c>
      <c r="F281" s="1">
        <v>14.5</v>
      </c>
      <c r="G281" s="1">
        <v>4.3000001907348633</v>
      </c>
      <c r="H281">
        <f>IF(D281&lt;&gt;"",MAX('DDD Model Calculations'!$D$20-'Weather Data'!D281,0),MAX('DDD Model Calculations'!$D$20-AVERAGE('Weather Data'!D280,'Weather Data'!D282),0))</f>
        <v>3.8000001907348597</v>
      </c>
      <c r="I281">
        <f>IF(E281&lt;&gt;"",MAX('DDD Model Calculations'!$D$20-'Weather Data'!E281,0),MAX('DDD Model Calculations'!$D$20-AVERAGE('Weather Data'!E280,'Weather Data'!E282),0))</f>
        <v>5.6999998092651403</v>
      </c>
      <c r="J281">
        <f>IF(F281&lt;&gt;"",MAX('DDD Model Calculations'!$D$20-'Weather Data'!F281,0),MAX('DDD Model Calculations'!$D$20-AVERAGE('Weather Data'!F280,'Weather Data'!F282),0))</f>
        <v>3.5</v>
      </c>
      <c r="K281">
        <f>IF(G281&lt;&gt;"",MAX('DDD Model Calculations'!$D$20-'Weather Data'!G281,0),MAX('DDD Model Calculations'!$D$20-AVERAGE('Weather Data'!G280,'Weather Data'!G282),0))</f>
        <v>13.699999809265137</v>
      </c>
      <c r="L281" s="2">
        <f t="shared" si="20"/>
        <v>41919</v>
      </c>
      <c r="M281">
        <f t="shared" si="21"/>
        <v>2869.5999999791384</v>
      </c>
      <c r="N281">
        <f t="shared" si="22"/>
        <v>3084.1999996900558</v>
      </c>
      <c r="O281">
        <f t="shared" si="23"/>
        <v>3203.3999986127019</v>
      </c>
      <c r="P281">
        <f t="shared" si="24"/>
        <v>4312.1000081077218</v>
      </c>
    </row>
    <row r="282" spans="1:16" x14ac:dyDescent="0.4">
      <c r="A282" s="1">
        <v>2014</v>
      </c>
      <c r="B282" s="1">
        <v>10</v>
      </c>
      <c r="C282" s="1">
        <v>8</v>
      </c>
      <c r="D282" s="1">
        <v>9.8999996185302734</v>
      </c>
      <c r="E282" s="1">
        <v>8.8000001907348633</v>
      </c>
      <c r="F282" s="1">
        <v>11.39999961853027</v>
      </c>
      <c r="G282" s="1">
        <v>3.5999999046325679</v>
      </c>
      <c r="H282">
        <f>IF(D282&lt;&gt;"",MAX('DDD Model Calculations'!$D$20-'Weather Data'!D282,0),MAX('DDD Model Calculations'!$D$20-AVERAGE('Weather Data'!D281,'Weather Data'!D283),0))</f>
        <v>8.1000003814697266</v>
      </c>
      <c r="I282">
        <f>IF(E282&lt;&gt;"",MAX('DDD Model Calculations'!$D$20-'Weather Data'!E282,0),MAX('DDD Model Calculations'!$D$20-AVERAGE('Weather Data'!E281,'Weather Data'!E283),0))</f>
        <v>9.1999998092651367</v>
      </c>
      <c r="J282">
        <f>IF(F282&lt;&gt;"",MAX('DDD Model Calculations'!$D$20-'Weather Data'!F282,0),MAX('DDD Model Calculations'!$D$20-AVERAGE('Weather Data'!F281,'Weather Data'!F283),0))</f>
        <v>6.6000003814697301</v>
      </c>
      <c r="K282">
        <f>IF(G282&lt;&gt;"",MAX('DDD Model Calculations'!$D$20-'Weather Data'!G282,0),MAX('DDD Model Calculations'!$D$20-AVERAGE('Weather Data'!G281,'Weather Data'!G283),0))</f>
        <v>14.400000095367432</v>
      </c>
      <c r="L282" s="2">
        <f t="shared" si="20"/>
        <v>41920</v>
      </c>
      <c r="M282">
        <f t="shared" si="21"/>
        <v>2877.7000003606081</v>
      </c>
      <c r="N282">
        <f t="shared" si="22"/>
        <v>3093.399999499321</v>
      </c>
      <c r="O282">
        <f t="shared" si="23"/>
        <v>3209.9999989941716</v>
      </c>
      <c r="P282">
        <f t="shared" si="24"/>
        <v>4326.5000082030892</v>
      </c>
    </row>
    <row r="283" spans="1:16" x14ac:dyDescent="0.4">
      <c r="A283" s="1">
        <v>2014</v>
      </c>
      <c r="B283" s="1">
        <v>10</v>
      </c>
      <c r="C283" s="1">
        <v>9</v>
      </c>
      <c r="D283" s="1">
        <v>8.8999996185302734</v>
      </c>
      <c r="E283" s="1">
        <v>7.6999998092651367</v>
      </c>
      <c r="F283" s="1">
        <v>6.5</v>
      </c>
      <c r="G283" s="1">
        <v>7.5999999046325684</v>
      </c>
      <c r="H283">
        <f>IF(D283&lt;&gt;"",MAX('DDD Model Calculations'!$D$20-'Weather Data'!D283,0),MAX('DDD Model Calculations'!$D$20-AVERAGE('Weather Data'!D282,'Weather Data'!D284),0))</f>
        <v>9.1000003814697266</v>
      </c>
      <c r="I283">
        <f>IF(E283&lt;&gt;"",MAX('DDD Model Calculations'!$D$20-'Weather Data'!E283,0),MAX('DDD Model Calculations'!$D$20-AVERAGE('Weather Data'!E282,'Weather Data'!E284),0))</f>
        <v>10.300000190734863</v>
      </c>
      <c r="J283">
        <f>IF(F283&lt;&gt;"",MAX('DDD Model Calculations'!$D$20-'Weather Data'!F283,0),MAX('DDD Model Calculations'!$D$20-AVERAGE('Weather Data'!F282,'Weather Data'!F284),0))</f>
        <v>11.5</v>
      </c>
      <c r="K283">
        <f>IF(G283&lt;&gt;"",MAX('DDD Model Calculations'!$D$20-'Weather Data'!G283,0),MAX('DDD Model Calculations'!$D$20-AVERAGE('Weather Data'!G282,'Weather Data'!G284),0))</f>
        <v>10.400000095367432</v>
      </c>
      <c r="L283" s="2">
        <f t="shared" si="20"/>
        <v>41921</v>
      </c>
      <c r="M283">
        <f t="shared" si="21"/>
        <v>2886.8000007420778</v>
      </c>
      <c r="N283">
        <f t="shared" si="22"/>
        <v>3103.6999996900558</v>
      </c>
      <c r="O283">
        <f t="shared" si="23"/>
        <v>3221.4999989941716</v>
      </c>
      <c r="P283">
        <f t="shared" si="24"/>
        <v>4336.9000082984567</v>
      </c>
    </row>
    <row r="284" spans="1:16" x14ac:dyDescent="0.4">
      <c r="A284" s="1">
        <v>2014</v>
      </c>
      <c r="B284" s="1">
        <v>10</v>
      </c>
      <c r="C284" s="1">
        <v>10</v>
      </c>
      <c r="D284" s="1">
        <v>8.6999998092651367</v>
      </c>
      <c r="E284" s="1">
        <v>7.3000001907348633</v>
      </c>
      <c r="F284" s="1">
        <v>6.3000001907348633</v>
      </c>
      <c r="G284" s="1">
        <v>4.0999999046325684</v>
      </c>
      <c r="H284">
        <f>IF(D284&lt;&gt;"",MAX('DDD Model Calculations'!$D$20-'Weather Data'!D284,0),MAX('DDD Model Calculations'!$D$20-AVERAGE('Weather Data'!D283,'Weather Data'!D285),0))</f>
        <v>9.3000001907348633</v>
      </c>
      <c r="I284">
        <f>IF(E284&lt;&gt;"",MAX('DDD Model Calculations'!$D$20-'Weather Data'!E284,0),MAX('DDD Model Calculations'!$D$20-AVERAGE('Weather Data'!E283,'Weather Data'!E285),0))</f>
        <v>10.699999809265137</v>
      </c>
      <c r="J284">
        <f>IF(F284&lt;&gt;"",MAX('DDD Model Calculations'!$D$20-'Weather Data'!F284,0),MAX('DDD Model Calculations'!$D$20-AVERAGE('Weather Data'!F283,'Weather Data'!F285),0))</f>
        <v>11.699999809265137</v>
      </c>
      <c r="K284">
        <f>IF(G284&lt;&gt;"",MAX('DDD Model Calculations'!$D$20-'Weather Data'!G284,0),MAX('DDD Model Calculations'!$D$20-AVERAGE('Weather Data'!G283,'Weather Data'!G285),0))</f>
        <v>13.900000095367432</v>
      </c>
      <c r="L284" s="2">
        <f t="shared" si="20"/>
        <v>41922</v>
      </c>
      <c r="M284">
        <f t="shared" si="21"/>
        <v>2896.1000009328127</v>
      </c>
      <c r="N284">
        <f t="shared" si="22"/>
        <v>3114.399999499321</v>
      </c>
      <c r="O284">
        <f t="shared" si="23"/>
        <v>3233.1999988034368</v>
      </c>
      <c r="P284">
        <f t="shared" si="24"/>
        <v>4350.8000083938241</v>
      </c>
    </row>
    <row r="285" spans="1:16" x14ac:dyDescent="0.4">
      <c r="A285" s="1">
        <v>2014</v>
      </c>
      <c r="B285" s="1">
        <v>10</v>
      </c>
      <c r="C285" s="1">
        <v>11</v>
      </c>
      <c r="D285" s="1">
        <v>8.6000003814697266</v>
      </c>
      <c r="E285" s="1">
        <v>6.3000001907348633</v>
      </c>
      <c r="F285" s="1">
        <v>6.8000001907348633</v>
      </c>
      <c r="G285" s="1">
        <v>5.9000000953674316</v>
      </c>
      <c r="H285">
        <f>IF(D285&lt;&gt;"",MAX('DDD Model Calculations'!$D$20-'Weather Data'!D285,0),MAX('DDD Model Calculations'!$D$20-AVERAGE('Weather Data'!D284,'Weather Data'!D286),0))</f>
        <v>9.3999996185302734</v>
      </c>
      <c r="I285">
        <f>IF(E285&lt;&gt;"",MAX('DDD Model Calculations'!$D$20-'Weather Data'!E285,0),MAX('DDD Model Calculations'!$D$20-AVERAGE('Weather Data'!E284,'Weather Data'!E286),0))</f>
        <v>11.699999809265137</v>
      </c>
      <c r="J285">
        <f>IF(F285&lt;&gt;"",MAX('DDD Model Calculations'!$D$20-'Weather Data'!F285,0),MAX('DDD Model Calculations'!$D$20-AVERAGE('Weather Data'!F284,'Weather Data'!F286),0))</f>
        <v>11.199999809265137</v>
      </c>
      <c r="K285">
        <f>IF(G285&lt;&gt;"",MAX('DDD Model Calculations'!$D$20-'Weather Data'!G285,0),MAX('DDD Model Calculations'!$D$20-AVERAGE('Weather Data'!G284,'Weather Data'!G286),0))</f>
        <v>12.099999904632568</v>
      </c>
      <c r="L285" s="2">
        <f t="shared" si="20"/>
        <v>41923</v>
      </c>
      <c r="M285">
        <f t="shared" si="21"/>
        <v>2905.500000551343</v>
      </c>
      <c r="N285">
        <f t="shared" si="22"/>
        <v>3126.0999993085861</v>
      </c>
      <c r="O285">
        <f t="shared" si="23"/>
        <v>3244.3999986127019</v>
      </c>
      <c r="P285">
        <f t="shared" si="24"/>
        <v>4362.9000082984567</v>
      </c>
    </row>
    <row r="286" spans="1:16" x14ac:dyDescent="0.4">
      <c r="A286" s="1">
        <v>2014</v>
      </c>
      <c r="B286" s="1">
        <v>10</v>
      </c>
      <c r="C286" s="1">
        <v>12</v>
      </c>
      <c r="D286" s="1">
        <v>7.3000001907348633</v>
      </c>
      <c r="E286" s="1">
        <v>6.8000001907348633</v>
      </c>
      <c r="F286" s="1">
        <v>6.8000001907348633</v>
      </c>
      <c r="G286" s="1">
        <v>6.4000000953674316</v>
      </c>
      <c r="H286">
        <f>IF(D286&lt;&gt;"",MAX('DDD Model Calculations'!$D$20-'Weather Data'!D286,0),MAX('DDD Model Calculations'!$D$20-AVERAGE('Weather Data'!D285,'Weather Data'!D287),0))</f>
        <v>10.699999809265137</v>
      </c>
      <c r="I286">
        <f>IF(E286&lt;&gt;"",MAX('DDD Model Calculations'!$D$20-'Weather Data'!E286,0),MAX('DDD Model Calculations'!$D$20-AVERAGE('Weather Data'!E285,'Weather Data'!E287),0))</f>
        <v>11.199999809265137</v>
      </c>
      <c r="J286">
        <f>IF(F286&lt;&gt;"",MAX('DDD Model Calculations'!$D$20-'Weather Data'!F286,0),MAX('DDD Model Calculations'!$D$20-AVERAGE('Weather Data'!F285,'Weather Data'!F287),0))</f>
        <v>11.199999809265137</v>
      </c>
      <c r="K286">
        <f>IF(G286&lt;&gt;"",MAX('DDD Model Calculations'!$D$20-'Weather Data'!G286,0),MAX('DDD Model Calculations'!$D$20-AVERAGE('Weather Data'!G285,'Weather Data'!G287),0))</f>
        <v>11.599999904632568</v>
      </c>
      <c r="L286" s="2">
        <f t="shared" si="20"/>
        <v>41924</v>
      </c>
      <c r="M286">
        <f t="shared" si="21"/>
        <v>2916.2000003606081</v>
      </c>
      <c r="N286">
        <f t="shared" si="22"/>
        <v>3137.2999991178513</v>
      </c>
      <c r="O286">
        <f t="shared" si="23"/>
        <v>3255.599998421967</v>
      </c>
      <c r="P286">
        <f t="shared" si="24"/>
        <v>4374.5000082030892</v>
      </c>
    </row>
    <row r="287" spans="1:16" x14ac:dyDescent="0.4">
      <c r="A287" s="1">
        <v>2014</v>
      </c>
      <c r="B287" s="1">
        <v>10</v>
      </c>
      <c r="C287" s="1">
        <v>13</v>
      </c>
      <c r="D287" s="1">
        <v>10.10000038146973</v>
      </c>
      <c r="E287" s="1">
        <v>14.19999980926514</v>
      </c>
      <c r="F287" s="1">
        <v>8.6000003814697266</v>
      </c>
      <c r="G287" s="1">
        <v>7.9000000953674316</v>
      </c>
      <c r="H287">
        <f>IF(D287&lt;&gt;"",MAX('DDD Model Calculations'!$D$20-'Weather Data'!D287,0),MAX('DDD Model Calculations'!$D$20-AVERAGE('Weather Data'!D286,'Weather Data'!D288),0))</f>
        <v>7.8999996185302699</v>
      </c>
      <c r="I287">
        <f>IF(E287&lt;&gt;"",MAX('DDD Model Calculations'!$D$20-'Weather Data'!E287,0),MAX('DDD Model Calculations'!$D$20-AVERAGE('Weather Data'!E286,'Weather Data'!E288),0))</f>
        <v>3.8000001907348597</v>
      </c>
      <c r="J287">
        <f>IF(F287&lt;&gt;"",MAX('DDD Model Calculations'!$D$20-'Weather Data'!F287,0),MAX('DDD Model Calculations'!$D$20-AVERAGE('Weather Data'!F286,'Weather Data'!F288),0))</f>
        <v>9.3999996185302734</v>
      </c>
      <c r="K287">
        <f>IF(G287&lt;&gt;"",MAX('DDD Model Calculations'!$D$20-'Weather Data'!G287,0),MAX('DDD Model Calculations'!$D$20-AVERAGE('Weather Data'!G286,'Weather Data'!G288),0))</f>
        <v>10.099999904632568</v>
      </c>
      <c r="L287" s="2">
        <f t="shared" si="20"/>
        <v>41925</v>
      </c>
      <c r="M287">
        <f t="shared" si="21"/>
        <v>2924.0999999791384</v>
      </c>
      <c r="N287">
        <f t="shared" si="22"/>
        <v>3141.0999993085861</v>
      </c>
      <c r="O287">
        <f t="shared" si="23"/>
        <v>3264.9999980404973</v>
      </c>
      <c r="P287">
        <f t="shared" si="24"/>
        <v>4384.6000081077218</v>
      </c>
    </row>
    <row r="288" spans="1:16" x14ac:dyDescent="0.4">
      <c r="A288" s="1">
        <v>2014</v>
      </c>
      <c r="B288" s="1">
        <v>10</v>
      </c>
      <c r="C288" s="1">
        <v>14</v>
      </c>
      <c r="D288" s="1">
        <v>18.5</v>
      </c>
      <c r="E288" s="1">
        <v>16.89999961853027</v>
      </c>
      <c r="F288" s="1">
        <v>18.89999961853027</v>
      </c>
      <c r="G288" s="1">
        <v>9.6999998092651367</v>
      </c>
      <c r="H288">
        <f>IF(D288&lt;&gt;"",MAX('DDD Model Calculations'!$D$20-'Weather Data'!D288,0),MAX('DDD Model Calculations'!$D$20-AVERAGE('Weather Data'!D287,'Weather Data'!D289),0))</f>
        <v>0</v>
      </c>
      <c r="I288">
        <f>IF(E288&lt;&gt;"",MAX('DDD Model Calculations'!$D$20-'Weather Data'!E288,0),MAX('DDD Model Calculations'!$D$20-AVERAGE('Weather Data'!E287,'Weather Data'!E289),0))</f>
        <v>1.1000003814697301</v>
      </c>
      <c r="J288">
        <f>IF(F288&lt;&gt;"",MAX('DDD Model Calculations'!$D$20-'Weather Data'!F288,0),MAX('DDD Model Calculations'!$D$20-AVERAGE('Weather Data'!F287,'Weather Data'!F289),0))</f>
        <v>0</v>
      </c>
      <c r="K288">
        <f>IF(G288&lt;&gt;"",MAX('DDD Model Calculations'!$D$20-'Weather Data'!G288,0),MAX('DDD Model Calculations'!$D$20-AVERAGE('Weather Data'!G287,'Weather Data'!G289),0))</f>
        <v>8.3000001907348633</v>
      </c>
      <c r="L288" s="2">
        <f t="shared" si="20"/>
        <v>41926</v>
      </c>
      <c r="M288">
        <f t="shared" si="21"/>
        <v>2924.0999999791384</v>
      </c>
      <c r="N288">
        <f t="shared" si="22"/>
        <v>3142.1999996900558</v>
      </c>
      <c r="O288">
        <f t="shared" si="23"/>
        <v>3264.9999980404973</v>
      </c>
      <c r="P288">
        <f t="shared" si="24"/>
        <v>4392.9000082984567</v>
      </c>
    </row>
    <row r="289" spans="1:16" x14ac:dyDescent="0.4">
      <c r="A289" s="1">
        <v>2014</v>
      </c>
      <c r="B289" s="1">
        <v>10</v>
      </c>
      <c r="C289" s="1">
        <v>15</v>
      </c>
      <c r="D289" s="1">
        <v>15.89999961853027</v>
      </c>
      <c r="E289" s="1">
        <v>13.19999980926514</v>
      </c>
      <c r="F289" s="1">
        <v>20.20000076293945</v>
      </c>
      <c r="G289" s="1">
        <v>7.0999999046325684</v>
      </c>
      <c r="H289">
        <f>IF(D289&lt;&gt;"",MAX('DDD Model Calculations'!$D$20-'Weather Data'!D289,0),MAX('DDD Model Calculations'!$D$20-AVERAGE('Weather Data'!D288,'Weather Data'!D290),0))</f>
        <v>2.1000003814697301</v>
      </c>
      <c r="I289">
        <f>IF(E289&lt;&gt;"",MAX('DDD Model Calculations'!$D$20-'Weather Data'!E289,0),MAX('DDD Model Calculations'!$D$20-AVERAGE('Weather Data'!E288,'Weather Data'!E290),0))</f>
        <v>4.8000001907348597</v>
      </c>
      <c r="J289">
        <f>IF(F289&lt;&gt;"",MAX('DDD Model Calculations'!$D$20-'Weather Data'!F289,0),MAX('DDD Model Calculations'!$D$20-AVERAGE('Weather Data'!F288,'Weather Data'!F290),0))</f>
        <v>0</v>
      </c>
      <c r="K289">
        <f>IF(G289&lt;&gt;"",MAX('DDD Model Calculations'!$D$20-'Weather Data'!G289,0),MAX('DDD Model Calculations'!$D$20-AVERAGE('Weather Data'!G288,'Weather Data'!G290),0))</f>
        <v>10.900000095367432</v>
      </c>
      <c r="L289" s="2">
        <f t="shared" si="20"/>
        <v>41927</v>
      </c>
      <c r="M289">
        <f t="shared" si="21"/>
        <v>2926.2000003606081</v>
      </c>
      <c r="N289">
        <f t="shared" si="22"/>
        <v>3146.9999998807907</v>
      </c>
      <c r="O289">
        <f t="shared" si="23"/>
        <v>3264.9999980404973</v>
      </c>
      <c r="P289">
        <f t="shared" si="24"/>
        <v>4403.8000083938241</v>
      </c>
    </row>
    <row r="290" spans="1:16" x14ac:dyDescent="0.4">
      <c r="A290" s="1">
        <v>2014</v>
      </c>
      <c r="B290" s="1">
        <v>10</v>
      </c>
      <c r="C290" s="1">
        <v>16</v>
      </c>
      <c r="D290" s="1">
        <v>16</v>
      </c>
      <c r="E290" s="1">
        <v>13</v>
      </c>
      <c r="F290" s="1">
        <v>16.10000038146973</v>
      </c>
      <c r="G290" s="1">
        <v>3.5999999046325679</v>
      </c>
      <c r="H290">
        <f>IF(D290&lt;&gt;"",MAX('DDD Model Calculations'!$D$20-'Weather Data'!D290,0),MAX('DDD Model Calculations'!$D$20-AVERAGE('Weather Data'!D289,'Weather Data'!D291),0))</f>
        <v>2</v>
      </c>
      <c r="I290">
        <f>IF(E290&lt;&gt;"",MAX('DDD Model Calculations'!$D$20-'Weather Data'!E290,0),MAX('DDD Model Calculations'!$D$20-AVERAGE('Weather Data'!E289,'Weather Data'!E291),0))</f>
        <v>5</v>
      </c>
      <c r="J290">
        <f>IF(F290&lt;&gt;"",MAX('DDD Model Calculations'!$D$20-'Weather Data'!F290,0),MAX('DDD Model Calculations'!$D$20-AVERAGE('Weather Data'!F289,'Weather Data'!F291),0))</f>
        <v>1.8999996185302699</v>
      </c>
      <c r="K290">
        <f>IF(G290&lt;&gt;"",MAX('DDD Model Calculations'!$D$20-'Weather Data'!G290,0),MAX('DDD Model Calculations'!$D$20-AVERAGE('Weather Data'!G289,'Weather Data'!G291),0))</f>
        <v>14.400000095367432</v>
      </c>
      <c r="L290" s="2">
        <f t="shared" si="20"/>
        <v>41928</v>
      </c>
      <c r="M290">
        <f t="shared" si="21"/>
        <v>2928.2000003606081</v>
      </c>
      <c r="N290">
        <f t="shared" si="22"/>
        <v>3151.9999998807907</v>
      </c>
      <c r="O290">
        <f t="shared" si="23"/>
        <v>3266.8999976590276</v>
      </c>
      <c r="P290">
        <f t="shared" si="24"/>
        <v>4418.2000084891915</v>
      </c>
    </row>
    <row r="291" spans="1:16" x14ac:dyDescent="0.4">
      <c r="A291" s="1">
        <v>2014</v>
      </c>
      <c r="B291" s="1">
        <v>10</v>
      </c>
      <c r="C291" s="1">
        <v>17</v>
      </c>
      <c r="D291" s="1">
        <v>14.30000019073486</v>
      </c>
      <c r="E291" s="1">
        <v>12.19999980926514</v>
      </c>
      <c r="F291" s="1">
        <v>14.89999961853027</v>
      </c>
      <c r="G291" s="1">
        <v>6.0999999046325684</v>
      </c>
      <c r="H291">
        <f>IF(D291&lt;&gt;"",MAX('DDD Model Calculations'!$D$20-'Weather Data'!D291,0),MAX('DDD Model Calculations'!$D$20-AVERAGE('Weather Data'!D290,'Weather Data'!D292),0))</f>
        <v>3.6999998092651403</v>
      </c>
      <c r="I291">
        <f>IF(E291&lt;&gt;"",MAX('DDD Model Calculations'!$D$20-'Weather Data'!E291,0),MAX('DDD Model Calculations'!$D$20-AVERAGE('Weather Data'!E290,'Weather Data'!E292),0))</f>
        <v>5.8000001907348597</v>
      </c>
      <c r="J291">
        <f>IF(F291&lt;&gt;"",MAX('DDD Model Calculations'!$D$20-'Weather Data'!F291,0),MAX('DDD Model Calculations'!$D$20-AVERAGE('Weather Data'!F290,'Weather Data'!F292),0))</f>
        <v>3.1000003814697301</v>
      </c>
      <c r="K291">
        <f>IF(G291&lt;&gt;"",MAX('DDD Model Calculations'!$D$20-'Weather Data'!G291,0),MAX('DDD Model Calculations'!$D$20-AVERAGE('Weather Data'!G290,'Weather Data'!G292),0))</f>
        <v>11.900000095367432</v>
      </c>
      <c r="L291" s="2">
        <f t="shared" si="20"/>
        <v>41929</v>
      </c>
      <c r="M291">
        <f t="shared" si="21"/>
        <v>2931.9000001698732</v>
      </c>
      <c r="N291">
        <f t="shared" si="22"/>
        <v>3157.8000000715256</v>
      </c>
      <c r="O291">
        <f t="shared" si="23"/>
        <v>3269.9999980404973</v>
      </c>
      <c r="P291">
        <f t="shared" si="24"/>
        <v>4430.100008584559</v>
      </c>
    </row>
    <row r="292" spans="1:16" x14ac:dyDescent="0.4">
      <c r="A292" s="1">
        <v>2014</v>
      </c>
      <c r="B292" s="1">
        <v>10</v>
      </c>
      <c r="C292" s="1">
        <v>18</v>
      </c>
      <c r="D292" s="1">
        <v>8.1000003814697266</v>
      </c>
      <c r="E292" s="1">
        <v>6.9000000953674316</v>
      </c>
      <c r="F292" s="1">
        <v>8.6000003814697266</v>
      </c>
      <c r="G292" s="1">
        <v>2.9000000953674321</v>
      </c>
      <c r="H292">
        <f>IF(D292&lt;&gt;"",MAX('DDD Model Calculations'!$D$20-'Weather Data'!D292,0),MAX('DDD Model Calculations'!$D$20-AVERAGE('Weather Data'!D291,'Weather Data'!D293),0))</f>
        <v>9.8999996185302734</v>
      </c>
      <c r="I292">
        <f>IF(E292&lt;&gt;"",MAX('DDD Model Calculations'!$D$20-'Weather Data'!E292,0),MAX('DDD Model Calculations'!$D$20-AVERAGE('Weather Data'!E291,'Weather Data'!E293),0))</f>
        <v>11.099999904632568</v>
      </c>
      <c r="J292">
        <f>IF(F292&lt;&gt;"",MAX('DDD Model Calculations'!$D$20-'Weather Data'!F292,0),MAX('DDD Model Calculations'!$D$20-AVERAGE('Weather Data'!F291,'Weather Data'!F293),0))</f>
        <v>9.3999996185302734</v>
      </c>
      <c r="K292">
        <f>IF(G292&lt;&gt;"",MAX('DDD Model Calculations'!$D$20-'Weather Data'!G292,0),MAX('DDD Model Calculations'!$D$20-AVERAGE('Weather Data'!G291,'Weather Data'!G293),0))</f>
        <v>15.099999904632568</v>
      </c>
      <c r="L292" s="2">
        <f t="shared" si="20"/>
        <v>41930</v>
      </c>
      <c r="M292">
        <f t="shared" si="21"/>
        <v>2941.7999997884035</v>
      </c>
      <c r="N292">
        <f t="shared" si="22"/>
        <v>3168.8999999761581</v>
      </c>
      <c r="O292">
        <f t="shared" si="23"/>
        <v>3279.3999976590276</v>
      </c>
      <c r="P292">
        <f t="shared" si="24"/>
        <v>4445.2000084891915</v>
      </c>
    </row>
    <row r="293" spans="1:16" x14ac:dyDescent="0.4">
      <c r="A293" s="1">
        <v>2014</v>
      </c>
      <c r="B293" s="1">
        <v>10</v>
      </c>
      <c r="C293" s="1">
        <v>19</v>
      </c>
      <c r="D293" s="1">
        <v>6.0999999046325684</v>
      </c>
      <c r="E293" s="1">
        <v>4.9000000953674316</v>
      </c>
      <c r="F293" s="1">
        <v>3</v>
      </c>
      <c r="G293" s="1">
        <v>2.4000000953674321</v>
      </c>
      <c r="H293">
        <f>IF(D293&lt;&gt;"",MAX('DDD Model Calculations'!$D$20-'Weather Data'!D293,0),MAX('DDD Model Calculations'!$D$20-AVERAGE('Weather Data'!D292,'Weather Data'!D294),0))</f>
        <v>11.900000095367432</v>
      </c>
      <c r="I293">
        <f>IF(E293&lt;&gt;"",MAX('DDD Model Calculations'!$D$20-'Weather Data'!E293,0),MAX('DDD Model Calculations'!$D$20-AVERAGE('Weather Data'!E292,'Weather Data'!E294),0))</f>
        <v>13.099999904632568</v>
      </c>
      <c r="J293">
        <f>IF(F293&lt;&gt;"",MAX('DDD Model Calculations'!$D$20-'Weather Data'!F293,0),MAX('DDD Model Calculations'!$D$20-AVERAGE('Weather Data'!F292,'Weather Data'!F294),0))</f>
        <v>15</v>
      </c>
      <c r="K293">
        <f>IF(G293&lt;&gt;"",MAX('DDD Model Calculations'!$D$20-'Weather Data'!G293,0),MAX('DDD Model Calculations'!$D$20-AVERAGE('Weather Data'!G292,'Weather Data'!G294),0))</f>
        <v>15.599999904632568</v>
      </c>
      <c r="L293" s="2">
        <f t="shared" si="20"/>
        <v>41931</v>
      </c>
      <c r="M293">
        <f t="shared" si="21"/>
        <v>2953.6999998837709</v>
      </c>
      <c r="N293">
        <f t="shared" si="22"/>
        <v>3181.9999998807907</v>
      </c>
      <c r="O293">
        <f t="shared" si="23"/>
        <v>3294.3999976590276</v>
      </c>
      <c r="P293">
        <f t="shared" si="24"/>
        <v>4460.8000083938241</v>
      </c>
    </row>
    <row r="294" spans="1:16" x14ac:dyDescent="0.4">
      <c r="A294" s="1">
        <v>2014</v>
      </c>
      <c r="B294" s="1">
        <v>10</v>
      </c>
      <c r="C294" s="1">
        <v>20</v>
      </c>
      <c r="D294" s="1">
        <v>8.8000001907348633</v>
      </c>
      <c r="E294" s="1">
        <v>9.3999996185302734</v>
      </c>
      <c r="F294" s="1">
        <v>2.2000000476837158</v>
      </c>
      <c r="G294" s="1">
        <v>5.0999999046325684</v>
      </c>
      <c r="H294">
        <f>IF(D294&lt;&gt;"",MAX('DDD Model Calculations'!$D$20-'Weather Data'!D294,0),MAX('DDD Model Calculations'!$D$20-AVERAGE('Weather Data'!D293,'Weather Data'!D295),0))</f>
        <v>9.1999998092651367</v>
      </c>
      <c r="I294">
        <f>IF(E294&lt;&gt;"",MAX('DDD Model Calculations'!$D$20-'Weather Data'!E294,0),MAX('DDD Model Calculations'!$D$20-AVERAGE('Weather Data'!E293,'Weather Data'!E295),0))</f>
        <v>8.6000003814697266</v>
      </c>
      <c r="J294">
        <f>IF(F294&lt;&gt;"",MAX('DDD Model Calculations'!$D$20-'Weather Data'!F294,0),MAX('DDD Model Calculations'!$D$20-AVERAGE('Weather Data'!F293,'Weather Data'!F295),0))</f>
        <v>15.799999952316284</v>
      </c>
      <c r="K294">
        <f>IF(G294&lt;&gt;"",MAX('DDD Model Calculations'!$D$20-'Weather Data'!G294,0),MAX('DDD Model Calculations'!$D$20-AVERAGE('Weather Data'!G293,'Weather Data'!G295),0))</f>
        <v>12.900000095367432</v>
      </c>
      <c r="L294" s="2">
        <f t="shared" si="20"/>
        <v>41932</v>
      </c>
      <c r="M294">
        <f t="shared" si="21"/>
        <v>2962.8999996930361</v>
      </c>
      <c r="N294">
        <f t="shared" si="22"/>
        <v>3190.6000002622604</v>
      </c>
      <c r="O294">
        <f t="shared" si="23"/>
        <v>3310.1999976113439</v>
      </c>
      <c r="P294">
        <f t="shared" si="24"/>
        <v>4473.7000084891915</v>
      </c>
    </row>
    <row r="295" spans="1:16" x14ac:dyDescent="0.4">
      <c r="A295" s="1">
        <v>2014</v>
      </c>
      <c r="B295" s="1">
        <v>10</v>
      </c>
      <c r="C295" s="1">
        <v>21</v>
      </c>
      <c r="D295" s="1">
        <v>8.5</v>
      </c>
      <c r="E295" s="1">
        <v>7.5</v>
      </c>
      <c r="F295" s="1">
        <v>5.6999998092651367</v>
      </c>
      <c r="G295" s="1">
        <v>2.2999999523162842</v>
      </c>
      <c r="H295">
        <f>IF(D295&lt;&gt;"",MAX('DDD Model Calculations'!$D$20-'Weather Data'!D295,0),MAX('DDD Model Calculations'!$D$20-AVERAGE('Weather Data'!D294,'Weather Data'!D296),0))</f>
        <v>9.5</v>
      </c>
      <c r="I295">
        <f>IF(E295&lt;&gt;"",MAX('DDD Model Calculations'!$D$20-'Weather Data'!E295,0),MAX('DDD Model Calculations'!$D$20-AVERAGE('Weather Data'!E294,'Weather Data'!E296),0))</f>
        <v>10.5</v>
      </c>
      <c r="J295">
        <f>IF(F295&lt;&gt;"",MAX('DDD Model Calculations'!$D$20-'Weather Data'!F295,0),MAX('DDD Model Calculations'!$D$20-AVERAGE('Weather Data'!F294,'Weather Data'!F296),0))</f>
        <v>12.300000190734863</v>
      </c>
      <c r="K295">
        <f>IF(G295&lt;&gt;"",MAX('DDD Model Calculations'!$D$20-'Weather Data'!G295,0),MAX('DDD Model Calculations'!$D$20-AVERAGE('Weather Data'!G294,'Weather Data'!G296),0))</f>
        <v>15.700000047683716</v>
      </c>
      <c r="L295" s="2">
        <f t="shared" si="20"/>
        <v>41933</v>
      </c>
      <c r="M295">
        <f t="shared" si="21"/>
        <v>2972.3999996930361</v>
      </c>
      <c r="N295">
        <f t="shared" si="22"/>
        <v>3201.1000002622604</v>
      </c>
      <c r="O295">
        <f t="shared" si="23"/>
        <v>3322.4999978020787</v>
      </c>
      <c r="P295">
        <f t="shared" si="24"/>
        <v>4489.4000085368752</v>
      </c>
    </row>
    <row r="296" spans="1:16" x14ac:dyDescent="0.4">
      <c r="A296" s="1">
        <v>2014</v>
      </c>
      <c r="B296" s="1">
        <v>10</v>
      </c>
      <c r="C296" s="1">
        <v>22</v>
      </c>
      <c r="D296" s="1">
        <v>8.3000001907348633</v>
      </c>
      <c r="E296" s="1">
        <v>8.3999996185302734</v>
      </c>
      <c r="F296" s="1">
        <v>8.8999996185302734</v>
      </c>
      <c r="G296" s="1">
        <v>3.5</v>
      </c>
      <c r="H296">
        <f>IF(D296&lt;&gt;"",MAX('DDD Model Calculations'!$D$20-'Weather Data'!D296,0),MAX('DDD Model Calculations'!$D$20-AVERAGE('Weather Data'!D295,'Weather Data'!D297),0))</f>
        <v>9.6999998092651367</v>
      </c>
      <c r="I296">
        <f>IF(E296&lt;&gt;"",MAX('DDD Model Calculations'!$D$20-'Weather Data'!E296,0),MAX('DDD Model Calculations'!$D$20-AVERAGE('Weather Data'!E295,'Weather Data'!E297),0))</f>
        <v>9.6000003814697266</v>
      </c>
      <c r="J296">
        <f>IF(F296&lt;&gt;"",MAX('DDD Model Calculations'!$D$20-'Weather Data'!F296,0),MAX('DDD Model Calculations'!$D$20-AVERAGE('Weather Data'!F295,'Weather Data'!F297),0))</f>
        <v>9.1000003814697266</v>
      </c>
      <c r="K296">
        <f>IF(G296&lt;&gt;"",MAX('DDD Model Calculations'!$D$20-'Weather Data'!G296,0),MAX('DDD Model Calculations'!$D$20-AVERAGE('Weather Data'!G295,'Weather Data'!G297),0))</f>
        <v>14.5</v>
      </c>
      <c r="L296" s="2">
        <f t="shared" si="20"/>
        <v>41934</v>
      </c>
      <c r="M296">
        <f t="shared" si="21"/>
        <v>2982.0999995023012</v>
      </c>
      <c r="N296">
        <f t="shared" si="22"/>
        <v>3210.7000006437302</v>
      </c>
      <c r="O296">
        <f t="shared" si="23"/>
        <v>3331.5999981835485</v>
      </c>
      <c r="P296">
        <f t="shared" si="24"/>
        <v>4503.9000085368752</v>
      </c>
    </row>
    <row r="297" spans="1:16" x14ac:dyDescent="0.4">
      <c r="A297" s="1">
        <v>2014</v>
      </c>
      <c r="B297" s="1">
        <v>10</v>
      </c>
      <c r="C297" s="1">
        <v>23</v>
      </c>
      <c r="D297" s="1">
        <v>10.89999961853027</v>
      </c>
      <c r="E297" s="1">
        <v>8.3000001907348633</v>
      </c>
      <c r="F297" s="1">
        <v>9.1999998092651367</v>
      </c>
      <c r="G297" s="1">
        <v>8.5</v>
      </c>
      <c r="H297">
        <f>IF(D297&lt;&gt;"",MAX('DDD Model Calculations'!$D$20-'Weather Data'!D297,0),MAX('DDD Model Calculations'!$D$20-AVERAGE('Weather Data'!D296,'Weather Data'!D298),0))</f>
        <v>7.1000003814697301</v>
      </c>
      <c r="I297">
        <f>IF(E297&lt;&gt;"",MAX('DDD Model Calculations'!$D$20-'Weather Data'!E297,0),MAX('DDD Model Calculations'!$D$20-AVERAGE('Weather Data'!E296,'Weather Data'!E298),0))</f>
        <v>9.6999998092651367</v>
      </c>
      <c r="J297">
        <f>IF(F297&lt;&gt;"",MAX('DDD Model Calculations'!$D$20-'Weather Data'!F297,0),MAX('DDD Model Calculations'!$D$20-AVERAGE('Weather Data'!F296,'Weather Data'!F298),0))</f>
        <v>8.8000001907348633</v>
      </c>
      <c r="K297">
        <f>IF(G297&lt;&gt;"",MAX('DDD Model Calculations'!$D$20-'Weather Data'!G297,0),MAX('DDD Model Calculations'!$D$20-AVERAGE('Weather Data'!G296,'Weather Data'!G298),0))</f>
        <v>9.5</v>
      </c>
      <c r="L297" s="2">
        <f t="shared" si="20"/>
        <v>41935</v>
      </c>
      <c r="M297">
        <f t="shared" si="21"/>
        <v>2989.1999998837709</v>
      </c>
      <c r="N297">
        <f t="shared" si="22"/>
        <v>3220.4000004529953</v>
      </c>
      <c r="O297">
        <f t="shared" si="23"/>
        <v>3340.3999983742833</v>
      </c>
      <c r="P297">
        <f t="shared" si="24"/>
        <v>4513.4000085368752</v>
      </c>
    </row>
    <row r="298" spans="1:16" x14ac:dyDescent="0.4">
      <c r="A298" s="1">
        <v>2014</v>
      </c>
      <c r="B298" s="1">
        <v>10</v>
      </c>
      <c r="C298" s="1">
        <v>24</v>
      </c>
      <c r="D298" s="1">
        <v>9.5</v>
      </c>
      <c r="E298" s="1">
        <v>7.6999998092651367</v>
      </c>
      <c r="F298" s="1">
        <v>10.89999961853027</v>
      </c>
      <c r="G298" s="1">
        <v>11.5</v>
      </c>
      <c r="H298">
        <f>IF(D298&lt;&gt;"",MAX('DDD Model Calculations'!$D$20-'Weather Data'!D298,0),MAX('DDD Model Calculations'!$D$20-AVERAGE('Weather Data'!D297,'Weather Data'!D299),0))</f>
        <v>8.5</v>
      </c>
      <c r="I298">
        <f>IF(E298&lt;&gt;"",MAX('DDD Model Calculations'!$D$20-'Weather Data'!E298,0),MAX('DDD Model Calculations'!$D$20-AVERAGE('Weather Data'!E297,'Weather Data'!E299),0))</f>
        <v>10.300000190734863</v>
      </c>
      <c r="J298">
        <f>IF(F298&lt;&gt;"",MAX('DDD Model Calculations'!$D$20-'Weather Data'!F298,0),MAX('DDD Model Calculations'!$D$20-AVERAGE('Weather Data'!F297,'Weather Data'!F299),0))</f>
        <v>7.1000003814697301</v>
      </c>
      <c r="K298">
        <f>IF(G298&lt;&gt;"",MAX('DDD Model Calculations'!$D$20-'Weather Data'!G298,0),MAX('DDD Model Calculations'!$D$20-AVERAGE('Weather Data'!G297,'Weather Data'!G299),0))</f>
        <v>6.5</v>
      </c>
      <c r="L298" s="2">
        <f t="shared" si="20"/>
        <v>41936</v>
      </c>
      <c r="M298">
        <f t="shared" si="21"/>
        <v>2997.6999998837709</v>
      </c>
      <c r="N298">
        <f t="shared" si="22"/>
        <v>3230.7000006437302</v>
      </c>
      <c r="O298">
        <f t="shared" si="23"/>
        <v>3347.499998755753</v>
      </c>
      <c r="P298">
        <f t="shared" si="24"/>
        <v>4519.9000085368752</v>
      </c>
    </row>
    <row r="299" spans="1:16" x14ac:dyDescent="0.4">
      <c r="A299" s="1">
        <v>2014</v>
      </c>
      <c r="B299" s="1">
        <v>10</v>
      </c>
      <c r="C299" s="1">
        <v>25</v>
      </c>
      <c r="D299" s="1">
        <v>12</v>
      </c>
      <c r="E299" s="1">
        <v>12.30000019073486</v>
      </c>
      <c r="F299" s="1">
        <v>8</v>
      </c>
      <c r="G299" s="1">
        <v>10.89999961853027</v>
      </c>
      <c r="H299">
        <f>IF(D299&lt;&gt;"",MAX('DDD Model Calculations'!$D$20-'Weather Data'!D299,0),MAX('DDD Model Calculations'!$D$20-AVERAGE('Weather Data'!D298,'Weather Data'!D300),0))</f>
        <v>6</v>
      </c>
      <c r="I299">
        <f>IF(E299&lt;&gt;"",MAX('DDD Model Calculations'!$D$20-'Weather Data'!E299,0),MAX('DDD Model Calculations'!$D$20-AVERAGE('Weather Data'!E298,'Weather Data'!E300),0))</f>
        <v>5.6999998092651403</v>
      </c>
      <c r="J299">
        <f>IF(F299&lt;&gt;"",MAX('DDD Model Calculations'!$D$20-'Weather Data'!F299,0),MAX('DDD Model Calculations'!$D$20-AVERAGE('Weather Data'!F298,'Weather Data'!F300),0))</f>
        <v>10</v>
      </c>
      <c r="K299">
        <f>IF(G299&lt;&gt;"",MAX('DDD Model Calculations'!$D$20-'Weather Data'!G299,0),MAX('DDD Model Calculations'!$D$20-AVERAGE('Weather Data'!G298,'Weather Data'!G300),0))</f>
        <v>7.1000003814697301</v>
      </c>
      <c r="L299" s="2">
        <f t="shared" si="20"/>
        <v>41937</v>
      </c>
      <c r="M299">
        <f t="shared" si="21"/>
        <v>3003.6999998837709</v>
      </c>
      <c r="N299">
        <f t="shared" si="22"/>
        <v>3236.4000004529953</v>
      </c>
      <c r="O299">
        <f t="shared" si="23"/>
        <v>3357.499998755753</v>
      </c>
      <c r="P299">
        <f t="shared" si="24"/>
        <v>4527.000008918345</v>
      </c>
    </row>
    <row r="300" spans="1:16" x14ac:dyDescent="0.4">
      <c r="A300" s="1">
        <v>2014</v>
      </c>
      <c r="B300" s="1">
        <v>10</v>
      </c>
      <c r="C300" s="1">
        <v>26</v>
      </c>
      <c r="D300" s="1">
        <v>8</v>
      </c>
      <c r="E300" s="1">
        <v>6</v>
      </c>
      <c r="F300" s="1">
        <v>7.6999998092651367</v>
      </c>
      <c r="G300" s="1">
        <v>4.1999998092651367</v>
      </c>
      <c r="H300">
        <f>IF(D300&lt;&gt;"",MAX('DDD Model Calculations'!$D$20-'Weather Data'!D300,0),MAX('DDD Model Calculations'!$D$20-AVERAGE('Weather Data'!D299,'Weather Data'!D301),0))</f>
        <v>10</v>
      </c>
      <c r="I300">
        <f>IF(E300&lt;&gt;"",MAX('DDD Model Calculations'!$D$20-'Weather Data'!E300,0),MAX('DDD Model Calculations'!$D$20-AVERAGE('Weather Data'!E299,'Weather Data'!E301),0))</f>
        <v>12</v>
      </c>
      <c r="J300">
        <f>IF(F300&lt;&gt;"",MAX('DDD Model Calculations'!$D$20-'Weather Data'!F300,0),MAX('DDD Model Calculations'!$D$20-AVERAGE('Weather Data'!F299,'Weather Data'!F301),0))</f>
        <v>10.300000190734863</v>
      </c>
      <c r="K300">
        <f>IF(G300&lt;&gt;"",MAX('DDD Model Calculations'!$D$20-'Weather Data'!G300,0),MAX('DDD Model Calculations'!$D$20-AVERAGE('Weather Data'!G299,'Weather Data'!G301),0))</f>
        <v>13.800000190734863</v>
      </c>
      <c r="L300" s="2">
        <f t="shared" si="20"/>
        <v>41938</v>
      </c>
      <c r="M300">
        <f t="shared" si="21"/>
        <v>3013.6999998837709</v>
      </c>
      <c r="N300">
        <f t="shared" si="22"/>
        <v>3248.4000004529953</v>
      </c>
      <c r="O300">
        <f t="shared" si="23"/>
        <v>3367.7999989464879</v>
      </c>
      <c r="P300">
        <f t="shared" si="24"/>
        <v>4540.8000091090798</v>
      </c>
    </row>
    <row r="301" spans="1:16" x14ac:dyDescent="0.4">
      <c r="A301" s="1">
        <v>2014</v>
      </c>
      <c r="B301" s="1">
        <v>10</v>
      </c>
      <c r="C301" s="1">
        <v>27</v>
      </c>
      <c r="D301" s="1">
        <v>6.5</v>
      </c>
      <c r="E301" s="1">
        <v>7.4000000953674316</v>
      </c>
      <c r="F301" s="1">
        <v>6.8000001907348633</v>
      </c>
      <c r="G301" s="1">
        <v>6.3000001907348633</v>
      </c>
      <c r="H301">
        <f>IF(D301&lt;&gt;"",MAX('DDD Model Calculations'!$D$20-'Weather Data'!D301,0),MAX('DDD Model Calculations'!$D$20-AVERAGE('Weather Data'!D300,'Weather Data'!D302),0))</f>
        <v>11.5</v>
      </c>
      <c r="I301">
        <f>IF(E301&lt;&gt;"",MAX('DDD Model Calculations'!$D$20-'Weather Data'!E301,0),MAX('DDD Model Calculations'!$D$20-AVERAGE('Weather Data'!E300,'Weather Data'!E302),0))</f>
        <v>10.599999904632568</v>
      </c>
      <c r="J301">
        <f>IF(F301&lt;&gt;"",MAX('DDD Model Calculations'!$D$20-'Weather Data'!F301,0),MAX('DDD Model Calculations'!$D$20-AVERAGE('Weather Data'!F300,'Weather Data'!F302),0))</f>
        <v>11.199999809265137</v>
      </c>
      <c r="K301">
        <f>IF(G301&lt;&gt;"",MAX('DDD Model Calculations'!$D$20-'Weather Data'!G301,0),MAX('DDD Model Calculations'!$D$20-AVERAGE('Weather Data'!G300,'Weather Data'!G302),0))</f>
        <v>11.699999809265137</v>
      </c>
      <c r="L301" s="2">
        <f t="shared" si="20"/>
        <v>41939</v>
      </c>
      <c r="M301">
        <f t="shared" si="21"/>
        <v>3025.1999998837709</v>
      </c>
      <c r="N301">
        <f t="shared" si="22"/>
        <v>3259.0000003576279</v>
      </c>
      <c r="O301">
        <f t="shared" si="23"/>
        <v>3378.999998755753</v>
      </c>
      <c r="P301">
        <f t="shared" si="24"/>
        <v>4552.500008918345</v>
      </c>
    </row>
    <row r="302" spans="1:16" x14ac:dyDescent="0.4">
      <c r="A302" s="1">
        <v>2014</v>
      </c>
      <c r="B302" s="1">
        <v>10</v>
      </c>
      <c r="C302" s="1">
        <v>28</v>
      </c>
      <c r="D302" s="1">
        <v>14.89999961853027</v>
      </c>
      <c r="E302" s="1">
        <v>13.80000019073486</v>
      </c>
      <c r="F302" s="1">
        <v>9.1999998092651367</v>
      </c>
      <c r="G302" s="1">
        <v>5</v>
      </c>
      <c r="H302">
        <f>IF(D302&lt;&gt;"",MAX('DDD Model Calculations'!$D$20-'Weather Data'!D302,0),MAX('DDD Model Calculations'!$D$20-AVERAGE('Weather Data'!D301,'Weather Data'!D303),0))</f>
        <v>3.1000003814697301</v>
      </c>
      <c r="I302">
        <f>IF(E302&lt;&gt;"",MAX('DDD Model Calculations'!$D$20-'Weather Data'!E302,0),MAX('DDD Model Calculations'!$D$20-AVERAGE('Weather Data'!E301,'Weather Data'!E303),0))</f>
        <v>4.1999998092651403</v>
      </c>
      <c r="J302">
        <f>IF(F302&lt;&gt;"",MAX('DDD Model Calculations'!$D$20-'Weather Data'!F302,0),MAX('DDD Model Calculations'!$D$20-AVERAGE('Weather Data'!F301,'Weather Data'!F303),0))</f>
        <v>8.8000001907348633</v>
      </c>
      <c r="K302">
        <f>IF(G302&lt;&gt;"",MAX('DDD Model Calculations'!$D$20-'Weather Data'!G302,0),MAX('DDD Model Calculations'!$D$20-AVERAGE('Weather Data'!G301,'Weather Data'!G303),0))</f>
        <v>13</v>
      </c>
      <c r="L302" s="2">
        <f t="shared" si="20"/>
        <v>41940</v>
      </c>
      <c r="M302">
        <f t="shared" si="21"/>
        <v>3028.3000002652407</v>
      </c>
      <c r="N302">
        <f t="shared" si="22"/>
        <v>3263.200000166893</v>
      </c>
      <c r="O302">
        <f t="shared" si="23"/>
        <v>3387.7999989464879</v>
      </c>
      <c r="P302">
        <f t="shared" si="24"/>
        <v>4565.500008918345</v>
      </c>
    </row>
    <row r="303" spans="1:16" x14ac:dyDescent="0.4">
      <c r="A303" s="1">
        <v>2014</v>
      </c>
      <c r="B303" s="1">
        <v>10</v>
      </c>
      <c r="C303" s="1">
        <v>29</v>
      </c>
      <c r="D303" s="1">
        <v>8.6000003814697266</v>
      </c>
      <c r="E303" s="1">
        <v>8.1999998092651367</v>
      </c>
      <c r="F303" s="1">
        <v>9.8000001907348633</v>
      </c>
      <c r="G303" s="1">
        <v>4.4000000953674316</v>
      </c>
      <c r="H303">
        <f>IF(D303&lt;&gt;"",MAX('DDD Model Calculations'!$D$20-'Weather Data'!D303,0),MAX('DDD Model Calculations'!$D$20-AVERAGE('Weather Data'!D302,'Weather Data'!D304),0))</f>
        <v>9.3999996185302734</v>
      </c>
      <c r="I303">
        <f>IF(E303&lt;&gt;"",MAX('DDD Model Calculations'!$D$20-'Weather Data'!E303,0),MAX('DDD Model Calculations'!$D$20-AVERAGE('Weather Data'!E302,'Weather Data'!E304),0))</f>
        <v>9.8000001907348633</v>
      </c>
      <c r="J303">
        <f>IF(F303&lt;&gt;"",MAX('DDD Model Calculations'!$D$20-'Weather Data'!F303,0),MAX('DDD Model Calculations'!$D$20-AVERAGE('Weather Data'!F302,'Weather Data'!F304),0))</f>
        <v>8.1999998092651367</v>
      </c>
      <c r="K303">
        <f>IF(G303&lt;&gt;"",MAX('DDD Model Calculations'!$D$20-'Weather Data'!G303,0),MAX('DDD Model Calculations'!$D$20-AVERAGE('Weather Data'!G302,'Weather Data'!G304),0))</f>
        <v>13.599999904632568</v>
      </c>
      <c r="L303" s="2">
        <f t="shared" si="20"/>
        <v>41941</v>
      </c>
      <c r="M303">
        <f t="shared" si="21"/>
        <v>3037.6999998837709</v>
      </c>
      <c r="N303">
        <f t="shared" si="22"/>
        <v>3273.0000003576279</v>
      </c>
      <c r="O303">
        <f t="shared" si="23"/>
        <v>3395.999998755753</v>
      </c>
      <c r="P303">
        <f t="shared" si="24"/>
        <v>4579.1000088229775</v>
      </c>
    </row>
    <row r="304" spans="1:16" x14ac:dyDescent="0.4">
      <c r="A304" s="1">
        <v>2014</v>
      </c>
      <c r="B304" s="1">
        <v>10</v>
      </c>
      <c r="C304" s="1">
        <v>30</v>
      </c>
      <c r="D304" s="1">
        <v>6.1999998092651367</v>
      </c>
      <c r="E304" s="1">
        <v>5.8000001907348633</v>
      </c>
      <c r="F304" s="1">
        <v>3.7000000476837158</v>
      </c>
      <c r="G304" s="1">
        <v>1.799999952316284</v>
      </c>
      <c r="H304">
        <f>IF(D304&lt;&gt;"",MAX('DDD Model Calculations'!$D$20-'Weather Data'!D304,0),MAX('DDD Model Calculations'!$D$20-AVERAGE('Weather Data'!D303,'Weather Data'!D305),0))</f>
        <v>11.800000190734863</v>
      </c>
      <c r="I304">
        <f>IF(E304&lt;&gt;"",MAX('DDD Model Calculations'!$D$20-'Weather Data'!E304,0),MAX('DDD Model Calculations'!$D$20-AVERAGE('Weather Data'!E303,'Weather Data'!E305),0))</f>
        <v>12.199999809265137</v>
      </c>
      <c r="J304">
        <f>IF(F304&lt;&gt;"",MAX('DDD Model Calculations'!$D$20-'Weather Data'!F304,0),MAX('DDD Model Calculations'!$D$20-AVERAGE('Weather Data'!F303,'Weather Data'!F305),0))</f>
        <v>14.299999952316284</v>
      </c>
      <c r="K304">
        <f>IF(G304&lt;&gt;"",MAX('DDD Model Calculations'!$D$20-'Weather Data'!G304,0),MAX('DDD Model Calculations'!$D$20-AVERAGE('Weather Data'!G303,'Weather Data'!G305),0))</f>
        <v>16.200000047683716</v>
      </c>
      <c r="L304" s="2">
        <f t="shared" si="20"/>
        <v>41942</v>
      </c>
      <c r="M304">
        <f t="shared" si="21"/>
        <v>3049.5000000745058</v>
      </c>
      <c r="N304">
        <f t="shared" si="22"/>
        <v>3285.200000166893</v>
      </c>
      <c r="O304">
        <f t="shared" si="23"/>
        <v>3410.2999987080693</v>
      </c>
      <c r="P304">
        <f t="shared" si="24"/>
        <v>4595.3000088706613</v>
      </c>
    </row>
    <row r="305" spans="1:16" x14ac:dyDescent="0.4">
      <c r="A305" s="1">
        <v>2014</v>
      </c>
      <c r="B305" s="1">
        <v>10</v>
      </c>
      <c r="C305" s="1">
        <v>31</v>
      </c>
      <c r="D305" s="1">
        <v>4</v>
      </c>
      <c r="E305" s="1">
        <v>4.0999999046325684</v>
      </c>
      <c r="F305" s="1">
        <v>3</v>
      </c>
      <c r="G305" s="1">
        <v>-3</v>
      </c>
      <c r="H305">
        <f>IF(D305&lt;&gt;"",MAX('DDD Model Calculations'!$D$20-'Weather Data'!D305,0),MAX('DDD Model Calculations'!$D$20-AVERAGE('Weather Data'!D304,'Weather Data'!D306),0))</f>
        <v>14</v>
      </c>
      <c r="I305">
        <f>IF(E305&lt;&gt;"",MAX('DDD Model Calculations'!$D$20-'Weather Data'!E305,0),MAX('DDD Model Calculations'!$D$20-AVERAGE('Weather Data'!E304,'Weather Data'!E306),0))</f>
        <v>13.900000095367432</v>
      </c>
      <c r="J305">
        <f>IF(F305&lt;&gt;"",MAX('DDD Model Calculations'!$D$20-'Weather Data'!F305,0),MAX('DDD Model Calculations'!$D$20-AVERAGE('Weather Data'!F304,'Weather Data'!F306),0))</f>
        <v>15</v>
      </c>
      <c r="K305">
        <f>IF(G305&lt;&gt;"",MAX('DDD Model Calculations'!$D$20-'Weather Data'!G305,0),MAX('DDD Model Calculations'!$D$20-AVERAGE('Weather Data'!G304,'Weather Data'!G306),0))</f>
        <v>21</v>
      </c>
      <c r="L305" s="2">
        <f t="shared" si="20"/>
        <v>41943</v>
      </c>
      <c r="M305">
        <f t="shared" si="21"/>
        <v>3063.5000000745058</v>
      </c>
      <c r="N305">
        <f t="shared" si="22"/>
        <v>3299.1000002622604</v>
      </c>
      <c r="O305">
        <f t="shared" si="23"/>
        <v>3425.2999987080693</v>
      </c>
      <c r="P305">
        <f t="shared" si="24"/>
        <v>4616.3000088706613</v>
      </c>
    </row>
    <row r="306" spans="1:16" x14ac:dyDescent="0.4">
      <c r="A306" s="1">
        <v>2014</v>
      </c>
      <c r="B306" s="1">
        <v>11</v>
      </c>
      <c r="C306" s="1">
        <v>1</v>
      </c>
      <c r="D306" s="1">
        <v>1</v>
      </c>
      <c r="E306" s="1">
        <v>0.5</v>
      </c>
      <c r="F306" s="1">
        <v>3.7000000476837158</v>
      </c>
      <c r="G306" s="1">
        <v>-1.1000000238418579</v>
      </c>
      <c r="H306">
        <f>IF(D306&lt;&gt;"",MAX('DDD Model Calculations'!$D$20-'Weather Data'!D306,0),MAX('DDD Model Calculations'!$D$20-AVERAGE('Weather Data'!D305,'Weather Data'!D307),0))</f>
        <v>17</v>
      </c>
      <c r="I306">
        <f>IF(E306&lt;&gt;"",MAX('DDD Model Calculations'!$D$20-'Weather Data'!E306,0),MAX('DDD Model Calculations'!$D$20-AVERAGE('Weather Data'!E305,'Weather Data'!E307),0))</f>
        <v>17.5</v>
      </c>
      <c r="J306">
        <f>IF(F306&lt;&gt;"",MAX('DDD Model Calculations'!$D$20-'Weather Data'!F306,0),MAX('DDD Model Calculations'!$D$20-AVERAGE('Weather Data'!F305,'Weather Data'!F307),0))</f>
        <v>14.299999952316284</v>
      </c>
      <c r="K306">
        <f>IF(G306&lt;&gt;"",MAX('DDD Model Calculations'!$D$20-'Weather Data'!G306,0),MAX('DDD Model Calculations'!$D$20-AVERAGE('Weather Data'!G305,'Weather Data'!G307),0))</f>
        <v>19.100000023841858</v>
      </c>
      <c r="L306" s="2">
        <f t="shared" si="20"/>
        <v>41944</v>
      </c>
      <c r="M306">
        <f t="shared" si="21"/>
        <v>3080.5000000745058</v>
      </c>
      <c r="N306">
        <f t="shared" si="22"/>
        <v>3316.6000002622604</v>
      </c>
      <c r="O306">
        <f t="shared" si="23"/>
        <v>3439.5999986603856</v>
      </c>
      <c r="P306">
        <f t="shared" si="24"/>
        <v>4635.4000088945031</v>
      </c>
    </row>
    <row r="307" spans="1:16" x14ac:dyDescent="0.4">
      <c r="A307" s="1">
        <v>2014</v>
      </c>
      <c r="B307" s="1">
        <v>11</v>
      </c>
      <c r="C307" s="1">
        <v>2</v>
      </c>
      <c r="D307" s="1">
        <v>2.5999999046325679</v>
      </c>
      <c r="E307" s="1">
        <v>1.8999999761581421</v>
      </c>
      <c r="F307" s="1">
        <v>2.5</v>
      </c>
      <c r="G307" s="1">
        <v>2.7999999523162842</v>
      </c>
      <c r="H307">
        <f>IF(D307&lt;&gt;"",MAX('DDD Model Calculations'!$D$20-'Weather Data'!D307,0),MAX('DDD Model Calculations'!$D$20-AVERAGE('Weather Data'!D306,'Weather Data'!D308),0))</f>
        <v>15.400000095367432</v>
      </c>
      <c r="I307">
        <f>IF(E307&lt;&gt;"",MAX('DDD Model Calculations'!$D$20-'Weather Data'!E307,0),MAX('DDD Model Calculations'!$D$20-AVERAGE('Weather Data'!E306,'Weather Data'!E308),0))</f>
        <v>16.100000023841858</v>
      </c>
      <c r="J307">
        <f>IF(F307&lt;&gt;"",MAX('DDD Model Calculations'!$D$20-'Weather Data'!F307,0),MAX('DDD Model Calculations'!$D$20-AVERAGE('Weather Data'!F306,'Weather Data'!F308),0))</f>
        <v>15.5</v>
      </c>
      <c r="K307">
        <f>IF(G307&lt;&gt;"",MAX('DDD Model Calculations'!$D$20-'Weather Data'!G307,0),MAX('DDD Model Calculations'!$D$20-AVERAGE('Weather Data'!G306,'Weather Data'!G308),0))</f>
        <v>15.200000047683716</v>
      </c>
      <c r="L307" s="2">
        <f t="shared" si="20"/>
        <v>41945</v>
      </c>
      <c r="M307">
        <f t="shared" si="21"/>
        <v>3095.9000001698732</v>
      </c>
      <c r="N307">
        <f t="shared" si="22"/>
        <v>3332.7000002861023</v>
      </c>
      <c r="O307">
        <f t="shared" si="23"/>
        <v>3455.0999986603856</v>
      </c>
      <c r="P307">
        <f t="shared" si="24"/>
        <v>4650.6000089421868</v>
      </c>
    </row>
    <row r="308" spans="1:16" x14ac:dyDescent="0.4">
      <c r="A308" s="1">
        <v>2014</v>
      </c>
      <c r="B308" s="1">
        <v>11</v>
      </c>
      <c r="C308" s="1">
        <v>3</v>
      </c>
      <c r="D308" s="1">
        <v>7.5</v>
      </c>
      <c r="E308" s="1">
        <v>7.5999999046325684</v>
      </c>
      <c r="F308" s="1">
        <v>3.2999999523162842</v>
      </c>
      <c r="G308" s="1">
        <v>2.9000000953674321</v>
      </c>
      <c r="H308">
        <f>IF(D308&lt;&gt;"",MAX('DDD Model Calculations'!$D$20-'Weather Data'!D308,0),MAX('DDD Model Calculations'!$D$20-AVERAGE('Weather Data'!D307,'Weather Data'!D309),0))</f>
        <v>10.5</v>
      </c>
      <c r="I308">
        <f>IF(E308&lt;&gt;"",MAX('DDD Model Calculations'!$D$20-'Weather Data'!E308,0),MAX('DDD Model Calculations'!$D$20-AVERAGE('Weather Data'!E307,'Weather Data'!E309),0))</f>
        <v>10.400000095367432</v>
      </c>
      <c r="J308">
        <f>IF(F308&lt;&gt;"",MAX('DDD Model Calculations'!$D$20-'Weather Data'!F308,0),MAX('DDD Model Calculations'!$D$20-AVERAGE('Weather Data'!F307,'Weather Data'!F309),0))</f>
        <v>14.700000047683716</v>
      </c>
      <c r="K308">
        <f>IF(G308&lt;&gt;"",MAX('DDD Model Calculations'!$D$20-'Weather Data'!G308,0),MAX('DDD Model Calculations'!$D$20-AVERAGE('Weather Data'!G307,'Weather Data'!G309),0))</f>
        <v>15.099999904632568</v>
      </c>
      <c r="L308" s="2">
        <f t="shared" si="20"/>
        <v>41946</v>
      </c>
      <c r="M308">
        <f t="shared" si="21"/>
        <v>3106.4000001698732</v>
      </c>
      <c r="N308">
        <f t="shared" si="22"/>
        <v>3343.1000003814697</v>
      </c>
      <c r="O308">
        <f t="shared" si="23"/>
        <v>3469.7999987080693</v>
      </c>
      <c r="P308">
        <f t="shared" si="24"/>
        <v>4665.7000088468194</v>
      </c>
    </row>
    <row r="309" spans="1:16" x14ac:dyDescent="0.4">
      <c r="A309" s="1">
        <v>2014</v>
      </c>
      <c r="B309" s="1">
        <v>11</v>
      </c>
      <c r="C309" s="1">
        <v>4</v>
      </c>
      <c r="D309" s="1">
        <v>11.10000038146973</v>
      </c>
      <c r="E309" s="1">
        <v>8.8999996185302734</v>
      </c>
      <c r="F309" s="1">
        <v>9.8999996185302734</v>
      </c>
      <c r="G309" s="1">
        <v>4</v>
      </c>
      <c r="H309">
        <f>IF(D309&lt;&gt;"",MAX('DDD Model Calculations'!$D$20-'Weather Data'!D309,0),MAX('DDD Model Calculations'!$D$20-AVERAGE('Weather Data'!D308,'Weather Data'!D310),0))</f>
        <v>6.8999996185302699</v>
      </c>
      <c r="I309">
        <f>IF(E309&lt;&gt;"",MAX('DDD Model Calculations'!$D$20-'Weather Data'!E309,0),MAX('DDD Model Calculations'!$D$20-AVERAGE('Weather Data'!E308,'Weather Data'!E310),0))</f>
        <v>9.1000003814697266</v>
      </c>
      <c r="J309">
        <f>IF(F309&lt;&gt;"",MAX('DDD Model Calculations'!$D$20-'Weather Data'!F309,0),MAX('DDD Model Calculations'!$D$20-AVERAGE('Weather Data'!F308,'Weather Data'!F310),0))</f>
        <v>8.1000003814697266</v>
      </c>
      <c r="K309">
        <f>IF(G309&lt;&gt;"",MAX('DDD Model Calculations'!$D$20-'Weather Data'!G309,0),MAX('DDD Model Calculations'!$D$20-AVERAGE('Weather Data'!G308,'Weather Data'!G310),0))</f>
        <v>14</v>
      </c>
      <c r="L309" s="2">
        <f t="shared" si="20"/>
        <v>41947</v>
      </c>
      <c r="M309">
        <f t="shared" si="21"/>
        <v>3113.2999997884035</v>
      </c>
      <c r="N309">
        <f t="shared" si="22"/>
        <v>3352.2000007629395</v>
      </c>
      <c r="O309">
        <f t="shared" si="23"/>
        <v>3477.8999990895391</v>
      </c>
      <c r="P309">
        <f t="shared" si="24"/>
        <v>4679.7000088468194</v>
      </c>
    </row>
    <row r="310" spans="1:16" x14ac:dyDescent="0.4">
      <c r="A310" s="1">
        <v>2014</v>
      </c>
      <c r="B310" s="1">
        <v>11</v>
      </c>
      <c r="C310" s="1">
        <v>5</v>
      </c>
      <c r="D310" s="1">
        <v>7.3000001907348633</v>
      </c>
      <c r="E310" s="1">
        <v>5.4000000953674316</v>
      </c>
      <c r="F310" s="1">
        <v>7.9000000953674316</v>
      </c>
      <c r="G310" s="1">
        <v>2.2000000476837158</v>
      </c>
      <c r="H310">
        <f>IF(D310&lt;&gt;"",MAX('DDD Model Calculations'!$D$20-'Weather Data'!D310,0),MAX('DDD Model Calculations'!$D$20-AVERAGE('Weather Data'!D309,'Weather Data'!D311),0))</f>
        <v>10.699999809265137</v>
      </c>
      <c r="I310">
        <f>IF(E310&lt;&gt;"",MAX('DDD Model Calculations'!$D$20-'Weather Data'!E310,0),MAX('DDD Model Calculations'!$D$20-AVERAGE('Weather Data'!E309,'Weather Data'!E311),0))</f>
        <v>12.599999904632568</v>
      </c>
      <c r="J310">
        <f>IF(F310&lt;&gt;"",MAX('DDD Model Calculations'!$D$20-'Weather Data'!F310,0),MAX('DDD Model Calculations'!$D$20-AVERAGE('Weather Data'!F309,'Weather Data'!F311),0))</f>
        <v>10.099999904632568</v>
      </c>
      <c r="K310">
        <f>IF(G310&lt;&gt;"",MAX('DDD Model Calculations'!$D$20-'Weather Data'!G310,0),MAX('DDD Model Calculations'!$D$20-AVERAGE('Weather Data'!G309,'Weather Data'!G311),0))</f>
        <v>15.799999952316284</v>
      </c>
      <c r="L310" s="2">
        <f t="shared" si="20"/>
        <v>41948</v>
      </c>
      <c r="M310">
        <f t="shared" si="21"/>
        <v>3123.9999995976686</v>
      </c>
      <c r="N310">
        <f t="shared" si="22"/>
        <v>3364.800000667572</v>
      </c>
      <c r="O310">
        <f t="shared" si="23"/>
        <v>3487.9999989941716</v>
      </c>
      <c r="P310">
        <f t="shared" si="24"/>
        <v>4695.5000087991357</v>
      </c>
    </row>
    <row r="311" spans="1:16" x14ac:dyDescent="0.4">
      <c r="A311" s="1">
        <v>2014</v>
      </c>
      <c r="B311" s="1">
        <v>11</v>
      </c>
      <c r="C311" s="1">
        <v>6</v>
      </c>
      <c r="D311" s="1">
        <v>6.8000001907348633</v>
      </c>
      <c r="E311" s="1">
        <v>5.5</v>
      </c>
      <c r="F311" s="1">
        <v>5.3000001907348633</v>
      </c>
      <c r="G311" s="1">
        <v>-0.60000002384185791</v>
      </c>
      <c r="H311">
        <f>IF(D311&lt;&gt;"",MAX('DDD Model Calculations'!$D$20-'Weather Data'!D311,0),MAX('DDD Model Calculations'!$D$20-AVERAGE('Weather Data'!D310,'Weather Data'!D312),0))</f>
        <v>11.199999809265137</v>
      </c>
      <c r="I311">
        <f>IF(E311&lt;&gt;"",MAX('DDD Model Calculations'!$D$20-'Weather Data'!E311,0),MAX('DDD Model Calculations'!$D$20-AVERAGE('Weather Data'!E310,'Weather Data'!E312),0))</f>
        <v>12.5</v>
      </c>
      <c r="J311">
        <f>IF(F311&lt;&gt;"",MAX('DDD Model Calculations'!$D$20-'Weather Data'!F311,0),MAX('DDD Model Calculations'!$D$20-AVERAGE('Weather Data'!F310,'Weather Data'!F312),0))</f>
        <v>12.699999809265137</v>
      </c>
      <c r="K311">
        <f>IF(G311&lt;&gt;"",MAX('DDD Model Calculations'!$D$20-'Weather Data'!G311,0),MAX('DDD Model Calculations'!$D$20-AVERAGE('Weather Data'!G310,'Weather Data'!G312),0))</f>
        <v>18.600000023841858</v>
      </c>
      <c r="L311" s="2">
        <f t="shared" si="20"/>
        <v>41949</v>
      </c>
      <c r="M311">
        <f t="shared" si="21"/>
        <v>3135.1999994069338</v>
      </c>
      <c r="N311">
        <f t="shared" si="22"/>
        <v>3377.300000667572</v>
      </c>
      <c r="O311">
        <f t="shared" si="23"/>
        <v>3500.6999988034368</v>
      </c>
      <c r="P311">
        <f t="shared" si="24"/>
        <v>4714.1000088229775</v>
      </c>
    </row>
    <row r="312" spans="1:16" x14ac:dyDescent="0.4">
      <c r="A312" s="1">
        <v>2014</v>
      </c>
      <c r="B312" s="1">
        <v>11</v>
      </c>
      <c r="C312" s="1">
        <v>7</v>
      </c>
      <c r="D312" s="1">
        <v>1.1000000238418579</v>
      </c>
      <c r="E312" s="1">
        <v>2</v>
      </c>
      <c r="F312" s="1">
        <v>1.5</v>
      </c>
      <c r="G312" s="1">
        <v>-2.4000000953674321</v>
      </c>
      <c r="H312">
        <f>IF(D312&lt;&gt;"",MAX('DDD Model Calculations'!$D$20-'Weather Data'!D312,0),MAX('DDD Model Calculations'!$D$20-AVERAGE('Weather Data'!D311,'Weather Data'!D313),0))</f>
        <v>16.899999976158142</v>
      </c>
      <c r="I312">
        <f>IF(E312&lt;&gt;"",MAX('DDD Model Calculations'!$D$20-'Weather Data'!E312,0),MAX('DDD Model Calculations'!$D$20-AVERAGE('Weather Data'!E311,'Weather Data'!E313),0))</f>
        <v>16</v>
      </c>
      <c r="J312">
        <f>IF(F312&lt;&gt;"",MAX('DDD Model Calculations'!$D$20-'Weather Data'!F312,0),MAX('DDD Model Calculations'!$D$20-AVERAGE('Weather Data'!F311,'Weather Data'!F313),0))</f>
        <v>16.5</v>
      </c>
      <c r="K312">
        <f>IF(G312&lt;&gt;"",MAX('DDD Model Calculations'!$D$20-'Weather Data'!G312,0),MAX('DDD Model Calculations'!$D$20-AVERAGE('Weather Data'!G311,'Weather Data'!G313),0))</f>
        <v>20.400000095367432</v>
      </c>
      <c r="L312" s="2">
        <f t="shared" si="20"/>
        <v>41950</v>
      </c>
      <c r="M312">
        <f t="shared" si="21"/>
        <v>3152.0999993830919</v>
      </c>
      <c r="N312">
        <f t="shared" si="22"/>
        <v>3393.300000667572</v>
      </c>
      <c r="O312">
        <f t="shared" si="23"/>
        <v>3517.1999988034368</v>
      </c>
      <c r="P312">
        <f t="shared" si="24"/>
        <v>4734.500008918345</v>
      </c>
    </row>
    <row r="313" spans="1:16" x14ac:dyDescent="0.4">
      <c r="A313" s="1">
        <v>2014</v>
      </c>
      <c r="B313" s="1">
        <v>11</v>
      </c>
      <c r="C313" s="1">
        <v>8</v>
      </c>
      <c r="D313" s="1">
        <v>2.5</v>
      </c>
      <c r="E313" s="1">
        <v>2.7999999523162842</v>
      </c>
      <c r="F313" s="1">
        <v>1.3999999761581421</v>
      </c>
      <c r="G313" s="1">
        <v>-4.1999998092651367</v>
      </c>
      <c r="H313">
        <f>IF(D313&lt;&gt;"",MAX('DDD Model Calculations'!$D$20-'Weather Data'!D313,0),MAX('DDD Model Calculations'!$D$20-AVERAGE('Weather Data'!D312,'Weather Data'!D314),0))</f>
        <v>15.5</v>
      </c>
      <c r="I313">
        <f>IF(E313&lt;&gt;"",MAX('DDD Model Calculations'!$D$20-'Weather Data'!E313,0),MAX('DDD Model Calculations'!$D$20-AVERAGE('Weather Data'!E312,'Weather Data'!E314),0))</f>
        <v>15.200000047683716</v>
      </c>
      <c r="J313">
        <f>IF(F313&lt;&gt;"",MAX('DDD Model Calculations'!$D$20-'Weather Data'!F313,0),MAX('DDD Model Calculations'!$D$20-AVERAGE('Weather Data'!F312,'Weather Data'!F314),0))</f>
        <v>16.600000023841858</v>
      </c>
      <c r="K313">
        <f>IF(G313&lt;&gt;"",MAX('DDD Model Calculations'!$D$20-'Weather Data'!G313,0),MAX('DDD Model Calculations'!$D$20-AVERAGE('Weather Data'!G312,'Weather Data'!G314),0))</f>
        <v>22.199999809265137</v>
      </c>
      <c r="L313" s="2">
        <f t="shared" si="20"/>
        <v>41951</v>
      </c>
      <c r="M313">
        <f t="shared" si="21"/>
        <v>3167.5999993830919</v>
      </c>
      <c r="N313">
        <f t="shared" si="22"/>
        <v>3408.5000007152557</v>
      </c>
      <c r="O313">
        <f t="shared" si="23"/>
        <v>3533.7999988272786</v>
      </c>
      <c r="P313">
        <f t="shared" si="24"/>
        <v>4756.7000087276101</v>
      </c>
    </row>
    <row r="314" spans="1:16" x14ac:dyDescent="0.4">
      <c r="A314" s="1">
        <v>2014</v>
      </c>
      <c r="B314" s="1">
        <v>11</v>
      </c>
      <c r="C314" s="1">
        <v>9</v>
      </c>
      <c r="D314" s="1">
        <v>4.0999999046325684</v>
      </c>
      <c r="E314" s="1">
        <v>3.0999999046325679</v>
      </c>
      <c r="F314" s="1">
        <v>2.7000000476837158</v>
      </c>
      <c r="G314" s="1">
        <v>-6.6999998092651367</v>
      </c>
      <c r="H314">
        <f>IF(D314&lt;&gt;"",MAX('DDD Model Calculations'!$D$20-'Weather Data'!D314,0),MAX('DDD Model Calculations'!$D$20-AVERAGE('Weather Data'!D313,'Weather Data'!D315),0))</f>
        <v>13.900000095367432</v>
      </c>
      <c r="I314">
        <f>IF(E314&lt;&gt;"",MAX('DDD Model Calculations'!$D$20-'Weather Data'!E314,0),MAX('DDD Model Calculations'!$D$20-AVERAGE('Weather Data'!E313,'Weather Data'!E315),0))</f>
        <v>14.900000095367432</v>
      </c>
      <c r="J314">
        <f>IF(F314&lt;&gt;"",MAX('DDD Model Calculations'!$D$20-'Weather Data'!F314,0),MAX('DDD Model Calculations'!$D$20-AVERAGE('Weather Data'!F313,'Weather Data'!F315),0))</f>
        <v>15.299999952316284</v>
      </c>
      <c r="K314">
        <f>IF(G314&lt;&gt;"",MAX('DDD Model Calculations'!$D$20-'Weather Data'!G314,0),MAX('DDD Model Calculations'!$D$20-AVERAGE('Weather Data'!G313,'Weather Data'!G315),0))</f>
        <v>24.699999809265137</v>
      </c>
      <c r="L314" s="2">
        <f t="shared" si="20"/>
        <v>41952</v>
      </c>
      <c r="M314">
        <f t="shared" si="21"/>
        <v>3181.4999994784594</v>
      </c>
      <c r="N314">
        <f t="shared" si="22"/>
        <v>3423.4000008106232</v>
      </c>
      <c r="O314">
        <f t="shared" si="23"/>
        <v>3549.0999987795949</v>
      </c>
      <c r="P314">
        <f t="shared" si="24"/>
        <v>4781.4000085368752</v>
      </c>
    </row>
    <row r="315" spans="1:16" x14ac:dyDescent="0.4">
      <c r="A315" s="1">
        <v>2014</v>
      </c>
      <c r="B315" s="1">
        <v>11</v>
      </c>
      <c r="C315" s="1">
        <v>10</v>
      </c>
      <c r="D315" s="1">
        <v>6.3000001907348633</v>
      </c>
      <c r="E315" s="1">
        <v>8.1000003814697266</v>
      </c>
      <c r="F315" s="1">
        <v>3.2000000476837158</v>
      </c>
      <c r="G315" s="1">
        <v>-7.9000000953674316</v>
      </c>
      <c r="H315">
        <f>IF(D315&lt;&gt;"",MAX('DDD Model Calculations'!$D$20-'Weather Data'!D315,0),MAX('DDD Model Calculations'!$D$20-AVERAGE('Weather Data'!D314,'Weather Data'!D316),0))</f>
        <v>11.699999809265137</v>
      </c>
      <c r="I315">
        <f>IF(E315&lt;&gt;"",MAX('DDD Model Calculations'!$D$20-'Weather Data'!E315,0),MAX('DDD Model Calculations'!$D$20-AVERAGE('Weather Data'!E314,'Weather Data'!E316),0))</f>
        <v>9.8999996185302734</v>
      </c>
      <c r="J315">
        <f>IF(F315&lt;&gt;"",MAX('DDD Model Calculations'!$D$20-'Weather Data'!F315,0),MAX('DDD Model Calculations'!$D$20-AVERAGE('Weather Data'!F314,'Weather Data'!F316),0))</f>
        <v>14.799999952316284</v>
      </c>
      <c r="K315">
        <f>IF(G315&lt;&gt;"",MAX('DDD Model Calculations'!$D$20-'Weather Data'!G315,0),MAX('DDD Model Calculations'!$D$20-AVERAGE('Weather Data'!G314,'Weather Data'!G316),0))</f>
        <v>25.900000095367432</v>
      </c>
      <c r="L315" s="2">
        <f t="shared" si="20"/>
        <v>41953</v>
      </c>
      <c r="M315">
        <f t="shared" si="21"/>
        <v>3193.1999992877245</v>
      </c>
      <c r="N315">
        <f t="shared" si="22"/>
        <v>3433.3000004291534</v>
      </c>
      <c r="O315">
        <f t="shared" si="23"/>
        <v>3563.8999987319112</v>
      </c>
      <c r="P315">
        <f t="shared" si="24"/>
        <v>4807.3000086322427</v>
      </c>
    </row>
    <row r="316" spans="1:16" x14ac:dyDescent="0.4">
      <c r="A316" s="1">
        <v>2014</v>
      </c>
      <c r="B316" s="1">
        <v>11</v>
      </c>
      <c r="C316" s="1">
        <v>11</v>
      </c>
      <c r="D316" s="1">
        <v>8.6000003814697266</v>
      </c>
      <c r="E316" s="1">
        <v>9.3999996185302734</v>
      </c>
      <c r="F316" s="1">
        <v>7.1999998092651367</v>
      </c>
      <c r="G316" s="1">
        <v>-5.3000001907348633</v>
      </c>
      <c r="H316">
        <f>IF(D316&lt;&gt;"",MAX('DDD Model Calculations'!$D$20-'Weather Data'!D316,0),MAX('DDD Model Calculations'!$D$20-AVERAGE('Weather Data'!D315,'Weather Data'!D317),0))</f>
        <v>9.3999996185302734</v>
      </c>
      <c r="I316">
        <f>IF(E316&lt;&gt;"",MAX('DDD Model Calculations'!$D$20-'Weather Data'!E316,0),MAX('DDD Model Calculations'!$D$20-AVERAGE('Weather Data'!E315,'Weather Data'!E317),0))</f>
        <v>8.6000003814697266</v>
      </c>
      <c r="J316">
        <f>IF(F316&lt;&gt;"",MAX('DDD Model Calculations'!$D$20-'Weather Data'!F316,0),MAX('DDD Model Calculations'!$D$20-AVERAGE('Weather Data'!F315,'Weather Data'!F317),0))</f>
        <v>10.800000190734863</v>
      </c>
      <c r="K316">
        <f>IF(G316&lt;&gt;"",MAX('DDD Model Calculations'!$D$20-'Weather Data'!G316,0),MAX('DDD Model Calculations'!$D$20-AVERAGE('Weather Data'!G315,'Weather Data'!G317),0))</f>
        <v>23.300000190734863</v>
      </c>
      <c r="L316" s="2">
        <f t="shared" si="20"/>
        <v>41954</v>
      </c>
      <c r="M316">
        <f t="shared" si="21"/>
        <v>3202.5999989062548</v>
      </c>
      <c r="N316">
        <f t="shared" si="22"/>
        <v>3441.9000008106232</v>
      </c>
      <c r="O316">
        <f t="shared" si="23"/>
        <v>3574.699998922646</v>
      </c>
      <c r="P316">
        <f t="shared" si="24"/>
        <v>4830.6000088229775</v>
      </c>
    </row>
    <row r="317" spans="1:16" x14ac:dyDescent="0.4">
      <c r="A317" s="1">
        <v>2014</v>
      </c>
      <c r="B317" s="1">
        <v>11</v>
      </c>
      <c r="C317" s="1">
        <v>12</v>
      </c>
      <c r="D317" s="1">
        <v>3.7999999523162842</v>
      </c>
      <c r="E317" s="1">
        <v>1.799999952316284</v>
      </c>
      <c r="F317" s="1">
        <v>4.4000000953674316</v>
      </c>
      <c r="G317" s="1">
        <v>-5.5</v>
      </c>
      <c r="H317">
        <f>IF(D317&lt;&gt;"",MAX('DDD Model Calculations'!$D$20-'Weather Data'!D317,0),MAX('DDD Model Calculations'!$D$20-AVERAGE('Weather Data'!D316,'Weather Data'!D318),0))</f>
        <v>14.200000047683716</v>
      </c>
      <c r="I317">
        <f>IF(E317&lt;&gt;"",MAX('DDD Model Calculations'!$D$20-'Weather Data'!E317,0),MAX('DDD Model Calculations'!$D$20-AVERAGE('Weather Data'!E316,'Weather Data'!E318),0))</f>
        <v>16.200000047683716</v>
      </c>
      <c r="J317">
        <f>IF(F317&lt;&gt;"",MAX('DDD Model Calculations'!$D$20-'Weather Data'!F317,0),MAX('DDD Model Calculations'!$D$20-AVERAGE('Weather Data'!F316,'Weather Data'!F318),0))</f>
        <v>13.599999904632568</v>
      </c>
      <c r="K317">
        <f>IF(G317&lt;&gt;"",MAX('DDD Model Calculations'!$D$20-'Weather Data'!G317,0),MAX('DDD Model Calculations'!$D$20-AVERAGE('Weather Data'!G316,'Weather Data'!G318),0))</f>
        <v>23.5</v>
      </c>
      <c r="L317" s="2">
        <f t="shared" si="20"/>
        <v>41955</v>
      </c>
      <c r="M317">
        <f t="shared" si="21"/>
        <v>3216.7999989539385</v>
      </c>
      <c r="N317">
        <f t="shared" si="22"/>
        <v>3458.1000008583069</v>
      </c>
      <c r="O317">
        <f t="shared" si="23"/>
        <v>3588.2999988272786</v>
      </c>
      <c r="P317">
        <f t="shared" si="24"/>
        <v>4854.1000088229775</v>
      </c>
    </row>
    <row r="318" spans="1:16" x14ac:dyDescent="0.4">
      <c r="A318" s="1">
        <v>2014</v>
      </c>
      <c r="B318" s="1">
        <v>11</v>
      </c>
      <c r="C318" s="1">
        <v>13</v>
      </c>
      <c r="D318" s="1">
        <v>-1.3999999761581421</v>
      </c>
      <c r="E318" s="1">
        <v>-2</v>
      </c>
      <c r="F318" s="1">
        <v>-0.69999998807907104</v>
      </c>
      <c r="G318" s="1">
        <v>-6.4000000953674316</v>
      </c>
      <c r="H318">
        <f>IF(D318&lt;&gt;"",MAX('DDD Model Calculations'!$D$20-'Weather Data'!D318,0),MAX('DDD Model Calculations'!$D$20-AVERAGE('Weather Data'!D317,'Weather Data'!D319),0))</f>
        <v>19.399999976158142</v>
      </c>
      <c r="I318">
        <f>IF(E318&lt;&gt;"",MAX('DDD Model Calculations'!$D$20-'Weather Data'!E318,0),MAX('DDD Model Calculations'!$D$20-AVERAGE('Weather Data'!E317,'Weather Data'!E319),0))</f>
        <v>20</v>
      </c>
      <c r="J318">
        <f>IF(F318&lt;&gt;"",MAX('DDD Model Calculations'!$D$20-'Weather Data'!F318,0),MAX('DDD Model Calculations'!$D$20-AVERAGE('Weather Data'!F317,'Weather Data'!F319),0))</f>
        <v>18.699999988079071</v>
      </c>
      <c r="K318">
        <f>IF(G318&lt;&gt;"",MAX('DDD Model Calculations'!$D$20-'Weather Data'!G318,0),MAX('DDD Model Calculations'!$D$20-AVERAGE('Weather Data'!G317,'Weather Data'!G319),0))</f>
        <v>24.400000095367432</v>
      </c>
      <c r="L318" s="2">
        <f t="shared" si="20"/>
        <v>41956</v>
      </c>
      <c r="M318">
        <f t="shared" si="21"/>
        <v>3236.1999989300966</v>
      </c>
      <c r="N318">
        <f t="shared" si="22"/>
        <v>3478.1000008583069</v>
      </c>
      <c r="O318">
        <f t="shared" si="23"/>
        <v>3606.9999988153577</v>
      </c>
      <c r="P318">
        <f t="shared" si="24"/>
        <v>4878.500008918345</v>
      </c>
    </row>
    <row r="319" spans="1:16" x14ac:dyDescent="0.4">
      <c r="A319" s="1">
        <v>2014</v>
      </c>
      <c r="B319" s="1">
        <v>11</v>
      </c>
      <c r="C319" s="1">
        <v>14</v>
      </c>
      <c r="D319" s="1">
        <v>-1.1000000238418579</v>
      </c>
      <c r="E319" s="1">
        <v>-1.8999999761581421</v>
      </c>
      <c r="F319" s="1">
        <v>-2.5999999046325679</v>
      </c>
      <c r="G319" s="1">
        <v>-8.1000003814697266</v>
      </c>
      <c r="H319">
        <f>IF(D319&lt;&gt;"",MAX('DDD Model Calculations'!$D$20-'Weather Data'!D319,0),MAX('DDD Model Calculations'!$D$20-AVERAGE('Weather Data'!D318,'Weather Data'!D320),0))</f>
        <v>19.100000023841858</v>
      </c>
      <c r="I319">
        <f>IF(E319&lt;&gt;"",MAX('DDD Model Calculations'!$D$20-'Weather Data'!E319,0),MAX('DDD Model Calculations'!$D$20-AVERAGE('Weather Data'!E318,'Weather Data'!E320),0))</f>
        <v>19.899999976158142</v>
      </c>
      <c r="J319">
        <f>IF(F319&lt;&gt;"",MAX('DDD Model Calculations'!$D$20-'Weather Data'!F319,0),MAX('DDD Model Calculations'!$D$20-AVERAGE('Weather Data'!F318,'Weather Data'!F320),0))</f>
        <v>20.599999904632568</v>
      </c>
      <c r="K319">
        <f>IF(G319&lt;&gt;"",MAX('DDD Model Calculations'!$D$20-'Weather Data'!G319,0),MAX('DDD Model Calculations'!$D$20-AVERAGE('Weather Data'!G318,'Weather Data'!G320),0))</f>
        <v>26.100000381469727</v>
      </c>
      <c r="L319" s="2">
        <f t="shared" si="20"/>
        <v>41957</v>
      </c>
      <c r="M319">
        <f t="shared" si="21"/>
        <v>3255.2999989539385</v>
      </c>
      <c r="N319">
        <f t="shared" si="22"/>
        <v>3498.000000834465</v>
      </c>
      <c r="O319">
        <f t="shared" si="23"/>
        <v>3627.5999987199903</v>
      </c>
      <c r="P319">
        <f t="shared" si="24"/>
        <v>4904.6000092998147</v>
      </c>
    </row>
    <row r="320" spans="1:16" x14ac:dyDescent="0.4">
      <c r="A320" s="1">
        <v>2014</v>
      </c>
      <c r="B320" s="1">
        <v>11</v>
      </c>
      <c r="C320" s="1">
        <v>15</v>
      </c>
      <c r="D320" s="1">
        <v>-1.3999999761581421</v>
      </c>
      <c r="E320" s="1">
        <v>-1.8999999761581421</v>
      </c>
      <c r="F320" s="1">
        <v>-3.0999999046325679</v>
      </c>
      <c r="G320" s="1">
        <v>-9.8000001907348633</v>
      </c>
      <c r="H320">
        <f>IF(D320&lt;&gt;"",MAX('DDD Model Calculations'!$D$20-'Weather Data'!D320,0),MAX('DDD Model Calculations'!$D$20-AVERAGE('Weather Data'!D319,'Weather Data'!D321),0))</f>
        <v>19.399999976158142</v>
      </c>
      <c r="I320">
        <f>IF(E320&lt;&gt;"",MAX('DDD Model Calculations'!$D$20-'Weather Data'!E320,0),MAX('DDD Model Calculations'!$D$20-AVERAGE('Weather Data'!E319,'Weather Data'!E321),0))</f>
        <v>19.899999976158142</v>
      </c>
      <c r="J320">
        <f>IF(F320&lt;&gt;"",MAX('DDD Model Calculations'!$D$20-'Weather Data'!F320,0),MAX('DDD Model Calculations'!$D$20-AVERAGE('Weather Data'!F319,'Weather Data'!F321),0))</f>
        <v>21.099999904632568</v>
      </c>
      <c r="K320">
        <f>IF(G320&lt;&gt;"",MAX('DDD Model Calculations'!$D$20-'Weather Data'!G320,0),MAX('DDD Model Calculations'!$D$20-AVERAGE('Weather Data'!G319,'Weather Data'!G321),0))</f>
        <v>27.800000190734863</v>
      </c>
      <c r="L320" s="2">
        <f t="shared" si="20"/>
        <v>41958</v>
      </c>
      <c r="M320">
        <f t="shared" si="21"/>
        <v>3274.6999989300966</v>
      </c>
      <c r="N320">
        <f t="shared" si="22"/>
        <v>3517.9000008106232</v>
      </c>
      <c r="O320">
        <f t="shared" si="23"/>
        <v>3648.6999986246228</v>
      </c>
      <c r="P320">
        <f t="shared" si="24"/>
        <v>4932.4000094905496</v>
      </c>
    </row>
    <row r="321" spans="1:16" x14ac:dyDescent="0.4">
      <c r="A321" s="1">
        <v>2014</v>
      </c>
      <c r="B321" s="1">
        <v>11</v>
      </c>
      <c r="C321" s="1">
        <v>16</v>
      </c>
      <c r="D321" s="1">
        <v>-1.200000047683716</v>
      </c>
      <c r="E321" s="1">
        <v>-0.89999997615814209</v>
      </c>
      <c r="F321" s="1">
        <v>-0.5</v>
      </c>
      <c r="G321" s="1">
        <v>-9.6999998092651367</v>
      </c>
      <c r="H321">
        <f>IF(D321&lt;&gt;"",MAX('DDD Model Calculations'!$D$20-'Weather Data'!D321,0),MAX('DDD Model Calculations'!$D$20-AVERAGE('Weather Data'!D320,'Weather Data'!D322),0))</f>
        <v>19.200000047683716</v>
      </c>
      <c r="I321">
        <f>IF(E321&lt;&gt;"",MAX('DDD Model Calculations'!$D$20-'Weather Data'!E321,0),MAX('DDD Model Calculations'!$D$20-AVERAGE('Weather Data'!E320,'Weather Data'!E322),0))</f>
        <v>18.899999976158142</v>
      </c>
      <c r="J321">
        <f>IF(F321&lt;&gt;"",MAX('DDD Model Calculations'!$D$20-'Weather Data'!F321,0),MAX('DDD Model Calculations'!$D$20-AVERAGE('Weather Data'!F320,'Weather Data'!F322),0))</f>
        <v>18.5</v>
      </c>
      <c r="K321">
        <f>IF(G321&lt;&gt;"",MAX('DDD Model Calculations'!$D$20-'Weather Data'!G321,0),MAX('DDD Model Calculations'!$D$20-AVERAGE('Weather Data'!G320,'Weather Data'!G322),0))</f>
        <v>27.699999809265137</v>
      </c>
      <c r="L321" s="2">
        <f t="shared" si="20"/>
        <v>41959</v>
      </c>
      <c r="M321">
        <f t="shared" si="21"/>
        <v>3293.8999989777803</v>
      </c>
      <c r="N321">
        <f t="shared" si="22"/>
        <v>3536.8000007867813</v>
      </c>
      <c r="O321">
        <f t="shared" si="23"/>
        <v>3667.1999986246228</v>
      </c>
      <c r="P321">
        <f t="shared" si="24"/>
        <v>4960.1000092998147</v>
      </c>
    </row>
    <row r="322" spans="1:16" x14ac:dyDescent="0.4">
      <c r="A322" s="1">
        <v>2014</v>
      </c>
      <c r="B322" s="1">
        <v>11</v>
      </c>
      <c r="C322" s="1">
        <v>17</v>
      </c>
      <c r="D322" s="1">
        <v>-2.9000000953674321</v>
      </c>
      <c r="E322" s="1">
        <v>-4.9000000953674316</v>
      </c>
      <c r="F322" s="1">
        <v>-0.69999998807907104</v>
      </c>
      <c r="G322" s="1">
        <v>-12</v>
      </c>
      <c r="H322">
        <f>IF(D322&lt;&gt;"",MAX('DDD Model Calculations'!$D$20-'Weather Data'!D322,0),MAX('DDD Model Calculations'!$D$20-AVERAGE('Weather Data'!D321,'Weather Data'!D323),0))</f>
        <v>20.900000095367432</v>
      </c>
      <c r="I322">
        <f>IF(E322&lt;&gt;"",MAX('DDD Model Calculations'!$D$20-'Weather Data'!E322,0),MAX('DDD Model Calculations'!$D$20-AVERAGE('Weather Data'!E321,'Weather Data'!E323),0))</f>
        <v>22.900000095367432</v>
      </c>
      <c r="J322">
        <f>IF(F322&lt;&gt;"",MAX('DDD Model Calculations'!$D$20-'Weather Data'!F322,0),MAX('DDD Model Calculations'!$D$20-AVERAGE('Weather Data'!F321,'Weather Data'!F323),0))</f>
        <v>18.699999988079071</v>
      </c>
      <c r="K322">
        <f>IF(G322&lt;&gt;"",MAX('DDD Model Calculations'!$D$20-'Weather Data'!G322,0),MAX('DDD Model Calculations'!$D$20-AVERAGE('Weather Data'!G321,'Weather Data'!G323),0))</f>
        <v>30</v>
      </c>
      <c r="L322" s="2">
        <f t="shared" ref="L322:L385" si="25">DATE(A322,B322,C322)</f>
        <v>41960</v>
      </c>
      <c r="M322">
        <f t="shared" si="21"/>
        <v>3314.7999990731478</v>
      </c>
      <c r="N322">
        <f t="shared" si="22"/>
        <v>3559.7000008821487</v>
      </c>
      <c r="O322">
        <f t="shared" si="23"/>
        <v>3685.8999986127019</v>
      </c>
      <c r="P322">
        <f t="shared" si="24"/>
        <v>4990.1000092998147</v>
      </c>
    </row>
    <row r="323" spans="1:16" x14ac:dyDescent="0.4">
      <c r="A323" s="1">
        <v>2014</v>
      </c>
      <c r="B323" s="1">
        <v>11</v>
      </c>
      <c r="C323" s="1">
        <v>18</v>
      </c>
      <c r="D323" s="1">
        <v>-7</v>
      </c>
      <c r="E323" s="1">
        <v>-8.6000003814697266</v>
      </c>
      <c r="F323" s="1">
        <v>-4.6999998092651367</v>
      </c>
      <c r="G323" s="1">
        <v>-13.89999961853027</v>
      </c>
      <c r="H323">
        <f>IF(D323&lt;&gt;"",MAX('DDD Model Calculations'!$D$20-'Weather Data'!D323,0),MAX('DDD Model Calculations'!$D$20-AVERAGE('Weather Data'!D322,'Weather Data'!D324),0))</f>
        <v>25</v>
      </c>
      <c r="I323">
        <f>IF(E323&lt;&gt;"",MAX('DDD Model Calculations'!$D$20-'Weather Data'!E323,0),MAX('DDD Model Calculations'!$D$20-AVERAGE('Weather Data'!E322,'Weather Data'!E324),0))</f>
        <v>26.600000381469727</v>
      </c>
      <c r="J323">
        <f>IF(F323&lt;&gt;"",MAX('DDD Model Calculations'!$D$20-'Weather Data'!F323,0),MAX('DDD Model Calculations'!$D$20-AVERAGE('Weather Data'!F322,'Weather Data'!F324),0))</f>
        <v>22.699999809265137</v>
      </c>
      <c r="K323">
        <f>IF(G323&lt;&gt;"",MAX('DDD Model Calculations'!$D$20-'Weather Data'!G323,0),MAX('DDD Model Calculations'!$D$20-AVERAGE('Weather Data'!G322,'Weather Data'!G324),0))</f>
        <v>31.89999961853027</v>
      </c>
      <c r="L323" s="2">
        <f t="shared" si="25"/>
        <v>41961</v>
      </c>
      <c r="M323">
        <f t="shared" ref="M323:M386" si="26">M322+H323</f>
        <v>3339.7999990731478</v>
      </c>
      <c r="N323">
        <f t="shared" ref="N323:N386" si="27">N322+I323</f>
        <v>3586.3000012636185</v>
      </c>
      <c r="O323">
        <f t="shared" ref="O323:O386" si="28">O322+J323</f>
        <v>3708.599998421967</v>
      </c>
      <c r="P323">
        <f t="shared" ref="P323:P386" si="29">P322+K323</f>
        <v>5022.000008918345</v>
      </c>
    </row>
    <row r="324" spans="1:16" x14ac:dyDescent="0.4">
      <c r="A324" s="1">
        <v>2014</v>
      </c>
      <c r="B324" s="1">
        <v>11</v>
      </c>
      <c r="C324" s="1">
        <v>19</v>
      </c>
      <c r="D324" s="1">
        <v>-5.5999999046325684</v>
      </c>
      <c r="E324" s="1">
        <v>-6.8000001907348633</v>
      </c>
      <c r="F324" s="1">
        <v>-6.5999999046325684</v>
      </c>
      <c r="G324" s="1">
        <v>-11.89999961853027</v>
      </c>
      <c r="H324">
        <f>IF(D324&lt;&gt;"",MAX('DDD Model Calculations'!$D$20-'Weather Data'!D324,0),MAX('DDD Model Calculations'!$D$20-AVERAGE('Weather Data'!D323,'Weather Data'!D325),0))</f>
        <v>23.599999904632568</v>
      </c>
      <c r="I324">
        <f>IF(E324&lt;&gt;"",MAX('DDD Model Calculations'!$D$20-'Weather Data'!E324,0),MAX('DDD Model Calculations'!$D$20-AVERAGE('Weather Data'!E323,'Weather Data'!E325),0))</f>
        <v>24.800000190734863</v>
      </c>
      <c r="J324">
        <f>IF(F324&lt;&gt;"",MAX('DDD Model Calculations'!$D$20-'Weather Data'!F324,0),MAX('DDD Model Calculations'!$D$20-AVERAGE('Weather Data'!F323,'Weather Data'!F325),0))</f>
        <v>24.599999904632568</v>
      </c>
      <c r="K324">
        <f>IF(G324&lt;&gt;"",MAX('DDD Model Calculations'!$D$20-'Weather Data'!G324,0),MAX('DDD Model Calculations'!$D$20-AVERAGE('Weather Data'!G323,'Weather Data'!G325),0))</f>
        <v>29.89999961853027</v>
      </c>
      <c r="L324" s="2">
        <f t="shared" si="25"/>
        <v>41962</v>
      </c>
      <c r="M324">
        <f t="shared" si="26"/>
        <v>3363.3999989777803</v>
      </c>
      <c r="N324">
        <f t="shared" si="27"/>
        <v>3611.1000014543533</v>
      </c>
      <c r="O324">
        <f t="shared" si="28"/>
        <v>3733.1999983265996</v>
      </c>
      <c r="P324">
        <f t="shared" si="29"/>
        <v>5051.9000085368752</v>
      </c>
    </row>
    <row r="325" spans="1:16" x14ac:dyDescent="0.4">
      <c r="A325" s="1">
        <v>2014</v>
      </c>
      <c r="B325" s="1">
        <v>11</v>
      </c>
      <c r="C325" s="1">
        <v>20</v>
      </c>
      <c r="D325" s="1">
        <v>-5</v>
      </c>
      <c r="E325" s="1">
        <v>-7.3000001907348633</v>
      </c>
      <c r="F325" s="1">
        <v>-3.4000000953674321</v>
      </c>
      <c r="G325" s="1">
        <v>-16</v>
      </c>
      <c r="H325">
        <f>IF(D325&lt;&gt;"",MAX('DDD Model Calculations'!$D$20-'Weather Data'!D325,0),MAX('DDD Model Calculations'!$D$20-AVERAGE('Weather Data'!D324,'Weather Data'!D326),0))</f>
        <v>23</v>
      </c>
      <c r="I325">
        <f>IF(E325&lt;&gt;"",MAX('DDD Model Calculations'!$D$20-'Weather Data'!E325,0),MAX('DDD Model Calculations'!$D$20-AVERAGE('Weather Data'!E324,'Weather Data'!E326),0))</f>
        <v>25.300000190734863</v>
      </c>
      <c r="J325">
        <f>IF(F325&lt;&gt;"",MAX('DDD Model Calculations'!$D$20-'Weather Data'!F325,0),MAX('DDD Model Calculations'!$D$20-AVERAGE('Weather Data'!F324,'Weather Data'!F326),0))</f>
        <v>21.400000095367432</v>
      </c>
      <c r="K325">
        <f>IF(G325&lt;&gt;"",MAX('DDD Model Calculations'!$D$20-'Weather Data'!G325,0),MAX('DDD Model Calculations'!$D$20-AVERAGE('Weather Data'!G324,'Weather Data'!G326),0))</f>
        <v>34</v>
      </c>
      <c r="L325" s="2">
        <f t="shared" si="25"/>
        <v>41963</v>
      </c>
      <c r="M325">
        <f t="shared" si="26"/>
        <v>3386.3999989777803</v>
      </c>
      <c r="N325">
        <f t="shared" si="27"/>
        <v>3636.4000016450882</v>
      </c>
      <c r="O325">
        <f t="shared" si="28"/>
        <v>3754.599998421967</v>
      </c>
      <c r="P325">
        <f t="shared" si="29"/>
        <v>5085.9000085368752</v>
      </c>
    </row>
    <row r="326" spans="1:16" x14ac:dyDescent="0.4">
      <c r="A326" s="1">
        <v>2014</v>
      </c>
      <c r="B326" s="1">
        <v>11</v>
      </c>
      <c r="C326" s="1">
        <v>21</v>
      </c>
      <c r="D326" s="1">
        <v>-5.1999998092651367</v>
      </c>
      <c r="E326" s="1">
        <v>-8.1999998092651367</v>
      </c>
      <c r="F326" s="1">
        <v>-7.3000001907348633</v>
      </c>
      <c r="G326" s="1">
        <v>-10.30000019073486</v>
      </c>
      <c r="H326">
        <f>IF(D326&lt;&gt;"",MAX('DDD Model Calculations'!$D$20-'Weather Data'!D326,0),MAX('DDD Model Calculations'!$D$20-AVERAGE('Weather Data'!D325,'Weather Data'!D327),0))</f>
        <v>23.199999809265137</v>
      </c>
      <c r="I326">
        <f>IF(E326&lt;&gt;"",MAX('DDD Model Calculations'!$D$20-'Weather Data'!E326,0),MAX('DDD Model Calculations'!$D$20-AVERAGE('Weather Data'!E325,'Weather Data'!E327),0))</f>
        <v>26.199999809265137</v>
      </c>
      <c r="J326">
        <f>IF(F326&lt;&gt;"",MAX('DDD Model Calculations'!$D$20-'Weather Data'!F326,0),MAX('DDD Model Calculations'!$D$20-AVERAGE('Weather Data'!F325,'Weather Data'!F327),0))</f>
        <v>25.300000190734863</v>
      </c>
      <c r="K326">
        <f>IF(G326&lt;&gt;"",MAX('DDD Model Calculations'!$D$20-'Weather Data'!G326,0),MAX('DDD Model Calculations'!$D$20-AVERAGE('Weather Data'!G325,'Weather Data'!G327),0))</f>
        <v>28.30000019073486</v>
      </c>
      <c r="L326" s="2">
        <f t="shared" si="25"/>
        <v>41964</v>
      </c>
      <c r="M326">
        <f t="shared" si="26"/>
        <v>3409.5999987870455</v>
      </c>
      <c r="N326">
        <f t="shared" si="27"/>
        <v>3662.6000014543533</v>
      </c>
      <c r="O326">
        <f t="shared" si="28"/>
        <v>3779.8999986127019</v>
      </c>
      <c r="P326">
        <f t="shared" si="29"/>
        <v>5114.2000087276101</v>
      </c>
    </row>
    <row r="327" spans="1:16" x14ac:dyDescent="0.4">
      <c r="A327" s="1">
        <v>2014</v>
      </c>
      <c r="B327" s="1">
        <v>11</v>
      </c>
      <c r="C327" s="1">
        <v>22</v>
      </c>
      <c r="D327" s="1">
        <v>0.80000001192092896</v>
      </c>
      <c r="E327" s="1">
        <v>0.89999997615814209</v>
      </c>
      <c r="F327" s="1">
        <v>-1.6000000238418579</v>
      </c>
      <c r="G327" s="1">
        <v>-1.6000000238418579</v>
      </c>
      <c r="H327">
        <f>IF(D327&lt;&gt;"",MAX('DDD Model Calculations'!$D$20-'Weather Data'!D327,0),MAX('DDD Model Calculations'!$D$20-AVERAGE('Weather Data'!D326,'Weather Data'!D328),0))</f>
        <v>17.199999988079071</v>
      </c>
      <c r="I327">
        <f>IF(E327&lt;&gt;"",MAX('DDD Model Calculations'!$D$20-'Weather Data'!E327,0),MAX('DDD Model Calculations'!$D$20-AVERAGE('Weather Data'!E326,'Weather Data'!E328),0))</f>
        <v>17.100000023841858</v>
      </c>
      <c r="J327">
        <f>IF(F327&lt;&gt;"",MAX('DDD Model Calculations'!$D$20-'Weather Data'!F327,0),MAX('DDD Model Calculations'!$D$20-AVERAGE('Weather Data'!F326,'Weather Data'!F328),0))</f>
        <v>19.600000023841858</v>
      </c>
      <c r="K327">
        <f>IF(G327&lt;&gt;"",MAX('DDD Model Calculations'!$D$20-'Weather Data'!G327,0),MAX('DDD Model Calculations'!$D$20-AVERAGE('Weather Data'!G326,'Weather Data'!G328),0))</f>
        <v>19.600000023841858</v>
      </c>
      <c r="L327" s="2">
        <f t="shared" si="25"/>
        <v>41965</v>
      </c>
      <c r="M327">
        <f t="shared" si="26"/>
        <v>3426.7999987751245</v>
      </c>
      <c r="N327">
        <f t="shared" si="27"/>
        <v>3679.7000014781952</v>
      </c>
      <c r="O327">
        <f t="shared" si="28"/>
        <v>3799.4999986365438</v>
      </c>
      <c r="P327">
        <f t="shared" si="29"/>
        <v>5133.800008751452</v>
      </c>
    </row>
    <row r="328" spans="1:16" x14ac:dyDescent="0.4">
      <c r="A328" s="1">
        <v>2014</v>
      </c>
      <c r="B328" s="1">
        <v>11</v>
      </c>
      <c r="C328" s="1">
        <v>23</v>
      </c>
      <c r="D328" s="1">
        <v>6.6999998092651367</v>
      </c>
      <c r="E328" s="1">
        <v>7.4000000953674316</v>
      </c>
      <c r="F328" s="1">
        <v>5.8000001907348633</v>
      </c>
      <c r="G328" s="1">
        <v>3</v>
      </c>
      <c r="H328">
        <f>IF(D328&lt;&gt;"",MAX('DDD Model Calculations'!$D$20-'Weather Data'!D328,0),MAX('DDD Model Calculations'!$D$20-AVERAGE('Weather Data'!D327,'Weather Data'!D329),0))</f>
        <v>11.300000190734863</v>
      </c>
      <c r="I328">
        <f>IF(E328&lt;&gt;"",MAX('DDD Model Calculations'!$D$20-'Weather Data'!E328,0),MAX('DDD Model Calculations'!$D$20-AVERAGE('Weather Data'!E327,'Weather Data'!E329),0))</f>
        <v>10.599999904632568</v>
      </c>
      <c r="J328">
        <f>IF(F328&lt;&gt;"",MAX('DDD Model Calculations'!$D$20-'Weather Data'!F328,0),MAX('DDD Model Calculations'!$D$20-AVERAGE('Weather Data'!F327,'Weather Data'!F329),0))</f>
        <v>12.199999809265137</v>
      </c>
      <c r="K328">
        <f>IF(G328&lt;&gt;"",MAX('DDD Model Calculations'!$D$20-'Weather Data'!G328,0),MAX('DDD Model Calculations'!$D$20-AVERAGE('Weather Data'!G327,'Weather Data'!G329),0))</f>
        <v>15</v>
      </c>
      <c r="L328" s="2">
        <f t="shared" si="25"/>
        <v>41966</v>
      </c>
      <c r="M328">
        <f t="shared" si="26"/>
        <v>3438.0999989658594</v>
      </c>
      <c r="N328">
        <f t="shared" si="27"/>
        <v>3690.3000013828278</v>
      </c>
      <c r="O328">
        <f t="shared" si="28"/>
        <v>3811.6999984458089</v>
      </c>
      <c r="P328">
        <f t="shared" si="29"/>
        <v>5148.800008751452</v>
      </c>
    </row>
    <row r="329" spans="1:16" x14ac:dyDescent="0.4">
      <c r="A329" s="1">
        <v>2014</v>
      </c>
      <c r="B329" s="1">
        <v>11</v>
      </c>
      <c r="C329" s="1">
        <v>24</v>
      </c>
      <c r="D329" s="1">
        <v>11</v>
      </c>
      <c r="E329" s="1">
        <v>7.4000000953674316</v>
      </c>
      <c r="F329" s="1">
        <v>12.30000019073486</v>
      </c>
      <c r="G329" s="1">
        <v>-3.2999999523162842</v>
      </c>
      <c r="H329">
        <f>IF(D329&lt;&gt;"",MAX('DDD Model Calculations'!$D$20-'Weather Data'!D329,0),MAX('DDD Model Calculations'!$D$20-AVERAGE('Weather Data'!D328,'Weather Data'!D330),0))</f>
        <v>7</v>
      </c>
      <c r="I329">
        <f>IF(E329&lt;&gt;"",MAX('DDD Model Calculations'!$D$20-'Weather Data'!E329,0),MAX('DDD Model Calculations'!$D$20-AVERAGE('Weather Data'!E328,'Weather Data'!E330),0))</f>
        <v>10.599999904632568</v>
      </c>
      <c r="J329">
        <f>IF(F329&lt;&gt;"",MAX('DDD Model Calculations'!$D$20-'Weather Data'!F329,0),MAX('DDD Model Calculations'!$D$20-AVERAGE('Weather Data'!F328,'Weather Data'!F330),0))</f>
        <v>5.6999998092651403</v>
      </c>
      <c r="K329">
        <f>IF(G329&lt;&gt;"",MAX('DDD Model Calculations'!$D$20-'Weather Data'!G329,0),MAX('DDD Model Calculations'!$D$20-AVERAGE('Weather Data'!G328,'Weather Data'!G330),0))</f>
        <v>21.299999952316284</v>
      </c>
      <c r="L329" s="2">
        <f t="shared" si="25"/>
        <v>41967</v>
      </c>
      <c r="M329">
        <f t="shared" si="26"/>
        <v>3445.0999989658594</v>
      </c>
      <c r="N329">
        <f t="shared" si="27"/>
        <v>3700.9000012874603</v>
      </c>
      <c r="O329">
        <f t="shared" si="28"/>
        <v>3817.399998255074</v>
      </c>
      <c r="P329">
        <f t="shared" si="29"/>
        <v>5170.1000087037683</v>
      </c>
    </row>
    <row r="330" spans="1:16" x14ac:dyDescent="0.4">
      <c r="A330" s="1">
        <v>2014</v>
      </c>
      <c r="B330" s="1">
        <v>11</v>
      </c>
      <c r="C330" s="1">
        <v>25</v>
      </c>
      <c r="D330" s="1">
        <v>1.700000047683716</v>
      </c>
      <c r="E330" s="1">
        <v>0.30000001192092901</v>
      </c>
      <c r="F330" s="1">
        <v>3.7000000476837158</v>
      </c>
      <c r="G330" s="1">
        <v>-10.60000038146973</v>
      </c>
      <c r="H330">
        <f>IF(D330&lt;&gt;"",MAX('DDD Model Calculations'!$D$20-'Weather Data'!D330,0),MAX('DDD Model Calculations'!$D$20-AVERAGE('Weather Data'!D329,'Weather Data'!D331),0))</f>
        <v>16.299999952316284</v>
      </c>
      <c r="I330">
        <f>IF(E330&lt;&gt;"",MAX('DDD Model Calculations'!$D$20-'Weather Data'!E330,0),MAX('DDD Model Calculations'!$D$20-AVERAGE('Weather Data'!E329,'Weather Data'!E331),0))</f>
        <v>17.699999988079071</v>
      </c>
      <c r="J330">
        <f>IF(F330&lt;&gt;"",MAX('DDD Model Calculations'!$D$20-'Weather Data'!F330,0),MAX('DDD Model Calculations'!$D$20-AVERAGE('Weather Data'!F329,'Weather Data'!F331),0))</f>
        <v>14.299999952316284</v>
      </c>
      <c r="K330">
        <f>IF(G330&lt;&gt;"",MAX('DDD Model Calculations'!$D$20-'Weather Data'!G330,0),MAX('DDD Model Calculations'!$D$20-AVERAGE('Weather Data'!G329,'Weather Data'!G331),0))</f>
        <v>28.60000038146973</v>
      </c>
      <c r="L330" s="2">
        <f t="shared" si="25"/>
        <v>41968</v>
      </c>
      <c r="M330">
        <f t="shared" si="26"/>
        <v>3461.3999989181757</v>
      </c>
      <c r="N330">
        <f t="shared" si="27"/>
        <v>3718.6000012755394</v>
      </c>
      <c r="O330">
        <f t="shared" si="28"/>
        <v>3831.6999982073903</v>
      </c>
      <c r="P330">
        <f t="shared" si="29"/>
        <v>5198.700009085238</v>
      </c>
    </row>
    <row r="331" spans="1:16" x14ac:dyDescent="0.4">
      <c r="A331" s="1">
        <v>2014</v>
      </c>
      <c r="B331" s="1">
        <v>11</v>
      </c>
      <c r="C331" s="1">
        <v>26</v>
      </c>
      <c r="D331" s="1">
        <v>0.69999998807907104</v>
      </c>
      <c r="E331" s="1">
        <v>-0.40000000596046448</v>
      </c>
      <c r="F331" s="1">
        <v>-2.0999999046325679</v>
      </c>
      <c r="G331" s="1">
        <v>-14.69999980926514</v>
      </c>
      <c r="H331">
        <f>IF(D331&lt;&gt;"",MAX('DDD Model Calculations'!$D$20-'Weather Data'!D331,0),MAX('DDD Model Calculations'!$D$20-AVERAGE('Weather Data'!D330,'Weather Data'!D332),0))</f>
        <v>17.300000011920929</v>
      </c>
      <c r="I331">
        <f>IF(E331&lt;&gt;"",MAX('DDD Model Calculations'!$D$20-'Weather Data'!E331,0),MAX('DDD Model Calculations'!$D$20-AVERAGE('Weather Data'!E330,'Weather Data'!E332),0))</f>
        <v>18.400000005960464</v>
      </c>
      <c r="J331">
        <f>IF(F331&lt;&gt;"",MAX('DDD Model Calculations'!$D$20-'Weather Data'!F331,0),MAX('DDD Model Calculations'!$D$20-AVERAGE('Weather Data'!F330,'Weather Data'!F332),0))</f>
        <v>20.099999904632568</v>
      </c>
      <c r="K331">
        <f>IF(G331&lt;&gt;"",MAX('DDD Model Calculations'!$D$20-'Weather Data'!G331,0),MAX('DDD Model Calculations'!$D$20-AVERAGE('Weather Data'!G330,'Weather Data'!G332),0))</f>
        <v>32.699999809265137</v>
      </c>
      <c r="L331" s="2">
        <f t="shared" si="25"/>
        <v>41969</v>
      </c>
      <c r="M331">
        <f t="shared" si="26"/>
        <v>3478.6999989300966</v>
      </c>
      <c r="N331">
        <f t="shared" si="27"/>
        <v>3737.0000012814999</v>
      </c>
      <c r="O331">
        <f t="shared" si="28"/>
        <v>3851.7999981120229</v>
      </c>
      <c r="P331">
        <f t="shared" si="29"/>
        <v>5231.4000088945031</v>
      </c>
    </row>
    <row r="332" spans="1:16" x14ac:dyDescent="0.4">
      <c r="A332" s="1">
        <v>2014</v>
      </c>
      <c r="B332" s="1">
        <v>11</v>
      </c>
      <c r="C332" s="1">
        <v>27</v>
      </c>
      <c r="D332" s="1">
        <v>-1.1000000238418579</v>
      </c>
      <c r="E332" s="1">
        <v>-2.0999999046325679</v>
      </c>
      <c r="F332" s="1">
        <v>-3.5999999046325679</v>
      </c>
      <c r="G332" s="1">
        <v>-18.89999961853027</v>
      </c>
      <c r="H332">
        <f>IF(D332&lt;&gt;"",MAX('DDD Model Calculations'!$D$20-'Weather Data'!D332,0),MAX('DDD Model Calculations'!$D$20-AVERAGE('Weather Data'!D331,'Weather Data'!D333),0))</f>
        <v>19.100000023841858</v>
      </c>
      <c r="I332">
        <f>IF(E332&lt;&gt;"",MAX('DDD Model Calculations'!$D$20-'Weather Data'!E332,0),MAX('DDD Model Calculations'!$D$20-AVERAGE('Weather Data'!E331,'Weather Data'!E333),0))</f>
        <v>20.099999904632568</v>
      </c>
      <c r="J332">
        <f>IF(F332&lt;&gt;"",MAX('DDD Model Calculations'!$D$20-'Weather Data'!F332,0),MAX('DDD Model Calculations'!$D$20-AVERAGE('Weather Data'!F331,'Weather Data'!F333),0))</f>
        <v>21.599999904632568</v>
      </c>
      <c r="K332">
        <f>IF(G332&lt;&gt;"",MAX('DDD Model Calculations'!$D$20-'Weather Data'!G332,0),MAX('DDD Model Calculations'!$D$20-AVERAGE('Weather Data'!G331,'Weather Data'!G333),0))</f>
        <v>36.899999618530273</v>
      </c>
      <c r="L332" s="2">
        <f t="shared" si="25"/>
        <v>41970</v>
      </c>
      <c r="M332">
        <f t="shared" si="26"/>
        <v>3497.7999989539385</v>
      </c>
      <c r="N332">
        <f t="shared" si="27"/>
        <v>3757.1000011861324</v>
      </c>
      <c r="O332">
        <f t="shared" si="28"/>
        <v>3873.3999980166554</v>
      </c>
      <c r="P332">
        <f t="shared" si="29"/>
        <v>5268.3000085130334</v>
      </c>
    </row>
    <row r="333" spans="1:16" x14ac:dyDescent="0.4">
      <c r="A333" s="1">
        <v>2014</v>
      </c>
      <c r="B333" s="1">
        <v>11</v>
      </c>
      <c r="C333" s="1">
        <v>28</v>
      </c>
      <c r="D333" s="1">
        <v>-4.8000001907348633</v>
      </c>
      <c r="E333" s="1">
        <v>-6.1999998092651367</v>
      </c>
      <c r="F333" s="1">
        <v>-7.0999999046325684</v>
      </c>
      <c r="G333" s="1">
        <v>-13.60000038146973</v>
      </c>
      <c r="H333">
        <f>IF(D333&lt;&gt;"",MAX('DDD Model Calculations'!$D$20-'Weather Data'!D333,0),MAX('DDD Model Calculations'!$D$20-AVERAGE('Weather Data'!D332,'Weather Data'!D334),0))</f>
        <v>22.800000190734863</v>
      </c>
      <c r="I333">
        <f>IF(E333&lt;&gt;"",MAX('DDD Model Calculations'!$D$20-'Weather Data'!E333,0),MAX('DDD Model Calculations'!$D$20-AVERAGE('Weather Data'!E332,'Weather Data'!E334),0))</f>
        <v>24.199999809265137</v>
      </c>
      <c r="J333">
        <f>IF(F333&lt;&gt;"",MAX('DDD Model Calculations'!$D$20-'Weather Data'!F333,0),MAX('DDD Model Calculations'!$D$20-AVERAGE('Weather Data'!F332,'Weather Data'!F334),0))</f>
        <v>25.099999904632568</v>
      </c>
      <c r="K333">
        <f>IF(G333&lt;&gt;"",MAX('DDD Model Calculations'!$D$20-'Weather Data'!G333,0),MAX('DDD Model Calculations'!$D$20-AVERAGE('Weather Data'!G332,'Weather Data'!G334),0))</f>
        <v>31.60000038146973</v>
      </c>
      <c r="L333" s="2">
        <f t="shared" si="25"/>
        <v>41971</v>
      </c>
      <c r="M333">
        <f t="shared" si="26"/>
        <v>3520.5999991446733</v>
      </c>
      <c r="N333">
        <f t="shared" si="27"/>
        <v>3781.3000009953976</v>
      </c>
      <c r="O333">
        <f t="shared" si="28"/>
        <v>3898.499997921288</v>
      </c>
      <c r="P333">
        <f t="shared" si="29"/>
        <v>5299.9000088945031</v>
      </c>
    </row>
    <row r="334" spans="1:16" x14ac:dyDescent="0.4">
      <c r="A334" s="1">
        <v>2014</v>
      </c>
      <c r="B334" s="1">
        <v>11</v>
      </c>
      <c r="C334" s="1">
        <v>29</v>
      </c>
      <c r="D334" s="1">
        <v>2.0999999046325679</v>
      </c>
      <c r="E334" s="1">
        <v>1</v>
      </c>
      <c r="F334" s="1">
        <v>-6.1999998092651367</v>
      </c>
      <c r="G334" s="1">
        <v>-3.5</v>
      </c>
      <c r="H334">
        <f>IF(D334&lt;&gt;"",MAX('DDD Model Calculations'!$D$20-'Weather Data'!D334,0),MAX('DDD Model Calculations'!$D$20-AVERAGE('Weather Data'!D333,'Weather Data'!D335),0))</f>
        <v>15.900000095367432</v>
      </c>
      <c r="I334">
        <f>IF(E334&lt;&gt;"",MAX('DDD Model Calculations'!$D$20-'Weather Data'!E334,0),MAX('DDD Model Calculations'!$D$20-AVERAGE('Weather Data'!E333,'Weather Data'!E335),0))</f>
        <v>17</v>
      </c>
      <c r="J334">
        <f>IF(F334&lt;&gt;"",MAX('DDD Model Calculations'!$D$20-'Weather Data'!F334,0),MAX('DDD Model Calculations'!$D$20-AVERAGE('Weather Data'!F333,'Weather Data'!F335),0))</f>
        <v>24.199999809265137</v>
      </c>
      <c r="K334">
        <f>IF(G334&lt;&gt;"",MAX('DDD Model Calculations'!$D$20-'Weather Data'!G334,0),MAX('DDD Model Calculations'!$D$20-AVERAGE('Weather Data'!G333,'Weather Data'!G335),0))</f>
        <v>21.5</v>
      </c>
      <c r="L334" s="2">
        <f t="shared" si="25"/>
        <v>41972</v>
      </c>
      <c r="M334">
        <f t="shared" si="26"/>
        <v>3536.4999992400408</v>
      </c>
      <c r="N334">
        <f t="shared" si="27"/>
        <v>3798.3000009953976</v>
      </c>
      <c r="O334">
        <f t="shared" si="28"/>
        <v>3922.6999977305532</v>
      </c>
      <c r="P334">
        <f t="shared" si="29"/>
        <v>5321.4000088945031</v>
      </c>
    </row>
    <row r="335" spans="1:16" x14ac:dyDescent="0.4">
      <c r="A335" s="1">
        <v>2014</v>
      </c>
      <c r="B335" s="1">
        <v>11</v>
      </c>
      <c r="C335" s="1">
        <v>30</v>
      </c>
      <c r="D335" s="1">
        <v>8.8999996185302734</v>
      </c>
      <c r="E335" s="1">
        <v>7.4000000953674316</v>
      </c>
      <c r="F335" s="1">
        <v>4.8000001907348633</v>
      </c>
      <c r="G335" s="1">
        <v>-12.60000038146973</v>
      </c>
      <c r="H335">
        <f>IF(D335&lt;&gt;"",MAX('DDD Model Calculations'!$D$20-'Weather Data'!D335,0),MAX('DDD Model Calculations'!$D$20-AVERAGE('Weather Data'!D334,'Weather Data'!D336),0))</f>
        <v>9.1000003814697266</v>
      </c>
      <c r="I335">
        <f>IF(E335&lt;&gt;"",MAX('DDD Model Calculations'!$D$20-'Weather Data'!E335,0),MAX('DDD Model Calculations'!$D$20-AVERAGE('Weather Data'!E334,'Weather Data'!E336),0))</f>
        <v>10.599999904632568</v>
      </c>
      <c r="J335">
        <f>IF(F335&lt;&gt;"",MAX('DDD Model Calculations'!$D$20-'Weather Data'!F335,0),MAX('DDD Model Calculations'!$D$20-AVERAGE('Weather Data'!F334,'Weather Data'!F336),0))</f>
        <v>13.199999809265137</v>
      </c>
      <c r="K335">
        <f>IF(G335&lt;&gt;"",MAX('DDD Model Calculations'!$D$20-'Weather Data'!G335,0),MAX('DDD Model Calculations'!$D$20-AVERAGE('Weather Data'!G334,'Weather Data'!G336),0))</f>
        <v>30.60000038146973</v>
      </c>
      <c r="L335" s="2">
        <f t="shared" si="25"/>
        <v>41973</v>
      </c>
      <c r="M335">
        <f t="shared" si="26"/>
        <v>3545.5999996215105</v>
      </c>
      <c r="N335">
        <f t="shared" si="27"/>
        <v>3808.9000009000301</v>
      </c>
      <c r="O335">
        <f t="shared" si="28"/>
        <v>3935.8999975398183</v>
      </c>
      <c r="P335">
        <f t="shared" si="29"/>
        <v>5352.0000092759728</v>
      </c>
    </row>
    <row r="336" spans="1:16" x14ac:dyDescent="0.4">
      <c r="A336" s="1">
        <v>2014</v>
      </c>
      <c r="B336" s="1">
        <v>12</v>
      </c>
      <c r="C336" s="1">
        <v>1</v>
      </c>
      <c r="D336" s="1">
        <v>-1.8999999761581421</v>
      </c>
      <c r="E336" s="1">
        <v>-3.2999999523162842</v>
      </c>
      <c r="F336" s="1">
        <v>-4.0999999046325684</v>
      </c>
      <c r="G336" s="1">
        <v>-20.20000076293945</v>
      </c>
      <c r="H336">
        <f>IF(D336&lt;&gt;"",MAX('DDD Model Calculations'!$D$20-'Weather Data'!D336,0),MAX('DDD Model Calculations'!$D$20-AVERAGE('Weather Data'!D335,'Weather Data'!D337),0))</f>
        <v>19.899999976158142</v>
      </c>
      <c r="I336">
        <f>IF(E336&lt;&gt;"",MAX('DDD Model Calculations'!$D$20-'Weather Data'!E336,0),MAX('DDD Model Calculations'!$D$20-AVERAGE('Weather Data'!E335,'Weather Data'!E337),0))</f>
        <v>21.299999952316284</v>
      </c>
      <c r="J336">
        <f>IF(F336&lt;&gt;"",MAX('DDD Model Calculations'!$D$20-'Weather Data'!F336,0),MAX('DDD Model Calculations'!$D$20-AVERAGE('Weather Data'!F335,'Weather Data'!F337),0))</f>
        <v>22.099999904632568</v>
      </c>
      <c r="K336">
        <f>IF(G336&lt;&gt;"",MAX('DDD Model Calculations'!$D$20-'Weather Data'!G336,0),MAX('DDD Model Calculations'!$D$20-AVERAGE('Weather Data'!G335,'Weather Data'!G337),0))</f>
        <v>38.200000762939453</v>
      </c>
      <c r="L336" s="2">
        <f t="shared" si="25"/>
        <v>41974</v>
      </c>
      <c r="M336">
        <f t="shared" si="26"/>
        <v>3565.4999995976686</v>
      </c>
      <c r="N336">
        <f t="shared" si="27"/>
        <v>3830.2000008523464</v>
      </c>
      <c r="O336">
        <f t="shared" si="28"/>
        <v>3957.9999974444509</v>
      </c>
      <c r="P336">
        <f t="shared" si="29"/>
        <v>5390.2000100389123</v>
      </c>
    </row>
    <row r="337" spans="1:16" x14ac:dyDescent="0.4">
      <c r="A337" s="1">
        <v>2014</v>
      </c>
      <c r="B337" s="1">
        <v>12</v>
      </c>
      <c r="C337" s="1">
        <v>2</v>
      </c>
      <c r="D337" s="1">
        <v>-4.4000000953674316</v>
      </c>
      <c r="E337" s="1">
        <v>-4.9000000953674316</v>
      </c>
      <c r="F337" s="1">
        <v>-12.10000038146973</v>
      </c>
      <c r="G337" s="1">
        <v>-13.10000038146973</v>
      </c>
      <c r="H337">
        <f>IF(D337&lt;&gt;"",MAX('DDD Model Calculations'!$D$20-'Weather Data'!D337,0),MAX('DDD Model Calculations'!$D$20-AVERAGE('Weather Data'!D336,'Weather Data'!D338),0))</f>
        <v>22.400000095367432</v>
      </c>
      <c r="I337">
        <f>IF(E337&lt;&gt;"",MAX('DDD Model Calculations'!$D$20-'Weather Data'!E337,0),MAX('DDD Model Calculations'!$D$20-AVERAGE('Weather Data'!E336,'Weather Data'!E338),0))</f>
        <v>22.900000095367432</v>
      </c>
      <c r="J337">
        <f>IF(F337&lt;&gt;"",MAX('DDD Model Calculations'!$D$20-'Weather Data'!F337,0),MAX('DDD Model Calculations'!$D$20-AVERAGE('Weather Data'!F336,'Weather Data'!F338),0))</f>
        <v>30.10000038146973</v>
      </c>
      <c r="K337">
        <f>IF(G337&lt;&gt;"",MAX('DDD Model Calculations'!$D$20-'Weather Data'!G337,0),MAX('DDD Model Calculations'!$D$20-AVERAGE('Weather Data'!G336,'Weather Data'!G338),0))</f>
        <v>31.10000038146973</v>
      </c>
      <c r="L337" s="2">
        <f t="shared" si="25"/>
        <v>41975</v>
      </c>
      <c r="M337">
        <f t="shared" si="26"/>
        <v>3587.8999996930361</v>
      </c>
      <c r="N337">
        <f t="shared" si="27"/>
        <v>3853.1000009477139</v>
      </c>
      <c r="O337">
        <f t="shared" si="28"/>
        <v>3988.0999978259206</v>
      </c>
      <c r="P337">
        <f t="shared" si="29"/>
        <v>5421.300010420382</v>
      </c>
    </row>
    <row r="338" spans="1:16" x14ac:dyDescent="0.4">
      <c r="A338" s="1">
        <v>2014</v>
      </c>
      <c r="B338" s="1">
        <v>12</v>
      </c>
      <c r="C338" s="1">
        <v>3</v>
      </c>
      <c r="D338" s="1">
        <v>0.40000000596046448</v>
      </c>
      <c r="E338" s="1">
        <v>-1.1000000238418579</v>
      </c>
      <c r="F338" s="1">
        <v>-3.2999999523162842</v>
      </c>
      <c r="G338" s="1">
        <v>-15.80000019073486</v>
      </c>
      <c r="H338">
        <f>IF(D338&lt;&gt;"",MAX('DDD Model Calculations'!$D$20-'Weather Data'!D338,0),MAX('DDD Model Calculations'!$D$20-AVERAGE('Weather Data'!D337,'Weather Data'!D339),0))</f>
        <v>17.599999994039536</v>
      </c>
      <c r="I338">
        <f>IF(E338&lt;&gt;"",MAX('DDD Model Calculations'!$D$20-'Weather Data'!E338,0),MAX('DDD Model Calculations'!$D$20-AVERAGE('Weather Data'!E337,'Weather Data'!E339),0))</f>
        <v>19.100000023841858</v>
      </c>
      <c r="J338">
        <f>IF(F338&lt;&gt;"",MAX('DDD Model Calculations'!$D$20-'Weather Data'!F338,0),MAX('DDD Model Calculations'!$D$20-AVERAGE('Weather Data'!F337,'Weather Data'!F339),0))</f>
        <v>21.299999952316284</v>
      </c>
      <c r="K338">
        <f>IF(G338&lt;&gt;"",MAX('DDD Model Calculations'!$D$20-'Weather Data'!G338,0),MAX('DDD Model Calculations'!$D$20-AVERAGE('Weather Data'!G337,'Weather Data'!G339),0))</f>
        <v>33.800000190734863</v>
      </c>
      <c r="L338" s="2">
        <f t="shared" si="25"/>
        <v>41976</v>
      </c>
      <c r="M338">
        <f t="shared" si="26"/>
        <v>3605.4999996870756</v>
      </c>
      <c r="N338">
        <f t="shared" si="27"/>
        <v>3872.2000009715557</v>
      </c>
      <c r="O338">
        <f t="shared" si="28"/>
        <v>4009.3999977782369</v>
      </c>
      <c r="P338">
        <f t="shared" si="29"/>
        <v>5455.1000106111169</v>
      </c>
    </row>
    <row r="339" spans="1:16" x14ac:dyDescent="0.4">
      <c r="A339" s="1">
        <v>2014</v>
      </c>
      <c r="B339" s="1">
        <v>12</v>
      </c>
      <c r="C339" s="1">
        <v>4</v>
      </c>
      <c r="D339" s="1">
        <v>-2.5999999046325679</v>
      </c>
      <c r="E339" s="1">
        <v>-2.9000000953674321</v>
      </c>
      <c r="F339" s="1">
        <v>-8</v>
      </c>
      <c r="G339" s="1">
        <v>-14.89999961853027</v>
      </c>
      <c r="H339">
        <f>IF(D339&lt;&gt;"",MAX('DDD Model Calculations'!$D$20-'Weather Data'!D339,0),MAX('DDD Model Calculations'!$D$20-AVERAGE('Weather Data'!D338,'Weather Data'!D340),0))</f>
        <v>20.599999904632568</v>
      </c>
      <c r="I339">
        <f>IF(E339&lt;&gt;"",MAX('DDD Model Calculations'!$D$20-'Weather Data'!E339,0),MAX('DDD Model Calculations'!$D$20-AVERAGE('Weather Data'!E338,'Weather Data'!E340),0))</f>
        <v>20.900000095367432</v>
      </c>
      <c r="J339">
        <f>IF(F339&lt;&gt;"",MAX('DDD Model Calculations'!$D$20-'Weather Data'!F339,0),MAX('DDD Model Calculations'!$D$20-AVERAGE('Weather Data'!F338,'Weather Data'!F340),0))</f>
        <v>26</v>
      </c>
      <c r="K339">
        <f>IF(G339&lt;&gt;"",MAX('DDD Model Calculations'!$D$20-'Weather Data'!G339,0),MAX('DDD Model Calculations'!$D$20-AVERAGE('Weather Data'!G338,'Weather Data'!G340),0))</f>
        <v>32.899999618530273</v>
      </c>
      <c r="L339" s="2">
        <f t="shared" si="25"/>
        <v>41977</v>
      </c>
      <c r="M339">
        <f t="shared" si="26"/>
        <v>3626.0999995917082</v>
      </c>
      <c r="N339">
        <f t="shared" si="27"/>
        <v>3893.1000010669231</v>
      </c>
      <c r="O339">
        <f t="shared" si="28"/>
        <v>4035.3999977782369</v>
      </c>
      <c r="P339">
        <f t="shared" si="29"/>
        <v>5488.0000102296472</v>
      </c>
    </row>
    <row r="340" spans="1:16" x14ac:dyDescent="0.4">
      <c r="A340" s="1">
        <v>2014</v>
      </c>
      <c r="B340" s="1">
        <v>12</v>
      </c>
      <c r="C340" s="1">
        <v>5</v>
      </c>
      <c r="D340" s="1">
        <v>-0.40000000596046448</v>
      </c>
      <c r="E340" s="1">
        <v>-0.69999998807907104</v>
      </c>
      <c r="F340" s="1">
        <v>-10.69999980926514</v>
      </c>
      <c r="G340" s="1">
        <v>-5.8000001907348633</v>
      </c>
      <c r="H340">
        <f>IF(D340&lt;&gt;"",MAX('DDD Model Calculations'!$D$20-'Weather Data'!D340,0),MAX('DDD Model Calculations'!$D$20-AVERAGE('Weather Data'!D339,'Weather Data'!D341),0))</f>
        <v>18.400000005960464</v>
      </c>
      <c r="I340">
        <f>IF(E340&lt;&gt;"",MAX('DDD Model Calculations'!$D$20-'Weather Data'!E340,0),MAX('DDD Model Calculations'!$D$20-AVERAGE('Weather Data'!E339,'Weather Data'!E341),0))</f>
        <v>18.699999988079071</v>
      </c>
      <c r="J340">
        <f>IF(F340&lt;&gt;"",MAX('DDD Model Calculations'!$D$20-'Weather Data'!F340,0),MAX('DDD Model Calculations'!$D$20-AVERAGE('Weather Data'!F339,'Weather Data'!F341),0))</f>
        <v>28.69999980926514</v>
      </c>
      <c r="K340">
        <f>IF(G340&lt;&gt;"",MAX('DDD Model Calculations'!$D$20-'Weather Data'!G340,0),MAX('DDD Model Calculations'!$D$20-AVERAGE('Weather Data'!G339,'Weather Data'!G341),0))</f>
        <v>23.800000190734863</v>
      </c>
      <c r="L340" s="2">
        <f t="shared" si="25"/>
        <v>41978</v>
      </c>
      <c r="M340">
        <f t="shared" si="26"/>
        <v>3644.4999995976686</v>
      </c>
      <c r="N340">
        <f t="shared" si="27"/>
        <v>3911.8000010550022</v>
      </c>
      <c r="O340">
        <f t="shared" si="28"/>
        <v>4064.099997587502</v>
      </c>
      <c r="P340">
        <f t="shared" si="29"/>
        <v>5511.800010420382</v>
      </c>
    </row>
    <row r="341" spans="1:16" x14ac:dyDescent="0.4">
      <c r="A341" s="1">
        <v>2014</v>
      </c>
      <c r="B341" s="1">
        <v>12</v>
      </c>
      <c r="C341" s="1">
        <v>6</v>
      </c>
      <c r="D341" s="1">
        <v>1.5</v>
      </c>
      <c r="E341" s="1">
        <v>-0.10000000149011611</v>
      </c>
      <c r="F341" s="1">
        <v>-3.2999999523162842</v>
      </c>
      <c r="G341" s="1">
        <v>-9.5</v>
      </c>
      <c r="H341">
        <f>IF(D341&lt;&gt;"",MAX('DDD Model Calculations'!$D$20-'Weather Data'!D341,0),MAX('DDD Model Calculations'!$D$20-AVERAGE('Weather Data'!D340,'Weather Data'!D342),0))</f>
        <v>16.5</v>
      </c>
      <c r="I341">
        <f>IF(E341&lt;&gt;"",MAX('DDD Model Calculations'!$D$20-'Weather Data'!E341,0),MAX('DDD Model Calculations'!$D$20-AVERAGE('Weather Data'!E340,'Weather Data'!E342),0))</f>
        <v>18.100000001490116</v>
      </c>
      <c r="J341">
        <f>IF(F341&lt;&gt;"",MAX('DDD Model Calculations'!$D$20-'Weather Data'!F341,0),MAX('DDD Model Calculations'!$D$20-AVERAGE('Weather Data'!F340,'Weather Data'!F342),0))</f>
        <v>21.299999952316284</v>
      </c>
      <c r="K341">
        <f>IF(G341&lt;&gt;"",MAX('DDD Model Calculations'!$D$20-'Weather Data'!G341,0),MAX('DDD Model Calculations'!$D$20-AVERAGE('Weather Data'!G340,'Weather Data'!G342),0))</f>
        <v>27.5</v>
      </c>
      <c r="L341" s="2">
        <f t="shared" si="25"/>
        <v>41979</v>
      </c>
      <c r="M341">
        <f t="shared" si="26"/>
        <v>3660.9999995976686</v>
      </c>
      <c r="N341">
        <f t="shared" si="27"/>
        <v>3929.9000010564923</v>
      </c>
      <c r="O341">
        <f t="shared" si="28"/>
        <v>4085.3999975398183</v>
      </c>
      <c r="P341">
        <f t="shared" si="29"/>
        <v>5539.300010420382</v>
      </c>
    </row>
    <row r="342" spans="1:16" x14ac:dyDescent="0.4">
      <c r="A342" s="1">
        <v>2014</v>
      </c>
      <c r="B342" s="1">
        <v>12</v>
      </c>
      <c r="C342" s="1">
        <v>7</v>
      </c>
      <c r="D342" s="1">
        <v>-3.9000000953674321</v>
      </c>
      <c r="E342" s="1">
        <v>-3</v>
      </c>
      <c r="F342" s="1">
        <v>-10.30000019073486</v>
      </c>
      <c r="G342" s="1">
        <v>-3.7000000476837158</v>
      </c>
      <c r="H342">
        <f>IF(D342&lt;&gt;"",MAX('DDD Model Calculations'!$D$20-'Weather Data'!D342,0),MAX('DDD Model Calculations'!$D$20-AVERAGE('Weather Data'!D341,'Weather Data'!D343),0))</f>
        <v>21.900000095367432</v>
      </c>
      <c r="I342">
        <f>IF(E342&lt;&gt;"",MAX('DDD Model Calculations'!$D$20-'Weather Data'!E342,0),MAX('DDD Model Calculations'!$D$20-AVERAGE('Weather Data'!E341,'Weather Data'!E343),0))</f>
        <v>21</v>
      </c>
      <c r="J342">
        <f>IF(F342&lt;&gt;"",MAX('DDD Model Calculations'!$D$20-'Weather Data'!F342,0),MAX('DDD Model Calculations'!$D$20-AVERAGE('Weather Data'!F341,'Weather Data'!F343),0))</f>
        <v>28.30000019073486</v>
      </c>
      <c r="K342">
        <f>IF(G342&lt;&gt;"",MAX('DDD Model Calculations'!$D$20-'Weather Data'!G342,0),MAX('DDD Model Calculations'!$D$20-AVERAGE('Weather Data'!G341,'Weather Data'!G343),0))</f>
        <v>21.700000047683716</v>
      </c>
      <c r="L342" s="2">
        <f t="shared" si="25"/>
        <v>41980</v>
      </c>
      <c r="M342">
        <f t="shared" si="26"/>
        <v>3682.8999996930361</v>
      </c>
      <c r="N342">
        <f t="shared" si="27"/>
        <v>3950.9000010564923</v>
      </c>
      <c r="O342">
        <f t="shared" si="28"/>
        <v>4113.6999977305532</v>
      </c>
      <c r="P342">
        <f t="shared" si="29"/>
        <v>5561.0000104680657</v>
      </c>
    </row>
    <row r="343" spans="1:16" x14ac:dyDescent="0.4">
      <c r="A343" s="1">
        <v>2014</v>
      </c>
      <c r="B343" s="1">
        <v>12</v>
      </c>
      <c r="C343" s="1">
        <v>8</v>
      </c>
      <c r="D343" s="1">
        <v>0.60000002384185791</v>
      </c>
      <c r="E343" s="1">
        <v>-0.40000000596046448</v>
      </c>
      <c r="F343" s="1">
        <v>-9.6999998092651367</v>
      </c>
      <c r="G343" s="1">
        <v>-4.8000001907348633</v>
      </c>
      <c r="H343">
        <f>IF(D343&lt;&gt;"",MAX('DDD Model Calculations'!$D$20-'Weather Data'!D343,0),MAX('DDD Model Calculations'!$D$20-AVERAGE('Weather Data'!D342,'Weather Data'!D344),0))</f>
        <v>17.399999976158142</v>
      </c>
      <c r="I343">
        <f>IF(E343&lt;&gt;"",MAX('DDD Model Calculations'!$D$20-'Weather Data'!E343,0),MAX('DDD Model Calculations'!$D$20-AVERAGE('Weather Data'!E342,'Weather Data'!E344),0))</f>
        <v>18.400000005960464</v>
      </c>
      <c r="J343">
        <f>IF(F343&lt;&gt;"",MAX('DDD Model Calculations'!$D$20-'Weather Data'!F343,0),MAX('DDD Model Calculations'!$D$20-AVERAGE('Weather Data'!F342,'Weather Data'!F344),0))</f>
        <v>27.699999809265137</v>
      </c>
      <c r="K343">
        <f>IF(G343&lt;&gt;"",MAX('DDD Model Calculations'!$D$20-'Weather Data'!G343,0),MAX('DDD Model Calculations'!$D$20-AVERAGE('Weather Data'!G342,'Weather Data'!G344),0))</f>
        <v>22.800000190734863</v>
      </c>
      <c r="L343" s="2">
        <f t="shared" si="25"/>
        <v>41981</v>
      </c>
      <c r="M343">
        <f t="shared" si="26"/>
        <v>3700.2999996691942</v>
      </c>
      <c r="N343">
        <f t="shared" si="27"/>
        <v>3969.3000010624528</v>
      </c>
      <c r="O343">
        <f t="shared" si="28"/>
        <v>4141.3999975398183</v>
      </c>
      <c r="P343">
        <f t="shared" si="29"/>
        <v>5583.8000106588006</v>
      </c>
    </row>
    <row r="344" spans="1:16" x14ac:dyDescent="0.4">
      <c r="A344" s="1">
        <v>2014</v>
      </c>
      <c r="B344" s="1">
        <v>12</v>
      </c>
      <c r="C344" s="1">
        <v>9</v>
      </c>
      <c r="D344" s="1">
        <v>2.4000000953674321</v>
      </c>
      <c r="E344" s="1">
        <v>1.799999952316284</v>
      </c>
      <c r="F344" s="1">
        <v>-3.2999999523162842</v>
      </c>
      <c r="G344" s="1">
        <v>-11.69999980926514</v>
      </c>
      <c r="H344">
        <f>IF(D344&lt;&gt;"",MAX('DDD Model Calculations'!$D$20-'Weather Data'!D344,0),MAX('DDD Model Calculations'!$D$20-AVERAGE('Weather Data'!D343,'Weather Data'!D345),0))</f>
        <v>15.599999904632568</v>
      </c>
      <c r="I344">
        <f>IF(E344&lt;&gt;"",MAX('DDD Model Calculations'!$D$20-'Weather Data'!E344,0),MAX('DDD Model Calculations'!$D$20-AVERAGE('Weather Data'!E343,'Weather Data'!E345),0))</f>
        <v>16.200000047683716</v>
      </c>
      <c r="J344">
        <f>IF(F344&lt;&gt;"",MAX('DDD Model Calculations'!$D$20-'Weather Data'!F344,0),MAX('DDD Model Calculations'!$D$20-AVERAGE('Weather Data'!F343,'Weather Data'!F345),0))</f>
        <v>21.299999952316284</v>
      </c>
      <c r="K344">
        <f>IF(G344&lt;&gt;"",MAX('DDD Model Calculations'!$D$20-'Weather Data'!G344,0),MAX('DDD Model Calculations'!$D$20-AVERAGE('Weather Data'!G343,'Weather Data'!G345),0))</f>
        <v>29.69999980926514</v>
      </c>
      <c r="L344" s="2">
        <f t="shared" si="25"/>
        <v>41982</v>
      </c>
      <c r="M344">
        <f t="shared" si="26"/>
        <v>3715.8999995738268</v>
      </c>
      <c r="N344">
        <f t="shared" si="27"/>
        <v>3985.5000011101365</v>
      </c>
      <c r="O344">
        <f t="shared" si="28"/>
        <v>4162.6999974921346</v>
      </c>
      <c r="P344">
        <f t="shared" si="29"/>
        <v>5613.5000104680657</v>
      </c>
    </row>
    <row r="345" spans="1:16" x14ac:dyDescent="0.4">
      <c r="A345" s="1">
        <v>2014</v>
      </c>
      <c r="B345" s="1">
        <v>12</v>
      </c>
      <c r="C345" s="1">
        <v>10</v>
      </c>
      <c r="D345" s="1">
        <v>-1.8999999761581421</v>
      </c>
      <c r="E345" s="1">
        <v>-2.0999999046325679</v>
      </c>
      <c r="F345" s="1">
        <v>-1.6000000238418579</v>
      </c>
      <c r="G345" s="1">
        <v>-5.5</v>
      </c>
      <c r="H345">
        <f>IF(D345&lt;&gt;"",MAX('DDD Model Calculations'!$D$20-'Weather Data'!D345,0),MAX('DDD Model Calculations'!$D$20-AVERAGE('Weather Data'!D344,'Weather Data'!D346),0))</f>
        <v>19.899999976158142</v>
      </c>
      <c r="I345">
        <f>IF(E345&lt;&gt;"",MAX('DDD Model Calculations'!$D$20-'Weather Data'!E345,0),MAX('DDD Model Calculations'!$D$20-AVERAGE('Weather Data'!E344,'Weather Data'!E346),0))</f>
        <v>20.099999904632568</v>
      </c>
      <c r="J345">
        <f>IF(F345&lt;&gt;"",MAX('DDD Model Calculations'!$D$20-'Weather Data'!F345,0),MAX('DDD Model Calculations'!$D$20-AVERAGE('Weather Data'!F344,'Weather Data'!F346),0))</f>
        <v>19.600000023841858</v>
      </c>
      <c r="K345">
        <f>IF(G345&lt;&gt;"",MAX('DDD Model Calculations'!$D$20-'Weather Data'!G345,0),MAX('DDD Model Calculations'!$D$20-AVERAGE('Weather Data'!G344,'Weather Data'!G346),0))</f>
        <v>23.5</v>
      </c>
      <c r="L345" s="2">
        <f t="shared" si="25"/>
        <v>41983</v>
      </c>
      <c r="M345">
        <f t="shared" si="26"/>
        <v>3735.7999995499849</v>
      </c>
      <c r="N345">
        <f t="shared" si="27"/>
        <v>4005.6000010147691</v>
      </c>
      <c r="O345">
        <f t="shared" si="28"/>
        <v>4182.2999975159764</v>
      </c>
      <c r="P345">
        <f t="shared" si="29"/>
        <v>5637.0000104680657</v>
      </c>
    </row>
    <row r="346" spans="1:16" x14ac:dyDescent="0.4">
      <c r="A346" s="1">
        <v>2014</v>
      </c>
      <c r="B346" s="1">
        <v>12</v>
      </c>
      <c r="C346" s="1">
        <v>11</v>
      </c>
      <c r="D346" s="1">
        <v>-4.0999999046325684</v>
      </c>
      <c r="E346" s="1">
        <v>-0.30000001192092901</v>
      </c>
      <c r="F346" s="1">
        <v>-3.5</v>
      </c>
      <c r="G346" s="1">
        <v>-3.5999999046325679</v>
      </c>
      <c r="H346">
        <f>IF(D346&lt;&gt;"",MAX('DDD Model Calculations'!$D$20-'Weather Data'!D346,0),MAX('DDD Model Calculations'!$D$20-AVERAGE('Weather Data'!D345,'Weather Data'!D347),0))</f>
        <v>22.099999904632568</v>
      </c>
      <c r="I346">
        <f>IF(E346&lt;&gt;"",MAX('DDD Model Calculations'!$D$20-'Weather Data'!E346,0),MAX('DDD Model Calculations'!$D$20-AVERAGE('Weather Data'!E345,'Weather Data'!E347),0))</f>
        <v>18.300000011920929</v>
      </c>
      <c r="J346">
        <f>IF(F346&lt;&gt;"",MAX('DDD Model Calculations'!$D$20-'Weather Data'!F346,0),MAX('DDD Model Calculations'!$D$20-AVERAGE('Weather Data'!F345,'Weather Data'!F347),0))</f>
        <v>21.5</v>
      </c>
      <c r="K346">
        <f>IF(G346&lt;&gt;"",MAX('DDD Model Calculations'!$D$20-'Weather Data'!G346,0),MAX('DDD Model Calculations'!$D$20-AVERAGE('Weather Data'!G345,'Weather Data'!G347),0))</f>
        <v>21.599999904632568</v>
      </c>
      <c r="L346" s="2">
        <f t="shared" si="25"/>
        <v>41984</v>
      </c>
      <c r="M346">
        <f t="shared" si="26"/>
        <v>3757.8999994546175</v>
      </c>
      <c r="N346">
        <f t="shared" si="27"/>
        <v>4023.90000102669</v>
      </c>
      <c r="O346">
        <f t="shared" si="28"/>
        <v>4203.7999975159764</v>
      </c>
      <c r="P346">
        <f t="shared" si="29"/>
        <v>5658.6000103726983</v>
      </c>
    </row>
    <row r="347" spans="1:16" x14ac:dyDescent="0.4">
      <c r="A347" s="1">
        <v>2014</v>
      </c>
      <c r="B347" s="1">
        <v>12</v>
      </c>
      <c r="C347" s="1">
        <v>12</v>
      </c>
      <c r="D347" s="1">
        <v>-0.40000000596046448</v>
      </c>
      <c r="E347" s="1">
        <v>0.40000000596046448</v>
      </c>
      <c r="F347" s="1">
        <v>-4.5999999046325684</v>
      </c>
      <c r="G347" s="1">
        <v>-4.5999999046325684</v>
      </c>
      <c r="H347">
        <f>IF(D347&lt;&gt;"",MAX('DDD Model Calculations'!$D$20-'Weather Data'!D347,0),MAX('DDD Model Calculations'!$D$20-AVERAGE('Weather Data'!D346,'Weather Data'!D348),0))</f>
        <v>18.400000005960464</v>
      </c>
      <c r="I347">
        <f>IF(E347&lt;&gt;"",MAX('DDD Model Calculations'!$D$20-'Weather Data'!E347,0),MAX('DDD Model Calculations'!$D$20-AVERAGE('Weather Data'!E346,'Weather Data'!E348),0))</f>
        <v>17.599999994039536</v>
      </c>
      <c r="J347">
        <f>IF(F347&lt;&gt;"",MAX('DDD Model Calculations'!$D$20-'Weather Data'!F347,0),MAX('DDD Model Calculations'!$D$20-AVERAGE('Weather Data'!F346,'Weather Data'!F348),0))</f>
        <v>22.599999904632568</v>
      </c>
      <c r="K347">
        <f>IF(G347&lt;&gt;"",MAX('DDD Model Calculations'!$D$20-'Weather Data'!G347,0),MAX('DDD Model Calculations'!$D$20-AVERAGE('Weather Data'!G346,'Weather Data'!G348),0))</f>
        <v>22.599999904632568</v>
      </c>
      <c r="L347" s="2">
        <f t="shared" si="25"/>
        <v>41985</v>
      </c>
      <c r="M347">
        <f t="shared" si="26"/>
        <v>3776.299999460578</v>
      </c>
      <c r="N347">
        <f t="shared" si="27"/>
        <v>4041.5000010207295</v>
      </c>
      <c r="O347">
        <f t="shared" si="28"/>
        <v>4226.399997420609</v>
      </c>
      <c r="P347">
        <f t="shared" si="29"/>
        <v>5681.2000102773309</v>
      </c>
    </row>
    <row r="348" spans="1:16" x14ac:dyDescent="0.4">
      <c r="A348" s="1">
        <v>2014</v>
      </c>
      <c r="B348" s="1">
        <v>12</v>
      </c>
      <c r="C348" s="1">
        <v>13</v>
      </c>
      <c r="D348" s="1">
        <v>1.200000047683716</v>
      </c>
      <c r="E348" s="1">
        <v>1.1000000238418579</v>
      </c>
      <c r="F348" s="1">
        <v>-4.1999998092651367</v>
      </c>
      <c r="G348" s="1">
        <v>-2.7999999523162842</v>
      </c>
      <c r="H348">
        <f>IF(D348&lt;&gt;"",MAX('DDD Model Calculations'!$D$20-'Weather Data'!D348,0),MAX('DDD Model Calculations'!$D$20-AVERAGE('Weather Data'!D347,'Weather Data'!D349),0))</f>
        <v>16.799999952316284</v>
      </c>
      <c r="I348">
        <f>IF(E348&lt;&gt;"",MAX('DDD Model Calculations'!$D$20-'Weather Data'!E348,0),MAX('DDD Model Calculations'!$D$20-AVERAGE('Weather Data'!E347,'Weather Data'!E349),0))</f>
        <v>16.899999976158142</v>
      </c>
      <c r="J348">
        <f>IF(F348&lt;&gt;"",MAX('DDD Model Calculations'!$D$20-'Weather Data'!F348,0),MAX('DDD Model Calculations'!$D$20-AVERAGE('Weather Data'!F347,'Weather Data'!F349),0))</f>
        <v>22.199999809265137</v>
      </c>
      <c r="K348">
        <f>IF(G348&lt;&gt;"",MAX('DDD Model Calculations'!$D$20-'Weather Data'!G348,0),MAX('DDD Model Calculations'!$D$20-AVERAGE('Weather Data'!G347,'Weather Data'!G349),0))</f>
        <v>20.799999952316284</v>
      </c>
      <c r="L348" s="2">
        <f t="shared" si="25"/>
        <v>41986</v>
      </c>
      <c r="M348">
        <f t="shared" si="26"/>
        <v>3793.0999994128942</v>
      </c>
      <c r="N348">
        <f t="shared" si="27"/>
        <v>4058.4000009968877</v>
      </c>
      <c r="O348">
        <f t="shared" si="28"/>
        <v>4248.5999972298741</v>
      </c>
      <c r="P348">
        <f t="shared" si="29"/>
        <v>5702.0000102296472</v>
      </c>
    </row>
    <row r="349" spans="1:16" x14ac:dyDescent="0.4">
      <c r="A349" s="1">
        <v>2014</v>
      </c>
      <c r="B349" s="1">
        <v>12</v>
      </c>
      <c r="C349" s="1">
        <v>14</v>
      </c>
      <c r="D349" s="1">
        <v>2.5</v>
      </c>
      <c r="E349" s="1">
        <v>2.5999999046325679</v>
      </c>
      <c r="F349" s="1">
        <v>-0.89999997615814209</v>
      </c>
      <c r="G349" s="1">
        <v>0.30000001192092901</v>
      </c>
      <c r="H349">
        <f>IF(D349&lt;&gt;"",MAX('DDD Model Calculations'!$D$20-'Weather Data'!D349,0),MAX('DDD Model Calculations'!$D$20-AVERAGE('Weather Data'!D348,'Weather Data'!D350),0))</f>
        <v>15.5</v>
      </c>
      <c r="I349">
        <f>IF(E349&lt;&gt;"",MAX('DDD Model Calculations'!$D$20-'Weather Data'!E349,0),MAX('DDD Model Calculations'!$D$20-AVERAGE('Weather Data'!E348,'Weather Data'!E350),0))</f>
        <v>15.400000095367432</v>
      </c>
      <c r="J349">
        <f>IF(F349&lt;&gt;"",MAX('DDD Model Calculations'!$D$20-'Weather Data'!F349,0),MAX('DDD Model Calculations'!$D$20-AVERAGE('Weather Data'!F348,'Weather Data'!F350),0))</f>
        <v>18.899999976158142</v>
      </c>
      <c r="K349">
        <f>IF(G349&lt;&gt;"",MAX('DDD Model Calculations'!$D$20-'Weather Data'!G349,0),MAX('DDD Model Calculations'!$D$20-AVERAGE('Weather Data'!G348,'Weather Data'!G350),0))</f>
        <v>17.699999988079071</v>
      </c>
      <c r="L349" s="2">
        <f t="shared" si="25"/>
        <v>41987</v>
      </c>
      <c r="M349">
        <f t="shared" si="26"/>
        <v>3808.5999994128942</v>
      </c>
      <c r="N349">
        <f t="shared" si="27"/>
        <v>4073.8000010922551</v>
      </c>
      <c r="O349">
        <f t="shared" si="28"/>
        <v>4267.4999972060323</v>
      </c>
      <c r="P349">
        <f t="shared" si="29"/>
        <v>5719.7000102177262</v>
      </c>
    </row>
    <row r="350" spans="1:16" x14ac:dyDescent="0.4">
      <c r="A350" s="1">
        <v>2014</v>
      </c>
      <c r="B350" s="1">
        <v>12</v>
      </c>
      <c r="C350" s="1">
        <v>15</v>
      </c>
      <c r="D350" s="1">
        <v>2.9000000953674321</v>
      </c>
      <c r="E350" s="1">
        <v>4.1999998092651367</v>
      </c>
      <c r="F350" s="1">
        <v>-0.80000001192092896</v>
      </c>
      <c r="G350" s="1">
        <v>-0.40000000596046448</v>
      </c>
      <c r="H350">
        <f>IF(D350&lt;&gt;"",MAX('DDD Model Calculations'!$D$20-'Weather Data'!D350,0),MAX('DDD Model Calculations'!$D$20-AVERAGE('Weather Data'!D349,'Weather Data'!D351),0))</f>
        <v>15.099999904632568</v>
      </c>
      <c r="I350">
        <f>IF(E350&lt;&gt;"",MAX('DDD Model Calculations'!$D$20-'Weather Data'!E350,0),MAX('DDD Model Calculations'!$D$20-AVERAGE('Weather Data'!E349,'Weather Data'!E351),0))</f>
        <v>13.800000190734863</v>
      </c>
      <c r="J350">
        <f>IF(F350&lt;&gt;"",MAX('DDD Model Calculations'!$D$20-'Weather Data'!F350,0),MAX('DDD Model Calculations'!$D$20-AVERAGE('Weather Data'!F349,'Weather Data'!F351),0))</f>
        <v>18.800000011920929</v>
      </c>
      <c r="K350">
        <f>IF(G350&lt;&gt;"",MAX('DDD Model Calculations'!$D$20-'Weather Data'!G350,0),MAX('DDD Model Calculations'!$D$20-AVERAGE('Weather Data'!G349,'Weather Data'!G351),0))</f>
        <v>18.400000005960464</v>
      </c>
      <c r="L350" s="2">
        <f t="shared" si="25"/>
        <v>41988</v>
      </c>
      <c r="M350">
        <f t="shared" si="26"/>
        <v>3823.6999993175268</v>
      </c>
      <c r="N350">
        <f t="shared" si="27"/>
        <v>4087.60000128299</v>
      </c>
      <c r="O350">
        <f t="shared" si="28"/>
        <v>4286.2999972179532</v>
      </c>
      <c r="P350">
        <f t="shared" si="29"/>
        <v>5738.1000102236867</v>
      </c>
    </row>
    <row r="351" spans="1:16" x14ac:dyDescent="0.4">
      <c r="A351" s="1">
        <v>2014</v>
      </c>
      <c r="B351" s="1">
        <v>12</v>
      </c>
      <c r="C351" s="1">
        <v>16</v>
      </c>
      <c r="D351" s="1">
        <v>3</v>
      </c>
      <c r="E351" s="1">
        <v>4.5999999046325684</v>
      </c>
      <c r="F351" s="1">
        <v>-0.89999997615814209</v>
      </c>
      <c r="G351" s="1">
        <v>-6.5</v>
      </c>
      <c r="H351">
        <f>IF(D351&lt;&gt;"",MAX('DDD Model Calculations'!$D$20-'Weather Data'!D351,0),MAX('DDD Model Calculations'!$D$20-AVERAGE('Weather Data'!D350,'Weather Data'!D352),0))</f>
        <v>15</v>
      </c>
      <c r="I351">
        <f>IF(E351&lt;&gt;"",MAX('DDD Model Calculations'!$D$20-'Weather Data'!E351,0),MAX('DDD Model Calculations'!$D$20-AVERAGE('Weather Data'!E350,'Weather Data'!E352),0))</f>
        <v>13.400000095367432</v>
      </c>
      <c r="J351">
        <f>IF(F351&lt;&gt;"",MAX('DDD Model Calculations'!$D$20-'Weather Data'!F351,0),MAX('DDD Model Calculations'!$D$20-AVERAGE('Weather Data'!F350,'Weather Data'!F352),0))</f>
        <v>18.899999976158142</v>
      </c>
      <c r="K351">
        <f>IF(G351&lt;&gt;"",MAX('DDD Model Calculations'!$D$20-'Weather Data'!G351,0),MAX('DDD Model Calculations'!$D$20-AVERAGE('Weather Data'!G350,'Weather Data'!G352),0))</f>
        <v>24.5</v>
      </c>
      <c r="L351" s="2">
        <f t="shared" si="25"/>
        <v>41989</v>
      </c>
      <c r="M351">
        <f t="shared" si="26"/>
        <v>3838.6999993175268</v>
      </c>
      <c r="N351">
        <f t="shared" si="27"/>
        <v>4101.0000013783574</v>
      </c>
      <c r="O351">
        <f t="shared" si="28"/>
        <v>4305.1999971941113</v>
      </c>
      <c r="P351">
        <f t="shared" si="29"/>
        <v>5762.6000102236867</v>
      </c>
    </row>
    <row r="352" spans="1:16" x14ac:dyDescent="0.4">
      <c r="A352" s="1">
        <v>2014</v>
      </c>
      <c r="B352" s="1">
        <v>12</v>
      </c>
      <c r="C352" s="1">
        <v>17</v>
      </c>
      <c r="D352" s="1">
        <v>2.0999999046325679</v>
      </c>
      <c r="E352" s="1">
        <v>1.5</v>
      </c>
      <c r="F352" s="1">
        <v>0.10000000149011611</v>
      </c>
      <c r="G352" s="1">
        <v>-14.19999980926514</v>
      </c>
      <c r="H352">
        <f>IF(D352&lt;&gt;"",MAX('DDD Model Calculations'!$D$20-'Weather Data'!D352,0),MAX('DDD Model Calculations'!$D$20-AVERAGE('Weather Data'!D351,'Weather Data'!D353),0))</f>
        <v>15.900000095367432</v>
      </c>
      <c r="I352">
        <f>IF(E352&lt;&gt;"",MAX('DDD Model Calculations'!$D$20-'Weather Data'!E352,0),MAX('DDD Model Calculations'!$D$20-AVERAGE('Weather Data'!E351,'Weather Data'!E353),0))</f>
        <v>16.5</v>
      </c>
      <c r="J352">
        <f>IF(F352&lt;&gt;"",MAX('DDD Model Calculations'!$D$20-'Weather Data'!F352,0),MAX('DDD Model Calculations'!$D$20-AVERAGE('Weather Data'!F351,'Weather Data'!F353),0))</f>
        <v>17.899999998509884</v>
      </c>
      <c r="K352">
        <f>IF(G352&lt;&gt;"",MAX('DDD Model Calculations'!$D$20-'Weather Data'!G352,0),MAX('DDD Model Calculations'!$D$20-AVERAGE('Weather Data'!G351,'Weather Data'!G353),0))</f>
        <v>32.199999809265137</v>
      </c>
      <c r="L352" s="2">
        <f t="shared" si="25"/>
        <v>41990</v>
      </c>
      <c r="M352">
        <f t="shared" si="26"/>
        <v>3854.5999994128942</v>
      </c>
      <c r="N352">
        <f t="shared" si="27"/>
        <v>4117.5000013783574</v>
      </c>
      <c r="O352">
        <f t="shared" si="28"/>
        <v>4323.0999971926212</v>
      </c>
      <c r="P352">
        <f t="shared" si="29"/>
        <v>5794.8000100329518</v>
      </c>
    </row>
    <row r="353" spans="1:16" x14ac:dyDescent="0.4">
      <c r="A353" s="1">
        <v>2014</v>
      </c>
      <c r="B353" s="1">
        <v>12</v>
      </c>
      <c r="C353" s="1">
        <v>18</v>
      </c>
      <c r="D353" s="1">
        <v>-2.2999999523162842</v>
      </c>
      <c r="E353" s="1">
        <v>-2</v>
      </c>
      <c r="F353" s="1">
        <v>-2.7000000476837158</v>
      </c>
      <c r="G353" s="1">
        <v>-14.30000019073486</v>
      </c>
      <c r="H353">
        <f>IF(D353&lt;&gt;"",MAX('DDD Model Calculations'!$D$20-'Weather Data'!D353,0),MAX('DDD Model Calculations'!$D$20-AVERAGE('Weather Data'!D352,'Weather Data'!D354),0))</f>
        <v>20.299999952316284</v>
      </c>
      <c r="I353">
        <f>IF(E353&lt;&gt;"",MAX('DDD Model Calculations'!$D$20-'Weather Data'!E353,0),MAX('DDD Model Calculations'!$D$20-AVERAGE('Weather Data'!E352,'Weather Data'!E354),0))</f>
        <v>20</v>
      </c>
      <c r="J353">
        <f>IF(F353&lt;&gt;"",MAX('DDD Model Calculations'!$D$20-'Weather Data'!F353,0),MAX('DDD Model Calculations'!$D$20-AVERAGE('Weather Data'!F352,'Weather Data'!F354),0))</f>
        <v>20.700000047683716</v>
      </c>
      <c r="K353">
        <f>IF(G353&lt;&gt;"",MAX('DDD Model Calculations'!$D$20-'Weather Data'!G353,0),MAX('DDD Model Calculations'!$D$20-AVERAGE('Weather Data'!G352,'Weather Data'!G354),0))</f>
        <v>32.300000190734863</v>
      </c>
      <c r="L353" s="2">
        <f t="shared" si="25"/>
        <v>41991</v>
      </c>
      <c r="M353">
        <f t="shared" si="26"/>
        <v>3874.8999993652105</v>
      </c>
      <c r="N353">
        <f t="shared" si="27"/>
        <v>4137.5000013783574</v>
      </c>
      <c r="O353">
        <f t="shared" si="28"/>
        <v>4343.7999972403049</v>
      </c>
      <c r="P353">
        <f t="shared" si="29"/>
        <v>5827.1000102236867</v>
      </c>
    </row>
    <row r="354" spans="1:16" x14ac:dyDescent="0.4">
      <c r="A354" s="1">
        <v>2014</v>
      </c>
      <c r="B354" s="1">
        <v>12</v>
      </c>
      <c r="C354" s="1">
        <v>19</v>
      </c>
      <c r="D354" s="1">
        <v>-2.7999999523162842</v>
      </c>
      <c r="E354" s="1">
        <v>-4.5999999046325684</v>
      </c>
      <c r="F354" s="1">
        <v>-9.5</v>
      </c>
      <c r="G354" s="1">
        <v>-13</v>
      </c>
      <c r="H354">
        <f>IF(D354&lt;&gt;"",MAX('DDD Model Calculations'!$D$20-'Weather Data'!D354,0),MAX('DDD Model Calculations'!$D$20-AVERAGE('Weather Data'!D353,'Weather Data'!D355),0))</f>
        <v>20.799999952316284</v>
      </c>
      <c r="I354">
        <f>IF(E354&lt;&gt;"",MAX('DDD Model Calculations'!$D$20-'Weather Data'!E354,0),MAX('DDD Model Calculations'!$D$20-AVERAGE('Weather Data'!E353,'Weather Data'!E355),0))</f>
        <v>22.599999904632568</v>
      </c>
      <c r="J354">
        <f>IF(F354&lt;&gt;"",MAX('DDD Model Calculations'!$D$20-'Weather Data'!F354,0),MAX('DDD Model Calculations'!$D$20-AVERAGE('Weather Data'!F353,'Weather Data'!F355),0))</f>
        <v>27.5</v>
      </c>
      <c r="K354">
        <f>IF(G354&lt;&gt;"",MAX('DDD Model Calculations'!$D$20-'Weather Data'!G354,0),MAX('DDD Model Calculations'!$D$20-AVERAGE('Weather Data'!G353,'Weather Data'!G355),0))</f>
        <v>31</v>
      </c>
      <c r="L354" s="2">
        <f t="shared" si="25"/>
        <v>41992</v>
      </c>
      <c r="M354">
        <f t="shared" si="26"/>
        <v>3895.6999993175268</v>
      </c>
      <c r="N354">
        <f t="shared" si="27"/>
        <v>4160.10000128299</v>
      </c>
      <c r="O354">
        <f t="shared" si="28"/>
        <v>4371.2999972403049</v>
      </c>
      <c r="P354">
        <f t="shared" si="29"/>
        <v>5858.1000102236867</v>
      </c>
    </row>
    <row r="355" spans="1:16" x14ac:dyDescent="0.4">
      <c r="A355" s="1">
        <v>2014</v>
      </c>
      <c r="B355" s="1">
        <v>12</v>
      </c>
      <c r="C355" s="1">
        <v>20</v>
      </c>
      <c r="D355" s="1">
        <v>-3</v>
      </c>
      <c r="E355" s="1">
        <v>-4.5</v>
      </c>
      <c r="F355" s="1">
        <v>-10.69999980926514</v>
      </c>
      <c r="G355" s="1">
        <v>-2.4000000953674321</v>
      </c>
      <c r="H355">
        <f>IF(D355&lt;&gt;"",MAX('DDD Model Calculations'!$D$20-'Weather Data'!D355,0),MAX('DDD Model Calculations'!$D$20-AVERAGE('Weather Data'!D354,'Weather Data'!D356),0))</f>
        <v>21</v>
      </c>
      <c r="I355">
        <f>IF(E355&lt;&gt;"",MAX('DDD Model Calculations'!$D$20-'Weather Data'!E355,0),MAX('DDD Model Calculations'!$D$20-AVERAGE('Weather Data'!E354,'Weather Data'!E356),0))</f>
        <v>22.5</v>
      </c>
      <c r="J355">
        <f>IF(F355&lt;&gt;"",MAX('DDD Model Calculations'!$D$20-'Weather Data'!F355,0),MAX('DDD Model Calculations'!$D$20-AVERAGE('Weather Data'!F354,'Weather Data'!F356),0))</f>
        <v>28.69999980926514</v>
      </c>
      <c r="K355">
        <f>IF(G355&lt;&gt;"",MAX('DDD Model Calculations'!$D$20-'Weather Data'!G355,0),MAX('DDD Model Calculations'!$D$20-AVERAGE('Weather Data'!G354,'Weather Data'!G356),0))</f>
        <v>20.400000095367432</v>
      </c>
      <c r="L355" s="2">
        <f t="shared" si="25"/>
        <v>41993</v>
      </c>
      <c r="M355">
        <f t="shared" si="26"/>
        <v>3916.6999993175268</v>
      </c>
      <c r="N355">
        <f t="shared" si="27"/>
        <v>4182.60000128299</v>
      </c>
      <c r="O355">
        <f t="shared" si="28"/>
        <v>4399.9999970495701</v>
      </c>
      <c r="P355">
        <f t="shared" si="29"/>
        <v>5878.5000103190541</v>
      </c>
    </row>
    <row r="356" spans="1:16" x14ac:dyDescent="0.4">
      <c r="A356" s="1">
        <v>2014</v>
      </c>
      <c r="B356" s="1">
        <v>12</v>
      </c>
      <c r="C356" s="1">
        <v>21</v>
      </c>
      <c r="D356" s="1">
        <v>-0.69999998807907104</v>
      </c>
      <c r="E356" s="1">
        <v>-1.8999999761581421</v>
      </c>
      <c r="F356" s="1">
        <v>-9.6999998092651367</v>
      </c>
      <c r="G356" s="1">
        <v>0.80000001192092896</v>
      </c>
      <c r="H356">
        <f>IF(D356&lt;&gt;"",MAX('DDD Model Calculations'!$D$20-'Weather Data'!D356,0),MAX('DDD Model Calculations'!$D$20-AVERAGE('Weather Data'!D355,'Weather Data'!D357),0))</f>
        <v>18.699999988079071</v>
      </c>
      <c r="I356">
        <f>IF(E356&lt;&gt;"",MAX('DDD Model Calculations'!$D$20-'Weather Data'!E356,0),MAX('DDD Model Calculations'!$D$20-AVERAGE('Weather Data'!E355,'Weather Data'!E357),0))</f>
        <v>19.899999976158142</v>
      </c>
      <c r="J356">
        <f>IF(F356&lt;&gt;"",MAX('DDD Model Calculations'!$D$20-'Weather Data'!F356,0),MAX('DDD Model Calculations'!$D$20-AVERAGE('Weather Data'!F355,'Weather Data'!F357),0))</f>
        <v>27.699999809265137</v>
      </c>
      <c r="K356">
        <f>IF(G356&lt;&gt;"",MAX('DDD Model Calculations'!$D$20-'Weather Data'!G356,0),MAX('DDD Model Calculations'!$D$20-AVERAGE('Weather Data'!G355,'Weather Data'!G357),0))</f>
        <v>17.199999988079071</v>
      </c>
      <c r="L356" s="2">
        <f t="shared" si="25"/>
        <v>41994</v>
      </c>
      <c r="M356">
        <f t="shared" si="26"/>
        <v>3935.3999993056059</v>
      </c>
      <c r="N356">
        <f t="shared" si="27"/>
        <v>4202.5000012591481</v>
      </c>
      <c r="O356">
        <f t="shared" si="28"/>
        <v>4427.6999968588352</v>
      </c>
      <c r="P356">
        <f t="shared" si="29"/>
        <v>5895.7000103071332</v>
      </c>
    </row>
    <row r="357" spans="1:16" x14ac:dyDescent="0.4">
      <c r="A357" s="1">
        <v>2014</v>
      </c>
      <c r="B357" s="1">
        <v>12</v>
      </c>
      <c r="C357" s="1">
        <v>22</v>
      </c>
      <c r="D357" s="1">
        <v>0.80000001192092896</v>
      </c>
      <c r="E357" s="1">
        <v>0.40000000596046448</v>
      </c>
      <c r="F357" s="1">
        <v>-7.5999999046325684</v>
      </c>
      <c r="G357" s="1">
        <v>1.700000047683716</v>
      </c>
      <c r="H357">
        <f>IF(D357&lt;&gt;"",MAX('DDD Model Calculations'!$D$20-'Weather Data'!D357,0),MAX('DDD Model Calculations'!$D$20-AVERAGE('Weather Data'!D356,'Weather Data'!D358),0))</f>
        <v>17.199999988079071</v>
      </c>
      <c r="I357">
        <f>IF(E357&lt;&gt;"",MAX('DDD Model Calculations'!$D$20-'Weather Data'!E357,0),MAX('DDD Model Calculations'!$D$20-AVERAGE('Weather Data'!E356,'Weather Data'!E358),0))</f>
        <v>17.599999994039536</v>
      </c>
      <c r="J357">
        <f>IF(F357&lt;&gt;"",MAX('DDD Model Calculations'!$D$20-'Weather Data'!F357,0),MAX('DDD Model Calculations'!$D$20-AVERAGE('Weather Data'!F356,'Weather Data'!F358),0))</f>
        <v>25.599999904632568</v>
      </c>
      <c r="K357">
        <f>IF(G357&lt;&gt;"",MAX('DDD Model Calculations'!$D$20-'Weather Data'!G357,0),MAX('DDD Model Calculations'!$D$20-AVERAGE('Weather Data'!G356,'Weather Data'!G358),0))</f>
        <v>16.299999952316284</v>
      </c>
      <c r="L357" s="2">
        <f t="shared" si="25"/>
        <v>41995</v>
      </c>
      <c r="M357">
        <f t="shared" si="26"/>
        <v>3952.599999293685</v>
      </c>
      <c r="N357">
        <f t="shared" si="27"/>
        <v>4220.1000012531877</v>
      </c>
      <c r="O357">
        <f t="shared" si="28"/>
        <v>4453.2999967634678</v>
      </c>
      <c r="P357">
        <f t="shared" si="29"/>
        <v>5912.0000102594495</v>
      </c>
    </row>
    <row r="358" spans="1:16" x14ac:dyDescent="0.4">
      <c r="A358" s="1">
        <v>2014</v>
      </c>
      <c r="B358" s="1">
        <v>12</v>
      </c>
      <c r="C358" s="1">
        <v>23</v>
      </c>
      <c r="D358" s="1">
        <v>3.2000000476837158</v>
      </c>
      <c r="E358" s="1">
        <v>2.5999999046325679</v>
      </c>
      <c r="F358" s="1">
        <v>-2.7999999523162842</v>
      </c>
      <c r="G358" s="1">
        <v>1.1000000238418579</v>
      </c>
      <c r="H358">
        <f>IF(D358&lt;&gt;"",MAX('DDD Model Calculations'!$D$20-'Weather Data'!D358,0),MAX('DDD Model Calculations'!$D$20-AVERAGE('Weather Data'!D357,'Weather Data'!D359),0))</f>
        <v>14.799999952316284</v>
      </c>
      <c r="I358">
        <f>IF(E358&lt;&gt;"",MAX('DDD Model Calculations'!$D$20-'Weather Data'!E358,0),MAX('DDD Model Calculations'!$D$20-AVERAGE('Weather Data'!E357,'Weather Data'!E359),0))</f>
        <v>15.400000095367432</v>
      </c>
      <c r="J358">
        <f>IF(F358&lt;&gt;"",MAX('DDD Model Calculations'!$D$20-'Weather Data'!F358,0),MAX('DDD Model Calculations'!$D$20-AVERAGE('Weather Data'!F357,'Weather Data'!F359),0))</f>
        <v>20.799999952316284</v>
      </c>
      <c r="K358">
        <f>IF(G358&lt;&gt;"",MAX('DDD Model Calculations'!$D$20-'Weather Data'!G358,0),MAX('DDD Model Calculations'!$D$20-AVERAGE('Weather Data'!G357,'Weather Data'!G359),0))</f>
        <v>16.899999976158142</v>
      </c>
      <c r="L358" s="2">
        <f t="shared" si="25"/>
        <v>41996</v>
      </c>
      <c r="M358">
        <f t="shared" si="26"/>
        <v>3967.3999992460012</v>
      </c>
      <c r="N358">
        <f t="shared" si="27"/>
        <v>4235.5000013485551</v>
      </c>
      <c r="O358">
        <f t="shared" si="28"/>
        <v>4474.0999967157841</v>
      </c>
      <c r="P358">
        <f t="shared" si="29"/>
        <v>5928.9000102356076</v>
      </c>
    </row>
    <row r="359" spans="1:16" x14ac:dyDescent="0.4">
      <c r="A359" s="1">
        <v>2014</v>
      </c>
      <c r="B359" s="1">
        <v>12</v>
      </c>
      <c r="C359" s="1">
        <v>24</v>
      </c>
      <c r="D359" s="1">
        <v>7.9000000953674316</v>
      </c>
      <c r="E359" s="1">
        <v>6.9000000953674316</v>
      </c>
      <c r="F359" s="1">
        <v>2</v>
      </c>
      <c r="G359" s="1">
        <v>0.10000000149011611</v>
      </c>
      <c r="H359">
        <f>IF(D359&lt;&gt;"",MAX('DDD Model Calculations'!$D$20-'Weather Data'!D359,0),MAX('DDD Model Calculations'!$D$20-AVERAGE('Weather Data'!D358,'Weather Data'!D360),0))</f>
        <v>10.099999904632568</v>
      </c>
      <c r="I359">
        <f>IF(E359&lt;&gt;"",MAX('DDD Model Calculations'!$D$20-'Weather Data'!E359,0),MAX('DDD Model Calculations'!$D$20-AVERAGE('Weather Data'!E358,'Weather Data'!E360),0))</f>
        <v>11.099999904632568</v>
      </c>
      <c r="J359">
        <f>IF(F359&lt;&gt;"",MAX('DDD Model Calculations'!$D$20-'Weather Data'!F359,0),MAX('DDD Model Calculations'!$D$20-AVERAGE('Weather Data'!F358,'Weather Data'!F360),0))</f>
        <v>16</v>
      </c>
      <c r="K359">
        <f>IF(G359&lt;&gt;"",MAX('DDD Model Calculations'!$D$20-'Weather Data'!G359,0),MAX('DDD Model Calculations'!$D$20-AVERAGE('Weather Data'!G358,'Weather Data'!G360),0))</f>
        <v>17.899999998509884</v>
      </c>
      <c r="L359" s="2">
        <f t="shared" si="25"/>
        <v>41997</v>
      </c>
      <c r="M359">
        <f t="shared" si="26"/>
        <v>3977.4999991506338</v>
      </c>
      <c r="N359">
        <f t="shared" si="27"/>
        <v>4246.6000012531877</v>
      </c>
      <c r="O359">
        <f t="shared" si="28"/>
        <v>4490.0999967157841</v>
      </c>
      <c r="P359">
        <f t="shared" si="29"/>
        <v>5946.8000102341175</v>
      </c>
    </row>
    <row r="360" spans="1:16" x14ac:dyDescent="0.4">
      <c r="A360" s="1">
        <v>2014</v>
      </c>
      <c r="B360" s="1">
        <v>12</v>
      </c>
      <c r="C360" s="1">
        <v>25</v>
      </c>
      <c r="D360" s="1">
        <v>4.1999998092651367</v>
      </c>
      <c r="E360" s="1">
        <v>1.799999952316284</v>
      </c>
      <c r="F360" s="1">
        <v>5.3000001907348633</v>
      </c>
      <c r="G360" s="1">
        <v>-1.299999952316284</v>
      </c>
      <c r="H360">
        <f>IF(D360&lt;&gt;"",MAX('DDD Model Calculations'!$D$20-'Weather Data'!D360,0),MAX('DDD Model Calculations'!$D$20-AVERAGE('Weather Data'!D359,'Weather Data'!D361),0))</f>
        <v>13.800000190734863</v>
      </c>
      <c r="I360">
        <f>IF(E360&lt;&gt;"",MAX('DDD Model Calculations'!$D$20-'Weather Data'!E360,0),MAX('DDD Model Calculations'!$D$20-AVERAGE('Weather Data'!E359,'Weather Data'!E361),0))</f>
        <v>16.200000047683716</v>
      </c>
      <c r="J360">
        <f>IF(F360&lt;&gt;"",MAX('DDD Model Calculations'!$D$20-'Weather Data'!F360,0),MAX('DDD Model Calculations'!$D$20-AVERAGE('Weather Data'!F359,'Weather Data'!F361),0))</f>
        <v>12.699999809265137</v>
      </c>
      <c r="K360">
        <f>IF(G360&lt;&gt;"",MAX('DDD Model Calculations'!$D$20-'Weather Data'!G360,0),MAX('DDD Model Calculations'!$D$20-AVERAGE('Weather Data'!G359,'Weather Data'!G361),0))</f>
        <v>19.299999952316284</v>
      </c>
      <c r="L360" s="2">
        <f t="shared" si="25"/>
        <v>41998</v>
      </c>
      <c r="M360">
        <f t="shared" si="26"/>
        <v>3991.2999993413687</v>
      </c>
      <c r="N360">
        <f t="shared" si="27"/>
        <v>4262.8000013008714</v>
      </c>
      <c r="O360">
        <f t="shared" si="28"/>
        <v>4502.7999965250492</v>
      </c>
      <c r="P360">
        <f t="shared" si="29"/>
        <v>5966.1000101864338</v>
      </c>
    </row>
    <row r="361" spans="1:16" x14ac:dyDescent="0.4">
      <c r="A361" s="1">
        <v>2014</v>
      </c>
      <c r="B361" s="1">
        <v>12</v>
      </c>
      <c r="C361" s="1">
        <v>26</v>
      </c>
      <c r="D361" s="1">
        <v>4.0999999046325684</v>
      </c>
      <c r="E361" s="1">
        <v>2.5</v>
      </c>
      <c r="F361" s="1">
        <v>3.5999999046325679</v>
      </c>
      <c r="G361" s="1">
        <v>-1.6000000238418579</v>
      </c>
      <c r="H361">
        <f>IF(D361&lt;&gt;"",MAX('DDD Model Calculations'!$D$20-'Weather Data'!D361,0),MAX('DDD Model Calculations'!$D$20-AVERAGE('Weather Data'!D360,'Weather Data'!D362),0))</f>
        <v>13.900000095367432</v>
      </c>
      <c r="I361">
        <f>IF(E361&lt;&gt;"",MAX('DDD Model Calculations'!$D$20-'Weather Data'!E361,0),MAX('DDD Model Calculations'!$D$20-AVERAGE('Weather Data'!E360,'Weather Data'!E362),0))</f>
        <v>15.5</v>
      </c>
      <c r="J361">
        <f>IF(F361&lt;&gt;"",MAX('DDD Model Calculations'!$D$20-'Weather Data'!F361,0),MAX('DDD Model Calculations'!$D$20-AVERAGE('Weather Data'!F360,'Weather Data'!F362),0))</f>
        <v>14.400000095367432</v>
      </c>
      <c r="K361">
        <f>IF(G361&lt;&gt;"",MAX('DDD Model Calculations'!$D$20-'Weather Data'!G361,0),MAX('DDD Model Calculations'!$D$20-AVERAGE('Weather Data'!G360,'Weather Data'!G362),0))</f>
        <v>19.600000023841858</v>
      </c>
      <c r="L361" s="2">
        <f t="shared" si="25"/>
        <v>41999</v>
      </c>
      <c r="M361">
        <f t="shared" si="26"/>
        <v>4005.1999994367361</v>
      </c>
      <c r="N361">
        <f t="shared" si="27"/>
        <v>4278.3000013008714</v>
      </c>
      <c r="O361">
        <f t="shared" si="28"/>
        <v>4517.1999966204166</v>
      </c>
      <c r="P361">
        <f t="shared" si="29"/>
        <v>5985.7000102102757</v>
      </c>
    </row>
    <row r="362" spans="1:16" x14ac:dyDescent="0.4">
      <c r="A362" s="1">
        <v>2014</v>
      </c>
      <c r="B362" s="1">
        <v>12</v>
      </c>
      <c r="C362" s="1">
        <v>27</v>
      </c>
      <c r="D362" s="1">
        <v>6.4000000953674316</v>
      </c>
      <c r="E362" s="1">
        <v>5.3000001907348633</v>
      </c>
      <c r="F362" s="1">
        <v>4.0999999046325684</v>
      </c>
      <c r="G362" s="1">
        <v>-8.3999996185302734</v>
      </c>
      <c r="H362">
        <f>IF(D362&lt;&gt;"",MAX('DDD Model Calculations'!$D$20-'Weather Data'!D362,0),MAX('DDD Model Calculations'!$D$20-AVERAGE('Weather Data'!D361,'Weather Data'!D363),0))</f>
        <v>11.599999904632568</v>
      </c>
      <c r="I362">
        <f>IF(E362&lt;&gt;"",MAX('DDD Model Calculations'!$D$20-'Weather Data'!E362,0),MAX('DDD Model Calculations'!$D$20-AVERAGE('Weather Data'!E361,'Weather Data'!E363),0))</f>
        <v>12.699999809265137</v>
      </c>
      <c r="J362">
        <f>IF(F362&lt;&gt;"",MAX('DDD Model Calculations'!$D$20-'Weather Data'!F362,0),MAX('DDD Model Calculations'!$D$20-AVERAGE('Weather Data'!F361,'Weather Data'!F363),0))</f>
        <v>13.900000095367432</v>
      </c>
      <c r="K362">
        <f>IF(G362&lt;&gt;"",MAX('DDD Model Calculations'!$D$20-'Weather Data'!G362,0),MAX('DDD Model Calculations'!$D$20-AVERAGE('Weather Data'!G361,'Weather Data'!G363),0))</f>
        <v>26.399999618530273</v>
      </c>
      <c r="L362" s="2">
        <f t="shared" si="25"/>
        <v>42000</v>
      </c>
      <c r="M362">
        <f t="shared" si="26"/>
        <v>4016.7999993413687</v>
      </c>
      <c r="N362">
        <f t="shared" si="27"/>
        <v>4291.0000011101365</v>
      </c>
      <c r="O362">
        <f t="shared" si="28"/>
        <v>4531.0999967157841</v>
      </c>
      <c r="P362">
        <f t="shared" si="29"/>
        <v>6012.1000098288059</v>
      </c>
    </row>
    <row r="363" spans="1:16" x14ac:dyDescent="0.4">
      <c r="A363" s="1">
        <v>2014</v>
      </c>
      <c r="B363" s="1">
        <v>12</v>
      </c>
      <c r="C363" s="1">
        <v>28</v>
      </c>
      <c r="D363" s="1">
        <v>1.6000000238418579</v>
      </c>
      <c r="E363" s="1">
        <v>0.30000001192092901</v>
      </c>
      <c r="F363" s="1">
        <v>2.5</v>
      </c>
      <c r="G363" s="1">
        <v>-15.30000019073486</v>
      </c>
      <c r="H363">
        <f>IF(D363&lt;&gt;"",MAX('DDD Model Calculations'!$D$20-'Weather Data'!D363,0),MAX('DDD Model Calculations'!$D$20-AVERAGE('Weather Data'!D362,'Weather Data'!D364),0))</f>
        <v>16.399999976158142</v>
      </c>
      <c r="I363">
        <f>IF(E363&lt;&gt;"",MAX('DDD Model Calculations'!$D$20-'Weather Data'!E363,0),MAX('DDD Model Calculations'!$D$20-AVERAGE('Weather Data'!E362,'Weather Data'!E364),0))</f>
        <v>17.699999988079071</v>
      </c>
      <c r="J363">
        <f>IF(F363&lt;&gt;"",MAX('DDD Model Calculations'!$D$20-'Weather Data'!F363,0),MAX('DDD Model Calculations'!$D$20-AVERAGE('Weather Data'!F362,'Weather Data'!F364),0))</f>
        <v>15.5</v>
      </c>
      <c r="K363">
        <f>IF(G363&lt;&gt;"",MAX('DDD Model Calculations'!$D$20-'Weather Data'!G363,0),MAX('DDD Model Calculations'!$D$20-AVERAGE('Weather Data'!G362,'Weather Data'!G364),0))</f>
        <v>33.300000190734863</v>
      </c>
      <c r="L363" s="2">
        <f t="shared" si="25"/>
        <v>42001</v>
      </c>
      <c r="M363">
        <f t="shared" si="26"/>
        <v>4033.1999993175268</v>
      </c>
      <c r="N363">
        <f t="shared" si="27"/>
        <v>4308.7000010982156</v>
      </c>
      <c r="O363">
        <f t="shared" si="28"/>
        <v>4546.5999967157841</v>
      </c>
      <c r="P363">
        <f t="shared" si="29"/>
        <v>6045.4000100195408</v>
      </c>
    </row>
    <row r="364" spans="1:16" x14ac:dyDescent="0.4">
      <c r="A364" s="1">
        <v>2014</v>
      </c>
      <c r="B364" s="1">
        <v>12</v>
      </c>
      <c r="C364" s="1">
        <v>29</v>
      </c>
      <c r="D364" s="1">
        <v>-2.5999999046325679</v>
      </c>
      <c r="E364" s="1">
        <v>-3.4000000953674321</v>
      </c>
      <c r="F364" s="1">
        <v>-7.1999998092651367</v>
      </c>
      <c r="G364" s="1">
        <v>-19.70000076293945</v>
      </c>
      <c r="H364">
        <f>IF(D364&lt;&gt;"",MAX('DDD Model Calculations'!$D$20-'Weather Data'!D364,0),MAX('DDD Model Calculations'!$D$20-AVERAGE('Weather Data'!D363,'Weather Data'!D365),0))</f>
        <v>20.599999904632568</v>
      </c>
      <c r="I364">
        <f>IF(E364&lt;&gt;"",MAX('DDD Model Calculations'!$D$20-'Weather Data'!E364,0),MAX('DDD Model Calculations'!$D$20-AVERAGE('Weather Data'!E363,'Weather Data'!E365),0))</f>
        <v>21.400000095367432</v>
      </c>
      <c r="J364">
        <f>IF(F364&lt;&gt;"",MAX('DDD Model Calculations'!$D$20-'Weather Data'!F364,0),MAX('DDD Model Calculations'!$D$20-AVERAGE('Weather Data'!F363,'Weather Data'!F365),0))</f>
        <v>25.199999809265137</v>
      </c>
      <c r="K364">
        <f>IF(G364&lt;&gt;"",MAX('DDD Model Calculations'!$D$20-'Weather Data'!G364,0),MAX('DDD Model Calculations'!$D$20-AVERAGE('Weather Data'!G363,'Weather Data'!G365),0))</f>
        <v>37.700000762939453</v>
      </c>
      <c r="L364" s="2">
        <f t="shared" si="25"/>
        <v>42002</v>
      </c>
      <c r="M364">
        <f t="shared" si="26"/>
        <v>4053.7999992221594</v>
      </c>
      <c r="N364">
        <f t="shared" si="27"/>
        <v>4330.100001193583</v>
      </c>
      <c r="O364">
        <f t="shared" si="28"/>
        <v>4571.7999965250492</v>
      </c>
      <c r="P364">
        <f t="shared" si="29"/>
        <v>6083.1000107824802</v>
      </c>
    </row>
    <row r="365" spans="1:16" x14ac:dyDescent="0.4">
      <c r="A365" s="1">
        <v>2014</v>
      </c>
      <c r="B365" s="1">
        <v>12</v>
      </c>
      <c r="C365" s="1">
        <v>30</v>
      </c>
      <c r="D365" s="1">
        <v>-5.3000001907348633</v>
      </c>
      <c r="E365" s="1">
        <v>-7.3000001907348633</v>
      </c>
      <c r="F365" s="1">
        <v>-13.80000019073486</v>
      </c>
      <c r="G365" s="1">
        <v>-21.70000076293945</v>
      </c>
      <c r="H365">
        <f>IF(D365&lt;&gt;"",MAX('DDD Model Calculations'!$D$20-'Weather Data'!D365,0),MAX('DDD Model Calculations'!$D$20-AVERAGE('Weather Data'!D364,'Weather Data'!D366),0))</f>
        <v>23.300000190734863</v>
      </c>
      <c r="I365">
        <f>IF(E365&lt;&gt;"",MAX('DDD Model Calculations'!$D$20-'Weather Data'!E365,0),MAX('DDD Model Calculations'!$D$20-AVERAGE('Weather Data'!E364,'Weather Data'!E366),0))</f>
        <v>25.300000190734863</v>
      </c>
      <c r="J365">
        <f>IF(F365&lt;&gt;"",MAX('DDD Model Calculations'!$D$20-'Weather Data'!F365,0),MAX('DDD Model Calculations'!$D$20-AVERAGE('Weather Data'!F364,'Weather Data'!F366),0))</f>
        <v>31.80000019073486</v>
      </c>
      <c r="K365">
        <f>IF(G365&lt;&gt;"",MAX('DDD Model Calculations'!$D$20-'Weather Data'!G365,0),MAX('DDD Model Calculations'!$D$20-AVERAGE('Weather Data'!G364,'Weather Data'!G366),0))</f>
        <v>39.700000762939453</v>
      </c>
      <c r="L365" s="2">
        <f t="shared" si="25"/>
        <v>42003</v>
      </c>
      <c r="M365">
        <f t="shared" si="26"/>
        <v>4077.0999994128942</v>
      </c>
      <c r="N365">
        <f t="shared" si="27"/>
        <v>4355.4000013843179</v>
      </c>
      <c r="O365">
        <f t="shared" si="28"/>
        <v>4603.5999967157841</v>
      </c>
      <c r="P365">
        <f t="shared" si="29"/>
        <v>6122.8000115454197</v>
      </c>
    </row>
    <row r="366" spans="1:16" x14ac:dyDescent="0.4">
      <c r="A366" s="1">
        <v>2014</v>
      </c>
      <c r="B366" s="1">
        <v>12</v>
      </c>
      <c r="C366" s="1">
        <v>31</v>
      </c>
      <c r="D366" s="1">
        <v>-7.8000001907348633</v>
      </c>
      <c r="E366" s="1">
        <v>-9</v>
      </c>
      <c r="F366" s="1">
        <v>-10.69999980926514</v>
      </c>
      <c r="G366" s="1">
        <v>-16.10000038146973</v>
      </c>
      <c r="H366">
        <f>IF(D366&lt;&gt;"",MAX('DDD Model Calculations'!$D$20-'Weather Data'!D366,0),MAX('DDD Model Calculations'!$D$20-AVERAGE('Weather Data'!D365,'Weather Data'!D367),0))</f>
        <v>25.800000190734863</v>
      </c>
      <c r="I366">
        <f>IF(E366&lt;&gt;"",MAX('DDD Model Calculations'!$D$20-'Weather Data'!E366,0),MAX('DDD Model Calculations'!$D$20-AVERAGE('Weather Data'!E365,'Weather Data'!E367),0))</f>
        <v>27</v>
      </c>
      <c r="J366">
        <f>IF(F366&lt;&gt;"",MAX('DDD Model Calculations'!$D$20-'Weather Data'!F366,0),MAX('DDD Model Calculations'!$D$20-AVERAGE('Weather Data'!F365,'Weather Data'!F367),0))</f>
        <v>28.69999980926514</v>
      </c>
      <c r="K366">
        <f>IF(G366&lt;&gt;"",MAX('DDD Model Calculations'!$D$20-'Weather Data'!G366,0),MAX('DDD Model Calculations'!$D$20-AVERAGE('Weather Data'!G365,'Weather Data'!G367),0))</f>
        <v>34.100000381469727</v>
      </c>
      <c r="L366" s="2">
        <f t="shared" si="25"/>
        <v>42004</v>
      </c>
      <c r="M366">
        <f t="shared" si="26"/>
        <v>4102.8999996036291</v>
      </c>
      <c r="N366">
        <f t="shared" si="27"/>
        <v>4382.4000013843179</v>
      </c>
      <c r="O366">
        <f t="shared" si="28"/>
        <v>4632.2999965250492</v>
      </c>
      <c r="P366">
        <f t="shared" si="29"/>
        <v>6156.9000119268894</v>
      </c>
    </row>
    <row r="367" spans="1:16" x14ac:dyDescent="0.4">
      <c r="A367" s="1">
        <v>2015</v>
      </c>
      <c r="B367" s="1">
        <v>1</v>
      </c>
      <c r="C367" s="1">
        <v>1</v>
      </c>
      <c r="D367" s="1">
        <v>-5</v>
      </c>
      <c r="E367" s="1">
        <v>-5.5999999046325684</v>
      </c>
      <c r="F367" s="1">
        <v>-5.5999999046325684</v>
      </c>
      <c r="G367" s="1">
        <v>-13.60000038146973</v>
      </c>
      <c r="H367">
        <f>IF(D367&lt;&gt;"",MAX('DDD Model Calculations'!$D$20-'Weather Data'!D367,0),MAX('DDD Model Calculations'!$D$20-AVERAGE('Weather Data'!D366,'Weather Data'!D368),0))</f>
        <v>23</v>
      </c>
      <c r="I367">
        <f>IF(E367&lt;&gt;"",MAX('DDD Model Calculations'!$D$20-'Weather Data'!E367,0),MAX('DDD Model Calculations'!$D$20-AVERAGE('Weather Data'!E366,'Weather Data'!E368),0))</f>
        <v>23.599999904632568</v>
      </c>
      <c r="J367">
        <f>IF(F367&lt;&gt;"",MAX('DDD Model Calculations'!$D$20-'Weather Data'!F367,0),MAX('DDD Model Calculations'!$D$20-AVERAGE('Weather Data'!F366,'Weather Data'!F368),0))</f>
        <v>23.599999904632568</v>
      </c>
      <c r="K367">
        <f>IF(G367&lt;&gt;"",MAX('DDD Model Calculations'!$D$20-'Weather Data'!G367,0),MAX('DDD Model Calculations'!$D$20-AVERAGE('Weather Data'!G366,'Weather Data'!G368),0))</f>
        <v>31.60000038146973</v>
      </c>
      <c r="L367" s="2">
        <f t="shared" si="25"/>
        <v>42005</v>
      </c>
      <c r="M367">
        <f t="shared" si="26"/>
        <v>4125.8999996036291</v>
      </c>
      <c r="N367">
        <f t="shared" si="27"/>
        <v>4406.0000012889504</v>
      </c>
      <c r="O367">
        <f t="shared" si="28"/>
        <v>4655.8999964296818</v>
      </c>
      <c r="P367">
        <f t="shared" si="29"/>
        <v>6188.5000123083591</v>
      </c>
    </row>
    <row r="368" spans="1:16" x14ac:dyDescent="0.4">
      <c r="A368" s="1">
        <v>2015</v>
      </c>
      <c r="B368" s="1">
        <v>1</v>
      </c>
      <c r="C368" s="1">
        <v>2</v>
      </c>
      <c r="D368" s="1">
        <v>-3.5999999046325679</v>
      </c>
      <c r="E368" s="1">
        <v>-3.9000000953674321</v>
      </c>
      <c r="F368" s="1">
        <v>-9.8000001907348633</v>
      </c>
      <c r="G368" s="1">
        <v>-17.20000076293945</v>
      </c>
      <c r="H368">
        <f>IF(D368&lt;&gt;"",MAX('DDD Model Calculations'!$D$20-'Weather Data'!D368,0),MAX('DDD Model Calculations'!$D$20-AVERAGE('Weather Data'!D367,'Weather Data'!D369),0))</f>
        <v>21.599999904632568</v>
      </c>
      <c r="I368">
        <f>IF(E368&lt;&gt;"",MAX('DDD Model Calculations'!$D$20-'Weather Data'!E368,0),MAX('DDD Model Calculations'!$D$20-AVERAGE('Weather Data'!E367,'Weather Data'!E369),0))</f>
        <v>21.900000095367432</v>
      </c>
      <c r="J368">
        <f>IF(F368&lt;&gt;"",MAX('DDD Model Calculations'!$D$20-'Weather Data'!F368,0),MAX('DDD Model Calculations'!$D$20-AVERAGE('Weather Data'!F367,'Weather Data'!F369),0))</f>
        <v>27.800000190734863</v>
      </c>
      <c r="K368">
        <f>IF(G368&lt;&gt;"",MAX('DDD Model Calculations'!$D$20-'Weather Data'!G368,0),MAX('DDD Model Calculations'!$D$20-AVERAGE('Weather Data'!G367,'Weather Data'!G369),0))</f>
        <v>35.200000762939453</v>
      </c>
      <c r="L368" s="2">
        <f t="shared" si="25"/>
        <v>42006</v>
      </c>
      <c r="M368">
        <f t="shared" si="26"/>
        <v>4147.4999995082617</v>
      </c>
      <c r="N368">
        <f t="shared" si="27"/>
        <v>4427.9000013843179</v>
      </c>
      <c r="O368">
        <f t="shared" si="28"/>
        <v>4683.6999966204166</v>
      </c>
      <c r="P368">
        <f t="shared" si="29"/>
        <v>6223.7000130712986</v>
      </c>
    </row>
    <row r="369" spans="1:16" x14ac:dyDescent="0.4">
      <c r="A369" s="1">
        <v>2015</v>
      </c>
      <c r="B369" s="1">
        <v>1</v>
      </c>
      <c r="C369" s="1">
        <v>3</v>
      </c>
      <c r="D369" s="1">
        <v>-2.2000000476837158</v>
      </c>
      <c r="E369" s="1">
        <v>-2.7999999523162842</v>
      </c>
      <c r="F369" s="1">
        <v>-12.60000038146973</v>
      </c>
      <c r="G369" s="1">
        <v>-13.30000019073486</v>
      </c>
      <c r="H369">
        <f>IF(D369&lt;&gt;"",MAX('DDD Model Calculations'!$D$20-'Weather Data'!D369,0),MAX('DDD Model Calculations'!$D$20-AVERAGE('Weather Data'!D368,'Weather Data'!D370),0))</f>
        <v>20.200000047683716</v>
      </c>
      <c r="I369">
        <f>IF(E369&lt;&gt;"",MAX('DDD Model Calculations'!$D$20-'Weather Data'!E369,0),MAX('DDD Model Calculations'!$D$20-AVERAGE('Weather Data'!E368,'Weather Data'!E370),0))</f>
        <v>20.799999952316284</v>
      </c>
      <c r="J369">
        <f>IF(F369&lt;&gt;"",MAX('DDD Model Calculations'!$D$20-'Weather Data'!F369,0),MAX('DDD Model Calculations'!$D$20-AVERAGE('Weather Data'!F368,'Weather Data'!F370),0))</f>
        <v>30.60000038146973</v>
      </c>
      <c r="K369">
        <f>IF(G369&lt;&gt;"",MAX('DDD Model Calculations'!$D$20-'Weather Data'!G369,0),MAX('DDD Model Calculations'!$D$20-AVERAGE('Weather Data'!G368,'Weather Data'!G370),0))</f>
        <v>31.30000019073486</v>
      </c>
      <c r="L369" s="2">
        <f t="shared" si="25"/>
        <v>42007</v>
      </c>
      <c r="M369">
        <f t="shared" si="26"/>
        <v>4167.6999995559454</v>
      </c>
      <c r="N369">
        <f t="shared" si="27"/>
        <v>4448.7000013366342</v>
      </c>
      <c r="O369">
        <f t="shared" si="28"/>
        <v>4714.2999970018864</v>
      </c>
      <c r="P369">
        <f t="shared" si="29"/>
        <v>6255.0000132620335</v>
      </c>
    </row>
    <row r="370" spans="1:16" x14ac:dyDescent="0.4">
      <c r="A370" s="1">
        <v>2015</v>
      </c>
      <c r="B370" s="1">
        <v>1</v>
      </c>
      <c r="C370" s="1">
        <v>4</v>
      </c>
      <c r="D370" s="1">
        <v>-0.80000001192092896</v>
      </c>
      <c r="E370" s="1">
        <v>-3.5999999046325679</v>
      </c>
      <c r="F370" s="1">
        <v>-5</v>
      </c>
      <c r="G370" s="1">
        <v>-23.79999923706055</v>
      </c>
      <c r="H370">
        <f>IF(D370&lt;&gt;"",MAX('DDD Model Calculations'!$D$20-'Weather Data'!D370,0),MAX('DDD Model Calculations'!$D$20-AVERAGE('Weather Data'!D369,'Weather Data'!D371),0))</f>
        <v>18.800000011920929</v>
      </c>
      <c r="I370">
        <f>IF(E370&lt;&gt;"",MAX('DDD Model Calculations'!$D$20-'Weather Data'!E370,0),MAX('DDD Model Calculations'!$D$20-AVERAGE('Weather Data'!E369,'Weather Data'!E371),0))</f>
        <v>21.599999904632568</v>
      </c>
      <c r="J370">
        <f>IF(F370&lt;&gt;"",MAX('DDD Model Calculations'!$D$20-'Weather Data'!F370,0),MAX('DDD Model Calculations'!$D$20-AVERAGE('Weather Data'!F369,'Weather Data'!F371),0))</f>
        <v>23</v>
      </c>
      <c r="K370">
        <f>IF(G370&lt;&gt;"",MAX('DDD Model Calculations'!$D$20-'Weather Data'!G370,0),MAX('DDD Model Calculations'!$D$20-AVERAGE('Weather Data'!G369,'Weather Data'!G371),0))</f>
        <v>41.799999237060547</v>
      </c>
      <c r="L370" s="2">
        <f t="shared" si="25"/>
        <v>42008</v>
      </c>
      <c r="M370">
        <f t="shared" si="26"/>
        <v>4186.4999995678663</v>
      </c>
      <c r="N370">
        <f t="shared" si="27"/>
        <v>4470.3000012412667</v>
      </c>
      <c r="O370">
        <f t="shared" si="28"/>
        <v>4737.2999970018864</v>
      </c>
      <c r="P370">
        <f t="shared" si="29"/>
        <v>6296.800012499094</v>
      </c>
    </row>
    <row r="371" spans="1:16" x14ac:dyDescent="0.4">
      <c r="A371" s="1">
        <v>2015</v>
      </c>
      <c r="B371" s="1">
        <v>1</v>
      </c>
      <c r="C371" s="1">
        <v>5</v>
      </c>
      <c r="D371" s="1">
        <v>-10.10000038146973</v>
      </c>
      <c r="E371" s="1">
        <v>-11.80000019073486</v>
      </c>
      <c r="F371" s="1">
        <v>-15.30000019073486</v>
      </c>
      <c r="G371" s="1">
        <v>-24.10000038146973</v>
      </c>
      <c r="H371">
        <f>IF(D371&lt;&gt;"",MAX('DDD Model Calculations'!$D$20-'Weather Data'!D371,0),MAX('DDD Model Calculations'!$D$20-AVERAGE('Weather Data'!D370,'Weather Data'!D372),0))</f>
        <v>28.10000038146973</v>
      </c>
      <c r="I371">
        <f>IF(E371&lt;&gt;"",MAX('DDD Model Calculations'!$D$20-'Weather Data'!E371,0),MAX('DDD Model Calculations'!$D$20-AVERAGE('Weather Data'!E370,'Weather Data'!E372),0))</f>
        <v>29.80000019073486</v>
      </c>
      <c r="J371">
        <f>IF(F371&lt;&gt;"",MAX('DDD Model Calculations'!$D$20-'Weather Data'!F371,0),MAX('DDD Model Calculations'!$D$20-AVERAGE('Weather Data'!F370,'Weather Data'!F372),0))</f>
        <v>33.300000190734863</v>
      </c>
      <c r="K371">
        <f>IF(G371&lt;&gt;"",MAX('DDD Model Calculations'!$D$20-'Weather Data'!G371,0),MAX('DDD Model Calculations'!$D$20-AVERAGE('Weather Data'!G370,'Weather Data'!G372),0))</f>
        <v>42.100000381469727</v>
      </c>
      <c r="L371" s="2">
        <f t="shared" si="25"/>
        <v>42009</v>
      </c>
      <c r="M371">
        <f t="shared" si="26"/>
        <v>4214.5999999493361</v>
      </c>
      <c r="N371">
        <f t="shared" si="27"/>
        <v>4500.1000014320016</v>
      </c>
      <c r="O371">
        <f t="shared" si="28"/>
        <v>4770.5999971926212</v>
      </c>
      <c r="P371">
        <f t="shared" si="29"/>
        <v>6338.9000128805637</v>
      </c>
    </row>
    <row r="372" spans="1:16" x14ac:dyDescent="0.4">
      <c r="A372" s="1">
        <v>2015</v>
      </c>
      <c r="B372" s="1">
        <v>1</v>
      </c>
      <c r="C372" s="1">
        <v>6</v>
      </c>
      <c r="D372" s="1">
        <v>-11</v>
      </c>
      <c r="E372" s="1">
        <v>-12.19999980926514</v>
      </c>
      <c r="F372" s="1">
        <v>-17.20000076293945</v>
      </c>
      <c r="G372" s="1">
        <v>-20.70000076293945</v>
      </c>
      <c r="H372">
        <f>IF(D372&lt;&gt;"",MAX('DDD Model Calculations'!$D$20-'Weather Data'!D372,0),MAX('DDD Model Calculations'!$D$20-AVERAGE('Weather Data'!D371,'Weather Data'!D373),0))</f>
        <v>29</v>
      </c>
      <c r="I372">
        <f>IF(E372&lt;&gt;"",MAX('DDD Model Calculations'!$D$20-'Weather Data'!E372,0),MAX('DDD Model Calculations'!$D$20-AVERAGE('Weather Data'!E371,'Weather Data'!E373),0))</f>
        <v>30.19999980926514</v>
      </c>
      <c r="J372">
        <f>IF(F372&lt;&gt;"",MAX('DDD Model Calculations'!$D$20-'Weather Data'!F372,0),MAX('DDD Model Calculations'!$D$20-AVERAGE('Weather Data'!F371,'Weather Data'!F373),0))</f>
        <v>35.200000762939453</v>
      </c>
      <c r="K372">
        <f>IF(G372&lt;&gt;"",MAX('DDD Model Calculations'!$D$20-'Weather Data'!G372,0),MAX('DDD Model Calculations'!$D$20-AVERAGE('Weather Data'!G371,'Weather Data'!G373),0))</f>
        <v>38.700000762939453</v>
      </c>
      <c r="L372" s="2">
        <f t="shared" si="25"/>
        <v>42010</v>
      </c>
      <c r="M372">
        <f t="shared" si="26"/>
        <v>4243.5999999493361</v>
      </c>
      <c r="N372">
        <f t="shared" si="27"/>
        <v>4530.3000012412667</v>
      </c>
      <c r="O372">
        <f t="shared" si="28"/>
        <v>4805.7999979555607</v>
      </c>
      <c r="P372">
        <f t="shared" si="29"/>
        <v>6377.6000136435032</v>
      </c>
    </row>
    <row r="373" spans="1:16" x14ac:dyDescent="0.4">
      <c r="A373" s="1">
        <v>2015</v>
      </c>
      <c r="B373" s="1">
        <v>1</v>
      </c>
      <c r="C373" s="1">
        <v>7</v>
      </c>
      <c r="D373" s="1">
        <v>-13.89999961853027</v>
      </c>
      <c r="E373" s="1">
        <v>-13.5</v>
      </c>
      <c r="F373" s="1">
        <v>-19.70000076293945</v>
      </c>
      <c r="G373" s="1">
        <v>-23.79999923706055</v>
      </c>
      <c r="H373">
        <f>IF(D373&lt;&gt;"",MAX('DDD Model Calculations'!$D$20-'Weather Data'!D373,0),MAX('DDD Model Calculations'!$D$20-AVERAGE('Weather Data'!D372,'Weather Data'!D374),0))</f>
        <v>31.89999961853027</v>
      </c>
      <c r="I373">
        <f>IF(E373&lt;&gt;"",MAX('DDD Model Calculations'!$D$20-'Weather Data'!E373,0),MAX('DDD Model Calculations'!$D$20-AVERAGE('Weather Data'!E372,'Weather Data'!E374),0))</f>
        <v>31.5</v>
      </c>
      <c r="J373">
        <f>IF(F373&lt;&gt;"",MAX('DDD Model Calculations'!$D$20-'Weather Data'!F373,0),MAX('DDD Model Calculations'!$D$20-AVERAGE('Weather Data'!F372,'Weather Data'!F374),0))</f>
        <v>37.700000762939453</v>
      </c>
      <c r="K373">
        <f>IF(G373&lt;&gt;"",MAX('DDD Model Calculations'!$D$20-'Weather Data'!G373,0),MAX('DDD Model Calculations'!$D$20-AVERAGE('Weather Data'!G372,'Weather Data'!G374),0))</f>
        <v>41.799999237060547</v>
      </c>
      <c r="L373" s="2">
        <f t="shared" si="25"/>
        <v>42011</v>
      </c>
      <c r="M373">
        <f t="shared" si="26"/>
        <v>4275.4999995678663</v>
      </c>
      <c r="N373">
        <f t="shared" si="27"/>
        <v>4561.8000012412667</v>
      </c>
      <c r="O373">
        <f t="shared" si="28"/>
        <v>4843.4999987185001</v>
      </c>
      <c r="P373">
        <f t="shared" si="29"/>
        <v>6419.4000128805637</v>
      </c>
    </row>
    <row r="374" spans="1:16" x14ac:dyDescent="0.4">
      <c r="A374" s="1">
        <v>2015</v>
      </c>
      <c r="B374" s="1">
        <v>1</v>
      </c>
      <c r="C374" s="1">
        <v>8</v>
      </c>
      <c r="D374" s="1">
        <v>-13.19999980926514</v>
      </c>
      <c r="E374" s="1">
        <v>-13.60000038146973</v>
      </c>
      <c r="F374" s="1">
        <v>-19.20000076293945</v>
      </c>
      <c r="G374" s="1">
        <v>-16.20000076293945</v>
      </c>
      <c r="H374">
        <f>IF(D374&lt;&gt;"",MAX('DDD Model Calculations'!$D$20-'Weather Data'!D374,0),MAX('DDD Model Calculations'!$D$20-AVERAGE('Weather Data'!D373,'Weather Data'!D375),0))</f>
        <v>31.19999980926514</v>
      </c>
      <c r="I374">
        <f>IF(E374&lt;&gt;"",MAX('DDD Model Calculations'!$D$20-'Weather Data'!E374,0),MAX('DDD Model Calculations'!$D$20-AVERAGE('Weather Data'!E373,'Weather Data'!E375),0))</f>
        <v>31.60000038146973</v>
      </c>
      <c r="J374">
        <f>IF(F374&lt;&gt;"",MAX('DDD Model Calculations'!$D$20-'Weather Data'!F374,0),MAX('DDD Model Calculations'!$D$20-AVERAGE('Weather Data'!F373,'Weather Data'!F375),0))</f>
        <v>37.200000762939453</v>
      </c>
      <c r="K374">
        <f>IF(G374&lt;&gt;"",MAX('DDD Model Calculations'!$D$20-'Weather Data'!G374,0),MAX('DDD Model Calculations'!$D$20-AVERAGE('Weather Data'!G373,'Weather Data'!G375),0))</f>
        <v>34.200000762939453</v>
      </c>
      <c r="L374" s="2">
        <f t="shared" si="25"/>
        <v>42012</v>
      </c>
      <c r="M374">
        <f t="shared" si="26"/>
        <v>4306.6999993771315</v>
      </c>
      <c r="N374">
        <f t="shared" si="27"/>
        <v>4593.4000016227365</v>
      </c>
      <c r="O374">
        <f t="shared" si="28"/>
        <v>4880.6999994814396</v>
      </c>
      <c r="P374">
        <f t="shared" si="29"/>
        <v>6453.6000136435032</v>
      </c>
    </row>
    <row r="375" spans="1:16" x14ac:dyDescent="0.4">
      <c r="A375" s="1">
        <v>2015</v>
      </c>
      <c r="B375" s="1">
        <v>1</v>
      </c>
      <c r="C375" s="1">
        <v>9</v>
      </c>
      <c r="D375" s="1">
        <v>-10.19999980926514</v>
      </c>
      <c r="E375" s="1">
        <v>-12.60000038146973</v>
      </c>
      <c r="F375" s="1">
        <v>-11.10000038146973</v>
      </c>
      <c r="G375" s="1">
        <v>-21</v>
      </c>
      <c r="H375">
        <f>IF(D375&lt;&gt;"",MAX('DDD Model Calculations'!$D$20-'Weather Data'!D375,0),MAX('DDD Model Calculations'!$D$20-AVERAGE('Weather Data'!D374,'Weather Data'!D376),0))</f>
        <v>28.19999980926514</v>
      </c>
      <c r="I375">
        <f>IF(E375&lt;&gt;"",MAX('DDD Model Calculations'!$D$20-'Weather Data'!E375,0),MAX('DDD Model Calculations'!$D$20-AVERAGE('Weather Data'!E374,'Weather Data'!E376),0))</f>
        <v>30.60000038146973</v>
      </c>
      <c r="J375">
        <f>IF(F375&lt;&gt;"",MAX('DDD Model Calculations'!$D$20-'Weather Data'!F375,0),MAX('DDD Model Calculations'!$D$20-AVERAGE('Weather Data'!F374,'Weather Data'!F376),0))</f>
        <v>29.10000038146973</v>
      </c>
      <c r="K375">
        <f>IF(G375&lt;&gt;"",MAX('DDD Model Calculations'!$D$20-'Weather Data'!G375,0),MAX('DDD Model Calculations'!$D$20-AVERAGE('Weather Data'!G374,'Weather Data'!G376),0))</f>
        <v>39</v>
      </c>
      <c r="L375" s="2">
        <f t="shared" si="25"/>
        <v>42013</v>
      </c>
      <c r="M375">
        <f t="shared" si="26"/>
        <v>4334.8999991863966</v>
      </c>
      <c r="N375">
        <f t="shared" si="27"/>
        <v>4624.0000020042062</v>
      </c>
      <c r="O375">
        <f t="shared" si="28"/>
        <v>4909.7999998629093</v>
      </c>
      <c r="P375">
        <f t="shared" si="29"/>
        <v>6492.6000136435032</v>
      </c>
    </row>
    <row r="376" spans="1:16" x14ac:dyDescent="0.4">
      <c r="A376" s="1">
        <v>2015</v>
      </c>
      <c r="B376" s="1">
        <v>1</v>
      </c>
      <c r="C376" s="1">
        <v>10</v>
      </c>
      <c r="D376" s="1">
        <v>-12.89999961853027</v>
      </c>
      <c r="E376" s="1">
        <v>-13.89999961853027</v>
      </c>
      <c r="F376" s="1">
        <v>-13.19999980926514</v>
      </c>
      <c r="G376" s="1">
        <v>-20.10000038146973</v>
      </c>
      <c r="H376">
        <f>IF(D376&lt;&gt;"",MAX('DDD Model Calculations'!$D$20-'Weather Data'!D376,0),MAX('DDD Model Calculations'!$D$20-AVERAGE('Weather Data'!D375,'Weather Data'!D377),0))</f>
        <v>30.89999961853027</v>
      </c>
      <c r="I376">
        <f>IF(E376&lt;&gt;"",MAX('DDD Model Calculations'!$D$20-'Weather Data'!E376,0),MAX('DDD Model Calculations'!$D$20-AVERAGE('Weather Data'!E375,'Weather Data'!E377),0))</f>
        <v>31.89999961853027</v>
      </c>
      <c r="J376">
        <f>IF(F376&lt;&gt;"",MAX('DDD Model Calculations'!$D$20-'Weather Data'!F376,0),MAX('DDD Model Calculations'!$D$20-AVERAGE('Weather Data'!F375,'Weather Data'!F377),0))</f>
        <v>31.19999980926514</v>
      </c>
      <c r="K376">
        <f>IF(G376&lt;&gt;"",MAX('DDD Model Calculations'!$D$20-'Weather Data'!G376,0),MAX('DDD Model Calculations'!$D$20-AVERAGE('Weather Data'!G375,'Weather Data'!G377),0))</f>
        <v>38.100000381469727</v>
      </c>
      <c r="L376" s="2">
        <f t="shared" si="25"/>
        <v>42014</v>
      </c>
      <c r="M376">
        <f t="shared" si="26"/>
        <v>4365.7999988049269</v>
      </c>
      <c r="N376">
        <f t="shared" si="27"/>
        <v>4655.9000016227365</v>
      </c>
      <c r="O376">
        <f t="shared" si="28"/>
        <v>4940.9999996721745</v>
      </c>
      <c r="P376">
        <f t="shared" si="29"/>
        <v>6530.7000140249729</v>
      </c>
    </row>
    <row r="377" spans="1:16" x14ac:dyDescent="0.4">
      <c r="A377" s="1">
        <v>2015</v>
      </c>
      <c r="B377" s="1">
        <v>1</v>
      </c>
      <c r="C377" s="1">
        <v>11</v>
      </c>
      <c r="D377" s="1">
        <v>-5.5</v>
      </c>
      <c r="E377" s="1">
        <v>-5.5999999046325684</v>
      </c>
      <c r="F377" s="1">
        <v>-8.6000003814697266</v>
      </c>
      <c r="G377" s="1">
        <v>-22.20000076293945</v>
      </c>
      <c r="H377">
        <f>IF(D377&lt;&gt;"",MAX('DDD Model Calculations'!$D$20-'Weather Data'!D377,0),MAX('DDD Model Calculations'!$D$20-AVERAGE('Weather Data'!D376,'Weather Data'!D378),0))</f>
        <v>23.5</v>
      </c>
      <c r="I377">
        <f>IF(E377&lt;&gt;"",MAX('DDD Model Calculations'!$D$20-'Weather Data'!E377,0),MAX('DDD Model Calculations'!$D$20-AVERAGE('Weather Data'!E376,'Weather Data'!E378),0))</f>
        <v>23.599999904632568</v>
      </c>
      <c r="J377">
        <f>IF(F377&lt;&gt;"",MAX('DDD Model Calculations'!$D$20-'Weather Data'!F377,0),MAX('DDD Model Calculations'!$D$20-AVERAGE('Weather Data'!F376,'Weather Data'!F378),0))</f>
        <v>26.600000381469727</v>
      </c>
      <c r="K377">
        <f>IF(G377&lt;&gt;"",MAX('DDD Model Calculations'!$D$20-'Weather Data'!G377,0),MAX('DDD Model Calculations'!$D$20-AVERAGE('Weather Data'!G376,'Weather Data'!G378),0))</f>
        <v>40.200000762939453</v>
      </c>
      <c r="L377" s="2">
        <f t="shared" si="25"/>
        <v>42015</v>
      </c>
      <c r="M377">
        <f t="shared" si="26"/>
        <v>4389.2999988049269</v>
      </c>
      <c r="N377">
        <f t="shared" si="27"/>
        <v>4679.500001527369</v>
      </c>
      <c r="O377">
        <f t="shared" si="28"/>
        <v>4967.6000000536442</v>
      </c>
      <c r="P377">
        <f t="shared" si="29"/>
        <v>6570.9000147879124</v>
      </c>
    </row>
    <row r="378" spans="1:16" x14ac:dyDescent="0.4">
      <c r="A378" s="1">
        <v>2015</v>
      </c>
      <c r="B378" s="1">
        <v>1</v>
      </c>
      <c r="C378" s="1">
        <v>12</v>
      </c>
      <c r="D378" s="1">
        <v>-8.8999996185302734</v>
      </c>
      <c r="E378" s="1">
        <v>-8.8999996185302734</v>
      </c>
      <c r="F378" s="1">
        <v>-11.30000019073486</v>
      </c>
      <c r="G378" s="1">
        <v>-22.70000076293945</v>
      </c>
      <c r="H378">
        <f>IF(D378&lt;&gt;"",MAX('DDD Model Calculations'!$D$20-'Weather Data'!D378,0),MAX('DDD Model Calculations'!$D$20-AVERAGE('Weather Data'!D377,'Weather Data'!D379),0))</f>
        <v>26.899999618530273</v>
      </c>
      <c r="I378">
        <f>IF(E378&lt;&gt;"",MAX('DDD Model Calculations'!$D$20-'Weather Data'!E378,0),MAX('DDD Model Calculations'!$D$20-AVERAGE('Weather Data'!E377,'Weather Data'!E379),0))</f>
        <v>26.899999618530273</v>
      </c>
      <c r="J378">
        <f>IF(F378&lt;&gt;"",MAX('DDD Model Calculations'!$D$20-'Weather Data'!F378,0),MAX('DDD Model Calculations'!$D$20-AVERAGE('Weather Data'!F377,'Weather Data'!F379),0))</f>
        <v>29.30000019073486</v>
      </c>
      <c r="K378">
        <f>IF(G378&lt;&gt;"",MAX('DDD Model Calculations'!$D$20-'Weather Data'!G378,0),MAX('DDD Model Calculations'!$D$20-AVERAGE('Weather Data'!G377,'Weather Data'!G379),0))</f>
        <v>40.700000762939453</v>
      </c>
      <c r="L378" s="2">
        <f t="shared" si="25"/>
        <v>42016</v>
      </c>
      <c r="M378">
        <f t="shared" si="26"/>
        <v>4416.1999984234571</v>
      </c>
      <c r="N378">
        <f t="shared" si="27"/>
        <v>4706.4000011458993</v>
      </c>
      <c r="O378">
        <f t="shared" si="28"/>
        <v>4996.900000244379</v>
      </c>
      <c r="P378">
        <f t="shared" si="29"/>
        <v>6611.6000155508518</v>
      </c>
    </row>
    <row r="379" spans="1:16" x14ac:dyDescent="0.4">
      <c r="A379" s="1">
        <v>2015</v>
      </c>
      <c r="B379" s="1">
        <v>1</v>
      </c>
      <c r="C379" s="1">
        <v>13</v>
      </c>
      <c r="D379" s="1">
        <v>-16.39999961853027</v>
      </c>
      <c r="E379" s="1">
        <v>-17.89999961853027</v>
      </c>
      <c r="F379" s="1">
        <v>-21.10000038146973</v>
      </c>
      <c r="G379" s="1">
        <v>-19.79999923706055</v>
      </c>
      <c r="H379">
        <f>IF(D379&lt;&gt;"",MAX('DDD Model Calculations'!$D$20-'Weather Data'!D379,0),MAX('DDD Model Calculations'!$D$20-AVERAGE('Weather Data'!D378,'Weather Data'!D380),0))</f>
        <v>34.399999618530273</v>
      </c>
      <c r="I379">
        <f>IF(E379&lt;&gt;"",MAX('DDD Model Calculations'!$D$20-'Weather Data'!E379,0),MAX('DDD Model Calculations'!$D$20-AVERAGE('Weather Data'!E378,'Weather Data'!E380),0))</f>
        <v>35.899999618530273</v>
      </c>
      <c r="J379">
        <f>IF(F379&lt;&gt;"",MAX('DDD Model Calculations'!$D$20-'Weather Data'!F379,0),MAX('DDD Model Calculations'!$D$20-AVERAGE('Weather Data'!F378,'Weather Data'!F380),0))</f>
        <v>39.100000381469727</v>
      </c>
      <c r="K379">
        <f>IF(G379&lt;&gt;"",MAX('DDD Model Calculations'!$D$20-'Weather Data'!G379,0),MAX('DDD Model Calculations'!$D$20-AVERAGE('Weather Data'!G378,'Weather Data'!G380),0))</f>
        <v>37.799999237060547</v>
      </c>
      <c r="L379" s="2">
        <f t="shared" si="25"/>
        <v>42017</v>
      </c>
      <c r="M379">
        <f t="shared" si="26"/>
        <v>4450.5999980419874</v>
      </c>
      <c r="N379">
        <f t="shared" si="27"/>
        <v>4742.3000007644296</v>
      </c>
      <c r="O379">
        <f t="shared" si="28"/>
        <v>5036.0000006258488</v>
      </c>
      <c r="P379">
        <f t="shared" si="29"/>
        <v>6649.4000147879124</v>
      </c>
    </row>
    <row r="380" spans="1:16" x14ac:dyDescent="0.4">
      <c r="A380" s="1">
        <v>2015</v>
      </c>
      <c r="B380" s="1">
        <v>1</v>
      </c>
      <c r="C380" s="1">
        <v>14</v>
      </c>
      <c r="D380" s="1">
        <v>-10.30000019073486</v>
      </c>
      <c r="E380" s="1">
        <v>-16.39999961853027</v>
      </c>
      <c r="F380" s="1">
        <v>-20</v>
      </c>
      <c r="G380" s="1">
        <v>-8.6000003814697266</v>
      </c>
      <c r="H380">
        <f>IF(D380&lt;&gt;"",MAX('DDD Model Calculations'!$D$20-'Weather Data'!D380,0),MAX('DDD Model Calculations'!$D$20-AVERAGE('Weather Data'!D379,'Weather Data'!D381),0))</f>
        <v>28.30000019073486</v>
      </c>
      <c r="I380">
        <f>IF(E380&lt;&gt;"",MAX('DDD Model Calculations'!$D$20-'Weather Data'!E380,0),MAX('DDD Model Calculations'!$D$20-AVERAGE('Weather Data'!E379,'Weather Data'!E381),0))</f>
        <v>34.399999618530273</v>
      </c>
      <c r="J380">
        <f>IF(F380&lt;&gt;"",MAX('DDD Model Calculations'!$D$20-'Weather Data'!F380,0),MAX('DDD Model Calculations'!$D$20-AVERAGE('Weather Data'!F379,'Weather Data'!F381),0))</f>
        <v>38</v>
      </c>
      <c r="K380">
        <f>IF(G380&lt;&gt;"",MAX('DDD Model Calculations'!$D$20-'Weather Data'!G380,0),MAX('DDD Model Calculations'!$D$20-AVERAGE('Weather Data'!G379,'Weather Data'!G381),0))</f>
        <v>26.600000381469727</v>
      </c>
      <c r="L380" s="2">
        <f t="shared" si="25"/>
        <v>42018</v>
      </c>
      <c r="M380">
        <f t="shared" si="26"/>
        <v>4478.8999982327223</v>
      </c>
      <c r="N380">
        <f t="shared" si="27"/>
        <v>4776.7000003829598</v>
      </c>
      <c r="O380">
        <f t="shared" si="28"/>
        <v>5074.0000006258488</v>
      </c>
      <c r="P380">
        <f t="shared" si="29"/>
        <v>6676.0000151693821</v>
      </c>
    </row>
    <row r="381" spans="1:16" x14ac:dyDescent="0.4">
      <c r="A381" s="1">
        <v>2015</v>
      </c>
      <c r="B381" s="1">
        <v>1</v>
      </c>
      <c r="C381" s="1">
        <v>15</v>
      </c>
      <c r="D381" s="1">
        <v>-8.3000001907348633</v>
      </c>
      <c r="E381" s="1">
        <v>-10.39999961853027</v>
      </c>
      <c r="F381" s="1">
        <v>-12.89999961853027</v>
      </c>
      <c r="G381" s="1">
        <v>-8.6000003814697266</v>
      </c>
      <c r="H381">
        <f>IF(D381&lt;&gt;"",MAX('DDD Model Calculations'!$D$20-'Weather Data'!D381,0),MAX('DDD Model Calculations'!$D$20-AVERAGE('Weather Data'!D380,'Weather Data'!D382),0))</f>
        <v>26.300000190734863</v>
      </c>
      <c r="I381">
        <f>IF(E381&lt;&gt;"",MAX('DDD Model Calculations'!$D$20-'Weather Data'!E381,0),MAX('DDD Model Calculations'!$D$20-AVERAGE('Weather Data'!E380,'Weather Data'!E382),0))</f>
        <v>28.39999961853027</v>
      </c>
      <c r="J381">
        <f>IF(F381&lt;&gt;"",MAX('DDD Model Calculations'!$D$20-'Weather Data'!F381,0),MAX('DDD Model Calculations'!$D$20-AVERAGE('Weather Data'!F380,'Weather Data'!F382),0))</f>
        <v>30.89999961853027</v>
      </c>
      <c r="K381">
        <f>IF(G381&lt;&gt;"",MAX('DDD Model Calculations'!$D$20-'Weather Data'!G381,0),MAX('DDD Model Calculations'!$D$20-AVERAGE('Weather Data'!G380,'Weather Data'!G382),0))</f>
        <v>26.600000381469727</v>
      </c>
      <c r="L381" s="2">
        <f t="shared" si="25"/>
        <v>42019</v>
      </c>
      <c r="M381">
        <f t="shared" si="26"/>
        <v>4505.1999984234571</v>
      </c>
      <c r="N381">
        <f t="shared" si="27"/>
        <v>4805.1000000014901</v>
      </c>
      <c r="O381">
        <f t="shared" si="28"/>
        <v>5104.900000244379</v>
      </c>
      <c r="P381">
        <f t="shared" si="29"/>
        <v>6702.6000155508518</v>
      </c>
    </row>
    <row r="382" spans="1:16" x14ac:dyDescent="0.4">
      <c r="A382" s="1">
        <v>2015</v>
      </c>
      <c r="B382" s="1">
        <v>1</v>
      </c>
      <c r="C382" s="1">
        <v>16</v>
      </c>
      <c r="D382" s="1">
        <v>-8.8000001907348633</v>
      </c>
      <c r="E382" s="1">
        <v>-12.10000038146973</v>
      </c>
      <c r="F382" s="1">
        <v>-12.5</v>
      </c>
      <c r="G382" s="1">
        <v>-17.10000038146973</v>
      </c>
      <c r="H382">
        <f>IF(D382&lt;&gt;"",MAX('DDD Model Calculations'!$D$20-'Weather Data'!D382,0),MAX('DDD Model Calculations'!$D$20-AVERAGE('Weather Data'!D381,'Weather Data'!D383),0))</f>
        <v>26.800000190734863</v>
      </c>
      <c r="I382">
        <f>IF(E382&lt;&gt;"",MAX('DDD Model Calculations'!$D$20-'Weather Data'!E382,0),MAX('DDD Model Calculations'!$D$20-AVERAGE('Weather Data'!E381,'Weather Data'!E383),0))</f>
        <v>30.10000038146973</v>
      </c>
      <c r="J382">
        <f>IF(F382&lt;&gt;"",MAX('DDD Model Calculations'!$D$20-'Weather Data'!F382,0),MAX('DDD Model Calculations'!$D$20-AVERAGE('Weather Data'!F381,'Weather Data'!F383),0))</f>
        <v>30.5</v>
      </c>
      <c r="K382">
        <f>IF(G382&lt;&gt;"",MAX('DDD Model Calculations'!$D$20-'Weather Data'!G382,0),MAX('DDD Model Calculations'!$D$20-AVERAGE('Weather Data'!G381,'Weather Data'!G383),0))</f>
        <v>35.100000381469727</v>
      </c>
      <c r="L382" s="2">
        <f t="shared" si="25"/>
        <v>42020</v>
      </c>
      <c r="M382">
        <f t="shared" si="26"/>
        <v>4531.999998614192</v>
      </c>
      <c r="N382">
        <f t="shared" si="27"/>
        <v>4835.2000003829598</v>
      </c>
      <c r="O382">
        <f t="shared" si="28"/>
        <v>5135.400000244379</v>
      </c>
      <c r="P382">
        <f t="shared" si="29"/>
        <v>6737.7000159323215</v>
      </c>
    </row>
    <row r="383" spans="1:16" x14ac:dyDescent="0.4">
      <c r="A383" s="1">
        <v>2015</v>
      </c>
      <c r="B383" s="1">
        <v>1</v>
      </c>
      <c r="C383" s="1">
        <v>17</v>
      </c>
      <c r="D383" s="1">
        <v>-5.6999998092651367</v>
      </c>
      <c r="E383" s="1">
        <v>-8.6999998092651367</v>
      </c>
      <c r="F383" s="1">
        <v>-20.89999961853027</v>
      </c>
      <c r="G383" s="1">
        <v>-3.9000000953674321</v>
      </c>
      <c r="H383">
        <f>IF(D383&lt;&gt;"",MAX('DDD Model Calculations'!$D$20-'Weather Data'!D383,0),MAX('DDD Model Calculations'!$D$20-AVERAGE('Weather Data'!D382,'Weather Data'!D384),0))</f>
        <v>23.699999809265137</v>
      </c>
      <c r="I383">
        <f>IF(E383&lt;&gt;"",MAX('DDD Model Calculations'!$D$20-'Weather Data'!E383,0),MAX('DDD Model Calculations'!$D$20-AVERAGE('Weather Data'!E382,'Weather Data'!E384),0))</f>
        <v>26.699999809265137</v>
      </c>
      <c r="J383">
        <f>IF(F383&lt;&gt;"",MAX('DDD Model Calculations'!$D$20-'Weather Data'!F383,0),MAX('DDD Model Calculations'!$D$20-AVERAGE('Weather Data'!F382,'Weather Data'!F384),0))</f>
        <v>38.899999618530273</v>
      </c>
      <c r="K383">
        <f>IF(G383&lt;&gt;"",MAX('DDD Model Calculations'!$D$20-'Weather Data'!G383,0),MAX('DDD Model Calculations'!$D$20-AVERAGE('Weather Data'!G382,'Weather Data'!G384),0))</f>
        <v>21.900000095367432</v>
      </c>
      <c r="L383" s="2">
        <f t="shared" si="25"/>
        <v>42021</v>
      </c>
      <c r="M383">
        <f t="shared" si="26"/>
        <v>4555.6999984234571</v>
      </c>
      <c r="N383">
        <f t="shared" si="27"/>
        <v>4861.900000192225</v>
      </c>
      <c r="O383">
        <f t="shared" si="28"/>
        <v>5174.2999998629093</v>
      </c>
      <c r="P383">
        <f t="shared" si="29"/>
        <v>6759.600016027689</v>
      </c>
    </row>
    <row r="384" spans="1:16" x14ac:dyDescent="0.4">
      <c r="A384" s="1">
        <v>2015</v>
      </c>
      <c r="B384" s="1">
        <v>1</v>
      </c>
      <c r="C384" s="1">
        <v>18</v>
      </c>
      <c r="D384" s="1">
        <v>3</v>
      </c>
      <c r="E384" s="1">
        <v>1.6000000238418579</v>
      </c>
      <c r="F384" s="1">
        <v>-5.4000000953674316</v>
      </c>
      <c r="G384" s="1">
        <v>-12</v>
      </c>
      <c r="H384">
        <f>IF(D384&lt;&gt;"",MAX('DDD Model Calculations'!$D$20-'Weather Data'!D384,0),MAX('DDD Model Calculations'!$D$20-AVERAGE('Weather Data'!D383,'Weather Data'!D385),0))</f>
        <v>15</v>
      </c>
      <c r="I384">
        <f>IF(E384&lt;&gt;"",MAX('DDD Model Calculations'!$D$20-'Weather Data'!E384,0),MAX('DDD Model Calculations'!$D$20-AVERAGE('Weather Data'!E383,'Weather Data'!E385),0))</f>
        <v>16.399999976158142</v>
      </c>
      <c r="J384">
        <f>IF(F384&lt;&gt;"",MAX('DDD Model Calculations'!$D$20-'Weather Data'!F384,0),MAX('DDD Model Calculations'!$D$20-AVERAGE('Weather Data'!F383,'Weather Data'!F385),0))</f>
        <v>23.400000095367432</v>
      </c>
      <c r="K384">
        <f>IF(G384&lt;&gt;"",MAX('DDD Model Calculations'!$D$20-'Weather Data'!G384,0),MAX('DDD Model Calculations'!$D$20-AVERAGE('Weather Data'!G383,'Weather Data'!G385),0))</f>
        <v>30</v>
      </c>
      <c r="L384" s="2">
        <f t="shared" si="25"/>
        <v>42022</v>
      </c>
      <c r="M384">
        <f t="shared" si="26"/>
        <v>4570.6999984234571</v>
      </c>
      <c r="N384">
        <f t="shared" si="27"/>
        <v>4878.3000001683831</v>
      </c>
      <c r="O384">
        <f t="shared" si="28"/>
        <v>5197.6999999582767</v>
      </c>
      <c r="P384">
        <f t="shared" si="29"/>
        <v>6789.600016027689</v>
      </c>
    </row>
    <row r="385" spans="1:16" x14ac:dyDescent="0.4">
      <c r="A385" s="1">
        <v>2015</v>
      </c>
      <c r="B385" s="1">
        <v>1</v>
      </c>
      <c r="C385" s="1">
        <v>19</v>
      </c>
      <c r="D385" s="1">
        <v>-4.5</v>
      </c>
      <c r="E385" s="1">
        <v>-3.7999999523162842</v>
      </c>
      <c r="F385" s="1">
        <v>-8.1999998092651367</v>
      </c>
      <c r="G385" s="1">
        <v>-17.29999923706055</v>
      </c>
      <c r="H385">
        <f>IF(D385&lt;&gt;"",MAX('DDD Model Calculations'!$D$20-'Weather Data'!D385,0),MAX('DDD Model Calculations'!$D$20-AVERAGE('Weather Data'!D384,'Weather Data'!D386),0))</f>
        <v>22.5</v>
      </c>
      <c r="I385">
        <f>IF(E385&lt;&gt;"",MAX('DDD Model Calculations'!$D$20-'Weather Data'!E385,0),MAX('DDD Model Calculations'!$D$20-AVERAGE('Weather Data'!E384,'Weather Data'!E386),0))</f>
        <v>21.799999952316284</v>
      </c>
      <c r="J385">
        <f>IF(F385&lt;&gt;"",MAX('DDD Model Calculations'!$D$20-'Weather Data'!F385,0),MAX('DDD Model Calculations'!$D$20-AVERAGE('Weather Data'!F384,'Weather Data'!F386),0))</f>
        <v>26.199999809265137</v>
      </c>
      <c r="K385">
        <f>IF(G385&lt;&gt;"",MAX('DDD Model Calculations'!$D$20-'Weather Data'!G385,0),MAX('DDD Model Calculations'!$D$20-AVERAGE('Weather Data'!G384,'Weather Data'!G386),0))</f>
        <v>35.299999237060547</v>
      </c>
      <c r="L385" s="2">
        <f t="shared" si="25"/>
        <v>42023</v>
      </c>
      <c r="M385">
        <f t="shared" si="26"/>
        <v>4593.1999984234571</v>
      </c>
      <c r="N385">
        <f t="shared" si="27"/>
        <v>4900.1000001206994</v>
      </c>
      <c r="O385">
        <f t="shared" si="28"/>
        <v>5223.8999997675419</v>
      </c>
      <c r="P385">
        <f t="shared" si="29"/>
        <v>6824.9000152647495</v>
      </c>
    </row>
    <row r="386" spans="1:16" x14ac:dyDescent="0.4">
      <c r="A386" s="1">
        <v>2015</v>
      </c>
      <c r="B386" s="1">
        <v>1</v>
      </c>
      <c r="C386" s="1">
        <v>20</v>
      </c>
      <c r="D386" s="1">
        <v>-9.6999998092651367</v>
      </c>
      <c r="E386" s="1">
        <v>-10.5</v>
      </c>
      <c r="F386" s="1">
        <v>-17.89999961853027</v>
      </c>
      <c r="G386" s="1">
        <v>-14.10000038146973</v>
      </c>
      <c r="H386">
        <f>IF(D386&lt;&gt;"",MAX('DDD Model Calculations'!$D$20-'Weather Data'!D386,0),MAX('DDD Model Calculations'!$D$20-AVERAGE('Weather Data'!D385,'Weather Data'!D387),0))</f>
        <v>27.699999809265137</v>
      </c>
      <c r="I386">
        <f>IF(E386&lt;&gt;"",MAX('DDD Model Calculations'!$D$20-'Weather Data'!E386,0),MAX('DDD Model Calculations'!$D$20-AVERAGE('Weather Data'!E385,'Weather Data'!E387),0))</f>
        <v>28.5</v>
      </c>
      <c r="J386">
        <f>IF(F386&lt;&gt;"",MAX('DDD Model Calculations'!$D$20-'Weather Data'!F386,0),MAX('DDD Model Calculations'!$D$20-AVERAGE('Weather Data'!F385,'Weather Data'!F387),0))</f>
        <v>35.899999618530273</v>
      </c>
      <c r="K386">
        <f>IF(G386&lt;&gt;"",MAX('DDD Model Calculations'!$D$20-'Weather Data'!G386,0),MAX('DDD Model Calculations'!$D$20-AVERAGE('Weather Data'!G385,'Weather Data'!G387),0))</f>
        <v>32.100000381469727</v>
      </c>
      <c r="L386" s="2">
        <f t="shared" ref="L386:L449" si="30">DATE(A386,B386,C386)</f>
        <v>42024</v>
      </c>
      <c r="M386">
        <f t="shared" si="26"/>
        <v>4620.8999982327223</v>
      </c>
      <c r="N386">
        <f t="shared" si="27"/>
        <v>4928.6000001206994</v>
      </c>
      <c r="O386">
        <f t="shared" si="28"/>
        <v>5259.7999993860722</v>
      </c>
      <c r="P386">
        <f t="shared" si="29"/>
        <v>6857.0000156462193</v>
      </c>
    </row>
    <row r="387" spans="1:16" x14ac:dyDescent="0.4">
      <c r="A387" s="1">
        <v>2015</v>
      </c>
      <c r="B387" s="1">
        <v>1</v>
      </c>
      <c r="C387" s="1">
        <v>21</v>
      </c>
      <c r="D387" s="1">
        <v>-8.3999996185302734</v>
      </c>
      <c r="E387" s="1">
        <v>-10</v>
      </c>
      <c r="F387" s="1">
        <v>-15.80000019073486</v>
      </c>
      <c r="G387" s="1">
        <v>-7.4000000953674316</v>
      </c>
      <c r="H387">
        <f>IF(D387&lt;&gt;"",MAX('DDD Model Calculations'!$D$20-'Weather Data'!D387,0),MAX('DDD Model Calculations'!$D$20-AVERAGE('Weather Data'!D386,'Weather Data'!D388),0))</f>
        <v>26.399999618530273</v>
      </c>
      <c r="I387">
        <f>IF(E387&lt;&gt;"",MAX('DDD Model Calculations'!$D$20-'Weather Data'!E387,0),MAX('DDD Model Calculations'!$D$20-AVERAGE('Weather Data'!E386,'Weather Data'!E388),0))</f>
        <v>28</v>
      </c>
      <c r="J387">
        <f>IF(F387&lt;&gt;"",MAX('DDD Model Calculations'!$D$20-'Weather Data'!F387,0),MAX('DDD Model Calculations'!$D$20-AVERAGE('Weather Data'!F386,'Weather Data'!F388),0))</f>
        <v>33.800000190734863</v>
      </c>
      <c r="K387">
        <f>IF(G387&lt;&gt;"",MAX('DDD Model Calculations'!$D$20-'Weather Data'!G387,0),MAX('DDD Model Calculations'!$D$20-AVERAGE('Weather Data'!G386,'Weather Data'!G388),0))</f>
        <v>25.400000095367432</v>
      </c>
      <c r="L387" s="2">
        <f t="shared" si="30"/>
        <v>42025</v>
      </c>
      <c r="M387">
        <f t="shared" ref="M387:M450" si="31">M386+H387</f>
        <v>4647.2999978512526</v>
      </c>
      <c r="N387">
        <f t="shared" ref="N387:N450" si="32">N386+I387</f>
        <v>4956.6000001206994</v>
      </c>
      <c r="O387">
        <f t="shared" ref="O387:O450" si="33">O386+J387</f>
        <v>5293.599999576807</v>
      </c>
      <c r="P387">
        <f t="shared" ref="P387:P450" si="34">P386+K387</f>
        <v>6882.4000157415867</v>
      </c>
    </row>
    <row r="388" spans="1:16" x14ac:dyDescent="0.4">
      <c r="A388" s="1">
        <v>2015</v>
      </c>
      <c r="B388" s="1">
        <v>1</v>
      </c>
      <c r="C388" s="1">
        <v>22</v>
      </c>
      <c r="D388" s="1">
        <v>-4.3000001907348633</v>
      </c>
      <c r="E388" s="1">
        <v>-5.9000000953674316</v>
      </c>
      <c r="F388" s="1">
        <v>-13.80000019073486</v>
      </c>
      <c r="G388" s="1">
        <v>-11.10000038146973</v>
      </c>
      <c r="H388">
        <f>IF(D388&lt;&gt;"",MAX('DDD Model Calculations'!$D$20-'Weather Data'!D388,0),MAX('DDD Model Calculations'!$D$20-AVERAGE('Weather Data'!D387,'Weather Data'!D389),0))</f>
        <v>22.300000190734863</v>
      </c>
      <c r="I388">
        <f>IF(E388&lt;&gt;"",MAX('DDD Model Calculations'!$D$20-'Weather Data'!E388,0),MAX('DDD Model Calculations'!$D$20-AVERAGE('Weather Data'!E387,'Weather Data'!E389),0))</f>
        <v>23.900000095367432</v>
      </c>
      <c r="J388">
        <f>IF(F388&lt;&gt;"",MAX('DDD Model Calculations'!$D$20-'Weather Data'!F388,0),MAX('DDD Model Calculations'!$D$20-AVERAGE('Weather Data'!F387,'Weather Data'!F389),0))</f>
        <v>31.80000019073486</v>
      </c>
      <c r="K388">
        <f>IF(G388&lt;&gt;"",MAX('DDD Model Calculations'!$D$20-'Weather Data'!G388,0),MAX('DDD Model Calculations'!$D$20-AVERAGE('Weather Data'!G387,'Weather Data'!G389),0))</f>
        <v>29.10000038146973</v>
      </c>
      <c r="L388" s="2">
        <f t="shared" si="30"/>
        <v>42026</v>
      </c>
      <c r="M388">
        <f t="shared" si="31"/>
        <v>4669.5999980419874</v>
      </c>
      <c r="N388">
        <f t="shared" si="32"/>
        <v>4980.5000002160668</v>
      </c>
      <c r="O388">
        <f t="shared" si="33"/>
        <v>5325.3999997675419</v>
      </c>
      <c r="P388">
        <f t="shared" si="34"/>
        <v>6911.5000161230564</v>
      </c>
    </row>
    <row r="389" spans="1:16" x14ac:dyDescent="0.4">
      <c r="A389" s="1">
        <v>2015</v>
      </c>
      <c r="B389" s="1">
        <v>1</v>
      </c>
      <c r="C389" s="1">
        <v>23</v>
      </c>
      <c r="D389" s="1">
        <v>-2.4000000953674321</v>
      </c>
      <c r="E389" s="1">
        <v>-4.8000001907348633</v>
      </c>
      <c r="F389" s="1">
        <v>-5.9000000953674316</v>
      </c>
      <c r="G389" s="1">
        <v>1.1000000238418579</v>
      </c>
      <c r="H389">
        <f>IF(D389&lt;&gt;"",MAX('DDD Model Calculations'!$D$20-'Weather Data'!D389,0),MAX('DDD Model Calculations'!$D$20-AVERAGE('Weather Data'!D388,'Weather Data'!D390),0))</f>
        <v>20.400000095367432</v>
      </c>
      <c r="I389">
        <f>IF(E389&lt;&gt;"",MAX('DDD Model Calculations'!$D$20-'Weather Data'!E389,0),MAX('DDD Model Calculations'!$D$20-AVERAGE('Weather Data'!E388,'Weather Data'!E390),0))</f>
        <v>22.800000190734863</v>
      </c>
      <c r="J389">
        <f>IF(F389&lt;&gt;"",MAX('DDD Model Calculations'!$D$20-'Weather Data'!F389,0),MAX('DDD Model Calculations'!$D$20-AVERAGE('Weather Data'!F388,'Weather Data'!F390),0))</f>
        <v>23.900000095367432</v>
      </c>
      <c r="K389">
        <f>IF(G389&lt;&gt;"",MAX('DDD Model Calculations'!$D$20-'Weather Data'!G389,0),MAX('DDD Model Calculations'!$D$20-AVERAGE('Weather Data'!G388,'Weather Data'!G390),0))</f>
        <v>16.899999976158142</v>
      </c>
      <c r="L389" s="2">
        <f t="shared" si="30"/>
        <v>42027</v>
      </c>
      <c r="M389">
        <f t="shared" si="31"/>
        <v>4689.9999981373549</v>
      </c>
      <c r="N389">
        <f t="shared" si="32"/>
        <v>5003.3000004068017</v>
      </c>
      <c r="O389">
        <f t="shared" si="33"/>
        <v>5349.2999998629093</v>
      </c>
      <c r="P389">
        <f t="shared" si="34"/>
        <v>6928.4000160992146</v>
      </c>
    </row>
    <row r="390" spans="1:16" x14ac:dyDescent="0.4">
      <c r="A390" s="1">
        <v>2015</v>
      </c>
      <c r="B390" s="1">
        <v>1</v>
      </c>
      <c r="C390" s="1">
        <v>24</v>
      </c>
      <c r="D390" s="1">
        <v>-2.7999999523162842</v>
      </c>
      <c r="E390" s="1">
        <v>-2.5999999046325679</v>
      </c>
      <c r="F390" s="1">
        <v>-3.5</v>
      </c>
      <c r="G390" s="1">
        <v>-7.9000000953674316</v>
      </c>
      <c r="H390">
        <f>IF(D390&lt;&gt;"",MAX('DDD Model Calculations'!$D$20-'Weather Data'!D390,0),MAX('DDD Model Calculations'!$D$20-AVERAGE('Weather Data'!D389,'Weather Data'!D391),0))</f>
        <v>20.799999952316284</v>
      </c>
      <c r="I390">
        <f>IF(E390&lt;&gt;"",MAX('DDD Model Calculations'!$D$20-'Weather Data'!E390,0),MAX('DDD Model Calculations'!$D$20-AVERAGE('Weather Data'!E389,'Weather Data'!E391),0))</f>
        <v>20.599999904632568</v>
      </c>
      <c r="J390">
        <f>IF(F390&lt;&gt;"",MAX('DDD Model Calculations'!$D$20-'Weather Data'!F390,0),MAX('DDD Model Calculations'!$D$20-AVERAGE('Weather Data'!F389,'Weather Data'!F391),0))</f>
        <v>21.5</v>
      </c>
      <c r="K390">
        <f>IF(G390&lt;&gt;"",MAX('DDD Model Calculations'!$D$20-'Weather Data'!G390,0),MAX('DDD Model Calculations'!$D$20-AVERAGE('Weather Data'!G389,'Weather Data'!G391),0))</f>
        <v>25.900000095367432</v>
      </c>
      <c r="L390" s="2">
        <f t="shared" si="30"/>
        <v>42028</v>
      </c>
      <c r="M390">
        <f t="shared" si="31"/>
        <v>4710.7999980896711</v>
      </c>
      <c r="N390">
        <f t="shared" si="32"/>
        <v>5023.9000003114343</v>
      </c>
      <c r="O390">
        <f t="shared" si="33"/>
        <v>5370.7999998629093</v>
      </c>
      <c r="P390">
        <f t="shared" si="34"/>
        <v>6954.300016194582</v>
      </c>
    </row>
    <row r="391" spans="1:16" x14ac:dyDescent="0.4">
      <c r="A391" s="1">
        <v>2015</v>
      </c>
      <c r="B391" s="1">
        <v>1</v>
      </c>
      <c r="C391" s="1">
        <v>25</v>
      </c>
      <c r="D391" s="1">
        <v>-7.8000001907348633</v>
      </c>
      <c r="E391" s="1">
        <v>-7.8000001907348633</v>
      </c>
      <c r="F391" s="1">
        <v>-11.80000019073486</v>
      </c>
      <c r="G391" s="1">
        <v>-18</v>
      </c>
      <c r="H391">
        <f>IF(D391&lt;&gt;"",MAX('DDD Model Calculations'!$D$20-'Weather Data'!D391,0),MAX('DDD Model Calculations'!$D$20-AVERAGE('Weather Data'!D390,'Weather Data'!D392),0))</f>
        <v>25.800000190734863</v>
      </c>
      <c r="I391">
        <f>IF(E391&lt;&gt;"",MAX('DDD Model Calculations'!$D$20-'Weather Data'!E391,0),MAX('DDD Model Calculations'!$D$20-AVERAGE('Weather Data'!E390,'Weather Data'!E392),0))</f>
        <v>25.800000190734863</v>
      </c>
      <c r="J391">
        <f>IF(F391&lt;&gt;"",MAX('DDD Model Calculations'!$D$20-'Weather Data'!F391,0),MAX('DDD Model Calculations'!$D$20-AVERAGE('Weather Data'!F390,'Weather Data'!F392),0))</f>
        <v>29.80000019073486</v>
      </c>
      <c r="K391">
        <f>IF(G391&lt;&gt;"",MAX('DDD Model Calculations'!$D$20-'Weather Data'!G391,0),MAX('DDD Model Calculations'!$D$20-AVERAGE('Weather Data'!G390,'Weather Data'!G392),0))</f>
        <v>36</v>
      </c>
      <c r="L391" s="2">
        <f t="shared" si="30"/>
        <v>42029</v>
      </c>
      <c r="M391">
        <f t="shared" si="31"/>
        <v>4736.599998280406</v>
      </c>
      <c r="N391">
        <f t="shared" si="32"/>
        <v>5049.7000005021691</v>
      </c>
      <c r="O391">
        <f t="shared" si="33"/>
        <v>5400.6000000536442</v>
      </c>
      <c r="P391">
        <f t="shared" si="34"/>
        <v>6990.300016194582</v>
      </c>
    </row>
    <row r="392" spans="1:16" x14ac:dyDescent="0.4">
      <c r="A392" s="1">
        <v>2015</v>
      </c>
      <c r="B392" s="1">
        <v>1</v>
      </c>
      <c r="C392" s="1">
        <v>26</v>
      </c>
      <c r="D392" s="1">
        <v>-10.69999980926514</v>
      </c>
      <c r="E392" s="1">
        <v>-10.30000019073486</v>
      </c>
      <c r="F392" s="1">
        <v>-18.89999961853027</v>
      </c>
      <c r="G392" s="1">
        <v>-8.8000001907348633</v>
      </c>
      <c r="H392">
        <f>IF(D392&lt;&gt;"",MAX('DDD Model Calculations'!$D$20-'Weather Data'!D392,0),MAX('DDD Model Calculations'!$D$20-AVERAGE('Weather Data'!D391,'Weather Data'!D393),0))</f>
        <v>28.69999980926514</v>
      </c>
      <c r="I392">
        <f>IF(E392&lt;&gt;"",MAX('DDD Model Calculations'!$D$20-'Weather Data'!E392,0),MAX('DDD Model Calculations'!$D$20-AVERAGE('Weather Data'!E391,'Weather Data'!E393),0))</f>
        <v>28.30000019073486</v>
      </c>
      <c r="J392">
        <f>IF(F392&lt;&gt;"",MAX('DDD Model Calculations'!$D$20-'Weather Data'!F392,0),MAX('DDD Model Calculations'!$D$20-AVERAGE('Weather Data'!F391,'Weather Data'!F393),0))</f>
        <v>36.899999618530273</v>
      </c>
      <c r="K392">
        <f>IF(G392&lt;&gt;"",MAX('DDD Model Calculations'!$D$20-'Weather Data'!G392,0),MAX('DDD Model Calculations'!$D$20-AVERAGE('Weather Data'!G391,'Weather Data'!G393),0))</f>
        <v>26.800000190734863</v>
      </c>
      <c r="L392" s="2">
        <f t="shared" si="30"/>
        <v>42030</v>
      </c>
      <c r="M392">
        <f t="shared" si="31"/>
        <v>4765.2999980896711</v>
      </c>
      <c r="N392">
        <f t="shared" si="32"/>
        <v>5078.000000692904</v>
      </c>
      <c r="O392">
        <f t="shared" si="33"/>
        <v>5437.4999996721745</v>
      </c>
      <c r="P392">
        <f t="shared" si="34"/>
        <v>7017.1000163853168</v>
      </c>
    </row>
    <row r="393" spans="1:16" x14ac:dyDescent="0.4">
      <c r="A393" s="1">
        <v>2015</v>
      </c>
      <c r="B393" s="1">
        <v>1</v>
      </c>
      <c r="C393" s="1">
        <v>27</v>
      </c>
      <c r="D393" s="1">
        <v>-9.3999996185302734</v>
      </c>
      <c r="E393" s="1">
        <v>-12</v>
      </c>
      <c r="F393" s="1">
        <v>-13.39999961853027</v>
      </c>
      <c r="G393" s="1">
        <v>-4.0999999046325684</v>
      </c>
      <c r="H393">
        <f>IF(D393&lt;&gt;"",MAX('DDD Model Calculations'!$D$20-'Weather Data'!D393,0),MAX('DDD Model Calculations'!$D$20-AVERAGE('Weather Data'!D392,'Weather Data'!D394),0))</f>
        <v>27.399999618530273</v>
      </c>
      <c r="I393">
        <f>IF(E393&lt;&gt;"",MAX('DDD Model Calculations'!$D$20-'Weather Data'!E393,0),MAX('DDD Model Calculations'!$D$20-AVERAGE('Weather Data'!E392,'Weather Data'!E394),0))</f>
        <v>30</v>
      </c>
      <c r="J393">
        <f>IF(F393&lt;&gt;"",MAX('DDD Model Calculations'!$D$20-'Weather Data'!F393,0),MAX('DDD Model Calculations'!$D$20-AVERAGE('Weather Data'!F392,'Weather Data'!F394),0))</f>
        <v>31.39999961853027</v>
      </c>
      <c r="K393">
        <f>IF(G393&lt;&gt;"",MAX('DDD Model Calculations'!$D$20-'Weather Data'!G393,0),MAX('DDD Model Calculations'!$D$20-AVERAGE('Weather Data'!G392,'Weather Data'!G394),0))</f>
        <v>22.099999904632568</v>
      </c>
      <c r="L393" s="2">
        <f t="shared" si="30"/>
        <v>42031</v>
      </c>
      <c r="M393">
        <f t="shared" si="31"/>
        <v>4792.6999977082014</v>
      </c>
      <c r="N393">
        <f t="shared" si="32"/>
        <v>5108.000000692904</v>
      </c>
      <c r="O393">
        <f t="shared" si="33"/>
        <v>5468.8999992907047</v>
      </c>
      <c r="P393">
        <f t="shared" si="34"/>
        <v>7039.2000162899494</v>
      </c>
    </row>
    <row r="394" spans="1:16" x14ac:dyDescent="0.4">
      <c r="A394" s="1">
        <v>2015</v>
      </c>
      <c r="B394" s="1">
        <v>1</v>
      </c>
      <c r="C394" s="1">
        <v>28</v>
      </c>
      <c r="D394" s="1">
        <v>-7.3000001907348633</v>
      </c>
      <c r="E394" s="1">
        <v>-12</v>
      </c>
      <c r="F394" s="1">
        <v>-13.39999961853027</v>
      </c>
      <c r="G394" s="1">
        <v>-3.2999999523162842</v>
      </c>
      <c r="H394">
        <f>IF(D394&lt;&gt;"",MAX('DDD Model Calculations'!$D$20-'Weather Data'!D394,0),MAX('DDD Model Calculations'!$D$20-AVERAGE('Weather Data'!D393,'Weather Data'!D395),0))</f>
        <v>25.300000190734863</v>
      </c>
      <c r="I394">
        <f>IF(E394&lt;&gt;"",MAX('DDD Model Calculations'!$D$20-'Weather Data'!E394,0),MAX('DDD Model Calculations'!$D$20-AVERAGE('Weather Data'!E393,'Weather Data'!E395),0))</f>
        <v>30</v>
      </c>
      <c r="J394">
        <f>IF(F394&lt;&gt;"",MAX('DDD Model Calculations'!$D$20-'Weather Data'!F394,0),MAX('DDD Model Calculations'!$D$20-AVERAGE('Weather Data'!F393,'Weather Data'!F395),0))</f>
        <v>31.39999961853027</v>
      </c>
      <c r="K394">
        <f>IF(G394&lt;&gt;"",MAX('DDD Model Calculations'!$D$20-'Weather Data'!G394,0),MAX('DDD Model Calculations'!$D$20-AVERAGE('Weather Data'!G393,'Weather Data'!G395),0))</f>
        <v>21.299999952316284</v>
      </c>
      <c r="L394" s="2">
        <f t="shared" si="30"/>
        <v>42032</v>
      </c>
      <c r="M394">
        <f t="shared" si="31"/>
        <v>4817.9999978989363</v>
      </c>
      <c r="N394">
        <f t="shared" si="32"/>
        <v>5138.000000692904</v>
      </c>
      <c r="O394">
        <f t="shared" si="33"/>
        <v>5500.299998909235</v>
      </c>
      <c r="P394">
        <f t="shared" si="34"/>
        <v>7060.5000162422657</v>
      </c>
    </row>
    <row r="395" spans="1:16" x14ac:dyDescent="0.4">
      <c r="A395" s="1">
        <v>2015</v>
      </c>
      <c r="B395" s="1">
        <v>1</v>
      </c>
      <c r="C395" s="1">
        <v>29</v>
      </c>
      <c r="D395" s="1">
        <v>-3.5999999046325679</v>
      </c>
      <c r="E395" s="1">
        <v>-3.2000000476837158</v>
      </c>
      <c r="F395" s="1">
        <v>-13.5</v>
      </c>
      <c r="G395" s="1">
        <v>-9.3999996185302734</v>
      </c>
      <c r="H395">
        <f>IF(D395&lt;&gt;"",MAX('DDD Model Calculations'!$D$20-'Weather Data'!D395,0),MAX('DDD Model Calculations'!$D$20-AVERAGE('Weather Data'!D394,'Weather Data'!D396),0))</f>
        <v>21.599999904632568</v>
      </c>
      <c r="I395">
        <f>IF(E395&lt;&gt;"",MAX('DDD Model Calculations'!$D$20-'Weather Data'!E395,0),MAX('DDD Model Calculations'!$D$20-AVERAGE('Weather Data'!E394,'Weather Data'!E396),0))</f>
        <v>21.200000047683716</v>
      </c>
      <c r="J395">
        <f>IF(F395&lt;&gt;"",MAX('DDD Model Calculations'!$D$20-'Weather Data'!F395,0),MAX('DDD Model Calculations'!$D$20-AVERAGE('Weather Data'!F394,'Weather Data'!F396),0))</f>
        <v>31.5</v>
      </c>
      <c r="K395">
        <f>IF(G395&lt;&gt;"",MAX('DDD Model Calculations'!$D$20-'Weather Data'!G395,0),MAX('DDD Model Calculations'!$D$20-AVERAGE('Weather Data'!G394,'Weather Data'!G396),0))</f>
        <v>27.399999618530273</v>
      </c>
      <c r="L395" s="2">
        <f t="shared" si="30"/>
        <v>42033</v>
      </c>
      <c r="M395">
        <f t="shared" si="31"/>
        <v>4839.5999978035688</v>
      </c>
      <c r="N395">
        <f t="shared" si="32"/>
        <v>5159.2000007405877</v>
      </c>
      <c r="O395">
        <f t="shared" si="33"/>
        <v>5531.799998909235</v>
      </c>
      <c r="P395">
        <f t="shared" si="34"/>
        <v>7087.900015860796</v>
      </c>
    </row>
    <row r="396" spans="1:16" x14ac:dyDescent="0.4">
      <c r="A396" s="1">
        <v>2015</v>
      </c>
      <c r="B396" s="1">
        <v>1</v>
      </c>
      <c r="C396" s="1">
        <v>30</v>
      </c>
      <c r="D396" s="1">
        <v>-9.3000001907348633</v>
      </c>
      <c r="E396" s="1">
        <v>-8</v>
      </c>
      <c r="F396" s="1">
        <v>-13.10000038146973</v>
      </c>
      <c r="G396" s="1">
        <v>-18.10000038146973</v>
      </c>
      <c r="H396">
        <f>IF(D396&lt;&gt;"",MAX('DDD Model Calculations'!$D$20-'Weather Data'!D396,0),MAX('DDD Model Calculations'!$D$20-AVERAGE('Weather Data'!D395,'Weather Data'!D397),0))</f>
        <v>27.300000190734863</v>
      </c>
      <c r="I396">
        <f>IF(E396&lt;&gt;"",MAX('DDD Model Calculations'!$D$20-'Weather Data'!E396,0),MAX('DDD Model Calculations'!$D$20-AVERAGE('Weather Data'!E395,'Weather Data'!E397),0))</f>
        <v>26</v>
      </c>
      <c r="J396">
        <f>IF(F396&lt;&gt;"",MAX('DDD Model Calculations'!$D$20-'Weather Data'!F396,0),MAX('DDD Model Calculations'!$D$20-AVERAGE('Weather Data'!F395,'Weather Data'!F397),0))</f>
        <v>31.10000038146973</v>
      </c>
      <c r="K396">
        <f>IF(G396&lt;&gt;"",MAX('DDD Model Calculations'!$D$20-'Weather Data'!G396,0),MAX('DDD Model Calculations'!$D$20-AVERAGE('Weather Data'!G395,'Weather Data'!G397),0))</f>
        <v>36.100000381469727</v>
      </c>
      <c r="L396" s="2">
        <f t="shared" si="30"/>
        <v>42034</v>
      </c>
      <c r="M396">
        <f t="shared" si="31"/>
        <v>4866.8999979943037</v>
      </c>
      <c r="N396">
        <f t="shared" si="32"/>
        <v>5185.2000007405877</v>
      </c>
      <c r="O396">
        <f t="shared" si="33"/>
        <v>5562.8999992907047</v>
      </c>
      <c r="P396">
        <f t="shared" si="34"/>
        <v>7124.0000162422657</v>
      </c>
    </row>
    <row r="397" spans="1:16" x14ac:dyDescent="0.4">
      <c r="A397" s="1">
        <v>2015</v>
      </c>
      <c r="B397" s="1">
        <v>1</v>
      </c>
      <c r="C397" s="1">
        <v>31</v>
      </c>
      <c r="D397" s="1">
        <v>-10.39999961853027</v>
      </c>
      <c r="E397" s="1">
        <v>-8.6999998092651367</v>
      </c>
      <c r="F397" s="1">
        <v>-19.60000038146973</v>
      </c>
      <c r="G397" s="1">
        <v>-18.39999961853027</v>
      </c>
      <c r="H397">
        <f>IF(D397&lt;&gt;"",MAX('DDD Model Calculations'!$D$20-'Weather Data'!D397,0),MAX('DDD Model Calculations'!$D$20-AVERAGE('Weather Data'!D396,'Weather Data'!D398),0))</f>
        <v>28.39999961853027</v>
      </c>
      <c r="I397">
        <f>IF(E397&lt;&gt;"",MAX('DDD Model Calculations'!$D$20-'Weather Data'!E397,0),MAX('DDD Model Calculations'!$D$20-AVERAGE('Weather Data'!E396,'Weather Data'!E398),0))</f>
        <v>26.699999809265137</v>
      </c>
      <c r="J397">
        <f>IF(F397&lt;&gt;"",MAX('DDD Model Calculations'!$D$20-'Weather Data'!F397,0),MAX('DDD Model Calculations'!$D$20-AVERAGE('Weather Data'!F396,'Weather Data'!F398),0))</f>
        <v>37.600000381469727</v>
      </c>
      <c r="K397">
        <f>IF(G397&lt;&gt;"",MAX('DDD Model Calculations'!$D$20-'Weather Data'!G397,0),MAX('DDD Model Calculations'!$D$20-AVERAGE('Weather Data'!G396,'Weather Data'!G398),0))</f>
        <v>36.399999618530273</v>
      </c>
      <c r="L397" s="2">
        <f t="shared" si="30"/>
        <v>42035</v>
      </c>
      <c r="M397">
        <f t="shared" si="31"/>
        <v>4895.299997612834</v>
      </c>
      <c r="N397">
        <f t="shared" si="32"/>
        <v>5211.9000005498528</v>
      </c>
      <c r="O397">
        <f t="shared" si="33"/>
        <v>5600.4999996721745</v>
      </c>
      <c r="P397">
        <f t="shared" si="34"/>
        <v>7160.400015860796</v>
      </c>
    </row>
    <row r="398" spans="1:16" x14ac:dyDescent="0.4">
      <c r="A398" s="1">
        <v>2015</v>
      </c>
      <c r="B398" s="1">
        <v>2</v>
      </c>
      <c r="C398" s="1">
        <v>1</v>
      </c>
      <c r="D398" s="1">
        <v>-8.5</v>
      </c>
      <c r="E398" s="1">
        <v>-7.8000001907348633</v>
      </c>
      <c r="F398" s="1">
        <v>-17.10000038146973</v>
      </c>
      <c r="G398" s="1">
        <v>-22.39999961853027</v>
      </c>
      <c r="H398">
        <f>IF(D398&lt;&gt;"",MAX('DDD Model Calculations'!$D$20-'Weather Data'!D398,0),MAX('DDD Model Calculations'!$D$20-AVERAGE('Weather Data'!D397,'Weather Data'!D399),0))</f>
        <v>26.5</v>
      </c>
      <c r="I398">
        <f>IF(E398&lt;&gt;"",MAX('DDD Model Calculations'!$D$20-'Weather Data'!E398,0),MAX('DDD Model Calculations'!$D$20-AVERAGE('Weather Data'!E397,'Weather Data'!E399),0))</f>
        <v>25.800000190734863</v>
      </c>
      <c r="J398">
        <f>IF(F398&lt;&gt;"",MAX('DDD Model Calculations'!$D$20-'Weather Data'!F398,0),MAX('DDD Model Calculations'!$D$20-AVERAGE('Weather Data'!F397,'Weather Data'!F399),0))</f>
        <v>35.100000381469727</v>
      </c>
      <c r="K398">
        <f>IF(G398&lt;&gt;"",MAX('DDD Model Calculations'!$D$20-'Weather Data'!G398,0),MAX('DDD Model Calculations'!$D$20-AVERAGE('Weather Data'!G397,'Weather Data'!G399),0))</f>
        <v>40.399999618530273</v>
      </c>
      <c r="L398" s="2">
        <f t="shared" si="30"/>
        <v>42036</v>
      </c>
      <c r="M398">
        <f t="shared" si="31"/>
        <v>4921.799997612834</v>
      </c>
      <c r="N398">
        <f t="shared" si="32"/>
        <v>5237.7000007405877</v>
      </c>
      <c r="O398">
        <f t="shared" si="33"/>
        <v>5635.6000000536442</v>
      </c>
      <c r="P398">
        <f t="shared" si="34"/>
        <v>7200.8000154793262</v>
      </c>
    </row>
    <row r="399" spans="1:16" x14ac:dyDescent="0.4">
      <c r="A399" s="1">
        <v>2015</v>
      </c>
      <c r="B399" s="1">
        <v>2</v>
      </c>
      <c r="C399" s="1">
        <v>2</v>
      </c>
      <c r="D399" s="1">
        <v>-14</v>
      </c>
      <c r="E399" s="1">
        <v>-14.30000019073486</v>
      </c>
      <c r="F399" s="1">
        <v>-18.89999961853027</v>
      </c>
      <c r="G399" s="1">
        <v>-20.89999961853027</v>
      </c>
      <c r="H399">
        <f>IF(D399&lt;&gt;"",MAX('DDD Model Calculations'!$D$20-'Weather Data'!D399,0),MAX('DDD Model Calculations'!$D$20-AVERAGE('Weather Data'!D398,'Weather Data'!D400),0))</f>
        <v>32</v>
      </c>
      <c r="I399">
        <f>IF(E399&lt;&gt;"",MAX('DDD Model Calculations'!$D$20-'Weather Data'!E399,0),MAX('DDD Model Calculations'!$D$20-AVERAGE('Weather Data'!E398,'Weather Data'!E400),0))</f>
        <v>32.300000190734863</v>
      </c>
      <c r="J399">
        <f>IF(F399&lt;&gt;"",MAX('DDD Model Calculations'!$D$20-'Weather Data'!F399,0),MAX('DDD Model Calculations'!$D$20-AVERAGE('Weather Data'!F398,'Weather Data'!F400),0))</f>
        <v>36.899999618530273</v>
      </c>
      <c r="K399">
        <f>IF(G399&lt;&gt;"",MAX('DDD Model Calculations'!$D$20-'Weather Data'!G399,0),MAX('DDD Model Calculations'!$D$20-AVERAGE('Weather Data'!G398,'Weather Data'!G400),0))</f>
        <v>38.899999618530273</v>
      </c>
      <c r="L399" s="2">
        <f t="shared" si="30"/>
        <v>42037</v>
      </c>
      <c r="M399">
        <f t="shared" si="31"/>
        <v>4953.799997612834</v>
      </c>
      <c r="N399">
        <f t="shared" si="32"/>
        <v>5270.0000009313226</v>
      </c>
      <c r="O399">
        <f t="shared" si="33"/>
        <v>5672.4999996721745</v>
      </c>
      <c r="P399">
        <f t="shared" si="34"/>
        <v>7239.7000150978565</v>
      </c>
    </row>
    <row r="400" spans="1:16" x14ac:dyDescent="0.4">
      <c r="A400" s="1">
        <v>2015</v>
      </c>
      <c r="B400" s="1">
        <v>2</v>
      </c>
      <c r="C400" s="1">
        <v>3</v>
      </c>
      <c r="D400" s="1">
        <v>-10.80000019073486</v>
      </c>
      <c r="E400" s="1">
        <v>-11.5</v>
      </c>
      <c r="F400" s="1">
        <v>-16.89999961853027</v>
      </c>
      <c r="G400" s="1">
        <v>-19.5</v>
      </c>
      <c r="H400">
        <f>IF(D400&lt;&gt;"",MAX('DDD Model Calculations'!$D$20-'Weather Data'!D400,0),MAX('DDD Model Calculations'!$D$20-AVERAGE('Weather Data'!D399,'Weather Data'!D401),0))</f>
        <v>28.80000019073486</v>
      </c>
      <c r="I400">
        <f>IF(E400&lt;&gt;"",MAX('DDD Model Calculations'!$D$20-'Weather Data'!E400,0),MAX('DDD Model Calculations'!$D$20-AVERAGE('Weather Data'!E399,'Weather Data'!E401),0))</f>
        <v>29.5</v>
      </c>
      <c r="J400">
        <f>IF(F400&lt;&gt;"",MAX('DDD Model Calculations'!$D$20-'Weather Data'!F400,0),MAX('DDD Model Calculations'!$D$20-AVERAGE('Weather Data'!F399,'Weather Data'!F401),0))</f>
        <v>34.899999618530273</v>
      </c>
      <c r="K400">
        <f>IF(G400&lt;&gt;"",MAX('DDD Model Calculations'!$D$20-'Weather Data'!G400,0),MAX('DDD Model Calculations'!$D$20-AVERAGE('Weather Data'!G399,'Weather Data'!G401),0))</f>
        <v>37.5</v>
      </c>
      <c r="L400" s="2">
        <f t="shared" si="30"/>
        <v>42038</v>
      </c>
      <c r="M400">
        <f t="shared" si="31"/>
        <v>4982.5999978035688</v>
      </c>
      <c r="N400">
        <f t="shared" si="32"/>
        <v>5299.5000009313226</v>
      </c>
      <c r="O400">
        <f t="shared" si="33"/>
        <v>5707.3999992907047</v>
      </c>
      <c r="P400">
        <f t="shared" si="34"/>
        <v>7277.2000150978565</v>
      </c>
    </row>
    <row r="401" spans="1:16" x14ac:dyDescent="0.4">
      <c r="A401" s="1">
        <v>2015</v>
      </c>
      <c r="B401" s="1">
        <v>2</v>
      </c>
      <c r="C401" s="1">
        <v>4</v>
      </c>
      <c r="D401" s="1">
        <v>-5.5999999046325684</v>
      </c>
      <c r="E401" s="1">
        <v>-6.9000000953674316</v>
      </c>
      <c r="F401" s="1">
        <v>-8.8999996185302734</v>
      </c>
      <c r="G401" s="1">
        <v>-24.29999923706055</v>
      </c>
      <c r="H401">
        <f>IF(D401&lt;&gt;"",MAX('DDD Model Calculations'!$D$20-'Weather Data'!D401,0),MAX('DDD Model Calculations'!$D$20-AVERAGE('Weather Data'!D400,'Weather Data'!D402),0))</f>
        <v>23.599999904632568</v>
      </c>
      <c r="I401">
        <f>IF(E401&lt;&gt;"",MAX('DDD Model Calculations'!$D$20-'Weather Data'!E401,0),MAX('DDD Model Calculations'!$D$20-AVERAGE('Weather Data'!E400,'Weather Data'!E402),0))</f>
        <v>24.900000095367432</v>
      </c>
      <c r="J401">
        <f>IF(F401&lt;&gt;"",MAX('DDD Model Calculations'!$D$20-'Weather Data'!F401,0),MAX('DDD Model Calculations'!$D$20-AVERAGE('Weather Data'!F400,'Weather Data'!F402),0))</f>
        <v>26.899999618530273</v>
      </c>
      <c r="K401">
        <f>IF(G401&lt;&gt;"",MAX('DDD Model Calculations'!$D$20-'Weather Data'!G401,0),MAX('DDD Model Calculations'!$D$20-AVERAGE('Weather Data'!G400,'Weather Data'!G402),0))</f>
        <v>42.299999237060547</v>
      </c>
      <c r="L401" s="2">
        <f t="shared" si="30"/>
        <v>42039</v>
      </c>
      <c r="M401">
        <f t="shared" si="31"/>
        <v>5006.1999977082014</v>
      </c>
      <c r="N401">
        <f t="shared" si="32"/>
        <v>5324.40000102669</v>
      </c>
      <c r="O401">
        <f t="shared" si="33"/>
        <v>5734.299998909235</v>
      </c>
      <c r="P401">
        <f t="shared" si="34"/>
        <v>7319.5000143349171</v>
      </c>
    </row>
    <row r="402" spans="1:16" x14ac:dyDescent="0.4">
      <c r="A402" s="1">
        <v>2015</v>
      </c>
      <c r="B402" s="1">
        <v>2</v>
      </c>
      <c r="C402" s="1">
        <v>5</v>
      </c>
      <c r="D402" s="1">
        <v>-12.30000019073486</v>
      </c>
      <c r="E402" s="1">
        <v>-13.30000019073486</v>
      </c>
      <c r="F402" s="1">
        <v>-18.79999923706055</v>
      </c>
      <c r="G402" s="1">
        <v>-18</v>
      </c>
      <c r="H402">
        <f>IF(D402&lt;&gt;"",MAX('DDD Model Calculations'!$D$20-'Weather Data'!D402,0),MAX('DDD Model Calculations'!$D$20-AVERAGE('Weather Data'!D401,'Weather Data'!D403),0))</f>
        <v>30.30000019073486</v>
      </c>
      <c r="I402">
        <f>IF(E402&lt;&gt;"",MAX('DDD Model Calculations'!$D$20-'Weather Data'!E402,0),MAX('DDD Model Calculations'!$D$20-AVERAGE('Weather Data'!E401,'Weather Data'!E403),0))</f>
        <v>31.30000019073486</v>
      </c>
      <c r="J402">
        <f>IF(F402&lt;&gt;"",MAX('DDD Model Calculations'!$D$20-'Weather Data'!F402,0),MAX('DDD Model Calculations'!$D$20-AVERAGE('Weather Data'!F401,'Weather Data'!F403),0))</f>
        <v>36.799999237060547</v>
      </c>
      <c r="K402">
        <f>IF(G402&lt;&gt;"",MAX('DDD Model Calculations'!$D$20-'Weather Data'!G402,0),MAX('DDD Model Calculations'!$D$20-AVERAGE('Weather Data'!G401,'Weather Data'!G403),0))</f>
        <v>36</v>
      </c>
      <c r="L402" s="2">
        <f t="shared" si="30"/>
        <v>42040</v>
      </c>
      <c r="M402">
        <f t="shared" si="31"/>
        <v>5036.4999978989363</v>
      </c>
      <c r="N402">
        <f t="shared" si="32"/>
        <v>5355.7000012174249</v>
      </c>
      <c r="O402">
        <f t="shared" si="33"/>
        <v>5771.0999981462955</v>
      </c>
      <c r="P402">
        <f t="shared" si="34"/>
        <v>7355.5000143349171</v>
      </c>
    </row>
    <row r="403" spans="1:16" x14ac:dyDescent="0.4">
      <c r="A403" s="1">
        <v>2015</v>
      </c>
      <c r="B403" s="1">
        <v>2</v>
      </c>
      <c r="C403" s="1">
        <v>6</v>
      </c>
      <c r="D403" s="1">
        <v>-9</v>
      </c>
      <c r="E403" s="1">
        <v>-9.1999998092651367</v>
      </c>
      <c r="F403" s="1">
        <v>-15.39999961853027</v>
      </c>
      <c r="G403" s="1">
        <v>-13.80000019073486</v>
      </c>
      <c r="H403">
        <f>IF(D403&lt;&gt;"",MAX('DDD Model Calculations'!$D$20-'Weather Data'!D403,0),MAX('DDD Model Calculations'!$D$20-AVERAGE('Weather Data'!D402,'Weather Data'!D404),0))</f>
        <v>27</v>
      </c>
      <c r="I403">
        <f>IF(E403&lt;&gt;"",MAX('DDD Model Calculations'!$D$20-'Weather Data'!E403,0),MAX('DDD Model Calculations'!$D$20-AVERAGE('Weather Data'!E402,'Weather Data'!E404),0))</f>
        <v>27.199999809265137</v>
      </c>
      <c r="J403">
        <f>IF(F403&lt;&gt;"",MAX('DDD Model Calculations'!$D$20-'Weather Data'!F403,0),MAX('DDD Model Calculations'!$D$20-AVERAGE('Weather Data'!F402,'Weather Data'!F404),0))</f>
        <v>33.399999618530273</v>
      </c>
      <c r="K403">
        <f>IF(G403&lt;&gt;"",MAX('DDD Model Calculations'!$D$20-'Weather Data'!G403,0),MAX('DDD Model Calculations'!$D$20-AVERAGE('Weather Data'!G402,'Weather Data'!G404),0))</f>
        <v>31.80000019073486</v>
      </c>
      <c r="L403" s="2">
        <f t="shared" si="30"/>
        <v>42041</v>
      </c>
      <c r="M403">
        <f t="shared" si="31"/>
        <v>5063.4999978989363</v>
      </c>
      <c r="N403">
        <f t="shared" si="32"/>
        <v>5382.90000102669</v>
      </c>
      <c r="O403">
        <f t="shared" si="33"/>
        <v>5804.4999977648258</v>
      </c>
      <c r="P403">
        <f t="shared" si="34"/>
        <v>7387.3000145256519</v>
      </c>
    </row>
    <row r="404" spans="1:16" x14ac:dyDescent="0.4">
      <c r="A404" s="1">
        <v>2015</v>
      </c>
      <c r="B404" s="1">
        <v>2</v>
      </c>
      <c r="C404" s="1">
        <v>7</v>
      </c>
      <c r="D404" s="1">
        <v>-5.4000000953674316</v>
      </c>
      <c r="E404" s="1">
        <v>-2.5999999046325679</v>
      </c>
      <c r="F404" s="1">
        <v>-13</v>
      </c>
      <c r="G404" s="1">
        <v>-15.30000019073486</v>
      </c>
      <c r="H404">
        <f>IF(D404&lt;&gt;"",MAX('DDD Model Calculations'!$D$20-'Weather Data'!D404,0),MAX('DDD Model Calculations'!$D$20-AVERAGE('Weather Data'!D403,'Weather Data'!D405),0))</f>
        <v>23.400000095367432</v>
      </c>
      <c r="I404">
        <f>IF(E404&lt;&gt;"",MAX('DDD Model Calculations'!$D$20-'Weather Data'!E404,0),MAX('DDD Model Calculations'!$D$20-AVERAGE('Weather Data'!E403,'Weather Data'!E405),0))</f>
        <v>20.599999904632568</v>
      </c>
      <c r="J404">
        <f>IF(F404&lt;&gt;"",MAX('DDD Model Calculations'!$D$20-'Weather Data'!F404,0),MAX('DDD Model Calculations'!$D$20-AVERAGE('Weather Data'!F403,'Weather Data'!F405),0))</f>
        <v>31</v>
      </c>
      <c r="K404">
        <f>IF(G404&lt;&gt;"",MAX('DDD Model Calculations'!$D$20-'Weather Data'!G404,0),MAX('DDD Model Calculations'!$D$20-AVERAGE('Weather Data'!G403,'Weather Data'!G405),0))</f>
        <v>33.300000190734863</v>
      </c>
      <c r="L404" s="2">
        <f t="shared" si="30"/>
        <v>42042</v>
      </c>
      <c r="M404">
        <f t="shared" si="31"/>
        <v>5086.8999979943037</v>
      </c>
      <c r="N404">
        <f t="shared" si="32"/>
        <v>5403.5000009313226</v>
      </c>
      <c r="O404">
        <f t="shared" si="33"/>
        <v>5835.4999977648258</v>
      </c>
      <c r="P404">
        <f t="shared" si="34"/>
        <v>7420.6000147163868</v>
      </c>
    </row>
    <row r="405" spans="1:16" x14ac:dyDescent="0.4">
      <c r="A405" s="1">
        <v>2015</v>
      </c>
      <c r="B405" s="1">
        <v>2</v>
      </c>
      <c r="C405" s="1">
        <v>8</v>
      </c>
      <c r="D405" s="1">
        <v>-10.69999980926514</v>
      </c>
      <c r="E405" s="1">
        <v>-6.4000000953674316</v>
      </c>
      <c r="F405" s="1">
        <v>-15.5</v>
      </c>
      <c r="G405" s="1">
        <v>-19</v>
      </c>
      <c r="H405">
        <f>IF(D405&lt;&gt;"",MAX('DDD Model Calculations'!$D$20-'Weather Data'!D405,0),MAX('DDD Model Calculations'!$D$20-AVERAGE('Weather Data'!D404,'Weather Data'!D406),0))</f>
        <v>28.69999980926514</v>
      </c>
      <c r="I405">
        <f>IF(E405&lt;&gt;"",MAX('DDD Model Calculations'!$D$20-'Weather Data'!E405,0),MAX('DDD Model Calculations'!$D$20-AVERAGE('Weather Data'!E404,'Weather Data'!E406),0))</f>
        <v>24.400000095367432</v>
      </c>
      <c r="J405">
        <f>IF(F405&lt;&gt;"",MAX('DDD Model Calculations'!$D$20-'Weather Data'!F405,0),MAX('DDD Model Calculations'!$D$20-AVERAGE('Weather Data'!F404,'Weather Data'!F406),0))</f>
        <v>33.5</v>
      </c>
      <c r="K405">
        <f>IF(G405&lt;&gt;"",MAX('DDD Model Calculations'!$D$20-'Weather Data'!G405,0),MAX('DDD Model Calculations'!$D$20-AVERAGE('Weather Data'!G404,'Weather Data'!G406),0))</f>
        <v>37</v>
      </c>
      <c r="L405" s="2">
        <f t="shared" si="30"/>
        <v>42043</v>
      </c>
      <c r="M405">
        <f t="shared" si="31"/>
        <v>5115.5999978035688</v>
      </c>
      <c r="N405">
        <f t="shared" si="32"/>
        <v>5427.90000102669</v>
      </c>
      <c r="O405">
        <f t="shared" si="33"/>
        <v>5868.9999977648258</v>
      </c>
      <c r="P405">
        <f t="shared" si="34"/>
        <v>7457.6000147163868</v>
      </c>
    </row>
    <row r="406" spans="1:16" x14ac:dyDescent="0.4">
      <c r="A406" s="1">
        <v>2015</v>
      </c>
      <c r="B406" s="1">
        <v>2</v>
      </c>
      <c r="C406" s="1">
        <v>9</v>
      </c>
      <c r="D406" s="1">
        <v>-11.89999961853027</v>
      </c>
      <c r="E406" s="1">
        <v>-10.69999980926514</v>
      </c>
      <c r="F406" s="1">
        <v>-13.80000019073486</v>
      </c>
      <c r="G406" s="1">
        <v>-15.60000038146973</v>
      </c>
      <c r="H406">
        <f>IF(D406&lt;&gt;"",MAX('DDD Model Calculations'!$D$20-'Weather Data'!D406,0),MAX('DDD Model Calculations'!$D$20-AVERAGE('Weather Data'!D405,'Weather Data'!D407),0))</f>
        <v>29.89999961853027</v>
      </c>
      <c r="I406">
        <f>IF(E406&lt;&gt;"",MAX('DDD Model Calculations'!$D$20-'Weather Data'!E406,0),MAX('DDD Model Calculations'!$D$20-AVERAGE('Weather Data'!E405,'Weather Data'!E407),0))</f>
        <v>28.69999980926514</v>
      </c>
      <c r="J406">
        <f>IF(F406&lt;&gt;"",MAX('DDD Model Calculations'!$D$20-'Weather Data'!F406,0),MAX('DDD Model Calculations'!$D$20-AVERAGE('Weather Data'!F405,'Weather Data'!F407),0))</f>
        <v>31.80000019073486</v>
      </c>
      <c r="K406">
        <f>IF(G406&lt;&gt;"",MAX('DDD Model Calculations'!$D$20-'Weather Data'!G406,0),MAX('DDD Model Calculations'!$D$20-AVERAGE('Weather Data'!G405,'Weather Data'!G407),0))</f>
        <v>33.600000381469727</v>
      </c>
      <c r="L406" s="2">
        <f t="shared" si="30"/>
        <v>42044</v>
      </c>
      <c r="M406">
        <f t="shared" si="31"/>
        <v>5145.4999974220991</v>
      </c>
      <c r="N406">
        <f t="shared" si="32"/>
        <v>5456.6000008359551</v>
      </c>
      <c r="O406">
        <f t="shared" si="33"/>
        <v>5900.7999979555607</v>
      </c>
      <c r="P406">
        <f t="shared" si="34"/>
        <v>7491.2000150978565</v>
      </c>
    </row>
    <row r="407" spans="1:16" x14ac:dyDescent="0.4">
      <c r="A407" s="1">
        <v>2015</v>
      </c>
      <c r="B407" s="1">
        <v>2</v>
      </c>
      <c r="C407" s="1">
        <v>10</v>
      </c>
      <c r="D407" s="1">
        <v>-7.6999998092651367</v>
      </c>
      <c r="E407" s="1">
        <v>-9.3000001907348633</v>
      </c>
      <c r="F407" s="1">
        <v>-8.8999996185302734</v>
      </c>
      <c r="G407" s="1">
        <v>-8.5</v>
      </c>
      <c r="H407">
        <f>IF(D407&lt;&gt;"",MAX('DDD Model Calculations'!$D$20-'Weather Data'!D407,0),MAX('DDD Model Calculations'!$D$20-AVERAGE('Weather Data'!D406,'Weather Data'!D408),0))</f>
        <v>25.699999809265137</v>
      </c>
      <c r="I407">
        <f>IF(E407&lt;&gt;"",MAX('DDD Model Calculations'!$D$20-'Weather Data'!E407,0),MAX('DDD Model Calculations'!$D$20-AVERAGE('Weather Data'!E406,'Weather Data'!E408),0))</f>
        <v>27.300000190734863</v>
      </c>
      <c r="J407">
        <f>IF(F407&lt;&gt;"",MAX('DDD Model Calculations'!$D$20-'Weather Data'!F407,0),MAX('DDD Model Calculations'!$D$20-AVERAGE('Weather Data'!F406,'Weather Data'!F408),0))</f>
        <v>26.899999618530273</v>
      </c>
      <c r="K407">
        <f>IF(G407&lt;&gt;"",MAX('DDD Model Calculations'!$D$20-'Weather Data'!G407,0),MAX('DDD Model Calculations'!$D$20-AVERAGE('Weather Data'!G406,'Weather Data'!G408),0))</f>
        <v>26.5</v>
      </c>
      <c r="L407" s="2">
        <f t="shared" si="30"/>
        <v>42045</v>
      </c>
      <c r="M407">
        <f t="shared" si="31"/>
        <v>5171.1999972313643</v>
      </c>
      <c r="N407">
        <f t="shared" si="32"/>
        <v>5483.90000102669</v>
      </c>
      <c r="O407">
        <f t="shared" si="33"/>
        <v>5927.699997574091</v>
      </c>
      <c r="P407">
        <f t="shared" si="34"/>
        <v>7517.7000150978565</v>
      </c>
    </row>
    <row r="408" spans="1:16" x14ac:dyDescent="0.4">
      <c r="A408" s="1">
        <v>2015</v>
      </c>
      <c r="B408" s="1">
        <v>2</v>
      </c>
      <c r="C408" s="1">
        <v>11</v>
      </c>
      <c r="D408" s="1">
        <v>-5.8000001907348633</v>
      </c>
      <c r="E408" s="1">
        <v>-6</v>
      </c>
      <c r="F408" s="1">
        <v>-14.19999980926514</v>
      </c>
      <c r="G408" s="1">
        <v>-13.5</v>
      </c>
      <c r="H408">
        <f>IF(D408&lt;&gt;"",MAX('DDD Model Calculations'!$D$20-'Weather Data'!D408,0),MAX('DDD Model Calculations'!$D$20-AVERAGE('Weather Data'!D407,'Weather Data'!D409),0))</f>
        <v>23.800000190734863</v>
      </c>
      <c r="I408">
        <f>IF(E408&lt;&gt;"",MAX('DDD Model Calculations'!$D$20-'Weather Data'!E408,0),MAX('DDD Model Calculations'!$D$20-AVERAGE('Weather Data'!E407,'Weather Data'!E409),0))</f>
        <v>24</v>
      </c>
      <c r="J408">
        <f>IF(F408&lt;&gt;"",MAX('DDD Model Calculations'!$D$20-'Weather Data'!F408,0),MAX('DDD Model Calculations'!$D$20-AVERAGE('Weather Data'!F407,'Weather Data'!F409),0))</f>
        <v>32.199999809265137</v>
      </c>
      <c r="K408">
        <f>IF(G408&lt;&gt;"",MAX('DDD Model Calculations'!$D$20-'Weather Data'!G408,0),MAX('DDD Model Calculations'!$D$20-AVERAGE('Weather Data'!G407,'Weather Data'!G409),0))</f>
        <v>31.5</v>
      </c>
      <c r="L408" s="2">
        <f t="shared" si="30"/>
        <v>42046</v>
      </c>
      <c r="M408">
        <f t="shared" si="31"/>
        <v>5194.9999974220991</v>
      </c>
      <c r="N408">
        <f t="shared" si="32"/>
        <v>5507.90000102669</v>
      </c>
      <c r="O408">
        <f t="shared" si="33"/>
        <v>5959.8999973833561</v>
      </c>
      <c r="P408">
        <f t="shared" si="34"/>
        <v>7549.2000150978565</v>
      </c>
    </row>
    <row r="409" spans="1:16" x14ac:dyDescent="0.4">
      <c r="A409" s="1">
        <v>2015</v>
      </c>
      <c r="B409" s="1">
        <v>2</v>
      </c>
      <c r="C409" s="1">
        <v>12</v>
      </c>
      <c r="D409" s="1">
        <v>-10.89999961853027</v>
      </c>
      <c r="E409" s="1">
        <v>-11.30000019073486</v>
      </c>
      <c r="F409" s="1">
        <v>-15.60000038146973</v>
      </c>
      <c r="G409" s="1">
        <v>-21.5</v>
      </c>
      <c r="H409">
        <f>IF(D409&lt;&gt;"",MAX('DDD Model Calculations'!$D$20-'Weather Data'!D409,0),MAX('DDD Model Calculations'!$D$20-AVERAGE('Weather Data'!D408,'Weather Data'!D410),0))</f>
        <v>28.89999961853027</v>
      </c>
      <c r="I409">
        <f>IF(E409&lt;&gt;"",MAX('DDD Model Calculations'!$D$20-'Weather Data'!E409,0),MAX('DDD Model Calculations'!$D$20-AVERAGE('Weather Data'!E408,'Weather Data'!E410),0))</f>
        <v>29.30000019073486</v>
      </c>
      <c r="J409">
        <f>IF(F409&lt;&gt;"",MAX('DDD Model Calculations'!$D$20-'Weather Data'!F409,0),MAX('DDD Model Calculations'!$D$20-AVERAGE('Weather Data'!F408,'Weather Data'!F410),0))</f>
        <v>33.600000381469727</v>
      </c>
      <c r="K409">
        <f>IF(G409&lt;&gt;"",MAX('DDD Model Calculations'!$D$20-'Weather Data'!G409,0),MAX('DDD Model Calculations'!$D$20-AVERAGE('Weather Data'!G408,'Weather Data'!G410),0))</f>
        <v>39.5</v>
      </c>
      <c r="L409" s="2">
        <f t="shared" si="30"/>
        <v>42047</v>
      </c>
      <c r="M409">
        <f t="shared" si="31"/>
        <v>5223.8999970406294</v>
      </c>
      <c r="N409">
        <f t="shared" si="32"/>
        <v>5537.2000012174249</v>
      </c>
      <c r="O409">
        <f t="shared" si="33"/>
        <v>5993.4999977648258</v>
      </c>
      <c r="P409">
        <f t="shared" si="34"/>
        <v>7588.7000150978565</v>
      </c>
    </row>
    <row r="410" spans="1:16" x14ac:dyDescent="0.4">
      <c r="A410" s="1">
        <v>2015</v>
      </c>
      <c r="B410" s="1">
        <v>2</v>
      </c>
      <c r="C410" s="1">
        <v>13</v>
      </c>
      <c r="D410" s="1">
        <v>-16.39999961853027</v>
      </c>
      <c r="E410" s="1">
        <v>-12.39999961853027</v>
      </c>
      <c r="F410" s="1">
        <v>-22.79999923706055</v>
      </c>
      <c r="G410" s="1">
        <v>-17</v>
      </c>
      <c r="H410">
        <f>IF(D410&lt;&gt;"",MAX('DDD Model Calculations'!$D$20-'Weather Data'!D410,0),MAX('DDD Model Calculations'!$D$20-AVERAGE('Weather Data'!D409,'Weather Data'!D411),0))</f>
        <v>34.399999618530273</v>
      </c>
      <c r="I410">
        <f>IF(E410&lt;&gt;"",MAX('DDD Model Calculations'!$D$20-'Weather Data'!E410,0),MAX('DDD Model Calculations'!$D$20-AVERAGE('Weather Data'!E409,'Weather Data'!E411),0))</f>
        <v>30.39999961853027</v>
      </c>
      <c r="J410">
        <f>IF(F410&lt;&gt;"",MAX('DDD Model Calculations'!$D$20-'Weather Data'!F410,0),MAX('DDD Model Calculations'!$D$20-AVERAGE('Weather Data'!F409,'Weather Data'!F411),0))</f>
        <v>40.799999237060547</v>
      </c>
      <c r="K410">
        <f>IF(G410&lt;&gt;"",MAX('DDD Model Calculations'!$D$20-'Weather Data'!G410,0),MAX('DDD Model Calculations'!$D$20-AVERAGE('Weather Data'!G409,'Weather Data'!G411),0))</f>
        <v>35</v>
      </c>
      <c r="L410" s="2">
        <f t="shared" si="30"/>
        <v>42048</v>
      </c>
      <c r="M410">
        <f t="shared" si="31"/>
        <v>5258.2999966591597</v>
      </c>
      <c r="N410">
        <f t="shared" si="32"/>
        <v>5567.6000008359551</v>
      </c>
      <c r="O410">
        <f t="shared" si="33"/>
        <v>6034.2999970018864</v>
      </c>
      <c r="P410">
        <f t="shared" si="34"/>
        <v>7623.7000150978565</v>
      </c>
    </row>
    <row r="411" spans="1:16" x14ac:dyDescent="0.4">
      <c r="A411" s="1">
        <v>2015</v>
      </c>
      <c r="B411" s="1">
        <v>2</v>
      </c>
      <c r="C411" s="1">
        <v>14</v>
      </c>
      <c r="D411" s="1">
        <v>-13.80000019073486</v>
      </c>
      <c r="E411" s="1">
        <v>-14.60000038146973</v>
      </c>
      <c r="F411" s="1">
        <v>-17.20000076293945</v>
      </c>
      <c r="G411" s="1">
        <v>-23.89999961853027</v>
      </c>
      <c r="H411">
        <f>IF(D411&lt;&gt;"",MAX('DDD Model Calculations'!$D$20-'Weather Data'!D411,0),MAX('DDD Model Calculations'!$D$20-AVERAGE('Weather Data'!D410,'Weather Data'!D412),0))</f>
        <v>31.80000019073486</v>
      </c>
      <c r="I411">
        <f>IF(E411&lt;&gt;"",MAX('DDD Model Calculations'!$D$20-'Weather Data'!E411,0),MAX('DDD Model Calculations'!$D$20-AVERAGE('Weather Data'!E410,'Weather Data'!E412),0))</f>
        <v>32.600000381469727</v>
      </c>
      <c r="J411">
        <f>IF(F411&lt;&gt;"",MAX('DDD Model Calculations'!$D$20-'Weather Data'!F411,0),MAX('DDD Model Calculations'!$D$20-AVERAGE('Weather Data'!F410,'Weather Data'!F412),0))</f>
        <v>35.200000762939453</v>
      </c>
      <c r="K411">
        <f>IF(G411&lt;&gt;"",MAX('DDD Model Calculations'!$D$20-'Weather Data'!G411,0),MAX('DDD Model Calculations'!$D$20-AVERAGE('Weather Data'!G410,'Weather Data'!G412),0))</f>
        <v>41.899999618530273</v>
      </c>
      <c r="L411" s="2">
        <f t="shared" si="30"/>
        <v>42049</v>
      </c>
      <c r="M411">
        <f t="shared" si="31"/>
        <v>5290.0999968498945</v>
      </c>
      <c r="N411">
        <f t="shared" si="32"/>
        <v>5600.2000012174249</v>
      </c>
      <c r="O411">
        <f t="shared" si="33"/>
        <v>6069.4999977648258</v>
      </c>
      <c r="P411">
        <f t="shared" si="34"/>
        <v>7665.6000147163868</v>
      </c>
    </row>
    <row r="412" spans="1:16" x14ac:dyDescent="0.4">
      <c r="A412" s="1">
        <v>2015</v>
      </c>
      <c r="B412" s="1">
        <v>2</v>
      </c>
      <c r="C412" s="1">
        <v>15</v>
      </c>
      <c r="D412" s="1">
        <v>-22.29999923706055</v>
      </c>
      <c r="E412" s="1">
        <v>-24.5</v>
      </c>
      <c r="F412" s="1">
        <v>-18.89999961853027</v>
      </c>
      <c r="G412" s="1">
        <v>-28.29999923706055</v>
      </c>
      <c r="H412">
        <f>IF(D412&lt;&gt;"",MAX('DDD Model Calculations'!$D$20-'Weather Data'!D412,0),MAX('DDD Model Calculations'!$D$20-AVERAGE('Weather Data'!D411,'Weather Data'!D413),0))</f>
        <v>40.299999237060547</v>
      </c>
      <c r="I412">
        <f>IF(E412&lt;&gt;"",MAX('DDD Model Calculations'!$D$20-'Weather Data'!E412,0),MAX('DDD Model Calculations'!$D$20-AVERAGE('Weather Data'!E411,'Weather Data'!E413),0))</f>
        <v>42.5</v>
      </c>
      <c r="J412">
        <f>IF(F412&lt;&gt;"",MAX('DDD Model Calculations'!$D$20-'Weather Data'!F412,0),MAX('DDD Model Calculations'!$D$20-AVERAGE('Weather Data'!F411,'Weather Data'!F413),0))</f>
        <v>36.899999618530273</v>
      </c>
      <c r="K412">
        <f>IF(G412&lt;&gt;"",MAX('DDD Model Calculations'!$D$20-'Weather Data'!G412,0),MAX('DDD Model Calculations'!$D$20-AVERAGE('Weather Data'!G411,'Weather Data'!G413),0))</f>
        <v>46.299999237060547</v>
      </c>
      <c r="L412" s="2">
        <f t="shared" si="30"/>
        <v>42050</v>
      </c>
      <c r="M412">
        <f t="shared" si="31"/>
        <v>5330.3999960869551</v>
      </c>
      <c r="N412">
        <f t="shared" si="32"/>
        <v>5642.7000012174249</v>
      </c>
      <c r="O412">
        <f t="shared" si="33"/>
        <v>6106.3999973833561</v>
      </c>
      <c r="P412">
        <f t="shared" si="34"/>
        <v>7711.9000139534473</v>
      </c>
    </row>
    <row r="413" spans="1:16" x14ac:dyDescent="0.4">
      <c r="A413" s="1">
        <v>2015</v>
      </c>
      <c r="B413" s="1">
        <v>2</v>
      </c>
      <c r="C413" s="1">
        <v>16</v>
      </c>
      <c r="D413" s="1">
        <v>-18.89999961853027</v>
      </c>
      <c r="E413" s="1">
        <v>-23</v>
      </c>
      <c r="F413" s="1">
        <v>-21.70000076293945</v>
      </c>
      <c r="G413" s="1">
        <v>-21.5</v>
      </c>
      <c r="H413">
        <f>IF(D413&lt;&gt;"",MAX('DDD Model Calculations'!$D$20-'Weather Data'!D413,0),MAX('DDD Model Calculations'!$D$20-AVERAGE('Weather Data'!D412,'Weather Data'!D414),0))</f>
        <v>36.899999618530273</v>
      </c>
      <c r="I413">
        <f>IF(E413&lt;&gt;"",MAX('DDD Model Calculations'!$D$20-'Weather Data'!E413,0),MAX('DDD Model Calculations'!$D$20-AVERAGE('Weather Data'!E412,'Weather Data'!E414),0))</f>
        <v>41</v>
      </c>
      <c r="J413">
        <f>IF(F413&lt;&gt;"",MAX('DDD Model Calculations'!$D$20-'Weather Data'!F413,0),MAX('DDD Model Calculations'!$D$20-AVERAGE('Weather Data'!F412,'Weather Data'!F414),0))</f>
        <v>39.700000762939453</v>
      </c>
      <c r="K413">
        <f>IF(G413&lt;&gt;"",MAX('DDD Model Calculations'!$D$20-'Weather Data'!G413,0),MAX('DDD Model Calculations'!$D$20-AVERAGE('Weather Data'!G412,'Weather Data'!G414),0))</f>
        <v>39.5</v>
      </c>
      <c r="L413" s="2">
        <f t="shared" si="30"/>
        <v>42051</v>
      </c>
      <c r="M413">
        <f t="shared" si="31"/>
        <v>5367.2999957054853</v>
      </c>
      <c r="N413">
        <f t="shared" si="32"/>
        <v>5683.7000012174249</v>
      </c>
      <c r="O413">
        <f t="shared" si="33"/>
        <v>6146.0999981462955</v>
      </c>
      <c r="P413">
        <f t="shared" si="34"/>
        <v>7751.4000139534473</v>
      </c>
    </row>
    <row r="414" spans="1:16" x14ac:dyDescent="0.4">
      <c r="A414" s="1">
        <v>2015</v>
      </c>
      <c r="B414" s="1">
        <v>2</v>
      </c>
      <c r="C414" s="1">
        <v>17</v>
      </c>
      <c r="D414" s="1">
        <v>-12.60000038146973</v>
      </c>
      <c r="E414" s="1">
        <v>-16.29999923706055</v>
      </c>
      <c r="F414" s="1">
        <v>-19.60000038146973</v>
      </c>
      <c r="G414" s="1">
        <v>-21.60000038146973</v>
      </c>
      <c r="H414">
        <f>IF(D414&lt;&gt;"",MAX('DDD Model Calculations'!$D$20-'Weather Data'!D414,0),MAX('DDD Model Calculations'!$D$20-AVERAGE('Weather Data'!D413,'Weather Data'!D415),0))</f>
        <v>30.60000038146973</v>
      </c>
      <c r="I414">
        <f>IF(E414&lt;&gt;"",MAX('DDD Model Calculations'!$D$20-'Weather Data'!E414,0),MAX('DDD Model Calculations'!$D$20-AVERAGE('Weather Data'!E413,'Weather Data'!E415),0))</f>
        <v>34.299999237060547</v>
      </c>
      <c r="J414">
        <f>IF(F414&lt;&gt;"",MAX('DDD Model Calculations'!$D$20-'Weather Data'!F414,0),MAX('DDD Model Calculations'!$D$20-AVERAGE('Weather Data'!F413,'Weather Data'!F415),0))</f>
        <v>37.600000381469727</v>
      </c>
      <c r="K414">
        <f>IF(G414&lt;&gt;"",MAX('DDD Model Calculations'!$D$20-'Weather Data'!G414,0),MAX('DDD Model Calculations'!$D$20-AVERAGE('Weather Data'!G413,'Weather Data'!G415),0))</f>
        <v>39.600000381469727</v>
      </c>
      <c r="L414" s="2">
        <f t="shared" si="30"/>
        <v>42052</v>
      </c>
      <c r="M414">
        <f t="shared" si="31"/>
        <v>5397.8999960869551</v>
      </c>
      <c r="N414">
        <f t="shared" si="32"/>
        <v>5718.0000004544854</v>
      </c>
      <c r="O414">
        <f t="shared" si="33"/>
        <v>6183.6999985277653</v>
      </c>
      <c r="P414">
        <f t="shared" si="34"/>
        <v>7791.0000143349171</v>
      </c>
    </row>
    <row r="415" spans="1:16" x14ac:dyDescent="0.4">
      <c r="A415" s="1">
        <v>2015</v>
      </c>
      <c r="B415" s="1">
        <v>2</v>
      </c>
      <c r="C415" s="1">
        <v>18</v>
      </c>
      <c r="D415" s="1">
        <v>-11.60000038146973</v>
      </c>
      <c r="E415" s="1">
        <v>-13.60000038146973</v>
      </c>
      <c r="F415" s="1">
        <v>-15</v>
      </c>
      <c r="G415" s="1">
        <v>-26</v>
      </c>
      <c r="H415">
        <f>IF(D415&lt;&gt;"",MAX('DDD Model Calculations'!$D$20-'Weather Data'!D415,0),MAX('DDD Model Calculations'!$D$20-AVERAGE('Weather Data'!D414,'Weather Data'!D416),0))</f>
        <v>29.60000038146973</v>
      </c>
      <c r="I415">
        <f>IF(E415&lt;&gt;"",MAX('DDD Model Calculations'!$D$20-'Weather Data'!E415,0),MAX('DDD Model Calculations'!$D$20-AVERAGE('Weather Data'!E414,'Weather Data'!E416),0))</f>
        <v>31.60000038146973</v>
      </c>
      <c r="J415">
        <f>IF(F415&lt;&gt;"",MAX('DDD Model Calculations'!$D$20-'Weather Data'!F415,0),MAX('DDD Model Calculations'!$D$20-AVERAGE('Weather Data'!F414,'Weather Data'!F416),0))</f>
        <v>33</v>
      </c>
      <c r="K415">
        <f>IF(G415&lt;&gt;"",MAX('DDD Model Calculations'!$D$20-'Weather Data'!G415,0),MAX('DDD Model Calculations'!$D$20-AVERAGE('Weather Data'!G414,'Weather Data'!G416),0))</f>
        <v>44</v>
      </c>
      <c r="L415" s="2">
        <f t="shared" si="30"/>
        <v>42053</v>
      </c>
      <c r="M415">
        <f t="shared" si="31"/>
        <v>5427.4999964684248</v>
      </c>
      <c r="N415">
        <f t="shared" si="32"/>
        <v>5749.6000008359551</v>
      </c>
      <c r="O415">
        <f t="shared" si="33"/>
        <v>6216.6999985277653</v>
      </c>
      <c r="P415">
        <f t="shared" si="34"/>
        <v>7835.0000143349171</v>
      </c>
    </row>
    <row r="416" spans="1:16" x14ac:dyDescent="0.4">
      <c r="A416" s="1">
        <v>2015</v>
      </c>
      <c r="B416" s="1">
        <v>2</v>
      </c>
      <c r="C416" s="1">
        <v>19</v>
      </c>
      <c r="D416" s="1">
        <v>-18.39999961853027</v>
      </c>
      <c r="E416" s="1">
        <v>-20.5</v>
      </c>
      <c r="F416" s="1">
        <v>-16.5</v>
      </c>
      <c r="G416" s="1">
        <v>-25.60000038146973</v>
      </c>
      <c r="H416">
        <f>IF(D416&lt;&gt;"",MAX('DDD Model Calculations'!$D$20-'Weather Data'!D416,0),MAX('DDD Model Calculations'!$D$20-AVERAGE('Weather Data'!D415,'Weather Data'!D417),0))</f>
        <v>36.399999618530273</v>
      </c>
      <c r="I416">
        <f>IF(E416&lt;&gt;"",MAX('DDD Model Calculations'!$D$20-'Weather Data'!E416,0),MAX('DDD Model Calculations'!$D$20-AVERAGE('Weather Data'!E415,'Weather Data'!E417),0))</f>
        <v>38.5</v>
      </c>
      <c r="J416">
        <f>IF(F416&lt;&gt;"",MAX('DDD Model Calculations'!$D$20-'Weather Data'!F416,0),MAX('DDD Model Calculations'!$D$20-AVERAGE('Weather Data'!F415,'Weather Data'!F417),0))</f>
        <v>34.5</v>
      </c>
      <c r="K416">
        <f>IF(G416&lt;&gt;"",MAX('DDD Model Calculations'!$D$20-'Weather Data'!G416,0),MAX('DDD Model Calculations'!$D$20-AVERAGE('Weather Data'!G415,'Weather Data'!G417),0))</f>
        <v>43.600000381469727</v>
      </c>
      <c r="L416" s="2">
        <f t="shared" si="30"/>
        <v>42054</v>
      </c>
      <c r="M416">
        <f t="shared" si="31"/>
        <v>5463.8999960869551</v>
      </c>
      <c r="N416">
        <f t="shared" si="32"/>
        <v>5788.1000008359551</v>
      </c>
      <c r="O416">
        <f t="shared" si="33"/>
        <v>6251.1999985277653</v>
      </c>
      <c r="P416">
        <f t="shared" si="34"/>
        <v>7878.6000147163868</v>
      </c>
    </row>
    <row r="417" spans="1:16" x14ac:dyDescent="0.4">
      <c r="A417" s="1">
        <v>2015</v>
      </c>
      <c r="B417" s="1">
        <v>2</v>
      </c>
      <c r="C417" s="1">
        <v>20</v>
      </c>
      <c r="D417" s="1">
        <v>-18.60000038146973</v>
      </c>
      <c r="E417" s="1">
        <v>-20.5</v>
      </c>
      <c r="F417" s="1">
        <v>-18.60000038146973</v>
      </c>
      <c r="G417" s="1">
        <v>-22.39999961853027</v>
      </c>
      <c r="H417">
        <f>IF(D417&lt;&gt;"",MAX('DDD Model Calculations'!$D$20-'Weather Data'!D417,0),MAX('DDD Model Calculations'!$D$20-AVERAGE('Weather Data'!D416,'Weather Data'!D418),0))</f>
        <v>36.600000381469727</v>
      </c>
      <c r="I417">
        <f>IF(E417&lt;&gt;"",MAX('DDD Model Calculations'!$D$20-'Weather Data'!E417,0),MAX('DDD Model Calculations'!$D$20-AVERAGE('Weather Data'!E416,'Weather Data'!E418),0))</f>
        <v>38.5</v>
      </c>
      <c r="J417">
        <f>IF(F417&lt;&gt;"",MAX('DDD Model Calculations'!$D$20-'Weather Data'!F417,0),MAX('DDD Model Calculations'!$D$20-AVERAGE('Weather Data'!F416,'Weather Data'!F418),0))</f>
        <v>36.600000381469727</v>
      </c>
      <c r="K417">
        <f>IF(G417&lt;&gt;"",MAX('DDD Model Calculations'!$D$20-'Weather Data'!G417,0),MAX('DDD Model Calculations'!$D$20-AVERAGE('Weather Data'!G416,'Weather Data'!G418),0))</f>
        <v>40.399999618530273</v>
      </c>
      <c r="L417" s="2">
        <f t="shared" si="30"/>
        <v>42055</v>
      </c>
      <c r="M417">
        <f t="shared" si="31"/>
        <v>5500.4999964684248</v>
      </c>
      <c r="N417">
        <f t="shared" si="32"/>
        <v>5826.6000008359551</v>
      </c>
      <c r="O417">
        <f t="shared" si="33"/>
        <v>6287.799998909235</v>
      </c>
      <c r="P417">
        <f t="shared" si="34"/>
        <v>7919.0000143349171</v>
      </c>
    </row>
    <row r="418" spans="1:16" x14ac:dyDescent="0.4">
      <c r="A418" s="1">
        <v>2015</v>
      </c>
      <c r="B418" s="1">
        <v>2</v>
      </c>
      <c r="C418" s="1">
        <v>21</v>
      </c>
      <c r="D418" s="1">
        <v>-11.30000019073486</v>
      </c>
      <c r="E418" s="1">
        <v>-12.80000019073486</v>
      </c>
      <c r="F418" s="1">
        <v>-15.69999980926514</v>
      </c>
      <c r="G418" s="1">
        <v>-20.20000076293945</v>
      </c>
      <c r="H418">
        <f>IF(D418&lt;&gt;"",MAX('DDD Model Calculations'!$D$20-'Weather Data'!D418,0),MAX('DDD Model Calculations'!$D$20-AVERAGE('Weather Data'!D417,'Weather Data'!D419),0))</f>
        <v>29.30000019073486</v>
      </c>
      <c r="I418">
        <f>IF(E418&lt;&gt;"",MAX('DDD Model Calculations'!$D$20-'Weather Data'!E418,0),MAX('DDD Model Calculations'!$D$20-AVERAGE('Weather Data'!E417,'Weather Data'!E419),0))</f>
        <v>30.80000019073486</v>
      </c>
      <c r="J418">
        <f>IF(F418&lt;&gt;"",MAX('DDD Model Calculations'!$D$20-'Weather Data'!F418,0),MAX('DDD Model Calculations'!$D$20-AVERAGE('Weather Data'!F417,'Weather Data'!F419),0))</f>
        <v>33.699999809265137</v>
      </c>
      <c r="K418">
        <f>IF(G418&lt;&gt;"",MAX('DDD Model Calculations'!$D$20-'Weather Data'!G418,0),MAX('DDD Model Calculations'!$D$20-AVERAGE('Weather Data'!G417,'Weather Data'!G419),0))</f>
        <v>38.200000762939453</v>
      </c>
      <c r="L418" s="2">
        <f t="shared" si="30"/>
        <v>42056</v>
      </c>
      <c r="M418">
        <f t="shared" si="31"/>
        <v>5529.7999966591597</v>
      </c>
      <c r="N418">
        <f t="shared" si="32"/>
        <v>5857.40000102669</v>
      </c>
      <c r="O418">
        <f t="shared" si="33"/>
        <v>6321.4999987185001</v>
      </c>
      <c r="P418">
        <f t="shared" si="34"/>
        <v>7957.2000150978565</v>
      </c>
    </row>
    <row r="419" spans="1:16" x14ac:dyDescent="0.4">
      <c r="A419" s="1">
        <v>2015</v>
      </c>
      <c r="B419" s="1">
        <v>2</v>
      </c>
      <c r="C419" s="1">
        <v>22</v>
      </c>
      <c r="D419" s="1">
        <v>-10</v>
      </c>
      <c r="E419" s="1">
        <v>-12.39999961853027</v>
      </c>
      <c r="F419" s="1">
        <v>-9.6000003814697266</v>
      </c>
      <c r="G419" s="1">
        <v>-24.79999923706055</v>
      </c>
      <c r="H419">
        <f>IF(D419&lt;&gt;"",MAX('DDD Model Calculations'!$D$20-'Weather Data'!D419,0),MAX('DDD Model Calculations'!$D$20-AVERAGE('Weather Data'!D418,'Weather Data'!D420),0))</f>
        <v>28</v>
      </c>
      <c r="I419">
        <f>IF(E419&lt;&gt;"",MAX('DDD Model Calculations'!$D$20-'Weather Data'!E419,0),MAX('DDD Model Calculations'!$D$20-AVERAGE('Weather Data'!E418,'Weather Data'!E420),0))</f>
        <v>30.39999961853027</v>
      </c>
      <c r="J419">
        <f>IF(F419&lt;&gt;"",MAX('DDD Model Calculations'!$D$20-'Weather Data'!F419,0),MAX('DDD Model Calculations'!$D$20-AVERAGE('Weather Data'!F418,'Weather Data'!F420),0))</f>
        <v>27.600000381469727</v>
      </c>
      <c r="K419">
        <f>IF(G419&lt;&gt;"",MAX('DDD Model Calculations'!$D$20-'Weather Data'!G419,0),MAX('DDD Model Calculations'!$D$20-AVERAGE('Weather Data'!G418,'Weather Data'!G420),0))</f>
        <v>42.799999237060547</v>
      </c>
      <c r="L419" s="2">
        <f t="shared" si="30"/>
        <v>42057</v>
      </c>
      <c r="M419">
        <f t="shared" si="31"/>
        <v>5557.7999966591597</v>
      </c>
      <c r="N419">
        <f t="shared" si="32"/>
        <v>5887.8000006452203</v>
      </c>
      <c r="O419">
        <f t="shared" si="33"/>
        <v>6349.0999990999699</v>
      </c>
      <c r="P419">
        <f t="shared" si="34"/>
        <v>8000.0000143349171</v>
      </c>
    </row>
    <row r="420" spans="1:16" x14ac:dyDescent="0.4">
      <c r="A420" s="1">
        <v>2015</v>
      </c>
      <c r="B420" s="1">
        <v>2</v>
      </c>
      <c r="C420" s="1">
        <v>23</v>
      </c>
      <c r="D420" s="1">
        <v>-18.39999961853027</v>
      </c>
      <c r="E420" s="1">
        <v>-20.89999961853027</v>
      </c>
      <c r="F420" s="1">
        <v>-21.20000076293945</v>
      </c>
      <c r="G420" s="1">
        <v>-20.29999923706055</v>
      </c>
      <c r="H420">
        <f>IF(D420&lt;&gt;"",MAX('DDD Model Calculations'!$D$20-'Weather Data'!D420,0),MAX('DDD Model Calculations'!$D$20-AVERAGE('Weather Data'!D419,'Weather Data'!D421),0))</f>
        <v>36.399999618530273</v>
      </c>
      <c r="I420">
        <f>IF(E420&lt;&gt;"",MAX('DDD Model Calculations'!$D$20-'Weather Data'!E420,0),MAX('DDD Model Calculations'!$D$20-AVERAGE('Weather Data'!E419,'Weather Data'!E421),0))</f>
        <v>38.899999618530273</v>
      </c>
      <c r="J420">
        <f>IF(F420&lt;&gt;"",MAX('DDD Model Calculations'!$D$20-'Weather Data'!F420,0),MAX('DDD Model Calculations'!$D$20-AVERAGE('Weather Data'!F419,'Weather Data'!F421),0))</f>
        <v>39.200000762939453</v>
      </c>
      <c r="K420">
        <f>IF(G420&lt;&gt;"",MAX('DDD Model Calculations'!$D$20-'Weather Data'!G420,0),MAX('DDD Model Calculations'!$D$20-AVERAGE('Weather Data'!G419,'Weather Data'!G421),0))</f>
        <v>38.299999237060547</v>
      </c>
      <c r="L420" s="2">
        <f t="shared" si="30"/>
        <v>42058</v>
      </c>
      <c r="M420">
        <f t="shared" si="31"/>
        <v>5594.1999962776899</v>
      </c>
      <c r="N420">
        <f t="shared" si="32"/>
        <v>5926.7000002637506</v>
      </c>
      <c r="O420">
        <f t="shared" si="33"/>
        <v>6388.2999998629093</v>
      </c>
      <c r="P420">
        <f t="shared" si="34"/>
        <v>8038.3000135719776</v>
      </c>
    </row>
    <row r="421" spans="1:16" x14ac:dyDescent="0.4">
      <c r="A421" s="1">
        <v>2015</v>
      </c>
      <c r="B421" s="1">
        <v>2</v>
      </c>
      <c r="C421" s="1">
        <v>24</v>
      </c>
      <c r="D421" s="1">
        <v>-14.5</v>
      </c>
      <c r="E421" s="1">
        <v>-13.89999961853027</v>
      </c>
      <c r="F421" s="1">
        <v>-17.70000076293945</v>
      </c>
      <c r="G421" s="1">
        <v>-14.19999980926514</v>
      </c>
      <c r="H421">
        <f>IF(D421&lt;&gt;"",MAX('DDD Model Calculations'!$D$20-'Weather Data'!D421,0),MAX('DDD Model Calculations'!$D$20-AVERAGE('Weather Data'!D420,'Weather Data'!D422),0))</f>
        <v>32.5</v>
      </c>
      <c r="I421">
        <f>IF(E421&lt;&gt;"",MAX('DDD Model Calculations'!$D$20-'Weather Data'!E421,0),MAX('DDD Model Calculations'!$D$20-AVERAGE('Weather Data'!E420,'Weather Data'!E422),0))</f>
        <v>31.89999961853027</v>
      </c>
      <c r="J421">
        <f>IF(F421&lt;&gt;"",MAX('DDD Model Calculations'!$D$20-'Weather Data'!F421,0),MAX('DDD Model Calculations'!$D$20-AVERAGE('Weather Data'!F420,'Weather Data'!F422),0))</f>
        <v>35.700000762939453</v>
      </c>
      <c r="K421">
        <f>IF(G421&lt;&gt;"",MAX('DDD Model Calculations'!$D$20-'Weather Data'!G421,0),MAX('DDD Model Calculations'!$D$20-AVERAGE('Weather Data'!G420,'Weather Data'!G422),0))</f>
        <v>32.199999809265137</v>
      </c>
      <c r="L421" s="2">
        <f t="shared" si="30"/>
        <v>42059</v>
      </c>
      <c r="M421">
        <f t="shared" si="31"/>
        <v>5626.6999962776899</v>
      </c>
      <c r="N421">
        <f t="shared" si="32"/>
        <v>5958.5999998822808</v>
      </c>
      <c r="O421">
        <f t="shared" si="33"/>
        <v>6424.0000006258488</v>
      </c>
      <c r="P421">
        <f t="shared" si="34"/>
        <v>8070.5000133812428</v>
      </c>
    </row>
    <row r="422" spans="1:16" x14ac:dyDescent="0.4">
      <c r="A422" s="1">
        <v>2015</v>
      </c>
      <c r="B422" s="1">
        <v>2</v>
      </c>
      <c r="C422" s="1">
        <v>25</v>
      </c>
      <c r="D422" s="1">
        <v>-12.19999980926514</v>
      </c>
      <c r="E422" s="1">
        <v>-13.60000038146973</v>
      </c>
      <c r="F422" s="1">
        <v>-15.10000038146973</v>
      </c>
      <c r="G422" s="1">
        <v>-21.5</v>
      </c>
      <c r="H422">
        <f>IF(D422&lt;&gt;"",MAX('DDD Model Calculations'!$D$20-'Weather Data'!D422,0),MAX('DDD Model Calculations'!$D$20-AVERAGE('Weather Data'!D421,'Weather Data'!D423),0))</f>
        <v>30.19999980926514</v>
      </c>
      <c r="I422">
        <f>IF(E422&lt;&gt;"",MAX('DDD Model Calculations'!$D$20-'Weather Data'!E422,0),MAX('DDD Model Calculations'!$D$20-AVERAGE('Weather Data'!E421,'Weather Data'!E423),0))</f>
        <v>31.60000038146973</v>
      </c>
      <c r="J422">
        <f>IF(F422&lt;&gt;"",MAX('DDD Model Calculations'!$D$20-'Weather Data'!F422,0),MAX('DDD Model Calculations'!$D$20-AVERAGE('Weather Data'!F421,'Weather Data'!F423),0))</f>
        <v>33.100000381469727</v>
      </c>
      <c r="K422">
        <f>IF(G422&lt;&gt;"",MAX('DDD Model Calculations'!$D$20-'Weather Data'!G422,0),MAX('DDD Model Calculations'!$D$20-AVERAGE('Weather Data'!G421,'Weather Data'!G423),0))</f>
        <v>39.5</v>
      </c>
      <c r="L422" s="2">
        <f t="shared" si="30"/>
        <v>42060</v>
      </c>
      <c r="M422">
        <f t="shared" si="31"/>
        <v>5656.8999960869551</v>
      </c>
      <c r="N422">
        <f t="shared" si="32"/>
        <v>5990.2000002637506</v>
      </c>
      <c r="O422">
        <f t="shared" si="33"/>
        <v>6457.1000010073185</v>
      </c>
      <c r="P422">
        <f t="shared" si="34"/>
        <v>8110.0000133812428</v>
      </c>
    </row>
    <row r="423" spans="1:16" x14ac:dyDescent="0.4">
      <c r="A423" s="1">
        <v>2015</v>
      </c>
      <c r="B423" s="1">
        <v>2</v>
      </c>
      <c r="C423" s="1">
        <v>26</v>
      </c>
      <c r="D423" s="1">
        <v>-14</v>
      </c>
      <c r="E423" s="1">
        <v>-17.10000038146973</v>
      </c>
      <c r="F423" s="1">
        <v>-18.10000038146973</v>
      </c>
      <c r="G423" s="1">
        <v>-22.5</v>
      </c>
      <c r="H423">
        <f>IF(D423&lt;&gt;"",MAX('DDD Model Calculations'!$D$20-'Weather Data'!D423,0),MAX('DDD Model Calculations'!$D$20-AVERAGE('Weather Data'!D422,'Weather Data'!D424),0))</f>
        <v>32</v>
      </c>
      <c r="I423">
        <f>IF(E423&lt;&gt;"",MAX('DDD Model Calculations'!$D$20-'Weather Data'!E423,0),MAX('DDD Model Calculations'!$D$20-AVERAGE('Weather Data'!E422,'Weather Data'!E424),0))</f>
        <v>35.100000381469727</v>
      </c>
      <c r="J423">
        <f>IF(F423&lt;&gt;"",MAX('DDD Model Calculations'!$D$20-'Weather Data'!F423,0),MAX('DDD Model Calculations'!$D$20-AVERAGE('Weather Data'!F422,'Weather Data'!F424),0))</f>
        <v>36.100000381469727</v>
      </c>
      <c r="K423">
        <f>IF(G423&lt;&gt;"",MAX('DDD Model Calculations'!$D$20-'Weather Data'!G423,0),MAX('DDD Model Calculations'!$D$20-AVERAGE('Weather Data'!G422,'Weather Data'!G424),0))</f>
        <v>40.5</v>
      </c>
      <c r="L423" s="2">
        <f t="shared" si="30"/>
        <v>42061</v>
      </c>
      <c r="M423">
        <f t="shared" si="31"/>
        <v>5688.8999960869551</v>
      </c>
      <c r="N423">
        <f t="shared" si="32"/>
        <v>6025.3000006452203</v>
      </c>
      <c r="O423">
        <f t="shared" si="33"/>
        <v>6493.2000013887882</v>
      </c>
      <c r="P423">
        <f t="shared" si="34"/>
        <v>8150.5000133812428</v>
      </c>
    </row>
    <row r="424" spans="1:16" x14ac:dyDescent="0.4">
      <c r="A424" s="1">
        <v>2015</v>
      </c>
      <c r="B424" s="1">
        <v>2</v>
      </c>
      <c r="C424" s="1">
        <v>27</v>
      </c>
      <c r="D424" s="1">
        <v>-15.39999961853027</v>
      </c>
      <c r="E424" s="1">
        <v>-19.29999923706055</v>
      </c>
      <c r="F424" s="1">
        <v>-17</v>
      </c>
      <c r="G424" s="1">
        <v>-17.70000076293945</v>
      </c>
      <c r="H424">
        <f>IF(D424&lt;&gt;"",MAX('DDD Model Calculations'!$D$20-'Weather Data'!D424,0),MAX('DDD Model Calculations'!$D$20-AVERAGE('Weather Data'!D423,'Weather Data'!D425),0))</f>
        <v>33.399999618530273</v>
      </c>
      <c r="I424">
        <f>IF(E424&lt;&gt;"",MAX('DDD Model Calculations'!$D$20-'Weather Data'!E424,0),MAX('DDD Model Calculations'!$D$20-AVERAGE('Weather Data'!E423,'Weather Data'!E425),0))</f>
        <v>37.299999237060547</v>
      </c>
      <c r="J424">
        <f>IF(F424&lt;&gt;"",MAX('DDD Model Calculations'!$D$20-'Weather Data'!F424,0),MAX('DDD Model Calculations'!$D$20-AVERAGE('Weather Data'!F423,'Weather Data'!F425),0))</f>
        <v>35</v>
      </c>
      <c r="K424">
        <f>IF(G424&lt;&gt;"",MAX('DDD Model Calculations'!$D$20-'Weather Data'!G424,0),MAX('DDD Model Calculations'!$D$20-AVERAGE('Weather Data'!G423,'Weather Data'!G425),0))</f>
        <v>35.700000762939453</v>
      </c>
      <c r="L424" s="2">
        <f t="shared" si="30"/>
        <v>42062</v>
      </c>
      <c r="M424">
        <f t="shared" si="31"/>
        <v>5722.2999957054853</v>
      </c>
      <c r="N424">
        <f t="shared" si="32"/>
        <v>6062.5999998822808</v>
      </c>
      <c r="O424">
        <f t="shared" si="33"/>
        <v>6528.2000013887882</v>
      </c>
      <c r="P424">
        <f t="shared" si="34"/>
        <v>8186.2000141441822</v>
      </c>
    </row>
    <row r="425" spans="1:16" x14ac:dyDescent="0.4">
      <c r="A425" s="1">
        <v>2015</v>
      </c>
      <c r="B425" s="1">
        <v>2</v>
      </c>
      <c r="C425" s="1">
        <v>28</v>
      </c>
      <c r="D425" s="1">
        <v>-11.80000019073486</v>
      </c>
      <c r="E425" s="1">
        <v>-15.39999961853027</v>
      </c>
      <c r="F425" s="1">
        <v>-12.10000038146973</v>
      </c>
      <c r="G425" s="1">
        <v>-16</v>
      </c>
      <c r="H425">
        <f>IF(D425&lt;&gt;"",MAX('DDD Model Calculations'!$D$20-'Weather Data'!D425,0),MAX('DDD Model Calculations'!$D$20-AVERAGE('Weather Data'!D424,'Weather Data'!D426),0))</f>
        <v>29.80000019073486</v>
      </c>
      <c r="I425">
        <f>IF(E425&lt;&gt;"",MAX('DDD Model Calculations'!$D$20-'Weather Data'!E425,0),MAX('DDD Model Calculations'!$D$20-AVERAGE('Weather Data'!E424,'Weather Data'!E426),0))</f>
        <v>33.399999618530273</v>
      </c>
      <c r="J425">
        <f>IF(F425&lt;&gt;"",MAX('DDD Model Calculations'!$D$20-'Weather Data'!F425,0),MAX('DDD Model Calculations'!$D$20-AVERAGE('Weather Data'!F424,'Weather Data'!F426),0))</f>
        <v>30.10000038146973</v>
      </c>
      <c r="K425">
        <f>IF(G425&lt;&gt;"",MAX('DDD Model Calculations'!$D$20-'Weather Data'!G425,0),MAX('DDD Model Calculations'!$D$20-AVERAGE('Weather Data'!G424,'Weather Data'!G426),0))</f>
        <v>34</v>
      </c>
      <c r="L425" s="2">
        <f t="shared" si="30"/>
        <v>42063</v>
      </c>
      <c r="M425">
        <f t="shared" si="31"/>
        <v>5752.0999958962202</v>
      </c>
      <c r="N425">
        <f t="shared" si="32"/>
        <v>6095.9999995008111</v>
      </c>
      <c r="O425">
        <f t="shared" si="33"/>
        <v>6558.3000017702579</v>
      </c>
      <c r="P425">
        <f t="shared" si="34"/>
        <v>8220.2000141441822</v>
      </c>
    </row>
    <row r="426" spans="1:16" x14ac:dyDescent="0.4">
      <c r="A426" s="1">
        <v>2015</v>
      </c>
      <c r="B426" s="1">
        <v>3</v>
      </c>
      <c r="C426" s="1">
        <v>1</v>
      </c>
      <c r="D426" s="1">
        <v>-7.8000001907348633</v>
      </c>
      <c r="E426" s="1">
        <v>-9.3000001907348633</v>
      </c>
      <c r="F426" s="1">
        <v>-10</v>
      </c>
      <c r="G426" s="1">
        <v>-9.3000001907348633</v>
      </c>
      <c r="H426">
        <f>IF(D426&lt;&gt;"",MAX('DDD Model Calculations'!$D$20-'Weather Data'!D426,0),MAX('DDD Model Calculations'!$D$20-AVERAGE('Weather Data'!D425,'Weather Data'!D427),0))</f>
        <v>25.800000190734863</v>
      </c>
      <c r="I426">
        <f>IF(E426&lt;&gt;"",MAX('DDD Model Calculations'!$D$20-'Weather Data'!E426,0),MAX('DDD Model Calculations'!$D$20-AVERAGE('Weather Data'!E425,'Weather Data'!E427),0))</f>
        <v>27.300000190734863</v>
      </c>
      <c r="J426">
        <f>IF(F426&lt;&gt;"",MAX('DDD Model Calculations'!$D$20-'Weather Data'!F426,0),MAX('DDD Model Calculations'!$D$20-AVERAGE('Weather Data'!F425,'Weather Data'!F427),0))</f>
        <v>28</v>
      </c>
      <c r="K426">
        <f>IF(G426&lt;&gt;"",MAX('DDD Model Calculations'!$D$20-'Weather Data'!G426,0),MAX('DDD Model Calculations'!$D$20-AVERAGE('Weather Data'!G425,'Weather Data'!G427),0))</f>
        <v>27.300000190734863</v>
      </c>
      <c r="L426" s="2">
        <f t="shared" si="30"/>
        <v>42064</v>
      </c>
      <c r="M426">
        <f t="shared" si="31"/>
        <v>5777.8999960869551</v>
      </c>
      <c r="N426">
        <f t="shared" si="32"/>
        <v>6123.299999691546</v>
      </c>
      <c r="O426">
        <f t="shared" si="33"/>
        <v>6586.3000017702579</v>
      </c>
      <c r="P426">
        <f t="shared" si="34"/>
        <v>8247.5000143349171</v>
      </c>
    </row>
    <row r="427" spans="1:16" x14ac:dyDescent="0.4">
      <c r="A427" s="1">
        <v>2015</v>
      </c>
      <c r="B427" s="1">
        <v>3</v>
      </c>
      <c r="C427" s="1">
        <v>2</v>
      </c>
      <c r="D427" s="1">
        <v>-7.1999998092651367</v>
      </c>
      <c r="E427" s="1">
        <v>-11.30000019073486</v>
      </c>
      <c r="F427" s="1">
        <v>-9.5</v>
      </c>
      <c r="G427" s="1">
        <v>-11.39999961853027</v>
      </c>
      <c r="H427">
        <f>IF(D427&lt;&gt;"",MAX('DDD Model Calculations'!$D$20-'Weather Data'!D427,0),MAX('DDD Model Calculations'!$D$20-AVERAGE('Weather Data'!D426,'Weather Data'!D428),0))</f>
        <v>25.199999809265137</v>
      </c>
      <c r="I427">
        <f>IF(E427&lt;&gt;"",MAX('DDD Model Calculations'!$D$20-'Weather Data'!E427,0),MAX('DDD Model Calculations'!$D$20-AVERAGE('Weather Data'!E426,'Weather Data'!E428),0))</f>
        <v>29.30000019073486</v>
      </c>
      <c r="J427">
        <f>IF(F427&lt;&gt;"",MAX('DDD Model Calculations'!$D$20-'Weather Data'!F427,0),MAX('DDD Model Calculations'!$D$20-AVERAGE('Weather Data'!F426,'Weather Data'!F428),0))</f>
        <v>27.5</v>
      </c>
      <c r="K427">
        <f>IF(G427&lt;&gt;"",MAX('DDD Model Calculations'!$D$20-'Weather Data'!G427,0),MAX('DDD Model Calculations'!$D$20-AVERAGE('Weather Data'!G426,'Weather Data'!G428),0))</f>
        <v>29.39999961853027</v>
      </c>
      <c r="L427" s="2">
        <f t="shared" si="30"/>
        <v>42065</v>
      </c>
      <c r="M427">
        <f t="shared" si="31"/>
        <v>5803.0999958962202</v>
      </c>
      <c r="N427">
        <f t="shared" si="32"/>
        <v>6152.5999998822808</v>
      </c>
      <c r="O427">
        <f t="shared" si="33"/>
        <v>6613.8000017702579</v>
      </c>
      <c r="P427">
        <f t="shared" si="34"/>
        <v>8276.9000139534473</v>
      </c>
    </row>
    <row r="428" spans="1:16" x14ac:dyDescent="0.4">
      <c r="A428" s="1">
        <v>2015</v>
      </c>
      <c r="B428" s="1">
        <v>3</v>
      </c>
      <c r="C428" s="1">
        <v>3</v>
      </c>
      <c r="D428" s="1">
        <v>-6.1999998092651367</v>
      </c>
      <c r="E428" s="1">
        <v>-9.1000003814697266</v>
      </c>
      <c r="F428" s="1">
        <v>-12.39999961853027</v>
      </c>
      <c r="G428" s="1">
        <v>-10.30000019073486</v>
      </c>
      <c r="H428">
        <f>IF(D428&lt;&gt;"",MAX('DDD Model Calculations'!$D$20-'Weather Data'!D428,0),MAX('DDD Model Calculations'!$D$20-AVERAGE('Weather Data'!D427,'Weather Data'!D429),0))</f>
        <v>24.199999809265137</v>
      </c>
      <c r="I428">
        <f>IF(E428&lt;&gt;"",MAX('DDD Model Calculations'!$D$20-'Weather Data'!E428,0),MAX('DDD Model Calculations'!$D$20-AVERAGE('Weather Data'!E427,'Weather Data'!E429),0))</f>
        <v>27.100000381469727</v>
      </c>
      <c r="J428">
        <f>IF(F428&lt;&gt;"",MAX('DDD Model Calculations'!$D$20-'Weather Data'!F428,0),MAX('DDD Model Calculations'!$D$20-AVERAGE('Weather Data'!F427,'Weather Data'!F429),0))</f>
        <v>30.39999961853027</v>
      </c>
      <c r="K428">
        <f>IF(G428&lt;&gt;"",MAX('DDD Model Calculations'!$D$20-'Weather Data'!G428,0),MAX('DDD Model Calculations'!$D$20-AVERAGE('Weather Data'!G427,'Weather Data'!G429),0))</f>
        <v>28.30000019073486</v>
      </c>
      <c r="L428" s="2">
        <f t="shared" si="30"/>
        <v>42066</v>
      </c>
      <c r="M428">
        <f t="shared" si="31"/>
        <v>5827.2999957054853</v>
      </c>
      <c r="N428">
        <f t="shared" si="32"/>
        <v>6179.7000002637506</v>
      </c>
      <c r="O428">
        <f t="shared" si="33"/>
        <v>6644.2000013887882</v>
      </c>
      <c r="P428">
        <f t="shared" si="34"/>
        <v>8305.2000141441822</v>
      </c>
    </row>
    <row r="429" spans="1:16" x14ac:dyDescent="0.4">
      <c r="A429" s="1">
        <v>2015</v>
      </c>
      <c r="B429" s="1">
        <v>3</v>
      </c>
      <c r="C429" s="1">
        <v>4</v>
      </c>
      <c r="D429" s="1">
        <v>-5.3000001907348633</v>
      </c>
      <c r="E429" s="1">
        <v>-6.6999998092651367</v>
      </c>
      <c r="F429" s="1">
        <v>-3.5999999046325679</v>
      </c>
      <c r="G429" s="1">
        <v>-21.29999923706055</v>
      </c>
      <c r="H429">
        <f>IF(D429&lt;&gt;"",MAX('DDD Model Calculations'!$D$20-'Weather Data'!D429,0),MAX('DDD Model Calculations'!$D$20-AVERAGE('Weather Data'!D428,'Weather Data'!D430),0))</f>
        <v>23.300000190734863</v>
      </c>
      <c r="I429">
        <f>IF(E429&lt;&gt;"",MAX('DDD Model Calculations'!$D$20-'Weather Data'!E429,0),MAX('DDD Model Calculations'!$D$20-AVERAGE('Weather Data'!E428,'Weather Data'!E430),0))</f>
        <v>24.699999809265137</v>
      </c>
      <c r="J429">
        <f>IF(F429&lt;&gt;"",MAX('DDD Model Calculations'!$D$20-'Weather Data'!F429,0),MAX('DDD Model Calculations'!$D$20-AVERAGE('Weather Data'!F428,'Weather Data'!F430),0))</f>
        <v>21.599999904632568</v>
      </c>
      <c r="K429">
        <f>IF(G429&lt;&gt;"",MAX('DDD Model Calculations'!$D$20-'Weather Data'!G429,0),MAX('DDD Model Calculations'!$D$20-AVERAGE('Weather Data'!G428,'Weather Data'!G430),0))</f>
        <v>39.299999237060547</v>
      </c>
      <c r="L429" s="2">
        <f t="shared" si="30"/>
        <v>42067</v>
      </c>
      <c r="M429">
        <f t="shared" si="31"/>
        <v>5850.5999958962202</v>
      </c>
      <c r="N429">
        <f t="shared" si="32"/>
        <v>6204.4000000730157</v>
      </c>
      <c r="O429">
        <f t="shared" si="33"/>
        <v>6665.8000012934208</v>
      </c>
      <c r="P429">
        <f t="shared" si="34"/>
        <v>8344.5000133812428</v>
      </c>
    </row>
    <row r="430" spans="1:16" x14ac:dyDescent="0.4">
      <c r="A430" s="1">
        <v>2015</v>
      </c>
      <c r="B430" s="1">
        <v>3</v>
      </c>
      <c r="C430" s="1">
        <v>5</v>
      </c>
      <c r="D430" s="1">
        <v>-13.19999980926514</v>
      </c>
      <c r="E430" s="1">
        <v>-16.89999961853027</v>
      </c>
      <c r="F430" s="1">
        <v>-15.30000019073486</v>
      </c>
      <c r="G430" s="1">
        <v>-21.5</v>
      </c>
      <c r="H430">
        <f>IF(D430&lt;&gt;"",MAX('DDD Model Calculations'!$D$20-'Weather Data'!D430,0),MAX('DDD Model Calculations'!$D$20-AVERAGE('Weather Data'!D429,'Weather Data'!D431),0))</f>
        <v>31.19999980926514</v>
      </c>
      <c r="I430">
        <f>IF(E430&lt;&gt;"",MAX('DDD Model Calculations'!$D$20-'Weather Data'!E430,0),MAX('DDD Model Calculations'!$D$20-AVERAGE('Weather Data'!E429,'Weather Data'!E431),0))</f>
        <v>34.899999618530273</v>
      </c>
      <c r="J430">
        <f>IF(F430&lt;&gt;"",MAX('DDD Model Calculations'!$D$20-'Weather Data'!F430,0),MAX('DDD Model Calculations'!$D$20-AVERAGE('Weather Data'!F429,'Weather Data'!F431),0))</f>
        <v>33.300000190734863</v>
      </c>
      <c r="K430">
        <f>IF(G430&lt;&gt;"",MAX('DDD Model Calculations'!$D$20-'Weather Data'!G430,0),MAX('DDD Model Calculations'!$D$20-AVERAGE('Weather Data'!G429,'Weather Data'!G431),0))</f>
        <v>39.5</v>
      </c>
      <c r="L430" s="2">
        <f t="shared" si="30"/>
        <v>42068</v>
      </c>
      <c r="M430">
        <f t="shared" si="31"/>
        <v>5881.7999957054853</v>
      </c>
      <c r="N430">
        <f t="shared" si="32"/>
        <v>6239.299999691546</v>
      </c>
      <c r="O430">
        <f t="shared" si="33"/>
        <v>6699.1000014841557</v>
      </c>
      <c r="P430">
        <f t="shared" si="34"/>
        <v>8384.0000133812428</v>
      </c>
    </row>
    <row r="431" spans="1:16" x14ac:dyDescent="0.4">
      <c r="A431" s="1">
        <v>2015</v>
      </c>
      <c r="B431" s="1">
        <v>3</v>
      </c>
      <c r="C431" s="1">
        <v>6</v>
      </c>
      <c r="D431" s="1">
        <v>-12.10000038146973</v>
      </c>
      <c r="E431" s="1">
        <v>-16.29999923706055</v>
      </c>
      <c r="F431" s="1">
        <v>-15.30000019073486</v>
      </c>
      <c r="G431" s="1">
        <v>-11.69999980926514</v>
      </c>
      <c r="H431">
        <f>IF(D431&lt;&gt;"",MAX('DDD Model Calculations'!$D$20-'Weather Data'!D431,0),MAX('DDD Model Calculations'!$D$20-AVERAGE('Weather Data'!D430,'Weather Data'!D432),0))</f>
        <v>30.10000038146973</v>
      </c>
      <c r="I431">
        <f>IF(E431&lt;&gt;"",MAX('DDD Model Calculations'!$D$20-'Weather Data'!E431,0),MAX('DDD Model Calculations'!$D$20-AVERAGE('Weather Data'!E430,'Weather Data'!E432),0))</f>
        <v>34.299999237060547</v>
      </c>
      <c r="J431">
        <f>IF(F431&lt;&gt;"",MAX('DDD Model Calculations'!$D$20-'Weather Data'!F431,0),MAX('DDD Model Calculations'!$D$20-AVERAGE('Weather Data'!F430,'Weather Data'!F432),0))</f>
        <v>33.300000190734863</v>
      </c>
      <c r="K431">
        <f>IF(G431&lt;&gt;"",MAX('DDD Model Calculations'!$D$20-'Weather Data'!G431,0),MAX('DDD Model Calculations'!$D$20-AVERAGE('Weather Data'!G430,'Weather Data'!G432),0))</f>
        <v>29.69999980926514</v>
      </c>
      <c r="L431" s="2">
        <f t="shared" si="30"/>
        <v>42069</v>
      </c>
      <c r="M431">
        <f t="shared" si="31"/>
        <v>5911.8999960869551</v>
      </c>
      <c r="N431">
        <f t="shared" si="32"/>
        <v>6273.5999989286065</v>
      </c>
      <c r="O431">
        <f t="shared" si="33"/>
        <v>6732.4000016748905</v>
      </c>
      <c r="P431">
        <f t="shared" si="34"/>
        <v>8413.7000131905079</v>
      </c>
    </row>
    <row r="432" spans="1:16" x14ac:dyDescent="0.4">
      <c r="A432" s="1">
        <v>2015</v>
      </c>
      <c r="B432" s="1">
        <v>3</v>
      </c>
      <c r="C432" s="1">
        <v>7</v>
      </c>
      <c r="D432" s="1">
        <v>-3.7999999523162842</v>
      </c>
      <c r="E432" s="1">
        <v>-3.9000000953674321</v>
      </c>
      <c r="F432" s="1">
        <v>-7</v>
      </c>
      <c r="G432" s="1">
        <v>-9.1000003814697266</v>
      </c>
      <c r="H432">
        <f>IF(D432&lt;&gt;"",MAX('DDD Model Calculations'!$D$20-'Weather Data'!D432,0),MAX('DDD Model Calculations'!$D$20-AVERAGE('Weather Data'!D431,'Weather Data'!D433),0))</f>
        <v>21.799999952316284</v>
      </c>
      <c r="I432">
        <f>IF(E432&lt;&gt;"",MAX('DDD Model Calculations'!$D$20-'Weather Data'!E432,0),MAX('DDD Model Calculations'!$D$20-AVERAGE('Weather Data'!E431,'Weather Data'!E433),0))</f>
        <v>21.900000095367432</v>
      </c>
      <c r="J432">
        <f>IF(F432&lt;&gt;"",MAX('DDD Model Calculations'!$D$20-'Weather Data'!F432,0),MAX('DDD Model Calculations'!$D$20-AVERAGE('Weather Data'!F431,'Weather Data'!F433),0))</f>
        <v>25</v>
      </c>
      <c r="K432">
        <f>IF(G432&lt;&gt;"",MAX('DDD Model Calculations'!$D$20-'Weather Data'!G432,0),MAX('DDD Model Calculations'!$D$20-AVERAGE('Weather Data'!G431,'Weather Data'!G433),0))</f>
        <v>27.100000381469727</v>
      </c>
      <c r="L432" s="2">
        <f t="shared" si="30"/>
        <v>42070</v>
      </c>
      <c r="M432">
        <f t="shared" si="31"/>
        <v>5933.6999960392714</v>
      </c>
      <c r="N432">
        <f t="shared" si="32"/>
        <v>6295.4999990239739</v>
      </c>
      <c r="O432">
        <f t="shared" si="33"/>
        <v>6757.4000016748905</v>
      </c>
      <c r="P432">
        <f t="shared" si="34"/>
        <v>8440.8000135719776</v>
      </c>
    </row>
    <row r="433" spans="1:16" x14ac:dyDescent="0.4">
      <c r="A433" s="1">
        <v>2015</v>
      </c>
      <c r="B433" s="1">
        <v>3</v>
      </c>
      <c r="C433" s="1">
        <v>8</v>
      </c>
      <c r="D433" s="1">
        <v>-1.6000000238418579</v>
      </c>
      <c r="E433" s="1">
        <v>-0.80000001192092896</v>
      </c>
      <c r="F433" s="1">
        <v>-4.5</v>
      </c>
      <c r="G433" s="1">
        <v>-8.1999998092651367</v>
      </c>
      <c r="H433">
        <f>IF(D433&lt;&gt;"",MAX('DDD Model Calculations'!$D$20-'Weather Data'!D433,0),MAX('DDD Model Calculations'!$D$20-AVERAGE('Weather Data'!D432,'Weather Data'!D434),0))</f>
        <v>19.600000023841858</v>
      </c>
      <c r="I433">
        <f>IF(E433&lt;&gt;"",MAX('DDD Model Calculations'!$D$20-'Weather Data'!E433,0),MAX('DDD Model Calculations'!$D$20-AVERAGE('Weather Data'!E432,'Weather Data'!E434),0))</f>
        <v>18.800000011920929</v>
      </c>
      <c r="J433">
        <f>IF(F433&lt;&gt;"",MAX('DDD Model Calculations'!$D$20-'Weather Data'!F433,0),MAX('DDD Model Calculations'!$D$20-AVERAGE('Weather Data'!F432,'Weather Data'!F434),0))</f>
        <v>22.5</v>
      </c>
      <c r="K433">
        <f>IF(G433&lt;&gt;"",MAX('DDD Model Calculations'!$D$20-'Weather Data'!G433,0),MAX('DDD Model Calculations'!$D$20-AVERAGE('Weather Data'!G432,'Weather Data'!G434),0))</f>
        <v>26.199999809265137</v>
      </c>
      <c r="L433" s="2">
        <f t="shared" si="30"/>
        <v>42071</v>
      </c>
      <c r="M433">
        <f t="shared" si="31"/>
        <v>5953.2999960631132</v>
      </c>
      <c r="N433">
        <f t="shared" si="32"/>
        <v>6314.2999990358949</v>
      </c>
      <c r="O433">
        <f t="shared" si="33"/>
        <v>6779.9000016748905</v>
      </c>
      <c r="P433">
        <f t="shared" si="34"/>
        <v>8467.0000133812428</v>
      </c>
    </row>
    <row r="434" spans="1:16" x14ac:dyDescent="0.4">
      <c r="A434" s="1">
        <v>2015</v>
      </c>
      <c r="B434" s="1">
        <v>3</v>
      </c>
      <c r="C434" s="1">
        <v>9</v>
      </c>
      <c r="D434" s="1">
        <v>1</v>
      </c>
      <c r="E434" s="1">
        <v>-0.5</v>
      </c>
      <c r="F434" s="1">
        <v>-0.69999998807907104</v>
      </c>
      <c r="G434" s="1">
        <v>-4.0999999046325684</v>
      </c>
      <c r="H434">
        <f>IF(D434&lt;&gt;"",MAX('DDD Model Calculations'!$D$20-'Weather Data'!D434,0),MAX('DDD Model Calculations'!$D$20-AVERAGE('Weather Data'!D433,'Weather Data'!D435),0))</f>
        <v>17</v>
      </c>
      <c r="I434">
        <f>IF(E434&lt;&gt;"",MAX('DDD Model Calculations'!$D$20-'Weather Data'!E434,0),MAX('DDD Model Calculations'!$D$20-AVERAGE('Weather Data'!E433,'Weather Data'!E435),0))</f>
        <v>18.5</v>
      </c>
      <c r="J434">
        <f>IF(F434&lt;&gt;"",MAX('DDD Model Calculations'!$D$20-'Weather Data'!F434,0),MAX('DDD Model Calculations'!$D$20-AVERAGE('Weather Data'!F433,'Weather Data'!F435),0))</f>
        <v>18.699999988079071</v>
      </c>
      <c r="K434">
        <f>IF(G434&lt;&gt;"",MAX('DDD Model Calculations'!$D$20-'Weather Data'!G434,0),MAX('DDD Model Calculations'!$D$20-AVERAGE('Weather Data'!G433,'Weather Data'!G435),0))</f>
        <v>22.099999904632568</v>
      </c>
      <c r="L434" s="2">
        <f t="shared" si="30"/>
        <v>42072</v>
      </c>
      <c r="M434">
        <f t="shared" si="31"/>
        <v>5970.2999960631132</v>
      </c>
      <c r="N434">
        <f t="shared" si="32"/>
        <v>6332.7999990358949</v>
      </c>
      <c r="O434">
        <f t="shared" si="33"/>
        <v>6798.6000016629696</v>
      </c>
      <c r="P434">
        <f t="shared" si="34"/>
        <v>8489.1000132858753</v>
      </c>
    </row>
    <row r="435" spans="1:16" x14ac:dyDescent="0.4">
      <c r="A435" s="1">
        <v>2015</v>
      </c>
      <c r="B435" s="1">
        <v>3</v>
      </c>
      <c r="C435" s="1">
        <v>10</v>
      </c>
      <c r="D435" s="1">
        <v>1.799999952316284</v>
      </c>
      <c r="E435" s="1">
        <v>-0.20000000298023221</v>
      </c>
      <c r="F435" s="1">
        <v>2.2000000476837158</v>
      </c>
      <c r="G435" s="1">
        <v>1.799999952316284</v>
      </c>
      <c r="H435">
        <f>IF(D435&lt;&gt;"",MAX('DDD Model Calculations'!$D$20-'Weather Data'!D435,0),MAX('DDD Model Calculations'!$D$20-AVERAGE('Weather Data'!D434,'Weather Data'!D436),0))</f>
        <v>16.200000047683716</v>
      </c>
      <c r="I435">
        <f>IF(E435&lt;&gt;"",MAX('DDD Model Calculations'!$D$20-'Weather Data'!E435,0),MAX('DDD Model Calculations'!$D$20-AVERAGE('Weather Data'!E434,'Weather Data'!E436),0))</f>
        <v>18.200000002980232</v>
      </c>
      <c r="J435">
        <f>IF(F435&lt;&gt;"",MAX('DDD Model Calculations'!$D$20-'Weather Data'!F435,0),MAX('DDD Model Calculations'!$D$20-AVERAGE('Weather Data'!F434,'Weather Data'!F436),0))</f>
        <v>15.799999952316284</v>
      </c>
      <c r="K435">
        <f>IF(G435&lt;&gt;"",MAX('DDD Model Calculations'!$D$20-'Weather Data'!G435,0),MAX('DDD Model Calculations'!$D$20-AVERAGE('Weather Data'!G434,'Weather Data'!G436),0))</f>
        <v>16.200000047683716</v>
      </c>
      <c r="L435" s="2">
        <f t="shared" si="30"/>
        <v>42073</v>
      </c>
      <c r="M435">
        <f t="shared" si="31"/>
        <v>5986.4999961107969</v>
      </c>
      <c r="N435">
        <f t="shared" si="32"/>
        <v>6350.9999990388751</v>
      </c>
      <c r="O435">
        <f t="shared" si="33"/>
        <v>6814.4000016152859</v>
      </c>
      <c r="P435">
        <f t="shared" si="34"/>
        <v>8505.300013333559</v>
      </c>
    </row>
    <row r="436" spans="1:16" x14ac:dyDescent="0.4">
      <c r="A436" s="1">
        <v>2015</v>
      </c>
      <c r="B436" s="1">
        <v>3</v>
      </c>
      <c r="C436" s="1">
        <v>11</v>
      </c>
      <c r="D436" s="1">
        <v>3.7000000476837158</v>
      </c>
      <c r="E436" s="1">
        <v>1.700000047683716</v>
      </c>
      <c r="F436" s="1">
        <v>2.5999999046325679</v>
      </c>
      <c r="G436" s="1">
        <v>0.80000001192092896</v>
      </c>
      <c r="H436">
        <f>IF(D436&lt;&gt;"",MAX('DDD Model Calculations'!$D$20-'Weather Data'!D436,0),MAX('DDD Model Calculations'!$D$20-AVERAGE('Weather Data'!D435,'Weather Data'!D437),0))</f>
        <v>14.299999952316284</v>
      </c>
      <c r="I436">
        <f>IF(E436&lt;&gt;"",MAX('DDD Model Calculations'!$D$20-'Weather Data'!E436,0),MAX('DDD Model Calculations'!$D$20-AVERAGE('Weather Data'!E435,'Weather Data'!E437),0))</f>
        <v>16.299999952316284</v>
      </c>
      <c r="J436">
        <f>IF(F436&lt;&gt;"",MAX('DDD Model Calculations'!$D$20-'Weather Data'!F436,0),MAX('DDD Model Calculations'!$D$20-AVERAGE('Weather Data'!F435,'Weather Data'!F437),0))</f>
        <v>15.400000095367432</v>
      </c>
      <c r="K436">
        <f>IF(G436&lt;&gt;"",MAX('DDD Model Calculations'!$D$20-'Weather Data'!G436,0),MAX('DDD Model Calculations'!$D$20-AVERAGE('Weather Data'!G435,'Weather Data'!G437),0))</f>
        <v>17.199999988079071</v>
      </c>
      <c r="L436" s="2">
        <f t="shared" si="30"/>
        <v>42074</v>
      </c>
      <c r="M436">
        <f t="shared" si="31"/>
        <v>6000.7999960631132</v>
      </c>
      <c r="N436">
        <f t="shared" si="32"/>
        <v>6367.2999989911914</v>
      </c>
      <c r="O436">
        <f t="shared" si="33"/>
        <v>6829.8000017106533</v>
      </c>
      <c r="P436">
        <f t="shared" si="34"/>
        <v>8522.5000133216381</v>
      </c>
    </row>
    <row r="437" spans="1:16" x14ac:dyDescent="0.4">
      <c r="A437" s="1">
        <v>2015</v>
      </c>
      <c r="B437" s="1">
        <v>3</v>
      </c>
      <c r="C437" s="1">
        <v>12</v>
      </c>
      <c r="D437" s="1">
        <v>0.60000002384185791</v>
      </c>
      <c r="E437" s="1">
        <v>-1.799999952316284</v>
      </c>
      <c r="F437" s="1">
        <v>-5.6999998092651367</v>
      </c>
      <c r="G437" s="1">
        <v>-1.8999999761581421</v>
      </c>
      <c r="H437">
        <f>IF(D437&lt;&gt;"",MAX('DDD Model Calculations'!$D$20-'Weather Data'!D437,0),MAX('DDD Model Calculations'!$D$20-AVERAGE('Weather Data'!D436,'Weather Data'!D438),0))</f>
        <v>17.399999976158142</v>
      </c>
      <c r="I437">
        <f>IF(E437&lt;&gt;"",MAX('DDD Model Calculations'!$D$20-'Weather Data'!E437,0),MAX('DDD Model Calculations'!$D$20-AVERAGE('Weather Data'!E436,'Weather Data'!E438),0))</f>
        <v>19.799999952316284</v>
      </c>
      <c r="J437">
        <f>IF(F437&lt;&gt;"",MAX('DDD Model Calculations'!$D$20-'Weather Data'!F437,0),MAX('DDD Model Calculations'!$D$20-AVERAGE('Weather Data'!F436,'Weather Data'!F438),0))</f>
        <v>23.699999809265137</v>
      </c>
      <c r="K437">
        <f>IF(G437&lt;&gt;"",MAX('DDD Model Calculations'!$D$20-'Weather Data'!G437,0),MAX('DDD Model Calculations'!$D$20-AVERAGE('Weather Data'!G436,'Weather Data'!G438),0))</f>
        <v>19.899999976158142</v>
      </c>
      <c r="L437" s="2">
        <f t="shared" si="30"/>
        <v>42075</v>
      </c>
      <c r="M437">
        <f t="shared" si="31"/>
        <v>6018.1999960392714</v>
      </c>
      <c r="N437">
        <f t="shared" si="32"/>
        <v>6387.0999989435077</v>
      </c>
      <c r="O437">
        <f t="shared" si="33"/>
        <v>6853.5000015199184</v>
      </c>
      <c r="P437">
        <f t="shared" si="34"/>
        <v>8542.4000132977962</v>
      </c>
    </row>
    <row r="438" spans="1:16" x14ac:dyDescent="0.4">
      <c r="A438" s="1">
        <v>2015</v>
      </c>
      <c r="B438" s="1">
        <v>3</v>
      </c>
      <c r="C438" s="1">
        <v>13</v>
      </c>
      <c r="D438" s="1">
        <v>2</v>
      </c>
      <c r="E438" s="1">
        <v>2</v>
      </c>
      <c r="F438" s="1">
        <v>-7</v>
      </c>
      <c r="G438" s="1">
        <v>0</v>
      </c>
      <c r="H438">
        <f>IF(D438&lt;&gt;"",MAX('DDD Model Calculations'!$D$20-'Weather Data'!D438,0),MAX('DDD Model Calculations'!$D$20-AVERAGE('Weather Data'!D437,'Weather Data'!D439),0))</f>
        <v>16</v>
      </c>
      <c r="I438">
        <f>IF(E438&lt;&gt;"",MAX('DDD Model Calculations'!$D$20-'Weather Data'!E438,0),MAX('DDD Model Calculations'!$D$20-AVERAGE('Weather Data'!E437,'Weather Data'!E439),0))</f>
        <v>16</v>
      </c>
      <c r="J438">
        <f>IF(F438&lt;&gt;"",MAX('DDD Model Calculations'!$D$20-'Weather Data'!F438,0),MAX('DDD Model Calculations'!$D$20-AVERAGE('Weather Data'!F437,'Weather Data'!F439),0))</f>
        <v>25</v>
      </c>
      <c r="K438">
        <f>IF(G438&lt;&gt;"",MAX('DDD Model Calculations'!$D$20-'Weather Data'!G438,0),MAX('DDD Model Calculations'!$D$20-AVERAGE('Weather Data'!G437,'Weather Data'!G439),0))</f>
        <v>18</v>
      </c>
      <c r="L438" s="2">
        <f t="shared" si="30"/>
        <v>42076</v>
      </c>
      <c r="M438">
        <f t="shared" si="31"/>
        <v>6034.1999960392714</v>
      </c>
      <c r="N438">
        <f t="shared" si="32"/>
        <v>6403.0999989435077</v>
      </c>
      <c r="O438">
        <f t="shared" si="33"/>
        <v>6878.5000015199184</v>
      </c>
      <c r="P438">
        <f t="shared" si="34"/>
        <v>8560.4000132977962</v>
      </c>
    </row>
    <row r="439" spans="1:16" x14ac:dyDescent="0.4">
      <c r="A439" s="1">
        <v>2015</v>
      </c>
      <c r="B439" s="1">
        <v>3</v>
      </c>
      <c r="C439" s="1">
        <v>14</v>
      </c>
      <c r="D439" s="1">
        <v>3.5</v>
      </c>
      <c r="E439" s="1">
        <v>2.2000000476837158</v>
      </c>
      <c r="F439" s="1">
        <v>-2.9000000953674321</v>
      </c>
      <c r="G439" s="1">
        <v>0.5</v>
      </c>
      <c r="H439">
        <f>IF(D439&lt;&gt;"",MAX('DDD Model Calculations'!$D$20-'Weather Data'!D439,0),MAX('DDD Model Calculations'!$D$20-AVERAGE('Weather Data'!D438,'Weather Data'!D440),0))</f>
        <v>14.5</v>
      </c>
      <c r="I439">
        <f>IF(E439&lt;&gt;"",MAX('DDD Model Calculations'!$D$20-'Weather Data'!E439,0),MAX('DDD Model Calculations'!$D$20-AVERAGE('Weather Data'!E438,'Weather Data'!E440),0))</f>
        <v>15.799999952316284</v>
      </c>
      <c r="J439">
        <f>IF(F439&lt;&gt;"",MAX('DDD Model Calculations'!$D$20-'Weather Data'!F439,0),MAX('DDD Model Calculations'!$D$20-AVERAGE('Weather Data'!F438,'Weather Data'!F440),0))</f>
        <v>20.900000095367432</v>
      </c>
      <c r="K439">
        <f>IF(G439&lt;&gt;"",MAX('DDD Model Calculations'!$D$20-'Weather Data'!G439,0),MAX('DDD Model Calculations'!$D$20-AVERAGE('Weather Data'!G438,'Weather Data'!G440),0))</f>
        <v>17.5</v>
      </c>
      <c r="L439" s="2">
        <f t="shared" si="30"/>
        <v>42077</v>
      </c>
      <c r="M439">
        <f t="shared" si="31"/>
        <v>6048.6999960392714</v>
      </c>
      <c r="N439">
        <f t="shared" si="32"/>
        <v>6418.899998895824</v>
      </c>
      <c r="O439">
        <f t="shared" si="33"/>
        <v>6899.4000016152859</v>
      </c>
      <c r="P439">
        <f t="shared" si="34"/>
        <v>8577.9000132977962</v>
      </c>
    </row>
    <row r="440" spans="1:16" x14ac:dyDescent="0.4">
      <c r="A440" s="1">
        <v>2015</v>
      </c>
      <c r="B440" s="1">
        <v>3</v>
      </c>
      <c r="C440" s="1">
        <v>15</v>
      </c>
      <c r="D440" s="1">
        <v>3</v>
      </c>
      <c r="E440" s="1">
        <v>0.10000000149011611</v>
      </c>
      <c r="F440" s="1">
        <v>-1.8999999761581421</v>
      </c>
      <c r="G440" s="1">
        <v>2</v>
      </c>
      <c r="H440">
        <f>IF(D440&lt;&gt;"",MAX('DDD Model Calculations'!$D$20-'Weather Data'!D440,0),MAX('DDD Model Calculations'!$D$20-AVERAGE('Weather Data'!D439,'Weather Data'!D441),0))</f>
        <v>15</v>
      </c>
      <c r="I440">
        <f>IF(E440&lt;&gt;"",MAX('DDD Model Calculations'!$D$20-'Weather Data'!E440,0),MAX('DDD Model Calculations'!$D$20-AVERAGE('Weather Data'!E439,'Weather Data'!E441),0))</f>
        <v>17.899999998509884</v>
      </c>
      <c r="J440">
        <f>IF(F440&lt;&gt;"",MAX('DDD Model Calculations'!$D$20-'Weather Data'!F440,0),MAX('DDD Model Calculations'!$D$20-AVERAGE('Weather Data'!F439,'Weather Data'!F441),0))</f>
        <v>19.899999976158142</v>
      </c>
      <c r="K440">
        <f>IF(G440&lt;&gt;"",MAX('DDD Model Calculations'!$D$20-'Weather Data'!G440,0),MAX('DDD Model Calculations'!$D$20-AVERAGE('Weather Data'!G439,'Weather Data'!G441),0))</f>
        <v>16</v>
      </c>
      <c r="L440" s="2">
        <f t="shared" si="30"/>
        <v>42078</v>
      </c>
      <c r="M440">
        <f t="shared" si="31"/>
        <v>6063.6999960392714</v>
      </c>
      <c r="N440">
        <f t="shared" si="32"/>
        <v>6436.7999988943338</v>
      </c>
      <c r="O440">
        <f t="shared" si="33"/>
        <v>6919.300001591444</v>
      </c>
      <c r="P440">
        <f t="shared" si="34"/>
        <v>8593.9000132977962</v>
      </c>
    </row>
    <row r="441" spans="1:16" x14ac:dyDescent="0.4">
      <c r="A441" s="1">
        <v>2015</v>
      </c>
      <c r="B441" s="1">
        <v>3</v>
      </c>
      <c r="C441" s="1">
        <v>16</v>
      </c>
      <c r="D441" s="1">
        <v>6</v>
      </c>
      <c r="E441" s="1">
        <v>4.3000001907348633</v>
      </c>
      <c r="F441" s="1">
        <v>-1.6000000238418579</v>
      </c>
      <c r="G441" s="1">
        <v>2.7999999523162842</v>
      </c>
      <c r="H441">
        <f>IF(D441&lt;&gt;"",MAX('DDD Model Calculations'!$D$20-'Weather Data'!D441,0),MAX('DDD Model Calculations'!$D$20-AVERAGE('Weather Data'!D440,'Weather Data'!D442),0))</f>
        <v>12</v>
      </c>
      <c r="I441">
        <f>IF(E441&lt;&gt;"",MAX('DDD Model Calculations'!$D$20-'Weather Data'!E441,0),MAX('DDD Model Calculations'!$D$20-AVERAGE('Weather Data'!E440,'Weather Data'!E442),0))</f>
        <v>13.699999809265137</v>
      </c>
      <c r="J441">
        <f>IF(F441&lt;&gt;"",MAX('DDD Model Calculations'!$D$20-'Weather Data'!F441,0),MAX('DDD Model Calculations'!$D$20-AVERAGE('Weather Data'!F440,'Weather Data'!F442),0))</f>
        <v>19.600000023841858</v>
      </c>
      <c r="K441">
        <f>IF(G441&lt;&gt;"",MAX('DDD Model Calculations'!$D$20-'Weather Data'!G441,0),MAX('DDD Model Calculations'!$D$20-AVERAGE('Weather Data'!G440,'Weather Data'!G442),0))</f>
        <v>15.200000047683716</v>
      </c>
      <c r="L441" s="2">
        <f t="shared" si="30"/>
        <v>42079</v>
      </c>
      <c r="M441">
        <f t="shared" si="31"/>
        <v>6075.6999960392714</v>
      </c>
      <c r="N441">
        <f t="shared" si="32"/>
        <v>6450.499998703599</v>
      </c>
      <c r="O441">
        <f t="shared" si="33"/>
        <v>6938.9000016152859</v>
      </c>
      <c r="P441">
        <f t="shared" si="34"/>
        <v>8609.10001334548</v>
      </c>
    </row>
    <row r="442" spans="1:16" x14ac:dyDescent="0.4">
      <c r="A442" s="1">
        <v>2015</v>
      </c>
      <c r="B442" s="1">
        <v>3</v>
      </c>
      <c r="C442" s="1">
        <v>17</v>
      </c>
      <c r="D442" s="1">
        <v>0.5</v>
      </c>
      <c r="E442" s="1">
        <v>0.10000000149011611</v>
      </c>
      <c r="F442" s="1">
        <v>-3</v>
      </c>
      <c r="G442" s="1">
        <v>-2.7999999523162842</v>
      </c>
      <c r="H442">
        <f>IF(D442&lt;&gt;"",MAX('DDD Model Calculations'!$D$20-'Weather Data'!D442,0),MAX('DDD Model Calculations'!$D$20-AVERAGE('Weather Data'!D441,'Weather Data'!D443),0))</f>
        <v>17.5</v>
      </c>
      <c r="I442">
        <f>IF(E442&lt;&gt;"",MAX('DDD Model Calculations'!$D$20-'Weather Data'!E442,0),MAX('DDD Model Calculations'!$D$20-AVERAGE('Weather Data'!E441,'Weather Data'!E443),0))</f>
        <v>17.899999998509884</v>
      </c>
      <c r="J442">
        <f>IF(F442&lt;&gt;"",MAX('DDD Model Calculations'!$D$20-'Weather Data'!F442,0),MAX('DDD Model Calculations'!$D$20-AVERAGE('Weather Data'!F441,'Weather Data'!F443),0))</f>
        <v>21</v>
      </c>
      <c r="K442">
        <f>IF(G442&lt;&gt;"",MAX('DDD Model Calculations'!$D$20-'Weather Data'!G442,0),MAX('DDD Model Calculations'!$D$20-AVERAGE('Weather Data'!G441,'Weather Data'!G443),0))</f>
        <v>20.799999952316284</v>
      </c>
      <c r="L442" s="2">
        <f t="shared" si="30"/>
        <v>42080</v>
      </c>
      <c r="M442">
        <f t="shared" si="31"/>
        <v>6093.1999960392714</v>
      </c>
      <c r="N442">
        <f t="shared" si="32"/>
        <v>6468.3999987021089</v>
      </c>
      <c r="O442">
        <f t="shared" si="33"/>
        <v>6959.9000016152859</v>
      </c>
      <c r="P442">
        <f t="shared" si="34"/>
        <v>8629.9000132977962</v>
      </c>
    </row>
    <row r="443" spans="1:16" x14ac:dyDescent="0.4">
      <c r="A443" s="1">
        <v>2015</v>
      </c>
      <c r="B443" s="1">
        <v>3</v>
      </c>
      <c r="C443" s="1">
        <v>18</v>
      </c>
      <c r="D443" s="1">
        <v>-1.6000000238418579</v>
      </c>
      <c r="E443" s="1">
        <v>-2.7000000476837158</v>
      </c>
      <c r="F443" s="1">
        <v>-7.6999998092651367</v>
      </c>
      <c r="G443" s="1">
        <v>-5.5</v>
      </c>
      <c r="H443">
        <f>IF(D443&lt;&gt;"",MAX('DDD Model Calculations'!$D$20-'Weather Data'!D443,0),MAX('DDD Model Calculations'!$D$20-AVERAGE('Weather Data'!D442,'Weather Data'!D444),0))</f>
        <v>19.600000023841858</v>
      </c>
      <c r="I443">
        <f>IF(E443&lt;&gt;"",MAX('DDD Model Calculations'!$D$20-'Weather Data'!E443,0),MAX('DDD Model Calculations'!$D$20-AVERAGE('Weather Data'!E442,'Weather Data'!E444),0))</f>
        <v>20.700000047683716</v>
      </c>
      <c r="J443">
        <f>IF(F443&lt;&gt;"",MAX('DDD Model Calculations'!$D$20-'Weather Data'!F443,0),MAX('DDD Model Calculations'!$D$20-AVERAGE('Weather Data'!F442,'Weather Data'!F444),0))</f>
        <v>25.699999809265137</v>
      </c>
      <c r="K443">
        <f>IF(G443&lt;&gt;"",MAX('DDD Model Calculations'!$D$20-'Weather Data'!G443,0),MAX('DDD Model Calculations'!$D$20-AVERAGE('Weather Data'!G442,'Weather Data'!G444),0))</f>
        <v>23.5</v>
      </c>
      <c r="L443" s="2">
        <f t="shared" si="30"/>
        <v>42081</v>
      </c>
      <c r="M443">
        <f t="shared" si="31"/>
        <v>6112.7999960631132</v>
      </c>
      <c r="N443">
        <f t="shared" si="32"/>
        <v>6489.0999987497926</v>
      </c>
      <c r="O443">
        <f t="shared" si="33"/>
        <v>6985.600001424551</v>
      </c>
      <c r="P443">
        <f t="shared" si="34"/>
        <v>8653.4000132977962</v>
      </c>
    </row>
    <row r="444" spans="1:16" x14ac:dyDescent="0.4">
      <c r="A444" s="1">
        <v>2015</v>
      </c>
      <c r="B444" s="1">
        <v>3</v>
      </c>
      <c r="C444" s="1">
        <v>19</v>
      </c>
      <c r="D444" s="1">
        <v>-3</v>
      </c>
      <c r="E444" s="1">
        <v>-3.5999999046325679</v>
      </c>
      <c r="F444" s="1">
        <v>-7.5</v>
      </c>
      <c r="G444" s="1">
        <v>-2.2000000476837158</v>
      </c>
      <c r="H444">
        <f>IF(D444&lt;&gt;"",MAX('DDD Model Calculations'!$D$20-'Weather Data'!D444,0),MAX('DDD Model Calculations'!$D$20-AVERAGE('Weather Data'!D443,'Weather Data'!D445),0))</f>
        <v>21</v>
      </c>
      <c r="I444">
        <f>IF(E444&lt;&gt;"",MAX('DDD Model Calculations'!$D$20-'Weather Data'!E444,0),MAX('DDD Model Calculations'!$D$20-AVERAGE('Weather Data'!E443,'Weather Data'!E445),0))</f>
        <v>21.599999904632568</v>
      </c>
      <c r="J444">
        <f>IF(F444&lt;&gt;"",MAX('DDD Model Calculations'!$D$20-'Weather Data'!F444,0),MAX('DDD Model Calculations'!$D$20-AVERAGE('Weather Data'!F443,'Weather Data'!F445),0))</f>
        <v>25.5</v>
      </c>
      <c r="K444">
        <f>IF(G444&lt;&gt;"",MAX('DDD Model Calculations'!$D$20-'Weather Data'!G444,0),MAX('DDD Model Calculations'!$D$20-AVERAGE('Weather Data'!G443,'Weather Data'!G445),0))</f>
        <v>20.200000047683716</v>
      </c>
      <c r="L444" s="2">
        <f t="shared" si="30"/>
        <v>42082</v>
      </c>
      <c r="M444">
        <f t="shared" si="31"/>
        <v>6133.7999960631132</v>
      </c>
      <c r="N444">
        <f t="shared" si="32"/>
        <v>6510.6999986544251</v>
      </c>
      <c r="O444">
        <f t="shared" si="33"/>
        <v>7011.100001424551</v>
      </c>
      <c r="P444">
        <f t="shared" si="34"/>
        <v>8673.60001334548</v>
      </c>
    </row>
    <row r="445" spans="1:16" x14ac:dyDescent="0.4">
      <c r="A445" s="1">
        <v>2015</v>
      </c>
      <c r="B445" s="1">
        <v>3</v>
      </c>
      <c r="C445" s="1">
        <v>20</v>
      </c>
      <c r="D445" s="1">
        <v>3.2999999523162842</v>
      </c>
      <c r="E445" s="1">
        <v>3.4000000953674321</v>
      </c>
      <c r="F445" s="1">
        <v>-2.4000000953674321</v>
      </c>
      <c r="G445" s="1">
        <v>0.60000002384185791</v>
      </c>
      <c r="H445">
        <f>IF(D445&lt;&gt;"",MAX('DDD Model Calculations'!$D$20-'Weather Data'!D445,0),MAX('DDD Model Calculations'!$D$20-AVERAGE('Weather Data'!D444,'Weather Data'!D446),0))</f>
        <v>14.700000047683716</v>
      </c>
      <c r="I445">
        <f>IF(E445&lt;&gt;"",MAX('DDD Model Calculations'!$D$20-'Weather Data'!E445,0),MAX('DDD Model Calculations'!$D$20-AVERAGE('Weather Data'!E444,'Weather Data'!E446),0))</f>
        <v>14.599999904632568</v>
      </c>
      <c r="J445">
        <f>IF(F445&lt;&gt;"",MAX('DDD Model Calculations'!$D$20-'Weather Data'!F445,0),MAX('DDD Model Calculations'!$D$20-AVERAGE('Weather Data'!F444,'Weather Data'!F446),0))</f>
        <v>20.400000095367432</v>
      </c>
      <c r="K445">
        <f>IF(G445&lt;&gt;"",MAX('DDD Model Calculations'!$D$20-'Weather Data'!G445,0),MAX('DDD Model Calculations'!$D$20-AVERAGE('Weather Data'!G444,'Weather Data'!G446),0))</f>
        <v>17.399999976158142</v>
      </c>
      <c r="L445" s="2">
        <f t="shared" si="30"/>
        <v>42083</v>
      </c>
      <c r="M445">
        <f t="shared" si="31"/>
        <v>6148.4999961107969</v>
      </c>
      <c r="N445">
        <f t="shared" si="32"/>
        <v>6525.2999985590577</v>
      </c>
      <c r="O445">
        <f t="shared" si="33"/>
        <v>7031.5000015199184</v>
      </c>
      <c r="P445">
        <f t="shared" si="34"/>
        <v>8691.0000133216381</v>
      </c>
    </row>
    <row r="446" spans="1:16" x14ac:dyDescent="0.4">
      <c r="A446" s="1">
        <v>2015</v>
      </c>
      <c r="B446" s="1">
        <v>3</v>
      </c>
      <c r="C446" s="1">
        <v>21</v>
      </c>
      <c r="D446" s="1">
        <v>0.30000001192092901</v>
      </c>
      <c r="E446" s="1">
        <v>-1.1000000238418579</v>
      </c>
      <c r="F446" s="1">
        <v>-4.3000001907348633</v>
      </c>
      <c r="G446" s="1">
        <v>-8.6999998092651367</v>
      </c>
      <c r="H446">
        <f>IF(D446&lt;&gt;"",MAX('DDD Model Calculations'!$D$20-'Weather Data'!D446,0),MAX('DDD Model Calculations'!$D$20-AVERAGE('Weather Data'!D445,'Weather Data'!D447),0))</f>
        <v>17.699999988079071</v>
      </c>
      <c r="I446">
        <f>IF(E446&lt;&gt;"",MAX('DDD Model Calculations'!$D$20-'Weather Data'!E446,0),MAX('DDD Model Calculations'!$D$20-AVERAGE('Weather Data'!E445,'Weather Data'!E447),0))</f>
        <v>19.100000023841858</v>
      </c>
      <c r="J446">
        <f>IF(F446&lt;&gt;"",MAX('DDD Model Calculations'!$D$20-'Weather Data'!F446,0),MAX('DDD Model Calculations'!$D$20-AVERAGE('Weather Data'!F445,'Weather Data'!F447),0))</f>
        <v>22.300000190734863</v>
      </c>
      <c r="K446">
        <f>IF(G446&lt;&gt;"",MAX('DDD Model Calculations'!$D$20-'Weather Data'!G446,0),MAX('DDD Model Calculations'!$D$20-AVERAGE('Weather Data'!G445,'Weather Data'!G447),0))</f>
        <v>26.699999809265137</v>
      </c>
      <c r="L446" s="2">
        <f t="shared" si="30"/>
        <v>42084</v>
      </c>
      <c r="M446">
        <f t="shared" si="31"/>
        <v>6166.199996098876</v>
      </c>
      <c r="N446">
        <f t="shared" si="32"/>
        <v>6544.3999985828996</v>
      </c>
      <c r="O446">
        <f t="shared" si="33"/>
        <v>7053.8000017106533</v>
      </c>
      <c r="P446">
        <f t="shared" si="34"/>
        <v>8717.7000131309032</v>
      </c>
    </row>
    <row r="447" spans="1:16" x14ac:dyDescent="0.4">
      <c r="A447" s="1">
        <v>2015</v>
      </c>
      <c r="B447" s="1">
        <v>3</v>
      </c>
      <c r="C447" s="1">
        <v>22</v>
      </c>
      <c r="D447" s="1">
        <v>-6.0999999046325684</v>
      </c>
      <c r="E447" s="1">
        <v>-6.3000001907348633</v>
      </c>
      <c r="F447" s="1">
        <v>-11.69999980926514</v>
      </c>
      <c r="G447" s="1">
        <v>-7.5</v>
      </c>
      <c r="H447">
        <f>IF(D447&lt;&gt;"",MAX('DDD Model Calculations'!$D$20-'Weather Data'!D447,0),MAX('DDD Model Calculations'!$D$20-AVERAGE('Weather Data'!D446,'Weather Data'!D448),0))</f>
        <v>24.099999904632568</v>
      </c>
      <c r="I447">
        <f>IF(E447&lt;&gt;"",MAX('DDD Model Calculations'!$D$20-'Weather Data'!E447,0),MAX('DDD Model Calculations'!$D$20-AVERAGE('Weather Data'!E446,'Weather Data'!E448),0))</f>
        <v>24.300000190734863</v>
      </c>
      <c r="J447">
        <f>IF(F447&lt;&gt;"",MAX('DDD Model Calculations'!$D$20-'Weather Data'!F447,0),MAX('DDD Model Calculations'!$D$20-AVERAGE('Weather Data'!F446,'Weather Data'!F448),0))</f>
        <v>29.69999980926514</v>
      </c>
      <c r="K447">
        <f>IF(G447&lt;&gt;"",MAX('DDD Model Calculations'!$D$20-'Weather Data'!G447,0),MAX('DDD Model Calculations'!$D$20-AVERAGE('Weather Data'!G446,'Weather Data'!G448),0))</f>
        <v>25.5</v>
      </c>
      <c r="L447" s="2">
        <f t="shared" si="30"/>
        <v>42085</v>
      </c>
      <c r="M447">
        <f t="shared" si="31"/>
        <v>6190.2999960035086</v>
      </c>
      <c r="N447">
        <f t="shared" si="32"/>
        <v>6568.6999987736344</v>
      </c>
      <c r="O447">
        <f t="shared" si="33"/>
        <v>7083.5000015199184</v>
      </c>
      <c r="P447">
        <f t="shared" si="34"/>
        <v>8743.2000131309032</v>
      </c>
    </row>
    <row r="448" spans="1:16" x14ac:dyDescent="0.4">
      <c r="A448" s="1">
        <v>2015</v>
      </c>
      <c r="B448" s="1">
        <v>3</v>
      </c>
      <c r="C448" s="1">
        <v>23</v>
      </c>
      <c r="D448" s="1">
        <v>-7</v>
      </c>
      <c r="E448" s="1">
        <v>-6</v>
      </c>
      <c r="F448" s="1">
        <v>-11.39999961853027</v>
      </c>
      <c r="G448" s="1">
        <v>-6.5</v>
      </c>
      <c r="H448">
        <f>IF(D448&lt;&gt;"",MAX('DDD Model Calculations'!$D$20-'Weather Data'!D448,0),MAX('DDD Model Calculations'!$D$20-AVERAGE('Weather Data'!D447,'Weather Data'!D449),0))</f>
        <v>25</v>
      </c>
      <c r="I448">
        <f>IF(E448&lt;&gt;"",MAX('DDD Model Calculations'!$D$20-'Weather Data'!E448,0),MAX('DDD Model Calculations'!$D$20-AVERAGE('Weather Data'!E447,'Weather Data'!E449),0))</f>
        <v>24</v>
      </c>
      <c r="J448">
        <f>IF(F448&lt;&gt;"",MAX('DDD Model Calculations'!$D$20-'Weather Data'!F448,0),MAX('DDD Model Calculations'!$D$20-AVERAGE('Weather Data'!F447,'Weather Data'!F449),0))</f>
        <v>29.39999961853027</v>
      </c>
      <c r="K448">
        <f>IF(G448&lt;&gt;"",MAX('DDD Model Calculations'!$D$20-'Weather Data'!G448,0),MAX('DDD Model Calculations'!$D$20-AVERAGE('Weather Data'!G447,'Weather Data'!G449),0))</f>
        <v>24.5</v>
      </c>
      <c r="L448" s="2">
        <f t="shared" si="30"/>
        <v>42086</v>
      </c>
      <c r="M448">
        <f t="shared" si="31"/>
        <v>6215.2999960035086</v>
      </c>
      <c r="N448">
        <f t="shared" si="32"/>
        <v>6592.6999987736344</v>
      </c>
      <c r="O448">
        <f t="shared" si="33"/>
        <v>7112.9000011384487</v>
      </c>
      <c r="P448">
        <f t="shared" si="34"/>
        <v>8767.7000131309032</v>
      </c>
    </row>
    <row r="449" spans="1:16" x14ac:dyDescent="0.4">
      <c r="A449" s="1">
        <v>2015</v>
      </c>
      <c r="B449" s="1">
        <v>3</v>
      </c>
      <c r="C449" s="1">
        <v>24</v>
      </c>
      <c r="D449" s="1">
        <v>-4.4000000953674316</v>
      </c>
      <c r="E449" s="1">
        <v>-2.7000000476837158</v>
      </c>
      <c r="F449" s="1">
        <v>-6.5999999046325684</v>
      </c>
      <c r="G449" s="1">
        <v>-3.5999999046325679</v>
      </c>
      <c r="H449">
        <f>IF(D449&lt;&gt;"",MAX('DDD Model Calculations'!$D$20-'Weather Data'!D449,0),MAX('DDD Model Calculations'!$D$20-AVERAGE('Weather Data'!D448,'Weather Data'!D450),0))</f>
        <v>22.400000095367432</v>
      </c>
      <c r="I449">
        <f>IF(E449&lt;&gt;"",MAX('DDD Model Calculations'!$D$20-'Weather Data'!E449,0),MAX('DDD Model Calculations'!$D$20-AVERAGE('Weather Data'!E448,'Weather Data'!E450),0))</f>
        <v>20.700000047683716</v>
      </c>
      <c r="J449">
        <f>IF(F449&lt;&gt;"",MAX('DDD Model Calculations'!$D$20-'Weather Data'!F449,0),MAX('DDD Model Calculations'!$D$20-AVERAGE('Weather Data'!F448,'Weather Data'!F450),0))</f>
        <v>24.599999904632568</v>
      </c>
      <c r="K449">
        <f>IF(G449&lt;&gt;"",MAX('DDD Model Calculations'!$D$20-'Weather Data'!G449,0),MAX('DDD Model Calculations'!$D$20-AVERAGE('Weather Data'!G448,'Weather Data'!G450),0))</f>
        <v>21.599999904632568</v>
      </c>
      <c r="L449" s="2">
        <f t="shared" si="30"/>
        <v>42087</v>
      </c>
      <c r="M449">
        <f t="shared" si="31"/>
        <v>6237.699996098876</v>
      </c>
      <c r="N449">
        <f t="shared" si="32"/>
        <v>6613.3999988213181</v>
      </c>
      <c r="O449">
        <f t="shared" si="33"/>
        <v>7137.5000010430813</v>
      </c>
      <c r="P449">
        <f t="shared" si="34"/>
        <v>8789.3000130355358</v>
      </c>
    </row>
    <row r="450" spans="1:16" x14ac:dyDescent="0.4">
      <c r="A450" s="1">
        <v>2015</v>
      </c>
      <c r="B450" s="1">
        <v>3</v>
      </c>
      <c r="C450" s="1">
        <v>25</v>
      </c>
      <c r="D450" s="1">
        <v>1</v>
      </c>
      <c r="E450" s="1">
        <v>2.4000000953674321</v>
      </c>
      <c r="F450" s="1">
        <v>-2.0999999046325679</v>
      </c>
      <c r="G450" s="1">
        <v>-1.8999999761581421</v>
      </c>
      <c r="H450">
        <f>IF(D450&lt;&gt;"",MAX('DDD Model Calculations'!$D$20-'Weather Data'!D450,0),MAX('DDD Model Calculations'!$D$20-AVERAGE('Weather Data'!D449,'Weather Data'!D451),0))</f>
        <v>17</v>
      </c>
      <c r="I450">
        <f>IF(E450&lt;&gt;"",MAX('DDD Model Calculations'!$D$20-'Weather Data'!E450,0),MAX('DDD Model Calculations'!$D$20-AVERAGE('Weather Data'!E449,'Weather Data'!E451),0))</f>
        <v>15.599999904632568</v>
      </c>
      <c r="J450">
        <f>IF(F450&lt;&gt;"",MAX('DDD Model Calculations'!$D$20-'Weather Data'!F450,0),MAX('DDD Model Calculations'!$D$20-AVERAGE('Weather Data'!F449,'Weather Data'!F451),0))</f>
        <v>20.099999904632568</v>
      </c>
      <c r="K450">
        <f>IF(G450&lt;&gt;"",MAX('DDD Model Calculations'!$D$20-'Weather Data'!G450,0),MAX('DDD Model Calculations'!$D$20-AVERAGE('Weather Data'!G449,'Weather Data'!G451),0))</f>
        <v>19.899999976158142</v>
      </c>
      <c r="L450" s="2">
        <f t="shared" ref="L450:L513" si="35">DATE(A450,B450,C450)</f>
        <v>42088</v>
      </c>
      <c r="M450">
        <f t="shared" si="31"/>
        <v>6254.699996098876</v>
      </c>
      <c r="N450">
        <f t="shared" si="32"/>
        <v>6628.9999987259507</v>
      </c>
      <c r="O450">
        <f t="shared" si="33"/>
        <v>7157.6000009477139</v>
      </c>
      <c r="P450">
        <f t="shared" si="34"/>
        <v>8809.200013011694</v>
      </c>
    </row>
    <row r="451" spans="1:16" x14ac:dyDescent="0.4">
      <c r="A451" s="1">
        <v>2015</v>
      </c>
      <c r="B451" s="1">
        <v>3</v>
      </c>
      <c r="C451" s="1">
        <v>26</v>
      </c>
      <c r="D451" s="1">
        <v>2.5</v>
      </c>
      <c r="E451" s="1">
        <v>1</v>
      </c>
      <c r="F451" s="1">
        <v>2.4000000953674321</v>
      </c>
      <c r="G451" s="1">
        <v>-5.5</v>
      </c>
      <c r="H451">
        <f>IF(D451&lt;&gt;"",MAX('DDD Model Calculations'!$D$20-'Weather Data'!D451,0),MAX('DDD Model Calculations'!$D$20-AVERAGE('Weather Data'!D450,'Weather Data'!D452),0))</f>
        <v>15.5</v>
      </c>
      <c r="I451">
        <f>IF(E451&lt;&gt;"",MAX('DDD Model Calculations'!$D$20-'Weather Data'!E451,0),MAX('DDD Model Calculations'!$D$20-AVERAGE('Weather Data'!E450,'Weather Data'!E452),0))</f>
        <v>17</v>
      </c>
      <c r="J451">
        <f>IF(F451&lt;&gt;"",MAX('DDD Model Calculations'!$D$20-'Weather Data'!F451,0),MAX('DDD Model Calculations'!$D$20-AVERAGE('Weather Data'!F450,'Weather Data'!F452),0))</f>
        <v>15.599999904632568</v>
      </c>
      <c r="K451">
        <f>IF(G451&lt;&gt;"",MAX('DDD Model Calculations'!$D$20-'Weather Data'!G451,0),MAX('DDD Model Calculations'!$D$20-AVERAGE('Weather Data'!G450,'Weather Data'!G452),0))</f>
        <v>23.5</v>
      </c>
      <c r="L451" s="2">
        <f t="shared" si="35"/>
        <v>42089</v>
      </c>
      <c r="M451">
        <f t="shared" ref="M451:M514" si="36">M450+H451</f>
        <v>6270.199996098876</v>
      </c>
      <c r="N451">
        <f t="shared" ref="N451:N514" si="37">N450+I451</f>
        <v>6645.9999987259507</v>
      </c>
      <c r="O451">
        <f t="shared" ref="O451:O514" si="38">O450+J451</f>
        <v>7173.2000008523464</v>
      </c>
      <c r="P451">
        <f t="shared" ref="P451:P514" si="39">P450+K451</f>
        <v>8832.700013011694</v>
      </c>
    </row>
    <row r="452" spans="1:16" x14ac:dyDescent="0.4">
      <c r="A452" s="1">
        <v>2015</v>
      </c>
      <c r="B452" s="1">
        <v>3</v>
      </c>
      <c r="C452" s="1">
        <v>27</v>
      </c>
      <c r="D452" s="1">
        <v>-3.7999999523162842</v>
      </c>
      <c r="E452" s="1">
        <v>-6</v>
      </c>
      <c r="F452" s="1">
        <v>-4.4000000953674316</v>
      </c>
      <c r="G452" s="1">
        <v>-9.6999998092651367</v>
      </c>
      <c r="H452">
        <f>IF(D452&lt;&gt;"",MAX('DDD Model Calculations'!$D$20-'Weather Data'!D452,0),MAX('DDD Model Calculations'!$D$20-AVERAGE('Weather Data'!D451,'Weather Data'!D453),0))</f>
        <v>21.799999952316284</v>
      </c>
      <c r="I452">
        <f>IF(E452&lt;&gt;"",MAX('DDD Model Calculations'!$D$20-'Weather Data'!E452,0),MAX('DDD Model Calculations'!$D$20-AVERAGE('Weather Data'!E451,'Weather Data'!E453),0))</f>
        <v>24</v>
      </c>
      <c r="J452">
        <f>IF(F452&lt;&gt;"",MAX('DDD Model Calculations'!$D$20-'Weather Data'!F452,0),MAX('DDD Model Calculations'!$D$20-AVERAGE('Weather Data'!F451,'Weather Data'!F453),0))</f>
        <v>22.400000095367432</v>
      </c>
      <c r="K452">
        <f>IF(G452&lt;&gt;"",MAX('DDD Model Calculations'!$D$20-'Weather Data'!G452,0),MAX('DDD Model Calculations'!$D$20-AVERAGE('Weather Data'!G451,'Weather Data'!G453),0))</f>
        <v>27.699999809265137</v>
      </c>
      <c r="L452" s="2">
        <f t="shared" si="35"/>
        <v>42090</v>
      </c>
      <c r="M452">
        <f t="shared" si="36"/>
        <v>6291.9999960511923</v>
      </c>
      <c r="N452">
        <f t="shared" si="37"/>
        <v>6669.9999987259507</v>
      </c>
      <c r="O452">
        <f t="shared" si="38"/>
        <v>7195.6000009477139</v>
      </c>
      <c r="P452">
        <f t="shared" si="39"/>
        <v>8860.4000128209591</v>
      </c>
    </row>
    <row r="453" spans="1:16" x14ac:dyDescent="0.4">
      <c r="A453" s="1">
        <v>2015</v>
      </c>
      <c r="B453" s="1">
        <v>3</v>
      </c>
      <c r="C453" s="1">
        <v>28</v>
      </c>
      <c r="D453" s="1">
        <v>-6.0999999046325684</v>
      </c>
      <c r="E453" s="1">
        <v>-7.3000001907348633</v>
      </c>
      <c r="F453" s="1">
        <v>-6.9000000953674316</v>
      </c>
      <c r="G453" s="1">
        <v>-5.9000000953674316</v>
      </c>
      <c r="H453">
        <f>IF(D453&lt;&gt;"",MAX('DDD Model Calculations'!$D$20-'Weather Data'!D453,0),MAX('DDD Model Calculations'!$D$20-AVERAGE('Weather Data'!D452,'Weather Data'!D454),0))</f>
        <v>24.099999904632568</v>
      </c>
      <c r="I453">
        <f>IF(E453&lt;&gt;"",MAX('DDD Model Calculations'!$D$20-'Weather Data'!E453,0),MAX('DDD Model Calculations'!$D$20-AVERAGE('Weather Data'!E452,'Weather Data'!E454),0))</f>
        <v>25.300000190734863</v>
      </c>
      <c r="J453">
        <f>IF(F453&lt;&gt;"",MAX('DDD Model Calculations'!$D$20-'Weather Data'!F453,0),MAX('DDD Model Calculations'!$D$20-AVERAGE('Weather Data'!F452,'Weather Data'!F454),0))</f>
        <v>24.900000095367432</v>
      </c>
      <c r="K453">
        <f>IF(G453&lt;&gt;"",MAX('DDD Model Calculations'!$D$20-'Weather Data'!G453,0),MAX('DDD Model Calculations'!$D$20-AVERAGE('Weather Data'!G452,'Weather Data'!G454),0))</f>
        <v>23.900000095367432</v>
      </c>
      <c r="L453" s="2">
        <f t="shared" si="35"/>
        <v>42091</v>
      </c>
      <c r="M453">
        <f t="shared" si="36"/>
        <v>6316.0999959558249</v>
      </c>
      <c r="N453">
        <f t="shared" si="37"/>
        <v>6695.2999989166856</v>
      </c>
      <c r="O453">
        <f t="shared" si="38"/>
        <v>7220.5000010430813</v>
      </c>
      <c r="P453">
        <f t="shared" si="39"/>
        <v>8884.3000129163265</v>
      </c>
    </row>
    <row r="454" spans="1:16" x14ac:dyDescent="0.4">
      <c r="A454" s="1">
        <v>2015</v>
      </c>
      <c r="B454" s="1">
        <v>3</v>
      </c>
      <c r="C454" s="1">
        <v>29</v>
      </c>
      <c r="D454" s="1">
        <v>-1.700000047683716</v>
      </c>
      <c r="E454" s="1">
        <v>-2.2999999523162842</v>
      </c>
      <c r="F454" s="1">
        <v>-3.2999999523162842</v>
      </c>
      <c r="G454" s="1">
        <v>1.799999952316284</v>
      </c>
      <c r="H454">
        <f>IF(D454&lt;&gt;"",MAX('DDD Model Calculations'!$D$20-'Weather Data'!D454,0),MAX('DDD Model Calculations'!$D$20-AVERAGE('Weather Data'!D453,'Weather Data'!D455),0))</f>
        <v>19.700000047683716</v>
      </c>
      <c r="I454">
        <f>IF(E454&lt;&gt;"",MAX('DDD Model Calculations'!$D$20-'Weather Data'!E454,0),MAX('DDD Model Calculations'!$D$20-AVERAGE('Weather Data'!E453,'Weather Data'!E455),0))</f>
        <v>20.299999952316284</v>
      </c>
      <c r="J454">
        <f>IF(F454&lt;&gt;"",MAX('DDD Model Calculations'!$D$20-'Weather Data'!F454,0),MAX('DDD Model Calculations'!$D$20-AVERAGE('Weather Data'!F453,'Weather Data'!F455),0))</f>
        <v>21.299999952316284</v>
      </c>
      <c r="K454">
        <f>IF(G454&lt;&gt;"",MAX('DDD Model Calculations'!$D$20-'Weather Data'!G454,0),MAX('DDD Model Calculations'!$D$20-AVERAGE('Weather Data'!G453,'Weather Data'!G455),0))</f>
        <v>16.200000047683716</v>
      </c>
      <c r="L454" s="2">
        <f t="shared" si="35"/>
        <v>42092</v>
      </c>
      <c r="M454">
        <f t="shared" si="36"/>
        <v>6335.7999960035086</v>
      </c>
      <c r="N454">
        <f t="shared" si="37"/>
        <v>6715.5999988690019</v>
      </c>
      <c r="O454">
        <f t="shared" si="38"/>
        <v>7241.8000009953976</v>
      </c>
      <c r="P454">
        <f t="shared" si="39"/>
        <v>8900.5000129640102</v>
      </c>
    </row>
    <row r="455" spans="1:16" x14ac:dyDescent="0.4">
      <c r="A455" s="1">
        <v>2015</v>
      </c>
      <c r="B455" s="1">
        <v>3</v>
      </c>
      <c r="C455" s="1">
        <v>30</v>
      </c>
      <c r="D455" s="1">
        <v>2.5999999046325679</v>
      </c>
      <c r="E455" s="1">
        <v>2</v>
      </c>
      <c r="F455" s="1">
        <v>2.4000000953674321</v>
      </c>
      <c r="G455" s="1">
        <v>1.200000047683716</v>
      </c>
      <c r="H455">
        <f>IF(D455&lt;&gt;"",MAX('DDD Model Calculations'!$D$20-'Weather Data'!D455,0),MAX('DDD Model Calculations'!$D$20-AVERAGE('Weather Data'!D454,'Weather Data'!D456),0))</f>
        <v>15.400000095367432</v>
      </c>
      <c r="I455">
        <f>IF(E455&lt;&gt;"",MAX('DDD Model Calculations'!$D$20-'Weather Data'!E455,0),MAX('DDD Model Calculations'!$D$20-AVERAGE('Weather Data'!E454,'Weather Data'!E456),0))</f>
        <v>16</v>
      </c>
      <c r="J455">
        <f>IF(F455&lt;&gt;"",MAX('DDD Model Calculations'!$D$20-'Weather Data'!F455,0),MAX('DDD Model Calculations'!$D$20-AVERAGE('Weather Data'!F454,'Weather Data'!F456),0))</f>
        <v>15.599999904632568</v>
      </c>
      <c r="K455">
        <f>IF(G455&lt;&gt;"",MAX('DDD Model Calculations'!$D$20-'Weather Data'!G455,0),MAX('DDD Model Calculations'!$D$20-AVERAGE('Weather Data'!G454,'Weather Data'!G456),0))</f>
        <v>16.799999952316284</v>
      </c>
      <c r="L455" s="2">
        <f t="shared" si="35"/>
        <v>42093</v>
      </c>
      <c r="M455">
        <f t="shared" si="36"/>
        <v>6351.199996098876</v>
      </c>
      <c r="N455">
        <f t="shared" si="37"/>
        <v>6731.5999988690019</v>
      </c>
      <c r="O455">
        <f t="shared" si="38"/>
        <v>7257.4000009000301</v>
      </c>
      <c r="P455">
        <f t="shared" si="39"/>
        <v>8917.3000129163265</v>
      </c>
    </row>
    <row r="456" spans="1:16" x14ac:dyDescent="0.4">
      <c r="A456" s="1">
        <v>2015</v>
      </c>
      <c r="B456" s="1">
        <v>3</v>
      </c>
      <c r="C456" s="1">
        <v>31</v>
      </c>
      <c r="D456" s="1">
        <v>1.6000000238418579</v>
      </c>
      <c r="E456" s="1">
        <v>1.8999999761581421</v>
      </c>
      <c r="F456" s="1">
        <v>-1.5</v>
      </c>
      <c r="G456" s="1">
        <v>-3.2999999523162842</v>
      </c>
      <c r="H456">
        <f>IF(D456&lt;&gt;"",MAX('DDD Model Calculations'!$D$20-'Weather Data'!D456,0),MAX('DDD Model Calculations'!$D$20-AVERAGE('Weather Data'!D455,'Weather Data'!D457),0))</f>
        <v>16.399999976158142</v>
      </c>
      <c r="I456">
        <f>IF(E456&lt;&gt;"",MAX('DDD Model Calculations'!$D$20-'Weather Data'!E456,0),MAX('DDD Model Calculations'!$D$20-AVERAGE('Weather Data'!E455,'Weather Data'!E457),0))</f>
        <v>16.100000023841858</v>
      </c>
      <c r="J456">
        <f>IF(F456&lt;&gt;"",MAX('DDD Model Calculations'!$D$20-'Weather Data'!F456,0),MAX('DDD Model Calculations'!$D$20-AVERAGE('Weather Data'!F455,'Weather Data'!F457),0))</f>
        <v>19.5</v>
      </c>
      <c r="K456">
        <f>IF(G456&lt;&gt;"",MAX('DDD Model Calculations'!$D$20-'Weather Data'!G456,0),MAX('DDD Model Calculations'!$D$20-AVERAGE('Weather Data'!G455,'Weather Data'!G457),0))</f>
        <v>21.299999952316284</v>
      </c>
      <c r="L456" s="2">
        <f t="shared" si="35"/>
        <v>42094</v>
      </c>
      <c r="M456">
        <f t="shared" si="36"/>
        <v>6367.5999960750341</v>
      </c>
      <c r="N456">
        <f t="shared" si="37"/>
        <v>6747.6999988928437</v>
      </c>
      <c r="O456">
        <f t="shared" si="38"/>
        <v>7276.9000009000301</v>
      </c>
      <c r="P456">
        <f t="shared" si="39"/>
        <v>8938.6000128686428</v>
      </c>
    </row>
    <row r="457" spans="1:16" x14ac:dyDescent="0.4">
      <c r="A457" s="1">
        <v>2015</v>
      </c>
      <c r="B457" s="1">
        <v>4</v>
      </c>
      <c r="C457" s="1">
        <v>1</v>
      </c>
      <c r="D457" s="1">
        <v>1.6000000238418579</v>
      </c>
      <c r="E457" s="1">
        <v>2.7000000476837158</v>
      </c>
      <c r="F457" s="1">
        <v>-2.2999999523162842</v>
      </c>
      <c r="G457" s="1">
        <v>-2.5999999046325679</v>
      </c>
      <c r="H457">
        <f>IF(D457&lt;&gt;"",MAX('DDD Model Calculations'!$D$20-'Weather Data'!D457,0),MAX('DDD Model Calculations'!$D$20-AVERAGE('Weather Data'!D456,'Weather Data'!D458),0))</f>
        <v>16.399999976158142</v>
      </c>
      <c r="I457">
        <f>IF(E457&lt;&gt;"",MAX('DDD Model Calculations'!$D$20-'Weather Data'!E457,0),MAX('DDD Model Calculations'!$D$20-AVERAGE('Weather Data'!E456,'Weather Data'!E458),0))</f>
        <v>15.299999952316284</v>
      </c>
      <c r="J457">
        <f>IF(F457&lt;&gt;"",MAX('DDD Model Calculations'!$D$20-'Weather Data'!F457,0),MAX('DDD Model Calculations'!$D$20-AVERAGE('Weather Data'!F456,'Weather Data'!F458),0))</f>
        <v>20.299999952316284</v>
      </c>
      <c r="K457">
        <f>IF(G457&lt;&gt;"",MAX('DDD Model Calculations'!$D$20-'Weather Data'!G457,0),MAX('DDD Model Calculations'!$D$20-AVERAGE('Weather Data'!G456,'Weather Data'!G458),0))</f>
        <v>20.599999904632568</v>
      </c>
      <c r="L457" s="2">
        <f t="shared" si="35"/>
        <v>42095</v>
      </c>
      <c r="M457">
        <f t="shared" si="36"/>
        <v>6383.9999960511923</v>
      </c>
      <c r="N457">
        <f t="shared" si="37"/>
        <v>6762.99999884516</v>
      </c>
      <c r="O457">
        <f t="shared" si="38"/>
        <v>7297.2000008523464</v>
      </c>
      <c r="P457">
        <f t="shared" si="39"/>
        <v>8959.2000127732754</v>
      </c>
    </row>
    <row r="458" spans="1:16" x14ac:dyDescent="0.4">
      <c r="A458" s="1">
        <v>2015</v>
      </c>
      <c r="B458" s="1">
        <v>4</v>
      </c>
      <c r="C458" s="1">
        <v>2</v>
      </c>
      <c r="D458" s="1">
        <v>10</v>
      </c>
      <c r="E458" s="1">
        <v>6</v>
      </c>
      <c r="F458" s="1">
        <v>6.1999998092651367</v>
      </c>
      <c r="G458" s="1">
        <v>6.9000000953674316</v>
      </c>
      <c r="H458">
        <f>IF(D458&lt;&gt;"",MAX('DDD Model Calculations'!$D$20-'Weather Data'!D458,0),MAX('DDD Model Calculations'!$D$20-AVERAGE('Weather Data'!D457,'Weather Data'!D459),0))</f>
        <v>8</v>
      </c>
      <c r="I458">
        <f>IF(E458&lt;&gt;"",MAX('DDD Model Calculations'!$D$20-'Weather Data'!E458,0),MAX('DDD Model Calculations'!$D$20-AVERAGE('Weather Data'!E457,'Weather Data'!E459),0))</f>
        <v>12</v>
      </c>
      <c r="J458">
        <f>IF(F458&lt;&gt;"",MAX('DDD Model Calculations'!$D$20-'Weather Data'!F458,0),MAX('DDD Model Calculations'!$D$20-AVERAGE('Weather Data'!F457,'Weather Data'!F459),0))</f>
        <v>11.800000190734863</v>
      </c>
      <c r="K458">
        <f>IF(G458&lt;&gt;"",MAX('DDD Model Calculations'!$D$20-'Weather Data'!G458,0),MAX('DDD Model Calculations'!$D$20-AVERAGE('Weather Data'!G457,'Weather Data'!G459),0))</f>
        <v>11.099999904632568</v>
      </c>
      <c r="L458" s="2">
        <f t="shared" si="35"/>
        <v>42096</v>
      </c>
      <c r="M458">
        <f t="shared" si="36"/>
        <v>6391.9999960511923</v>
      </c>
      <c r="N458">
        <f t="shared" si="37"/>
        <v>6774.99999884516</v>
      </c>
      <c r="O458">
        <f t="shared" si="38"/>
        <v>7309.0000010430813</v>
      </c>
      <c r="P458">
        <f t="shared" si="39"/>
        <v>8970.3000126779079</v>
      </c>
    </row>
    <row r="459" spans="1:16" x14ac:dyDescent="0.4">
      <c r="A459" s="1">
        <v>2015</v>
      </c>
      <c r="B459" s="1">
        <v>4</v>
      </c>
      <c r="C459" s="1">
        <v>3</v>
      </c>
      <c r="D459" s="1">
        <v>8.1999998092651367</v>
      </c>
      <c r="E459" s="1">
        <v>5.6999998092651367</v>
      </c>
      <c r="F459" s="1">
        <v>8.5</v>
      </c>
      <c r="G459" s="1">
        <v>-4.5</v>
      </c>
      <c r="H459">
        <f>IF(D459&lt;&gt;"",MAX('DDD Model Calculations'!$D$20-'Weather Data'!D459,0),MAX('DDD Model Calculations'!$D$20-AVERAGE('Weather Data'!D458,'Weather Data'!D460),0))</f>
        <v>9.8000001907348633</v>
      </c>
      <c r="I459">
        <f>IF(E459&lt;&gt;"",MAX('DDD Model Calculations'!$D$20-'Weather Data'!E459,0),MAX('DDD Model Calculations'!$D$20-AVERAGE('Weather Data'!E458,'Weather Data'!E460),0))</f>
        <v>12.300000190734863</v>
      </c>
      <c r="J459">
        <f>IF(F459&lt;&gt;"",MAX('DDD Model Calculations'!$D$20-'Weather Data'!F459,0),MAX('DDD Model Calculations'!$D$20-AVERAGE('Weather Data'!F458,'Weather Data'!F460),0))</f>
        <v>9.5</v>
      </c>
      <c r="K459">
        <f>IF(G459&lt;&gt;"",MAX('DDD Model Calculations'!$D$20-'Weather Data'!G459,0),MAX('DDD Model Calculations'!$D$20-AVERAGE('Weather Data'!G458,'Weather Data'!G460),0))</f>
        <v>22.5</v>
      </c>
      <c r="L459" s="2">
        <f t="shared" si="35"/>
        <v>42097</v>
      </c>
      <c r="M459">
        <f t="shared" si="36"/>
        <v>6401.7999962419271</v>
      </c>
      <c r="N459">
        <f t="shared" si="37"/>
        <v>6787.2999990358949</v>
      </c>
      <c r="O459">
        <f t="shared" si="38"/>
        <v>7318.5000010430813</v>
      </c>
      <c r="P459">
        <f t="shared" si="39"/>
        <v>8992.8000126779079</v>
      </c>
    </row>
    <row r="460" spans="1:16" x14ac:dyDescent="0.4">
      <c r="A460" s="1">
        <v>2015</v>
      </c>
      <c r="B460" s="1">
        <v>4</v>
      </c>
      <c r="C460" s="1">
        <v>4</v>
      </c>
      <c r="D460" s="1">
        <v>1.6000000238418579</v>
      </c>
      <c r="E460" s="1">
        <v>0.89999997615814209</v>
      </c>
      <c r="F460" s="1">
        <v>-1.200000047683716</v>
      </c>
      <c r="G460" s="1">
        <v>-5.0999999046325684</v>
      </c>
      <c r="H460">
        <f>IF(D460&lt;&gt;"",MAX('DDD Model Calculations'!$D$20-'Weather Data'!D460,0),MAX('DDD Model Calculations'!$D$20-AVERAGE('Weather Data'!D459,'Weather Data'!D461),0))</f>
        <v>16.399999976158142</v>
      </c>
      <c r="I460">
        <f>IF(E460&lt;&gt;"",MAX('DDD Model Calculations'!$D$20-'Weather Data'!E460,0),MAX('DDD Model Calculations'!$D$20-AVERAGE('Weather Data'!E459,'Weather Data'!E461),0))</f>
        <v>17.100000023841858</v>
      </c>
      <c r="J460">
        <f>IF(F460&lt;&gt;"",MAX('DDD Model Calculations'!$D$20-'Weather Data'!F460,0),MAX('DDD Model Calculations'!$D$20-AVERAGE('Weather Data'!F459,'Weather Data'!F461),0))</f>
        <v>19.200000047683716</v>
      </c>
      <c r="K460">
        <f>IF(G460&lt;&gt;"",MAX('DDD Model Calculations'!$D$20-'Weather Data'!G460,0),MAX('DDD Model Calculations'!$D$20-AVERAGE('Weather Data'!G459,'Weather Data'!G461),0))</f>
        <v>23.099999904632568</v>
      </c>
      <c r="L460" s="2">
        <f t="shared" si="35"/>
        <v>42098</v>
      </c>
      <c r="M460">
        <f t="shared" si="36"/>
        <v>6418.1999962180853</v>
      </c>
      <c r="N460">
        <f t="shared" si="37"/>
        <v>6804.3999990597367</v>
      </c>
      <c r="O460">
        <f t="shared" si="38"/>
        <v>7337.700001090765</v>
      </c>
      <c r="P460">
        <f t="shared" si="39"/>
        <v>9015.9000125825405</v>
      </c>
    </row>
    <row r="461" spans="1:16" x14ac:dyDescent="0.4">
      <c r="A461" s="1">
        <v>2015</v>
      </c>
      <c r="B461" s="1">
        <v>4</v>
      </c>
      <c r="C461" s="1">
        <v>5</v>
      </c>
      <c r="D461" s="1">
        <v>-0.5</v>
      </c>
      <c r="E461" s="1">
        <v>0.80000001192092896</v>
      </c>
      <c r="F461" s="1">
        <v>-2</v>
      </c>
      <c r="G461" s="1">
        <v>-6.8000001907348633</v>
      </c>
      <c r="H461">
        <f>IF(D461&lt;&gt;"",MAX('DDD Model Calculations'!$D$20-'Weather Data'!D461,0),MAX('DDD Model Calculations'!$D$20-AVERAGE('Weather Data'!D460,'Weather Data'!D462),0))</f>
        <v>18.5</v>
      </c>
      <c r="I461">
        <f>IF(E461&lt;&gt;"",MAX('DDD Model Calculations'!$D$20-'Weather Data'!E461,0),MAX('DDD Model Calculations'!$D$20-AVERAGE('Weather Data'!E460,'Weather Data'!E462),0))</f>
        <v>17.199999988079071</v>
      </c>
      <c r="J461">
        <f>IF(F461&lt;&gt;"",MAX('DDD Model Calculations'!$D$20-'Weather Data'!F461,0),MAX('DDD Model Calculations'!$D$20-AVERAGE('Weather Data'!F460,'Weather Data'!F462),0))</f>
        <v>20</v>
      </c>
      <c r="K461">
        <f>IF(G461&lt;&gt;"",MAX('DDD Model Calculations'!$D$20-'Weather Data'!G461,0),MAX('DDD Model Calculations'!$D$20-AVERAGE('Weather Data'!G460,'Weather Data'!G462),0))</f>
        <v>24.800000190734863</v>
      </c>
      <c r="L461" s="2">
        <f t="shared" si="35"/>
        <v>42099</v>
      </c>
      <c r="M461">
        <f t="shared" si="36"/>
        <v>6436.6999962180853</v>
      </c>
      <c r="N461">
        <f t="shared" si="37"/>
        <v>6821.5999990478158</v>
      </c>
      <c r="O461">
        <f t="shared" si="38"/>
        <v>7357.700001090765</v>
      </c>
      <c r="P461">
        <f t="shared" si="39"/>
        <v>9040.7000127732754</v>
      </c>
    </row>
    <row r="462" spans="1:16" x14ac:dyDescent="0.4">
      <c r="A462" s="1">
        <v>2015</v>
      </c>
      <c r="B462" s="1">
        <v>4</v>
      </c>
      <c r="C462" s="1">
        <v>6</v>
      </c>
      <c r="D462" s="1">
        <v>4.5999999046325684</v>
      </c>
      <c r="E462" s="1">
        <v>5.5</v>
      </c>
      <c r="F462" s="1">
        <v>-1.799999952316284</v>
      </c>
      <c r="G462" s="1">
        <v>-3.5999999046325679</v>
      </c>
      <c r="H462">
        <f>IF(D462&lt;&gt;"",MAX('DDD Model Calculations'!$D$20-'Weather Data'!D462,0),MAX('DDD Model Calculations'!$D$20-AVERAGE('Weather Data'!D461,'Weather Data'!D463),0))</f>
        <v>13.400000095367432</v>
      </c>
      <c r="I462">
        <f>IF(E462&lt;&gt;"",MAX('DDD Model Calculations'!$D$20-'Weather Data'!E462,0),MAX('DDD Model Calculations'!$D$20-AVERAGE('Weather Data'!E461,'Weather Data'!E463),0))</f>
        <v>12.5</v>
      </c>
      <c r="J462">
        <f>IF(F462&lt;&gt;"",MAX('DDD Model Calculations'!$D$20-'Weather Data'!F462,0),MAX('DDD Model Calculations'!$D$20-AVERAGE('Weather Data'!F461,'Weather Data'!F463),0))</f>
        <v>19.799999952316284</v>
      </c>
      <c r="K462">
        <f>IF(G462&lt;&gt;"",MAX('DDD Model Calculations'!$D$20-'Weather Data'!G462,0),MAX('DDD Model Calculations'!$D$20-AVERAGE('Weather Data'!G461,'Weather Data'!G463),0))</f>
        <v>21.599999904632568</v>
      </c>
      <c r="L462" s="2">
        <f t="shared" si="35"/>
        <v>42100</v>
      </c>
      <c r="M462">
        <f t="shared" si="36"/>
        <v>6450.0999963134527</v>
      </c>
      <c r="N462">
        <f t="shared" si="37"/>
        <v>6834.0999990478158</v>
      </c>
      <c r="O462">
        <f t="shared" si="38"/>
        <v>7377.5000010430813</v>
      </c>
      <c r="P462">
        <f t="shared" si="39"/>
        <v>9062.3000126779079</v>
      </c>
    </row>
    <row r="463" spans="1:16" x14ac:dyDescent="0.4">
      <c r="A463" s="1">
        <v>2015</v>
      </c>
      <c r="B463" s="1">
        <v>4</v>
      </c>
      <c r="C463" s="1">
        <v>7</v>
      </c>
      <c r="D463" s="1">
        <v>4.4000000953674316</v>
      </c>
      <c r="E463" s="1">
        <v>4.9000000953674316</v>
      </c>
      <c r="F463" s="1">
        <v>2.2999999523162842</v>
      </c>
      <c r="G463" s="1">
        <v>-2.5999999046325679</v>
      </c>
      <c r="H463">
        <f>IF(D463&lt;&gt;"",MAX('DDD Model Calculations'!$D$20-'Weather Data'!D463,0),MAX('DDD Model Calculations'!$D$20-AVERAGE('Weather Data'!D462,'Weather Data'!D464),0))</f>
        <v>13.599999904632568</v>
      </c>
      <c r="I463">
        <f>IF(E463&lt;&gt;"",MAX('DDD Model Calculations'!$D$20-'Weather Data'!E463,0),MAX('DDD Model Calculations'!$D$20-AVERAGE('Weather Data'!E462,'Weather Data'!E464),0))</f>
        <v>13.099999904632568</v>
      </c>
      <c r="J463">
        <f>IF(F463&lt;&gt;"",MAX('DDD Model Calculations'!$D$20-'Weather Data'!F463,0),MAX('DDD Model Calculations'!$D$20-AVERAGE('Weather Data'!F462,'Weather Data'!F464),0))</f>
        <v>15.700000047683716</v>
      </c>
      <c r="K463">
        <f>IF(G463&lt;&gt;"",MAX('DDD Model Calculations'!$D$20-'Weather Data'!G463,0),MAX('DDD Model Calculations'!$D$20-AVERAGE('Weather Data'!G462,'Weather Data'!G464),0))</f>
        <v>20.599999904632568</v>
      </c>
      <c r="L463" s="2">
        <f t="shared" si="35"/>
        <v>42101</v>
      </c>
      <c r="M463">
        <f t="shared" si="36"/>
        <v>6463.6999962180853</v>
      </c>
      <c r="N463">
        <f t="shared" si="37"/>
        <v>6847.1999989524484</v>
      </c>
      <c r="O463">
        <f t="shared" si="38"/>
        <v>7393.200001090765</v>
      </c>
      <c r="P463">
        <f t="shared" si="39"/>
        <v>9082.9000125825405</v>
      </c>
    </row>
    <row r="464" spans="1:16" x14ac:dyDescent="0.4">
      <c r="A464" s="1">
        <v>2015</v>
      </c>
      <c r="B464" s="1">
        <v>4</v>
      </c>
      <c r="C464" s="1">
        <v>8</v>
      </c>
      <c r="D464" s="1">
        <v>2.7000000476837158</v>
      </c>
      <c r="E464" s="1">
        <v>1.700000047683716</v>
      </c>
      <c r="F464" s="1">
        <v>0.30000001192092901</v>
      </c>
      <c r="G464" s="1">
        <v>0</v>
      </c>
      <c r="H464">
        <f>IF(D464&lt;&gt;"",MAX('DDD Model Calculations'!$D$20-'Weather Data'!D464,0),MAX('DDD Model Calculations'!$D$20-AVERAGE('Weather Data'!D463,'Weather Data'!D465),0))</f>
        <v>15.299999952316284</v>
      </c>
      <c r="I464">
        <f>IF(E464&lt;&gt;"",MAX('DDD Model Calculations'!$D$20-'Weather Data'!E464,0),MAX('DDD Model Calculations'!$D$20-AVERAGE('Weather Data'!E463,'Weather Data'!E465),0))</f>
        <v>16.299999952316284</v>
      </c>
      <c r="J464">
        <f>IF(F464&lt;&gt;"",MAX('DDD Model Calculations'!$D$20-'Weather Data'!F464,0),MAX('DDD Model Calculations'!$D$20-AVERAGE('Weather Data'!F463,'Weather Data'!F465),0))</f>
        <v>17.699999988079071</v>
      </c>
      <c r="K464">
        <f>IF(G464&lt;&gt;"",MAX('DDD Model Calculations'!$D$20-'Weather Data'!G464,0),MAX('DDD Model Calculations'!$D$20-AVERAGE('Weather Data'!G463,'Weather Data'!G465),0))</f>
        <v>18</v>
      </c>
      <c r="L464" s="2">
        <f t="shared" si="35"/>
        <v>42102</v>
      </c>
      <c r="M464">
        <f t="shared" si="36"/>
        <v>6478.9999961704016</v>
      </c>
      <c r="N464">
        <f t="shared" si="37"/>
        <v>6863.4999989047647</v>
      </c>
      <c r="O464">
        <f t="shared" si="38"/>
        <v>7410.9000010788441</v>
      </c>
      <c r="P464">
        <f t="shared" si="39"/>
        <v>9100.9000125825405</v>
      </c>
    </row>
    <row r="465" spans="1:16" x14ac:dyDescent="0.4">
      <c r="A465" s="1">
        <v>2015</v>
      </c>
      <c r="B465" s="1">
        <v>4</v>
      </c>
      <c r="C465" s="1">
        <v>9</v>
      </c>
      <c r="D465" s="1">
        <v>5</v>
      </c>
      <c r="E465" s="1">
        <v>8.8000001907348633</v>
      </c>
      <c r="F465" s="1">
        <v>2.5999999046325679</v>
      </c>
      <c r="G465" s="1">
        <v>1.200000047683716</v>
      </c>
      <c r="H465">
        <f>IF(D465&lt;&gt;"",MAX('DDD Model Calculations'!$D$20-'Weather Data'!D465,0),MAX('DDD Model Calculations'!$D$20-AVERAGE('Weather Data'!D464,'Weather Data'!D466),0))</f>
        <v>13</v>
      </c>
      <c r="I465">
        <f>IF(E465&lt;&gt;"",MAX('DDD Model Calculations'!$D$20-'Weather Data'!E465,0),MAX('DDD Model Calculations'!$D$20-AVERAGE('Weather Data'!E464,'Weather Data'!E466),0))</f>
        <v>9.1999998092651367</v>
      </c>
      <c r="J465">
        <f>IF(F465&lt;&gt;"",MAX('DDD Model Calculations'!$D$20-'Weather Data'!F465,0),MAX('DDD Model Calculations'!$D$20-AVERAGE('Weather Data'!F464,'Weather Data'!F466),0))</f>
        <v>15.400000095367432</v>
      </c>
      <c r="K465">
        <f>IF(G465&lt;&gt;"",MAX('DDD Model Calculations'!$D$20-'Weather Data'!G465,0),MAX('DDD Model Calculations'!$D$20-AVERAGE('Weather Data'!G464,'Weather Data'!G466),0))</f>
        <v>16.799999952316284</v>
      </c>
      <c r="L465" s="2">
        <f t="shared" si="35"/>
        <v>42103</v>
      </c>
      <c r="M465">
        <f t="shared" si="36"/>
        <v>6491.9999961704016</v>
      </c>
      <c r="N465">
        <f t="shared" si="37"/>
        <v>6872.6999987140298</v>
      </c>
      <c r="O465">
        <f t="shared" si="38"/>
        <v>7426.3000011742115</v>
      </c>
      <c r="P465">
        <f t="shared" si="39"/>
        <v>9117.7000125348568</v>
      </c>
    </row>
    <row r="466" spans="1:16" x14ac:dyDescent="0.4">
      <c r="A466" s="1">
        <v>2015</v>
      </c>
      <c r="B466" s="1">
        <v>4</v>
      </c>
      <c r="C466" s="1">
        <v>10</v>
      </c>
      <c r="D466" s="1">
        <v>10.30000019073486</v>
      </c>
      <c r="E466" s="1">
        <v>9.3000001907348633</v>
      </c>
      <c r="F466" s="1">
        <v>7.8000001907348633</v>
      </c>
      <c r="G466" s="1">
        <v>2.5999999046325679</v>
      </c>
      <c r="H466">
        <f>IF(D466&lt;&gt;"",MAX('DDD Model Calculations'!$D$20-'Weather Data'!D466,0),MAX('DDD Model Calculations'!$D$20-AVERAGE('Weather Data'!D465,'Weather Data'!D467),0))</f>
        <v>7.6999998092651403</v>
      </c>
      <c r="I466">
        <f>IF(E466&lt;&gt;"",MAX('DDD Model Calculations'!$D$20-'Weather Data'!E466,0),MAX('DDD Model Calculations'!$D$20-AVERAGE('Weather Data'!E465,'Weather Data'!E467),0))</f>
        <v>8.6999998092651367</v>
      </c>
      <c r="J466">
        <f>IF(F466&lt;&gt;"",MAX('DDD Model Calculations'!$D$20-'Weather Data'!F466,0),MAX('DDD Model Calculations'!$D$20-AVERAGE('Weather Data'!F465,'Weather Data'!F467),0))</f>
        <v>10.199999809265137</v>
      </c>
      <c r="K466">
        <f>IF(G466&lt;&gt;"",MAX('DDD Model Calculations'!$D$20-'Weather Data'!G466,0),MAX('DDD Model Calculations'!$D$20-AVERAGE('Weather Data'!G465,'Weather Data'!G467),0))</f>
        <v>15.400000095367432</v>
      </c>
      <c r="L466" s="2">
        <f t="shared" si="35"/>
        <v>42104</v>
      </c>
      <c r="M466">
        <f t="shared" si="36"/>
        <v>6499.6999959796667</v>
      </c>
      <c r="N466">
        <f t="shared" si="37"/>
        <v>6881.3999985232949</v>
      </c>
      <c r="O466">
        <f t="shared" si="38"/>
        <v>7436.5000009834766</v>
      </c>
      <c r="P466">
        <f t="shared" si="39"/>
        <v>9133.1000126302242</v>
      </c>
    </row>
    <row r="467" spans="1:16" x14ac:dyDescent="0.4">
      <c r="A467" s="1">
        <v>2015</v>
      </c>
      <c r="B467" s="1">
        <v>4</v>
      </c>
      <c r="C467" s="1">
        <v>11</v>
      </c>
      <c r="D467" s="1">
        <v>7</v>
      </c>
      <c r="E467" s="1">
        <v>5.8000001907348633</v>
      </c>
      <c r="F467" s="1">
        <v>5.1999998092651367</v>
      </c>
      <c r="G467" s="1">
        <v>6.1999998092651367</v>
      </c>
      <c r="H467">
        <f>IF(D467&lt;&gt;"",MAX('DDD Model Calculations'!$D$20-'Weather Data'!D467,0),MAX('DDD Model Calculations'!$D$20-AVERAGE('Weather Data'!D466,'Weather Data'!D468),0))</f>
        <v>11</v>
      </c>
      <c r="I467">
        <f>IF(E467&lt;&gt;"",MAX('DDD Model Calculations'!$D$20-'Weather Data'!E467,0),MAX('DDD Model Calculations'!$D$20-AVERAGE('Weather Data'!E466,'Weather Data'!E468),0))</f>
        <v>12.199999809265137</v>
      </c>
      <c r="J467">
        <f>IF(F467&lt;&gt;"",MAX('DDD Model Calculations'!$D$20-'Weather Data'!F467,0),MAX('DDD Model Calculations'!$D$20-AVERAGE('Weather Data'!F466,'Weather Data'!F468),0))</f>
        <v>12.800000190734863</v>
      </c>
      <c r="K467">
        <f>IF(G467&lt;&gt;"",MAX('DDD Model Calculations'!$D$20-'Weather Data'!G467,0),MAX('DDD Model Calculations'!$D$20-AVERAGE('Weather Data'!G466,'Weather Data'!G468),0))</f>
        <v>11.800000190734863</v>
      </c>
      <c r="L467" s="2">
        <f t="shared" si="35"/>
        <v>42105</v>
      </c>
      <c r="M467">
        <f t="shared" si="36"/>
        <v>6510.6999959796667</v>
      </c>
      <c r="N467">
        <f t="shared" si="37"/>
        <v>6893.5999983325601</v>
      </c>
      <c r="O467">
        <f t="shared" si="38"/>
        <v>7449.3000011742115</v>
      </c>
      <c r="P467">
        <f t="shared" si="39"/>
        <v>9144.9000128209591</v>
      </c>
    </row>
    <row r="468" spans="1:16" x14ac:dyDescent="0.4">
      <c r="A468" s="1">
        <v>2015</v>
      </c>
      <c r="B468" s="1">
        <v>4</v>
      </c>
      <c r="C468" s="1">
        <v>12</v>
      </c>
      <c r="D468" s="1">
        <v>9.8999996185302734</v>
      </c>
      <c r="E468" s="1">
        <v>7.9000000953674316</v>
      </c>
      <c r="F468" s="1">
        <v>9.6000003814697266</v>
      </c>
      <c r="G468" s="1">
        <v>11.5</v>
      </c>
      <c r="H468">
        <f>IF(D468&lt;&gt;"",MAX('DDD Model Calculations'!$D$20-'Weather Data'!D468,0),MAX('DDD Model Calculations'!$D$20-AVERAGE('Weather Data'!D467,'Weather Data'!D469),0))</f>
        <v>8.1000003814697266</v>
      </c>
      <c r="I468">
        <f>IF(E468&lt;&gt;"",MAX('DDD Model Calculations'!$D$20-'Weather Data'!E468,0),MAX('DDD Model Calculations'!$D$20-AVERAGE('Weather Data'!E467,'Weather Data'!E469),0))</f>
        <v>10.099999904632568</v>
      </c>
      <c r="J468">
        <f>IF(F468&lt;&gt;"",MAX('DDD Model Calculations'!$D$20-'Weather Data'!F468,0),MAX('DDD Model Calculations'!$D$20-AVERAGE('Weather Data'!F467,'Weather Data'!F469),0))</f>
        <v>8.3999996185302734</v>
      </c>
      <c r="K468">
        <f>IF(G468&lt;&gt;"",MAX('DDD Model Calculations'!$D$20-'Weather Data'!G468,0),MAX('DDD Model Calculations'!$D$20-AVERAGE('Weather Data'!G467,'Weather Data'!G469),0))</f>
        <v>6.5</v>
      </c>
      <c r="L468" s="2">
        <f t="shared" si="35"/>
        <v>42106</v>
      </c>
      <c r="M468">
        <f t="shared" si="36"/>
        <v>6518.7999963611364</v>
      </c>
      <c r="N468">
        <f t="shared" si="37"/>
        <v>6903.6999982371926</v>
      </c>
      <c r="O468">
        <f t="shared" si="38"/>
        <v>7457.7000007927418</v>
      </c>
      <c r="P468">
        <f t="shared" si="39"/>
        <v>9151.4000128209591</v>
      </c>
    </row>
    <row r="469" spans="1:16" x14ac:dyDescent="0.4">
      <c r="A469" s="1">
        <v>2015</v>
      </c>
      <c r="B469" s="1">
        <v>4</v>
      </c>
      <c r="C469" s="1">
        <v>13</v>
      </c>
      <c r="D469" s="1">
        <v>15.10000038146973</v>
      </c>
      <c r="E469" s="1">
        <v>13.30000019073486</v>
      </c>
      <c r="F469" s="1">
        <v>11.5</v>
      </c>
      <c r="G469" s="1">
        <v>8.8999996185302734</v>
      </c>
      <c r="H469">
        <f>IF(D469&lt;&gt;"",MAX('DDD Model Calculations'!$D$20-'Weather Data'!D469,0),MAX('DDD Model Calculations'!$D$20-AVERAGE('Weather Data'!D468,'Weather Data'!D470),0))</f>
        <v>2.8999996185302699</v>
      </c>
      <c r="I469">
        <f>IF(E469&lt;&gt;"",MAX('DDD Model Calculations'!$D$20-'Weather Data'!E469,0),MAX('DDD Model Calculations'!$D$20-AVERAGE('Weather Data'!E468,'Weather Data'!E470),0))</f>
        <v>4.6999998092651403</v>
      </c>
      <c r="J469">
        <f>IF(F469&lt;&gt;"",MAX('DDD Model Calculations'!$D$20-'Weather Data'!F469,0),MAX('DDD Model Calculations'!$D$20-AVERAGE('Weather Data'!F468,'Weather Data'!F470),0))</f>
        <v>6.5</v>
      </c>
      <c r="K469">
        <f>IF(G469&lt;&gt;"",MAX('DDD Model Calculations'!$D$20-'Weather Data'!G469,0),MAX('DDD Model Calculations'!$D$20-AVERAGE('Weather Data'!G468,'Weather Data'!G470),0))</f>
        <v>9.1000003814697266</v>
      </c>
      <c r="L469" s="2">
        <f t="shared" si="35"/>
        <v>42107</v>
      </c>
      <c r="M469">
        <f t="shared" si="36"/>
        <v>6521.6999959796667</v>
      </c>
      <c r="N469">
        <f t="shared" si="37"/>
        <v>6908.3999980464578</v>
      </c>
      <c r="O469">
        <f t="shared" si="38"/>
        <v>7464.2000007927418</v>
      </c>
      <c r="P469">
        <f t="shared" si="39"/>
        <v>9160.5000132024288</v>
      </c>
    </row>
    <row r="470" spans="1:16" x14ac:dyDescent="0.4">
      <c r="A470" s="1">
        <v>2015</v>
      </c>
      <c r="B470" s="1">
        <v>4</v>
      </c>
      <c r="C470" s="1">
        <v>14</v>
      </c>
      <c r="D470" s="1">
        <v>10.5</v>
      </c>
      <c r="E470" s="1">
        <v>8.6000003814697266</v>
      </c>
      <c r="F470" s="1">
        <v>10.39999961853027</v>
      </c>
      <c r="G470" s="1">
        <v>7.1999998092651367</v>
      </c>
      <c r="H470">
        <f>IF(D470&lt;&gt;"",MAX('DDD Model Calculations'!$D$20-'Weather Data'!D470,0),MAX('DDD Model Calculations'!$D$20-AVERAGE('Weather Data'!D469,'Weather Data'!D471),0))</f>
        <v>7.5</v>
      </c>
      <c r="I470">
        <f>IF(E470&lt;&gt;"",MAX('DDD Model Calculations'!$D$20-'Weather Data'!E470,0),MAX('DDD Model Calculations'!$D$20-AVERAGE('Weather Data'!E469,'Weather Data'!E471),0))</f>
        <v>9.3999996185302734</v>
      </c>
      <c r="J470">
        <f>IF(F470&lt;&gt;"",MAX('DDD Model Calculations'!$D$20-'Weather Data'!F470,0),MAX('DDD Model Calculations'!$D$20-AVERAGE('Weather Data'!F469,'Weather Data'!F471),0))</f>
        <v>7.6000003814697301</v>
      </c>
      <c r="K470">
        <f>IF(G470&lt;&gt;"",MAX('DDD Model Calculations'!$D$20-'Weather Data'!G470,0),MAX('DDD Model Calculations'!$D$20-AVERAGE('Weather Data'!G469,'Weather Data'!G471),0))</f>
        <v>10.800000190734863</v>
      </c>
      <c r="L470" s="2">
        <f t="shared" si="35"/>
        <v>42108</v>
      </c>
      <c r="M470">
        <f t="shared" si="36"/>
        <v>6529.1999959796667</v>
      </c>
      <c r="N470">
        <f t="shared" si="37"/>
        <v>6917.799997664988</v>
      </c>
      <c r="O470">
        <f t="shared" si="38"/>
        <v>7471.8000011742115</v>
      </c>
      <c r="P470">
        <f t="shared" si="39"/>
        <v>9171.3000133931637</v>
      </c>
    </row>
    <row r="471" spans="1:16" x14ac:dyDescent="0.4">
      <c r="A471" s="1">
        <v>2015</v>
      </c>
      <c r="B471" s="1">
        <v>4</v>
      </c>
      <c r="C471" s="1">
        <v>15</v>
      </c>
      <c r="D471" s="1">
        <v>9.8999996185302734</v>
      </c>
      <c r="E471" s="1">
        <v>8.3000001907348633</v>
      </c>
      <c r="F471" s="1">
        <v>7.4000000953674316</v>
      </c>
      <c r="G471" s="1">
        <v>7.8000001907348633</v>
      </c>
      <c r="H471">
        <f>IF(D471&lt;&gt;"",MAX('DDD Model Calculations'!$D$20-'Weather Data'!D471,0),MAX('DDD Model Calculations'!$D$20-AVERAGE('Weather Data'!D470,'Weather Data'!D472),0))</f>
        <v>8.1000003814697266</v>
      </c>
      <c r="I471">
        <f>IF(E471&lt;&gt;"",MAX('DDD Model Calculations'!$D$20-'Weather Data'!E471,0),MAX('DDD Model Calculations'!$D$20-AVERAGE('Weather Data'!E470,'Weather Data'!E472),0))</f>
        <v>9.6999998092651367</v>
      </c>
      <c r="J471">
        <f>IF(F471&lt;&gt;"",MAX('DDD Model Calculations'!$D$20-'Weather Data'!F471,0),MAX('DDD Model Calculations'!$D$20-AVERAGE('Weather Data'!F470,'Weather Data'!F472),0))</f>
        <v>10.599999904632568</v>
      </c>
      <c r="K471">
        <f>IF(G471&lt;&gt;"",MAX('DDD Model Calculations'!$D$20-'Weather Data'!G471,0),MAX('DDD Model Calculations'!$D$20-AVERAGE('Weather Data'!G470,'Weather Data'!G472),0))</f>
        <v>10.199999809265137</v>
      </c>
      <c r="L471" s="2">
        <f t="shared" si="35"/>
        <v>42109</v>
      </c>
      <c r="M471">
        <f t="shared" si="36"/>
        <v>6537.2999963611364</v>
      </c>
      <c r="N471">
        <f t="shared" si="37"/>
        <v>6927.4999974742532</v>
      </c>
      <c r="O471">
        <f t="shared" si="38"/>
        <v>7482.4000010788441</v>
      </c>
      <c r="P471">
        <f t="shared" si="39"/>
        <v>9181.5000132024288</v>
      </c>
    </row>
    <row r="472" spans="1:16" x14ac:dyDescent="0.4">
      <c r="A472" s="1">
        <v>2015</v>
      </c>
      <c r="B472" s="1">
        <v>4</v>
      </c>
      <c r="C472" s="1">
        <v>16</v>
      </c>
      <c r="D472" s="1">
        <v>8.6000003814697266</v>
      </c>
      <c r="E472" s="1">
        <v>11.10000038146973</v>
      </c>
      <c r="F472" s="1">
        <v>8.5</v>
      </c>
      <c r="G472" s="1">
        <v>9.1999998092651367</v>
      </c>
      <c r="H472">
        <f>IF(D472&lt;&gt;"",MAX('DDD Model Calculations'!$D$20-'Weather Data'!D472,0),MAX('DDD Model Calculations'!$D$20-AVERAGE('Weather Data'!D471,'Weather Data'!D473),0))</f>
        <v>9.3999996185302734</v>
      </c>
      <c r="I472">
        <f>IF(E472&lt;&gt;"",MAX('DDD Model Calculations'!$D$20-'Weather Data'!E472,0),MAX('DDD Model Calculations'!$D$20-AVERAGE('Weather Data'!E471,'Weather Data'!E473),0))</f>
        <v>6.8999996185302699</v>
      </c>
      <c r="J472">
        <f>IF(F472&lt;&gt;"",MAX('DDD Model Calculations'!$D$20-'Weather Data'!F472,0),MAX('DDD Model Calculations'!$D$20-AVERAGE('Weather Data'!F471,'Weather Data'!F473),0))</f>
        <v>9.5</v>
      </c>
      <c r="K472">
        <f>IF(G472&lt;&gt;"",MAX('DDD Model Calculations'!$D$20-'Weather Data'!G472,0),MAX('DDD Model Calculations'!$D$20-AVERAGE('Weather Data'!G471,'Weather Data'!G473),0))</f>
        <v>8.8000001907348633</v>
      </c>
      <c r="L472" s="2">
        <f t="shared" si="35"/>
        <v>42110</v>
      </c>
      <c r="M472">
        <f t="shared" si="36"/>
        <v>6546.6999959796667</v>
      </c>
      <c r="N472">
        <f t="shared" si="37"/>
        <v>6934.3999970927835</v>
      </c>
      <c r="O472">
        <f t="shared" si="38"/>
        <v>7491.9000010788441</v>
      </c>
      <c r="P472">
        <f t="shared" si="39"/>
        <v>9190.3000133931637</v>
      </c>
    </row>
    <row r="473" spans="1:16" x14ac:dyDescent="0.4">
      <c r="A473" s="1">
        <v>2015</v>
      </c>
      <c r="B473" s="1">
        <v>4</v>
      </c>
      <c r="C473" s="1">
        <v>17</v>
      </c>
      <c r="D473" s="1">
        <v>15.10000038146973</v>
      </c>
      <c r="E473" s="1">
        <v>13.89999961853027</v>
      </c>
      <c r="F473" s="1">
        <v>13.89999961853027</v>
      </c>
      <c r="G473" s="1">
        <v>9.1999998092651367</v>
      </c>
      <c r="H473">
        <f>IF(D473&lt;&gt;"",MAX('DDD Model Calculations'!$D$20-'Weather Data'!D473,0),MAX('DDD Model Calculations'!$D$20-AVERAGE('Weather Data'!D472,'Weather Data'!D474),0))</f>
        <v>2.8999996185302699</v>
      </c>
      <c r="I473">
        <f>IF(E473&lt;&gt;"",MAX('DDD Model Calculations'!$D$20-'Weather Data'!E473,0),MAX('DDD Model Calculations'!$D$20-AVERAGE('Weather Data'!E472,'Weather Data'!E474),0))</f>
        <v>4.1000003814697301</v>
      </c>
      <c r="J473">
        <f>IF(F473&lt;&gt;"",MAX('DDD Model Calculations'!$D$20-'Weather Data'!F473,0),MAX('DDD Model Calculations'!$D$20-AVERAGE('Weather Data'!F472,'Weather Data'!F474),0))</f>
        <v>4.1000003814697301</v>
      </c>
      <c r="K473">
        <f>IF(G473&lt;&gt;"",MAX('DDD Model Calculations'!$D$20-'Weather Data'!G473,0),MAX('DDD Model Calculations'!$D$20-AVERAGE('Weather Data'!G472,'Weather Data'!G474),0))</f>
        <v>8.8000001907348633</v>
      </c>
      <c r="L473" s="2">
        <f t="shared" si="35"/>
        <v>42111</v>
      </c>
      <c r="M473">
        <f t="shared" si="36"/>
        <v>6549.599995598197</v>
      </c>
      <c r="N473">
        <f t="shared" si="37"/>
        <v>6938.4999974742532</v>
      </c>
      <c r="O473">
        <f t="shared" si="38"/>
        <v>7496.0000014603138</v>
      </c>
      <c r="P473">
        <f t="shared" si="39"/>
        <v>9199.1000135838985</v>
      </c>
    </row>
    <row r="474" spans="1:16" x14ac:dyDescent="0.4">
      <c r="A474" s="1">
        <v>2015</v>
      </c>
      <c r="B474" s="1">
        <v>4</v>
      </c>
      <c r="C474" s="1">
        <v>18</v>
      </c>
      <c r="D474" s="1">
        <v>12.19999980926514</v>
      </c>
      <c r="E474" s="1">
        <v>12.60000038146973</v>
      </c>
      <c r="F474" s="1">
        <v>9.8000001907348633</v>
      </c>
      <c r="G474" s="1">
        <v>4.8000001907348633</v>
      </c>
      <c r="H474">
        <f>IF(D474&lt;&gt;"",MAX('DDD Model Calculations'!$D$20-'Weather Data'!D474,0),MAX('DDD Model Calculations'!$D$20-AVERAGE('Weather Data'!D473,'Weather Data'!D475),0))</f>
        <v>5.8000001907348597</v>
      </c>
      <c r="I474">
        <f>IF(E474&lt;&gt;"",MAX('DDD Model Calculations'!$D$20-'Weather Data'!E474,0),MAX('DDD Model Calculations'!$D$20-AVERAGE('Weather Data'!E473,'Weather Data'!E475),0))</f>
        <v>5.3999996185302699</v>
      </c>
      <c r="J474">
        <f>IF(F474&lt;&gt;"",MAX('DDD Model Calculations'!$D$20-'Weather Data'!F474,0),MAX('DDD Model Calculations'!$D$20-AVERAGE('Weather Data'!F473,'Weather Data'!F475),0))</f>
        <v>8.1999998092651367</v>
      </c>
      <c r="K474">
        <f>IF(G474&lt;&gt;"",MAX('DDD Model Calculations'!$D$20-'Weather Data'!G474,0),MAX('DDD Model Calculations'!$D$20-AVERAGE('Weather Data'!G473,'Weather Data'!G475),0))</f>
        <v>13.199999809265137</v>
      </c>
      <c r="L474" s="2">
        <f t="shared" si="35"/>
        <v>42112</v>
      </c>
      <c r="M474">
        <f t="shared" si="36"/>
        <v>6555.3999957889318</v>
      </c>
      <c r="N474">
        <f t="shared" si="37"/>
        <v>6943.8999970927835</v>
      </c>
      <c r="O474">
        <f t="shared" si="38"/>
        <v>7504.2000012695789</v>
      </c>
      <c r="P474">
        <f t="shared" si="39"/>
        <v>9212.3000133931637</v>
      </c>
    </row>
    <row r="475" spans="1:16" x14ac:dyDescent="0.4">
      <c r="A475" s="1">
        <v>2015</v>
      </c>
      <c r="B475" s="1">
        <v>4</v>
      </c>
      <c r="C475" s="1">
        <v>19</v>
      </c>
      <c r="D475" s="1">
        <v>8.1000003814697266</v>
      </c>
      <c r="E475" s="1">
        <v>9.1000003814697266</v>
      </c>
      <c r="F475" s="1">
        <v>6.1999998092651367</v>
      </c>
      <c r="G475" s="1">
        <v>1.799999952316284</v>
      </c>
      <c r="H475">
        <f>IF(D475&lt;&gt;"",MAX('DDD Model Calculations'!$D$20-'Weather Data'!D475,0),MAX('DDD Model Calculations'!$D$20-AVERAGE('Weather Data'!D474,'Weather Data'!D476),0))</f>
        <v>9.8999996185302734</v>
      </c>
      <c r="I475">
        <f>IF(E475&lt;&gt;"",MAX('DDD Model Calculations'!$D$20-'Weather Data'!E475,0),MAX('DDD Model Calculations'!$D$20-AVERAGE('Weather Data'!E474,'Weather Data'!E476),0))</f>
        <v>8.8999996185302734</v>
      </c>
      <c r="J475">
        <f>IF(F475&lt;&gt;"",MAX('DDD Model Calculations'!$D$20-'Weather Data'!F475,0),MAX('DDD Model Calculations'!$D$20-AVERAGE('Weather Data'!F474,'Weather Data'!F476),0))</f>
        <v>11.800000190734863</v>
      </c>
      <c r="K475">
        <f>IF(G475&lt;&gt;"",MAX('DDD Model Calculations'!$D$20-'Weather Data'!G475,0),MAX('DDD Model Calculations'!$D$20-AVERAGE('Weather Data'!G474,'Weather Data'!G476),0))</f>
        <v>16.200000047683716</v>
      </c>
      <c r="L475" s="2">
        <f t="shared" si="35"/>
        <v>42113</v>
      </c>
      <c r="M475">
        <f t="shared" si="36"/>
        <v>6565.2999954074621</v>
      </c>
      <c r="N475">
        <f t="shared" si="37"/>
        <v>6952.7999967113137</v>
      </c>
      <c r="O475">
        <f t="shared" si="38"/>
        <v>7516.0000014603138</v>
      </c>
      <c r="P475">
        <f t="shared" si="39"/>
        <v>9228.5000134408474</v>
      </c>
    </row>
    <row r="476" spans="1:16" x14ac:dyDescent="0.4">
      <c r="A476" s="1">
        <v>2015</v>
      </c>
      <c r="B476" s="1">
        <v>4</v>
      </c>
      <c r="C476" s="1">
        <v>20</v>
      </c>
      <c r="D476" s="1">
        <v>10.89999961853027</v>
      </c>
      <c r="E476" s="1">
        <v>11.60000038146973</v>
      </c>
      <c r="F476" s="1">
        <v>6.8000001907348633</v>
      </c>
      <c r="G476" s="1">
        <v>2.5999999046325679</v>
      </c>
      <c r="H476">
        <f>IF(D476&lt;&gt;"",MAX('DDD Model Calculations'!$D$20-'Weather Data'!D476,0),MAX('DDD Model Calculations'!$D$20-AVERAGE('Weather Data'!D475,'Weather Data'!D477),0))</f>
        <v>7.1000003814697301</v>
      </c>
      <c r="I476">
        <f>IF(E476&lt;&gt;"",MAX('DDD Model Calculations'!$D$20-'Weather Data'!E476,0),MAX('DDD Model Calculations'!$D$20-AVERAGE('Weather Data'!E475,'Weather Data'!E477),0))</f>
        <v>6.3999996185302699</v>
      </c>
      <c r="J476">
        <f>IF(F476&lt;&gt;"",MAX('DDD Model Calculations'!$D$20-'Weather Data'!F476,0),MAX('DDD Model Calculations'!$D$20-AVERAGE('Weather Data'!F475,'Weather Data'!F477),0))</f>
        <v>11.199999809265137</v>
      </c>
      <c r="K476">
        <f>IF(G476&lt;&gt;"",MAX('DDD Model Calculations'!$D$20-'Weather Data'!G476,0),MAX('DDD Model Calculations'!$D$20-AVERAGE('Weather Data'!G475,'Weather Data'!G477),0))</f>
        <v>15.400000095367432</v>
      </c>
      <c r="L476" s="2">
        <f t="shared" si="35"/>
        <v>42114</v>
      </c>
      <c r="M476">
        <f t="shared" si="36"/>
        <v>6572.3999957889318</v>
      </c>
      <c r="N476">
        <f t="shared" si="37"/>
        <v>6959.199996329844</v>
      </c>
      <c r="O476">
        <f t="shared" si="38"/>
        <v>7527.2000012695789</v>
      </c>
      <c r="P476">
        <f t="shared" si="39"/>
        <v>9243.9000135362148</v>
      </c>
    </row>
    <row r="477" spans="1:16" x14ac:dyDescent="0.4">
      <c r="A477" s="1">
        <v>2015</v>
      </c>
      <c r="B477" s="1">
        <v>4</v>
      </c>
      <c r="C477" s="1">
        <v>21</v>
      </c>
      <c r="D477" s="1">
        <v>7.1999998092651367</v>
      </c>
      <c r="E477" s="1">
        <v>7</v>
      </c>
      <c r="F477" s="1">
        <v>8.5</v>
      </c>
      <c r="G477" s="1">
        <v>-1.1000000238418579</v>
      </c>
      <c r="H477">
        <f>IF(D477&lt;&gt;"",MAX('DDD Model Calculations'!$D$20-'Weather Data'!D477,0),MAX('DDD Model Calculations'!$D$20-AVERAGE('Weather Data'!D476,'Weather Data'!D478),0))</f>
        <v>10.800000190734863</v>
      </c>
      <c r="I477">
        <f>IF(E477&lt;&gt;"",MAX('DDD Model Calculations'!$D$20-'Weather Data'!E477,0),MAX('DDD Model Calculations'!$D$20-AVERAGE('Weather Data'!E476,'Weather Data'!E478),0))</f>
        <v>11</v>
      </c>
      <c r="J477">
        <f>IF(F477&lt;&gt;"",MAX('DDD Model Calculations'!$D$20-'Weather Data'!F477,0),MAX('DDD Model Calculations'!$D$20-AVERAGE('Weather Data'!F476,'Weather Data'!F478),0))</f>
        <v>9.5</v>
      </c>
      <c r="K477">
        <f>IF(G477&lt;&gt;"",MAX('DDD Model Calculations'!$D$20-'Weather Data'!G477,0),MAX('DDD Model Calculations'!$D$20-AVERAGE('Weather Data'!G476,'Weather Data'!G478),0))</f>
        <v>19.100000023841858</v>
      </c>
      <c r="L477" s="2">
        <f t="shared" si="35"/>
        <v>42115</v>
      </c>
      <c r="M477">
        <f t="shared" si="36"/>
        <v>6583.1999959796667</v>
      </c>
      <c r="N477">
        <f t="shared" si="37"/>
        <v>6970.199996329844</v>
      </c>
      <c r="O477">
        <f t="shared" si="38"/>
        <v>7536.7000012695789</v>
      </c>
      <c r="P477">
        <f t="shared" si="39"/>
        <v>9263.0000135600567</v>
      </c>
    </row>
    <row r="478" spans="1:16" x14ac:dyDescent="0.4">
      <c r="A478" s="1">
        <v>2015</v>
      </c>
      <c r="B478" s="1">
        <v>4</v>
      </c>
      <c r="C478" s="1">
        <v>22</v>
      </c>
      <c r="D478" s="1">
        <v>4</v>
      </c>
      <c r="E478" s="1">
        <v>2</v>
      </c>
      <c r="F478" s="1">
        <v>6.0999999046325684</v>
      </c>
      <c r="G478" s="1">
        <v>-2.7999999523162842</v>
      </c>
      <c r="H478">
        <f>IF(D478&lt;&gt;"",MAX('DDD Model Calculations'!$D$20-'Weather Data'!D478,0),MAX('DDD Model Calculations'!$D$20-AVERAGE('Weather Data'!D477,'Weather Data'!D479),0))</f>
        <v>14</v>
      </c>
      <c r="I478">
        <f>IF(E478&lt;&gt;"",MAX('DDD Model Calculations'!$D$20-'Weather Data'!E478,0),MAX('DDD Model Calculations'!$D$20-AVERAGE('Weather Data'!E477,'Weather Data'!E479),0))</f>
        <v>16</v>
      </c>
      <c r="J478">
        <f>IF(F478&lt;&gt;"",MAX('DDD Model Calculations'!$D$20-'Weather Data'!F478,0),MAX('DDD Model Calculations'!$D$20-AVERAGE('Weather Data'!F477,'Weather Data'!F479),0))</f>
        <v>11.900000095367432</v>
      </c>
      <c r="K478">
        <f>IF(G478&lt;&gt;"",MAX('DDD Model Calculations'!$D$20-'Weather Data'!G478,0),MAX('DDD Model Calculations'!$D$20-AVERAGE('Weather Data'!G477,'Weather Data'!G479),0))</f>
        <v>20.799999952316284</v>
      </c>
      <c r="L478" s="2">
        <f t="shared" si="35"/>
        <v>42116</v>
      </c>
      <c r="M478">
        <f t="shared" si="36"/>
        <v>6597.1999959796667</v>
      </c>
      <c r="N478">
        <f t="shared" si="37"/>
        <v>6986.199996329844</v>
      </c>
      <c r="O478">
        <f t="shared" si="38"/>
        <v>7548.6000013649464</v>
      </c>
      <c r="P478">
        <f t="shared" si="39"/>
        <v>9283.800013512373</v>
      </c>
    </row>
    <row r="479" spans="1:16" x14ac:dyDescent="0.4">
      <c r="A479" s="1">
        <v>2015</v>
      </c>
      <c r="B479" s="1">
        <v>4</v>
      </c>
      <c r="C479" s="1">
        <v>23</v>
      </c>
      <c r="D479" s="1">
        <v>1</v>
      </c>
      <c r="E479" s="1">
        <v>-1</v>
      </c>
      <c r="F479" s="1">
        <v>3.2999999523162842</v>
      </c>
      <c r="G479" s="1">
        <v>0.30000001192092901</v>
      </c>
      <c r="H479">
        <f>IF(D479&lt;&gt;"",MAX('DDD Model Calculations'!$D$20-'Weather Data'!D479,0),MAX('DDD Model Calculations'!$D$20-AVERAGE('Weather Data'!D478,'Weather Data'!D480),0))</f>
        <v>17</v>
      </c>
      <c r="I479">
        <f>IF(E479&lt;&gt;"",MAX('DDD Model Calculations'!$D$20-'Weather Data'!E479,0),MAX('DDD Model Calculations'!$D$20-AVERAGE('Weather Data'!E478,'Weather Data'!E480),0))</f>
        <v>19</v>
      </c>
      <c r="J479">
        <f>IF(F479&lt;&gt;"",MAX('DDD Model Calculations'!$D$20-'Weather Data'!F479,0),MAX('DDD Model Calculations'!$D$20-AVERAGE('Weather Data'!F478,'Weather Data'!F480),0))</f>
        <v>14.700000047683716</v>
      </c>
      <c r="K479">
        <f>IF(G479&lt;&gt;"",MAX('DDD Model Calculations'!$D$20-'Weather Data'!G479,0),MAX('DDD Model Calculations'!$D$20-AVERAGE('Weather Data'!G478,'Weather Data'!G480),0))</f>
        <v>17.699999988079071</v>
      </c>
      <c r="L479" s="2">
        <f t="shared" si="35"/>
        <v>42117</v>
      </c>
      <c r="M479">
        <f t="shared" si="36"/>
        <v>6614.1999959796667</v>
      </c>
      <c r="N479">
        <f t="shared" si="37"/>
        <v>7005.199996329844</v>
      </c>
      <c r="O479">
        <f t="shared" si="38"/>
        <v>7563.3000014126301</v>
      </c>
      <c r="P479">
        <f t="shared" si="39"/>
        <v>9301.500013500452</v>
      </c>
    </row>
    <row r="480" spans="1:16" x14ac:dyDescent="0.4">
      <c r="A480" s="1">
        <v>2015</v>
      </c>
      <c r="B480" s="1">
        <v>4</v>
      </c>
      <c r="C480" s="1">
        <v>24</v>
      </c>
      <c r="D480" s="1">
        <v>2.5999999046325679</v>
      </c>
      <c r="E480" s="1">
        <v>1.8999999761581421</v>
      </c>
      <c r="F480" s="1">
        <v>1.6000000238418579</v>
      </c>
      <c r="G480" s="1">
        <v>-0.69999998807907104</v>
      </c>
      <c r="H480">
        <f>IF(D480&lt;&gt;"",MAX('DDD Model Calculations'!$D$20-'Weather Data'!D480,0),MAX('DDD Model Calculations'!$D$20-AVERAGE('Weather Data'!D479,'Weather Data'!D481),0))</f>
        <v>15.400000095367432</v>
      </c>
      <c r="I480">
        <f>IF(E480&lt;&gt;"",MAX('DDD Model Calculations'!$D$20-'Weather Data'!E480,0),MAX('DDD Model Calculations'!$D$20-AVERAGE('Weather Data'!E479,'Weather Data'!E481),0))</f>
        <v>16.100000023841858</v>
      </c>
      <c r="J480">
        <f>IF(F480&lt;&gt;"",MAX('DDD Model Calculations'!$D$20-'Weather Data'!F480,0),MAX('DDD Model Calculations'!$D$20-AVERAGE('Weather Data'!F479,'Weather Data'!F481),0))</f>
        <v>16.399999976158142</v>
      </c>
      <c r="K480">
        <f>IF(G480&lt;&gt;"",MAX('DDD Model Calculations'!$D$20-'Weather Data'!G480,0),MAX('DDD Model Calculations'!$D$20-AVERAGE('Weather Data'!G479,'Weather Data'!G481),0))</f>
        <v>18.699999988079071</v>
      </c>
      <c r="L480" s="2">
        <f t="shared" si="35"/>
        <v>42118</v>
      </c>
      <c r="M480">
        <f t="shared" si="36"/>
        <v>6629.5999960750341</v>
      </c>
      <c r="N480">
        <f t="shared" si="37"/>
        <v>7021.2999963536859</v>
      </c>
      <c r="O480">
        <f t="shared" si="38"/>
        <v>7579.7000013887882</v>
      </c>
      <c r="P480">
        <f t="shared" si="39"/>
        <v>9320.2000134885311</v>
      </c>
    </row>
    <row r="481" spans="1:16" x14ac:dyDescent="0.4">
      <c r="A481" s="1">
        <v>2015</v>
      </c>
      <c r="B481" s="1">
        <v>4</v>
      </c>
      <c r="C481" s="1">
        <v>25</v>
      </c>
      <c r="D481" s="1">
        <v>4.4000000953674316</v>
      </c>
      <c r="E481" s="1">
        <v>4.5999999046325684</v>
      </c>
      <c r="F481" s="1">
        <v>4</v>
      </c>
      <c r="G481" s="1">
        <v>2.7999999523162842</v>
      </c>
      <c r="H481">
        <f>IF(D481&lt;&gt;"",MAX('DDD Model Calculations'!$D$20-'Weather Data'!D481,0),MAX('DDD Model Calculations'!$D$20-AVERAGE('Weather Data'!D480,'Weather Data'!D482),0))</f>
        <v>13.599999904632568</v>
      </c>
      <c r="I481">
        <f>IF(E481&lt;&gt;"",MAX('DDD Model Calculations'!$D$20-'Weather Data'!E481,0),MAX('DDD Model Calculations'!$D$20-AVERAGE('Weather Data'!E480,'Weather Data'!E482),0))</f>
        <v>13.400000095367432</v>
      </c>
      <c r="J481">
        <f>IF(F481&lt;&gt;"",MAX('DDD Model Calculations'!$D$20-'Weather Data'!F481,0),MAX('DDD Model Calculations'!$D$20-AVERAGE('Weather Data'!F480,'Weather Data'!F482),0))</f>
        <v>14</v>
      </c>
      <c r="K481">
        <f>IF(G481&lt;&gt;"",MAX('DDD Model Calculations'!$D$20-'Weather Data'!G481,0),MAX('DDD Model Calculations'!$D$20-AVERAGE('Weather Data'!G480,'Weather Data'!G482),0))</f>
        <v>15.200000047683716</v>
      </c>
      <c r="L481" s="2">
        <f t="shared" si="35"/>
        <v>42119</v>
      </c>
      <c r="M481">
        <f t="shared" si="36"/>
        <v>6643.1999959796667</v>
      </c>
      <c r="N481">
        <f t="shared" si="37"/>
        <v>7034.6999964490533</v>
      </c>
      <c r="O481">
        <f t="shared" si="38"/>
        <v>7593.7000013887882</v>
      </c>
      <c r="P481">
        <f t="shared" si="39"/>
        <v>9335.4000135362148</v>
      </c>
    </row>
    <row r="482" spans="1:16" x14ac:dyDescent="0.4">
      <c r="A482" s="1">
        <v>2015</v>
      </c>
      <c r="B482" s="1">
        <v>4</v>
      </c>
      <c r="C482" s="1">
        <v>26</v>
      </c>
      <c r="D482" s="1">
        <v>7.0999999046325684</v>
      </c>
      <c r="E482" s="1">
        <v>5.6999998092651367</v>
      </c>
      <c r="F482" s="1">
        <v>6.6999998092651367</v>
      </c>
      <c r="G482" s="1">
        <v>4.9000000953674316</v>
      </c>
      <c r="H482">
        <f>IF(D482&lt;&gt;"",MAX('DDD Model Calculations'!$D$20-'Weather Data'!D482,0),MAX('DDD Model Calculations'!$D$20-AVERAGE('Weather Data'!D481,'Weather Data'!D483),0))</f>
        <v>10.900000095367432</v>
      </c>
      <c r="I482">
        <f>IF(E482&lt;&gt;"",MAX('DDD Model Calculations'!$D$20-'Weather Data'!E482,0),MAX('DDD Model Calculations'!$D$20-AVERAGE('Weather Data'!E481,'Weather Data'!E483),0))</f>
        <v>12.300000190734863</v>
      </c>
      <c r="J482">
        <f>IF(F482&lt;&gt;"",MAX('DDD Model Calculations'!$D$20-'Weather Data'!F482,0),MAX('DDD Model Calculations'!$D$20-AVERAGE('Weather Data'!F481,'Weather Data'!F483),0))</f>
        <v>11.300000190734863</v>
      </c>
      <c r="K482">
        <f>IF(G482&lt;&gt;"",MAX('DDD Model Calculations'!$D$20-'Weather Data'!G482,0),MAX('DDD Model Calculations'!$D$20-AVERAGE('Weather Data'!G481,'Weather Data'!G483),0))</f>
        <v>13.099999904632568</v>
      </c>
      <c r="L482" s="2">
        <f t="shared" si="35"/>
        <v>42120</v>
      </c>
      <c r="M482">
        <f t="shared" si="36"/>
        <v>6654.0999960750341</v>
      </c>
      <c r="N482">
        <f t="shared" si="37"/>
        <v>7046.9999966397882</v>
      </c>
      <c r="O482">
        <f t="shared" si="38"/>
        <v>7605.0000015795231</v>
      </c>
      <c r="P482">
        <f t="shared" si="39"/>
        <v>9348.5000134408474</v>
      </c>
    </row>
    <row r="483" spans="1:16" x14ac:dyDescent="0.4">
      <c r="A483" s="1">
        <v>2015</v>
      </c>
      <c r="B483" s="1">
        <v>4</v>
      </c>
      <c r="C483" s="1">
        <v>27</v>
      </c>
      <c r="D483" s="1">
        <v>8.1999998092651367</v>
      </c>
      <c r="E483" s="1">
        <v>6.3000001907348633</v>
      </c>
      <c r="F483" s="1">
        <v>9.8999996185302734</v>
      </c>
      <c r="G483" s="1">
        <v>7.1999998092651367</v>
      </c>
      <c r="H483">
        <f>IF(D483&lt;&gt;"",MAX('DDD Model Calculations'!$D$20-'Weather Data'!D483,0),MAX('DDD Model Calculations'!$D$20-AVERAGE('Weather Data'!D482,'Weather Data'!D484),0))</f>
        <v>9.8000001907348633</v>
      </c>
      <c r="I483">
        <f>IF(E483&lt;&gt;"",MAX('DDD Model Calculations'!$D$20-'Weather Data'!E483,0),MAX('DDD Model Calculations'!$D$20-AVERAGE('Weather Data'!E482,'Weather Data'!E484),0))</f>
        <v>11.699999809265137</v>
      </c>
      <c r="J483">
        <f>IF(F483&lt;&gt;"",MAX('DDD Model Calculations'!$D$20-'Weather Data'!F483,0),MAX('DDD Model Calculations'!$D$20-AVERAGE('Weather Data'!F482,'Weather Data'!F484),0))</f>
        <v>8.1000003814697266</v>
      </c>
      <c r="K483">
        <f>IF(G483&lt;&gt;"",MAX('DDD Model Calculations'!$D$20-'Weather Data'!G483,0),MAX('DDD Model Calculations'!$D$20-AVERAGE('Weather Data'!G482,'Weather Data'!G484),0))</f>
        <v>10.800000190734863</v>
      </c>
      <c r="L483" s="2">
        <f t="shared" si="35"/>
        <v>42121</v>
      </c>
      <c r="M483">
        <f t="shared" si="36"/>
        <v>6663.899996265769</v>
      </c>
      <c r="N483">
        <f t="shared" si="37"/>
        <v>7058.6999964490533</v>
      </c>
      <c r="O483">
        <f t="shared" si="38"/>
        <v>7613.1000019609928</v>
      </c>
      <c r="P483">
        <f t="shared" si="39"/>
        <v>9359.3000136315823</v>
      </c>
    </row>
    <row r="484" spans="1:16" x14ac:dyDescent="0.4">
      <c r="A484" s="1">
        <v>2015</v>
      </c>
      <c r="B484" s="1">
        <v>4</v>
      </c>
      <c r="C484" s="1">
        <v>28</v>
      </c>
      <c r="D484" s="1">
        <v>11.80000019073486</v>
      </c>
      <c r="E484" s="1">
        <v>8.1999998092651367</v>
      </c>
      <c r="F484" s="1">
        <v>12.5</v>
      </c>
      <c r="G484" s="1">
        <v>8.1000003814697266</v>
      </c>
      <c r="H484">
        <f>IF(D484&lt;&gt;"",MAX('DDD Model Calculations'!$D$20-'Weather Data'!D484,0),MAX('DDD Model Calculations'!$D$20-AVERAGE('Weather Data'!D483,'Weather Data'!D485),0))</f>
        <v>6.1999998092651403</v>
      </c>
      <c r="I484">
        <f>IF(E484&lt;&gt;"",MAX('DDD Model Calculations'!$D$20-'Weather Data'!E484,0),MAX('DDD Model Calculations'!$D$20-AVERAGE('Weather Data'!E483,'Weather Data'!E485),0))</f>
        <v>9.8000001907348633</v>
      </c>
      <c r="J484">
        <f>IF(F484&lt;&gt;"",MAX('DDD Model Calculations'!$D$20-'Weather Data'!F484,0),MAX('DDD Model Calculations'!$D$20-AVERAGE('Weather Data'!F483,'Weather Data'!F485),0))</f>
        <v>5.5</v>
      </c>
      <c r="K484">
        <f>IF(G484&lt;&gt;"",MAX('DDD Model Calculations'!$D$20-'Weather Data'!G484,0),MAX('DDD Model Calculations'!$D$20-AVERAGE('Weather Data'!G483,'Weather Data'!G485),0))</f>
        <v>9.8999996185302734</v>
      </c>
      <c r="L484" s="2">
        <f t="shared" si="35"/>
        <v>42122</v>
      </c>
      <c r="M484">
        <f t="shared" si="36"/>
        <v>6670.0999960750341</v>
      </c>
      <c r="N484">
        <f t="shared" si="37"/>
        <v>7068.4999966397882</v>
      </c>
      <c r="O484">
        <f t="shared" si="38"/>
        <v>7618.6000019609928</v>
      </c>
      <c r="P484">
        <f t="shared" si="39"/>
        <v>9369.2000132501125</v>
      </c>
    </row>
    <row r="485" spans="1:16" x14ac:dyDescent="0.4">
      <c r="A485" s="1">
        <v>2015</v>
      </c>
      <c r="B485" s="1">
        <v>4</v>
      </c>
      <c r="C485" s="1">
        <v>29</v>
      </c>
      <c r="D485" s="1">
        <v>12.5</v>
      </c>
      <c r="E485" s="1">
        <v>9.6000003814697266</v>
      </c>
      <c r="F485" s="1">
        <v>12.80000019073486</v>
      </c>
      <c r="G485" s="1">
        <v>4.5999999046325684</v>
      </c>
      <c r="H485">
        <f>IF(D485&lt;&gt;"",MAX('DDD Model Calculations'!$D$20-'Weather Data'!D485,0),MAX('DDD Model Calculations'!$D$20-AVERAGE('Weather Data'!D484,'Weather Data'!D486),0))</f>
        <v>5.5</v>
      </c>
      <c r="I485">
        <f>IF(E485&lt;&gt;"",MAX('DDD Model Calculations'!$D$20-'Weather Data'!E485,0),MAX('DDD Model Calculations'!$D$20-AVERAGE('Weather Data'!E484,'Weather Data'!E486),0))</f>
        <v>8.3999996185302734</v>
      </c>
      <c r="J485">
        <f>IF(F485&lt;&gt;"",MAX('DDD Model Calculations'!$D$20-'Weather Data'!F485,0),MAX('DDD Model Calculations'!$D$20-AVERAGE('Weather Data'!F484,'Weather Data'!F486),0))</f>
        <v>5.1999998092651403</v>
      </c>
      <c r="K485">
        <f>IF(G485&lt;&gt;"",MAX('DDD Model Calculations'!$D$20-'Weather Data'!G485,0),MAX('DDD Model Calculations'!$D$20-AVERAGE('Weather Data'!G484,'Weather Data'!G486),0))</f>
        <v>13.400000095367432</v>
      </c>
      <c r="L485" s="2">
        <f t="shared" si="35"/>
        <v>42123</v>
      </c>
      <c r="M485">
        <f t="shared" si="36"/>
        <v>6675.5999960750341</v>
      </c>
      <c r="N485">
        <f t="shared" si="37"/>
        <v>7076.8999962583184</v>
      </c>
      <c r="O485">
        <f t="shared" si="38"/>
        <v>7623.8000017702579</v>
      </c>
      <c r="P485">
        <f t="shared" si="39"/>
        <v>9382.60001334548</v>
      </c>
    </row>
    <row r="486" spans="1:16" x14ac:dyDescent="0.4">
      <c r="A486" s="1">
        <v>2015</v>
      </c>
      <c r="B486" s="1">
        <v>4</v>
      </c>
      <c r="C486" s="1">
        <v>30</v>
      </c>
      <c r="D486" s="1">
        <v>12.30000019073486</v>
      </c>
      <c r="E486" s="1">
        <v>7.0999999046325684</v>
      </c>
      <c r="F486" s="1">
        <v>12.30000019073486</v>
      </c>
      <c r="G486" s="1">
        <v>5.8000001907348633</v>
      </c>
      <c r="H486">
        <f>IF(D486&lt;&gt;"",MAX('DDD Model Calculations'!$D$20-'Weather Data'!D486,0),MAX('DDD Model Calculations'!$D$20-AVERAGE('Weather Data'!D485,'Weather Data'!D487),0))</f>
        <v>5.6999998092651403</v>
      </c>
      <c r="I486">
        <f>IF(E486&lt;&gt;"",MAX('DDD Model Calculations'!$D$20-'Weather Data'!E486,0),MAX('DDD Model Calculations'!$D$20-AVERAGE('Weather Data'!E485,'Weather Data'!E487),0))</f>
        <v>10.900000095367432</v>
      </c>
      <c r="J486">
        <f>IF(F486&lt;&gt;"",MAX('DDD Model Calculations'!$D$20-'Weather Data'!F486,0),MAX('DDD Model Calculations'!$D$20-AVERAGE('Weather Data'!F485,'Weather Data'!F487),0))</f>
        <v>5.6999998092651403</v>
      </c>
      <c r="K486">
        <f>IF(G486&lt;&gt;"",MAX('DDD Model Calculations'!$D$20-'Weather Data'!G486,0),MAX('DDD Model Calculations'!$D$20-AVERAGE('Weather Data'!G485,'Weather Data'!G487),0))</f>
        <v>12.199999809265137</v>
      </c>
      <c r="L486" s="2">
        <f t="shared" si="35"/>
        <v>42124</v>
      </c>
      <c r="M486">
        <f t="shared" si="36"/>
        <v>6681.2999958842993</v>
      </c>
      <c r="N486">
        <f t="shared" si="37"/>
        <v>7087.7999963536859</v>
      </c>
      <c r="O486">
        <f t="shared" si="38"/>
        <v>7629.5000015795231</v>
      </c>
      <c r="P486">
        <f t="shared" si="39"/>
        <v>9394.8000131547451</v>
      </c>
    </row>
    <row r="487" spans="1:16" x14ac:dyDescent="0.4">
      <c r="A487" s="1">
        <v>2015</v>
      </c>
      <c r="B487" s="1">
        <v>5</v>
      </c>
      <c r="C487" s="1">
        <v>1</v>
      </c>
      <c r="D487" s="1">
        <v>14.5</v>
      </c>
      <c r="E487" s="1">
        <v>12.69999980926514</v>
      </c>
      <c r="F487" s="1">
        <v>14.80000019073486</v>
      </c>
      <c r="G487" s="1">
        <v>4.0999999046325684</v>
      </c>
      <c r="H487">
        <f>IF(D487&lt;&gt;"",MAX('DDD Model Calculations'!$D$20-'Weather Data'!D487,0),MAX('DDD Model Calculations'!$D$20-AVERAGE('Weather Data'!D486,'Weather Data'!D488),0))</f>
        <v>3.5</v>
      </c>
      <c r="I487">
        <f>IF(E487&lt;&gt;"",MAX('DDD Model Calculations'!$D$20-'Weather Data'!E487,0),MAX('DDD Model Calculations'!$D$20-AVERAGE('Weather Data'!E486,'Weather Data'!E488),0))</f>
        <v>5.3000001907348597</v>
      </c>
      <c r="J487">
        <f>IF(F487&lt;&gt;"",MAX('DDD Model Calculations'!$D$20-'Weather Data'!F487,0),MAX('DDD Model Calculations'!$D$20-AVERAGE('Weather Data'!F486,'Weather Data'!F488),0))</f>
        <v>3.1999998092651403</v>
      </c>
      <c r="K487">
        <f>IF(G487&lt;&gt;"",MAX('DDD Model Calculations'!$D$20-'Weather Data'!G487,0),MAX('DDD Model Calculations'!$D$20-AVERAGE('Weather Data'!G486,'Weather Data'!G488),0))</f>
        <v>13.900000095367432</v>
      </c>
      <c r="L487" s="2">
        <f t="shared" si="35"/>
        <v>42125</v>
      </c>
      <c r="M487">
        <f t="shared" si="36"/>
        <v>6684.7999958842993</v>
      </c>
      <c r="N487">
        <f t="shared" si="37"/>
        <v>7093.0999965444207</v>
      </c>
      <c r="O487">
        <f t="shared" si="38"/>
        <v>7632.7000013887882</v>
      </c>
      <c r="P487">
        <f t="shared" si="39"/>
        <v>9408.7000132501125</v>
      </c>
    </row>
    <row r="488" spans="1:16" x14ac:dyDescent="0.4">
      <c r="A488" s="1">
        <v>2015</v>
      </c>
      <c r="B488" s="1">
        <v>5</v>
      </c>
      <c r="C488" s="1">
        <v>2</v>
      </c>
      <c r="D488" s="1">
        <v>15.19999980926514</v>
      </c>
      <c r="E488" s="1">
        <v>12.60000038146973</v>
      </c>
      <c r="F488" s="1">
        <v>14.39999961853027</v>
      </c>
      <c r="G488" s="1">
        <v>8</v>
      </c>
      <c r="H488">
        <f>IF(D488&lt;&gt;"",MAX('DDD Model Calculations'!$D$20-'Weather Data'!D488,0),MAX('DDD Model Calculations'!$D$20-AVERAGE('Weather Data'!D487,'Weather Data'!D489),0))</f>
        <v>2.8000001907348597</v>
      </c>
      <c r="I488">
        <f>IF(E488&lt;&gt;"",MAX('DDD Model Calculations'!$D$20-'Weather Data'!E488,0),MAX('DDD Model Calculations'!$D$20-AVERAGE('Weather Data'!E487,'Weather Data'!E489),0))</f>
        <v>5.3999996185302699</v>
      </c>
      <c r="J488">
        <f>IF(F488&lt;&gt;"",MAX('DDD Model Calculations'!$D$20-'Weather Data'!F488,0),MAX('DDD Model Calculations'!$D$20-AVERAGE('Weather Data'!F487,'Weather Data'!F489),0))</f>
        <v>3.6000003814697301</v>
      </c>
      <c r="K488">
        <f>IF(G488&lt;&gt;"",MAX('DDD Model Calculations'!$D$20-'Weather Data'!G488,0),MAX('DDD Model Calculations'!$D$20-AVERAGE('Weather Data'!G487,'Weather Data'!G489),0))</f>
        <v>10</v>
      </c>
      <c r="L488" s="2">
        <f t="shared" si="35"/>
        <v>42126</v>
      </c>
      <c r="M488">
        <f t="shared" si="36"/>
        <v>6687.5999960750341</v>
      </c>
      <c r="N488">
        <f t="shared" si="37"/>
        <v>7098.499996162951</v>
      </c>
      <c r="O488">
        <f t="shared" si="38"/>
        <v>7636.3000017702579</v>
      </c>
      <c r="P488">
        <f t="shared" si="39"/>
        <v>9418.7000132501125</v>
      </c>
    </row>
    <row r="489" spans="1:16" x14ac:dyDescent="0.4">
      <c r="A489" s="1">
        <v>2015</v>
      </c>
      <c r="B489" s="1">
        <v>5</v>
      </c>
      <c r="C489" s="1">
        <v>3</v>
      </c>
      <c r="D489" s="1">
        <v>17.20000076293945</v>
      </c>
      <c r="E489" s="1">
        <v>15.5</v>
      </c>
      <c r="F489" s="1">
        <v>17.89999961853027</v>
      </c>
      <c r="G489" s="1">
        <v>14.89999961853027</v>
      </c>
      <c r="H489">
        <f>IF(D489&lt;&gt;"",MAX('DDD Model Calculations'!$D$20-'Weather Data'!D489,0),MAX('DDD Model Calculations'!$D$20-AVERAGE('Weather Data'!D488,'Weather Data'!D490),0))</f>
        <v>0.79999923706055043</v>
      </c>
      <c r="I489">
        <f>IF(E489&lt;&gt;"",MAX('DDD Model Calculations'!$D$20-'Weather Data'!E489,0),MAX('DDD Model Calculations'!$D$20-AVERAGE('Weather Data'!E488,'Weather Data'!E490),0))</f>
        <v>2.5</v>
      </c>
      <c r="J489">
        <f>IF(F489&lt;&gt;"",MAX('DDD Model Calculations'!$D$20-'Weather Data'!F489,0),MAX('DDD Model Calculations'!$D$20-AVERAGE('Weather Data'!F488,'Weather Data'!F490),0))</f>
        <v>0.10000038146973012</v>
      </c>
      <c r="K489">
        <f>IF(G489&lt;&gt;"",MAX('DDD Model Calculations'!$D$20-'Weather Data'!G489,0),MAX('DDD Model Calculations'!$D$20-AVERAGE('Weather Data'!G488,'Weather Data'!G490),0))</f>
        <v>3.1000003814697301</v>
      </c>
      <c r="L489" s="2">
        <f t="shared" si="35"/>
        <v>42127</v>
      </c>
      <c r="M489">
        <f t="shared" si="36"/>
        <v>6688.3999953120947</v>
      </c>
      <c r="N489">
        <f t="shared" si="37"/>
        <v>7100.999996162951</v>
      </c>
      <c r="O489">
        <f t="shared" si="38"/>
        <v>7636.4000021517277</v>
      </c>
      <c r="P489">
        <f t="shared" si="39"/>
        <v>9421.8000136315823</v>
      </c>
    </row>
    <row r="490" spans="1:16" x14ac:dyDescent="0.4">
      <c r="A490" s="1">
        <v>2015</v>
      </c>
      <c r="B490" s="1">
        <v>5</v>
      </c>
      <c r="C490" s="1">
        <v>4</v>
      </c>
      <c r="D490" s="1">
        <v>17.39999961853027</v>
      </c>
      <c r="E490" s="1">
        <v>15.80000019073486</v>
      </c>
      <c r="F490" s="1">
        <v>19.39999961853027</v>
      </c>
      <c r="G490" s="1">
        <v>10.5</v>
      </c>
      <c r="H490">
        <f>IF(D490&lt;&gt;"",MAX('DDD Model Calculations'!$D$20-'Weather Data'!D490,0),MAX('DDD Model Calculations'!$D$20-AVERAGE('Weather Data'!D489,'Weather Data'!D491),0))</f>
        <v>0.60000038146973012</v>
      </c>
      <c r="I490">
        <f>IF(E490&lt;&gt;"",MAX('DDD Model Calculations'!$D$20-'Weather Data'!E490,0),MAX('DDD Model Calculations'!$D$20-AVERAGE('Weather Data'!E489,'Weather Data'!E491),0))</f>
        <v>2.1999998092651403</v>
      </c>
      <c r="J490">
        <f>IF(F490&lt;&gt;"",MAX('DDD Model Calculations'!$D$20-'Weather Data'!F490,0),MAX('DDD Model Calculations'!$D$20-AVERAGE('Weather Data'!F489,'Weather Data'!F491),0))</f>
        <v>0</v>
      </c>
      <c r="K490">
        <f>IF(G490&lt;&gt;"",MAX('DDD Model Calculations'!$D$20-'Weather Data'!G490,0),MAX('DDD Model Calculations'!$D$20-AVERAGE('Weather Data'!G489,'Weather Data'!G491),0))</f>
        <v>7.5</v>
      </c>
      <c r="L490" s="2">
        <f t="shared" si="35"/>
        <v>42128</v>
      </c>
      <c r="M490">
        <f t="shared" si="36"/>
        <v>6688.9999956935644</v>
      </c>
      <c r="N490">
        <f t="shared" si="37"/>
        <v>7103.1999959722161</v>
      </c>
      <c r="O490">
        <f t="shared" si="38"/>
        <v>7636.4000021517277</v>
      </c>
      <c r="P490">
        <f t="shared" si="39"/>
        <v>9429.3000136315823</v>
      </c>
    </row>
    <row r="491" spans="1:16" x14ac:dyDescent="0.4">
      <c r="A491" s="1">
        <v>2015</v>
      </c>
      <c r="B491" s="1">
        <v>5</v>
      </c>
      <c r="C491" s="1">
        <v>5</v>
      </c>
      <c r="D491" s="1">
        <v>11.60000038146973</v>
      </c>
      <c r="E491" s="1">
        <v>11.19999980926514</v>
      </c>
      <c r="F491" s="1">
        <v>13.80000019073486</v>
      </c>
      <c r="G491" s="1">
        <v>9.8999996185302734</v>
      </c>
      <c r="H491">
        <f>IF(D491&lt;&gt;"",MAX('DDD Model Calculations'!$D$20-'Weather Data'!D491,0),MAX('DDD Model Calculations'!$D$20-AVERAGE('Weather Data'!D490,'Weather Data'!D492),0))</f>
        <v>6.3999996185302699</v>
      </c>
      <c r="I491">
        <f>IF(E491&lt;&gt;"",MAX('DDD Model Calculations'!$D$20-'Weather Data'!E491,0),MAX('DDD Model Calculations'!$D$20-AVERAGE('Weather Data'!E490,'Weather Data'!E492),0))</f>
        <v>6.8000001907348597</v>
      </c>
      <c r="J491">
        <f>IF(F491&lt;&gt;"",MAX('DDD Model Calculations'!$D$20-'Weather Data'!F491,0),MAX('DDD Model Calculations'!$D$20-AVERAGE('Weather Data'!F490,'Weather Data'!F492),0))</f>
        <v>4.1999998092651403</v>
      </c>
      <c r="K491">
        <f>IF(G491&lt;&gt;"",MAX('DDD Model Calculations'!$D$20-'Weather Data'!G491,0),MAX('DDD Model Calculations'!$D$20-AVERAGE('Weather Data'!G490,'Weather Data'!G492),0))</f>
        <v>8.1000003814697266</v>
      </c>
      <c r="L491" s="2">
        <f t="shared" si="35"/>
        <v>42129</v>
      </c>
      <c r="M491">
        <f t="shared" si="36"/>
        <v>6695.3999953120947</v>
      </c>
      <c r="N491">
        <f t="shared" si="37"/>
        <v>7109.999996162951</v>
      </c>
      <c r="O491">
        <f t="shared" si="38"/>
        <v>7640.6000019609928</v>
      </c>
      <c r="P491">
        <f t="shared" si="39"/>
        <v>9437.400014013052</v>
      </c>
    </row>
    <row r="492" spans="1:16" x14ac:dyDescent="0.4">
      <c r="A492" s="1">
        <v>2015</v>
      </c>
      <c r="B492" s="1">
        <v>5</v>
      </c>
      <c r="C492" s="1">
        <v>6</v>
      </c>
      <c r="D492" s="1">
        <v>14.5</v>
      </c>
      <c r="E492" s="1">
        <v>15.80000019073486</v>
      </c>
      <c r="F492" s="1">
        <v>14.5</v>
      </c>
      <c r="G492" s="1">
        <v>8.3000001907348633</v>
      </c>
      <c r="H492">
        <f>IF(D492&lt;&gt;"",MAX('DDD Model Calculations'!$D$20-'Weather Data'!D492,0),MAX('DDD Model Calculations'!$D$20-AVERAGE('Weather Data'!D491,'Weather Data'!D493),0))</f>
        <v>3.5</v>
      </c>
      <c r="I492">
        <f>IF(E492&lt;&gt;"",MAX('DDD Model Calculations'!$D$20-'Weather Data'!E492,0),MAX('DDD Model Calculations'!$D$20-AVERAGE('Weather Data'!E491,'Weather Data'!E493),0))</f>
        <v>2.1999998092651403</v>
      </c>
      <c r="J492">
        <f>IF(F492&lt;&gt;"",MAX('DDD Model Calculations'!$D$20-'Weather Data'!F492,0),MAX('DDD Model Calculations'!$D$20-AVERAGE('Weather Data'!F491,'Weather Data'!F493),0))</f>
        <v>3.5</v>
      </c>
      <c r="K492">
        <f>IF(G492&lt;&gt;"",MAX('DDD Model Calculations'!$D$20-'Weather Data'!G492,0),MAX('DDD Model Calculations'!$D$20-AVERAGE('Weather Data'!G491,'Weather Data'!G493),0))</f>
        <v>9.6999998092651367</v>
      </c>
      <c r="L492" s="2">
        <f t="shared" si="35"/>
        <v>42130</v>
      </c>
      <c r="M492">
        <f t="shared" si="36"/>
        <v>6698.8999953120947</v>
      </c>
      <c r="N492">
        <f t="shared" si="37"/>
        <v>7112.1999959722161</v>
      </c>
      <c r="O492">
        <f t="shared" si="38"/>
        <v>7644.1000019609928</v>
      </c>
      <c r="P492">
        <f t="shared" si="39"/>
        <v>9447.1000138223171</v>
      </c>
    </row>
    <row r="493" spans="1:16" x14ac:dyDescent="0.4">
      <c r="A493" s="1">
        <v>2015</v>
      </c>
      <c r="B493" s="1">
        <v>5</v>
      </c>
      <c r="C493" s="1">
        <v>7</v>
      </c>
      <c r="D493" s="1">
        <v>16.70000076293945</v>
      </c>
      <c r="E493" s="1">
        <v>17.89999961853027</v>
      </c>
      <c r="F493" s="1">
        <v>18.29999923706055</v>
      </c>
      <c r="G493" s="1">
        <v>12.19999980926514</v>
      </c>
      <c r="H493">
        <f>IF(D493&lt;&gt;"",MAX('DDD Model Calculations'!$D$20-'Weather Data'!D493,0),MAX('DDD Model Calculations'!$D$20-AVERAGE('Weather Data'!D492,'Weather Data'!D494),0))</f>
        <v>1.2999992370605504</v>
      </c>
      <c r="I493">
        <f>IF(E493&lt;&gt;"",MAX('DDD Model Calculations'!$D$20-'Weather Data'!E493,0),MAX('DDD Model Calculations'!$D$20-AVERAGE('Weather Data'!E492,'Weather Data'!E494),0))</f>
        <v>0.10000038146973012</v>
      </c>
      <c r="J493">
        <f>IF(F493&lt;&gt;"",MAX('DDD Model Calculations'!$D$20-'Weather Data'!F493,0),MAX('DDD Model Calculations'!$D$20-AVERAGE('Weather Data'!F492,'Weather Data'!F494),0))</f>
        <v>0</v>
      </c>
      <c r="K493">
        <f>IF(G493&lt;&gt;"",MAX('DDD Model Calculations'!$D$20-'Weather Data'!G493,0),MAX('DDD Model Calculations'!$D$20-AVERAGE('Weather Data'!G492,'Weather Data'!G494),0))</f>
        <v>5.8000001907348597</v>
      </c>
      <c r="L493" s="2">
        <f t="shared" si="35"/>
        <v>42131</v>
      </c>
      <c r="M493">
        <f t="shared" si="36"/>
        <v>6700.1999945491552</v>
      </c>
      <c r="N493">
        <f t="shared" si="37"/>
        <v>7112.2999963536859</v>
      </c>
      <c r="O493">
        <f t="shared" si="38"/>
        <v>7644.1000019609928</v>
      </c>
      <c r="P493">
        <f t="shared" si="39"/>
        <v>9452.900014013052</v>
      </c>
    </row>
    <row r="494" spans="1:16" x14ac:dyDescent="0.4">
      <c r="A494" s="1">
        <v>2015</v>
      </c>
      <c r="B494" s="1">
        <v>5</v>
      </c>
      <c r="C494" s="1">
        <v>8</v>
      </c>
      <c r="D494" s="1">
        <v>18.20000076293945</v>
      </c>
      <c r="E494" s="1">
        <v>21.89999961853027</v>
      </c>
      <c r="F494" s="1">
        <v>21.5</v>
      </c>
      <c r="G494" s="1">
        <v>9.6999998092651367</v>
      </c>
      <c r="H494">
        <f>IF(D494&lt;&gt;"",MAX('DDD Model Calculations'!$D$20-'Weather Data'!D494,0),MAX('DDD Model Calculations'!$D$20-AVERAGE('Weather Data'!D493,'Weather Data'!D495),0))</f>
        <v>0</v>
      </c>
      <c r="I494">
        <f>IF(E494&lt;&gt;"",MAX('DDD Model Calculations'!$D$20-'Weather Data'!E494,0),MAX('DDD Model Calculations'!$D$20-AVERAGE('Weather Data'!E493,'Weather Data'!E495),0))</f>
        <v>0</v>
      </c>
      <c r="J494">
        <f>IF(F494&lt;&gt;"",MAX('DDD Model Calculations'!$D$20-'Weather Data'!F494,0),MAX('DDD Model Calculations'!$D$20-AVERAGE('Weather Data'!F493,'Weather Data'!F495),0))</f>
        <v>0</v>
      </c>
      <c r="K494">
        <f>IF(G494&lt;&gt;"",MAX('DDD Model Calculations'!$D$20-'Weather Data'!G494,0),MAX('DDD Model Calculations'!$D$20-AVERAGE('Weather Data'!G493,'Weather Data'!G495),0))</f>
        <v>8.3000001907348633</v>
      </c>
      <c r="L494" s="2">
        <f t="shared" si="35"/>
        <v>42132</v>
      </c>
      <c r="M494">
        <f t="shared" si="36"/>
        <v>6700.1999945491552</v>
      </c>
      <c r="N494">
        <f t="shared" si="37"/>
        <v>7112.2999963536859</v>
      </c>
      <c r="O494">
        <f t="shared" si="38"/>
        <v>7644.1000019609928</v>
      </c>
      <c r="P494">
        <f t="shared" si="39"/>
        <v>9461.2000142037868</v>
      </c>
    </row>
    <row r="495" spans="1:16" x14ac:dyDescent="0.4">
      <c r="A495" s="1">
        <v>2015</v>
      </c>
      <c r="B495" s="1">
        <v>5</v>
      </c>
      <c r="C495" s="1">
        <v>9</v>
      </c>
      <c r="D495" s="1">
        <v>20.20000076293945</v>
      </c>
      <c r="E495" s="1">
        <v>21.5</v>
      </c>
      <c r="F495" s="1">
        <v>23.20000076293945</v>
      </c>
      <c r="G495" s="1">
        <v>6.0999999046325684</v>
      </c>
      <c r="H495">
        <f>IF(D495&lt;&gt;"",MAX('DDD Model Calculations'!$D$20-'Weather Data'!D495,0),MAX('DDD Model Calculations'!$D$20-AVERAGE('Weather Data'!D494,'Weather Data'!D496),0))</f>
        <v>0</v>
      </c>
      <c r="I495">
        <f>IF(E495&lt;&gt;"",MAX('DDD Model Calculations'!$D$20-'Weather Data'!E495,0),MAX('DDD Model Calculations'!$D$20-AVERAGE('Weather Data'!E494,'Weather Data'!E496),0))</f>
        <v>0</v>
      </c>
      <c r="J495">
        <f>IF(F495&lt;&gt;"",MAX('DDD Model Calculations'!$D$20-'Weather Data'!F495,0),MAX('DDD Model Calculations'!$D$20-AVERAGE('Weather Data'!F494,'Weather Data'!F496),0))</f>
        <v>0</v>
      </c>
      <c r="K495">
        <f>IF(G495&lt;&gt;"",MAX('DDD Model Calculations'!$D$20-'Weather Data'!G495,0),MAX('DDD Model Calculations'!$D$20-AVERAGE('Weather Data'!G494,'Weather Data'!G496),0))</f>
        <v>11.900000095367432</v>
      </c>
      <c r="L495" s="2">
        <f t="shared" si="35"/>
        <v>42133</v>
      </c>
      <c r="M495">
        <f t="shared" si="36"/>
        <v>6700.1999945491552</v>
      </c>
      <c r="N495">
        <f t="shared" si="37"/>
        <v>7112.2999963536859</v>
      </c>
      <c r="O495">
        <f t="shared" si="38"/>
        <v>7644.1000019609928</v>
      </c>
      <c r="P495">
        <f t="shared" si="39"/>
        <v>9473.1000142991543</v>
      </c>
    </row>
    <row r="496" spans="1:16" x14ac:dyDescent="0.4">
      <c r="A496" s="1">
        <v>2015</v>
      </c>
      <c r="B496" s="1">
        <v>5</v>
      </c>
      <c r="C496" s="1">
        <v>10</v>
      </c>
      <c r="D496" s="1">
        <v>20.79999923706055</v>
      </c>
      <c r="E496" s="1">
        <v>20.70000076293945</v>
      </c>
      <c r="F496" s="1">
        <v>16.60000038146973</v>
      </c>
      <c r="G496" s="1">
        <v>4.5999999046325684</v>
      </c>
      <c r="H496">
        <f>IF(D496&lt;&gt;"",MAX('DDD Model Calculations'!$D$20-'Weather Data'!D496,0),MAX('DDD Model Calculations'!$D$20-AVERAGE('Weather Data'!D495,'Weather Data'!D497),0))</f>
        <v>0</v>
      </c>
      <c r="I496">
        <f>IF(E496&lt;&gt;"",MAX('DDD Model Calculations'!$D$20-'Weather Data'!E496,0),MAX('DDD Model Calculations'!$D$20-AVERAGE('Weather Data'!E495,'Weather Data'!E497),0))</f>
        <v>0</v>
      </c>
      <c r="J496">
        <f>IF(F496&lt;&gt;"",MAX('DDD Model Calculations'!$D$20-'Weather Data'!F496,0),MAX('DDD Model Calculations'!$D$20-AVERAGE('Weather Data'!F495,'Weather Data'!F497),0))</f>
        <v>1.3999996185302699</v>
      </c>
      <c r="K496">
        <f>IF(G496&lt;&gt;"",MAX('DDD Model Calculations'!$D$20-'Weather Data'!G496,0),MAX('DDD Model Calculations'!$D$20-AVERAGE('Weather Data'!G495,'Weather Data'!G497),0))</f>
        <v>13.400000095367432</v>
      </c>
      <c r="L496" s="2">
        <f t="shared" si="35"/>
        <v>42134</v>
      </c>
      <c r="M496">
        <f t="shared" si="36"/>
        <v>6700.1999945491552</v>
      </c>
      <c r="N496">
        <f t="shared" si="37"/>
        <v>7112.2999963536859</v>
      </c>
      <c r="O496">
        <f t="shared" si="38"/>
        <v>7645.5000015795231</v>
      </c>
      <c r="P496">
        <f t="shared" si="39"/>
        <v>9486.5000143945217</v>
      </c>
    </row>
    <row r="497" spans="1:16" x14ac:dyDescent="0.4">
      <c r="A497" s="1">
        <v>2015</v>
      </c>
      <c r="B497" s="1">
        <v>5</v>
      </c>
      <c r="C497" s="1">
        <v>11</v>
      </c>
      <c r="D497" s="1">
        <v>16.29999923706055</v>
      </c>
      <c r="E497" s="1">
        <v>22.20000076293945</v>
      </c>
      <c r="F497" s="1">
        <v>10</v>
      </c>
      <c r="G497" s="1">
        <v>3.9000000953674321</v>
      </c>
      <c r="H497">
        <f>IF(D497&lt;&gt;"",MAX('DDD Model Calculations'!$D$20-'Weather Data'!D497,0),MAX('DDD Model Calculations'!$D$20-AVERAGE('Weather Data'!D496,'Weather Data'!D498),0))</f>
        <v>1.7000007629394496</v>
      </c>
      <c r="I497">
        <f>IF(E497&lt;&gt;"",MAX('DDD Model Calculations'!$D$20-'Weather Data'!E497,0),MAX('DDD Model Calculations'!$D$20-AVERAGE('Weather Data'!E496,'Weather Data'!E498),0))</f>
        <v>0</v>
      </c>
      <c r="J497">
        <f>IF(F497&lt;&gt;"",MAX('DDD Model Calculations'!$D$20-'Weather Data'!F497,0),MAX('DDD Model Calculations'!$D$20-AVERAGE('Weather Data'!F496,'Weather Data'!F498),0))</f>
        <v>8</v>
      </c>
      <c r="K497">
        <f>IF(G497&lt;&gt;"",MAX('DDD Model Calculations'!$D$20-'Weather Data'!G497,0),MAX('DDD Model Calculations'!$D$20-AVERAGE('Weather Data'!G496,'Weather Data'!G498),0))</f>
        <v>14.099999904632568</v>
      </c>
      <c r="L497" s="2">
        <f t="shared" si="35"/>
        <v>42135</v>
      </c>
      <c r="M497">
        <f t="shared" si="36"/>
        <v>6701.8999953120947</v>
      </c>
      <c r="N497">
        <f t="shared" si="37"/>
        <v>7112.2999963536859</v>
      </c>
      <c r="O497">
        <f t="shared" si="38"/>
        <v>7653.5000015795231</v>
      </c>
      <c r="P497">
        <f t="shared" si="39"/>
        <v>9500.6000142991543</v>
      </c>
    </row>
    <row r="498" spans="1:16" x14ac:dyDescent="0.4">
      <c r="A498" s="1">
        <v>2015</v>
      </c>
      <c r="B498" s="1">
        <v>5</v>
      </c>
      <c r="C498" s="1">
        <v>12</v>
      </c>
      <c r="D498" s="1">
        <v>12.10000038146973</v>
      </c>
      <c r="E498" s="1">
        <v>12</v>
      </c>
      <c r="F498" s="1">
        <v>15.30000019073486</v>
      </c>
      <c r="G498" s="1">
        <v>2.7000000476837158</v>
      </c>
      <c r="H498">
        <f>IF(D498&lt;&gt;"",MAX('DDD Model Calculations'!$D$20-'Weather Data'!D498,0),MAX('DDD Model Calculations'!$D$20-AVERAGE('Weather Data'!D497,'Weather Data'!D499),0))</f>
        <v>5.8999996185302699</v>
      </c>
      <c r="I498">
        <f>IF(E498&lt;&gt;"",MAX('DDD Model Calculations'!$D$20-'Weather Data'!E498,0),MAX('DDD Model Calculations'!$D$20-AVERAGE('Weather Data'!E497,'Weather Data'!E499),0))</f>
        <v>6</v>
      </c>
      <c r="J498">
        <f>IF(F498&lt;&gt;"",MAX('DDD Model Calculations'!$D$20-'Weather Data'!F498,0),MAX('DDD Model Calculations'!$D$20-AVERAGE('Weather Data'!F497,'Weather Data'!F499),0))</f>
        <v>2.6999998092651403</v>
      </c>
      <c r="K498">
        <f>IF(G498&lt;&gt;"",MAX('DDD Model Calculations'!$D$20-'Weather Data'!G498,0),MAX('DDD Model Calculations'!$D$20-AVERAGE('Weather Data'!G497,'Weather Data'!G499),0))</f>
        <v>15.299999952316284</v>
      </c>
      <c r="L498" s="2">
        <f t="shared" si="35"/>
        <v>42136</v>
      </c>
      <c r="M498">
        <f t="shared" si="36"/>
        <v>6707.799994930625</v>
      </c>
      <c r="N498">
        <f t="shared" si="37"/>
        <v>7118.2999963536859</v>
      </c>
      <c r="O498">
        <f t="shared" si="38"/>
        <v>7656.2000013887882</v>
      </c>
      <c r="P498">
        <f t="shared" si="39"/>
        <v>9515.9000142514706</v>
      </c>
    </row>
    <row r="499" spans="1:16" x14ac:dyDescent="0.4">
      <c r="A499" s="1">
        <v>2015</v>
      </c>
      <c r="B499" s="1">
        <v>5</v>
      </c>
      <c r="C499" s="1">
        <v>13</v>
      </c>
      <c r="D499" s="1">
        <v>9.3000001907348633</v>
      </c>
      <c r="E499" s="1">
        <v>6.5999999046325684</v>
      </c>
      <c r="F499" s="1">
        <v>11.19999980926514</v>
      </c>
      <c r="G499" s="1">
        <v>6</v>
      </c>
      <c r="H499">
        <f>IF(D499&lt;&gt;"",MAX('DDD Model Calculations'!$D$20-'Weather Data'!D499,0),MAX('DDD Model Calculations'!$D$20-AVERAGE('Weather Data'!D498,'Weather Data'!D500),0))</f>
        <v>8.6999998092651367</v>
      </c>
      <c r="I499">
        <f>IF(E499&lt;&gt;"",MAX('DDD Model Calculations'!$D$20-'Weather Data'!E499,0),MAX('DDD Model Calculations'!$D$20-AVERAGE('Weather Data'!E498,'Weather Data'!E500),0))</f>
        <v>11.400000095367432</v>
      </c>
      <c r="J499">
        <f>IF(F499&lt;&gt;"",MAX('DDD Model Calculations'!$D$20-'Weather Data'!F499,0),MAX('DDD Model Calculations'!$D$20-AVERAGE('Weather Data'!F498,'Weather Data'!F500),0))</f>
        <v>6.8000001907348597</v>
      </c>
      <c r="K499">
        <f>IF(G499&lt;&gt;"",MAX('DDD Model Calculations'!$D$20-'Weather Data'!G499,0),MAX('DDD Model Calculations'!$D$20-AVERAGE('Weather Data'!G498,'Weather Data'!G500),0))</f>
        <v>12</v>
      </c>
      <c r="L499" s="2">
        <f t="shared" si="35"/>
        <v>42137</v>
      </c>
      <c r="M499">
        <f t="shared" si="36"/>
        <v>6716.4999947398901</v>
      </c>
      <c r="N499">
        <f t="shared" si="37"/>
        <v>7129.6999964490533</v>
      </c>
      <c r="O499">
        <f t="shared" si="38"/>
        <v>7663.0000015795231</v>
      </c>
      <c r="P499">
        <f t="shared" si="39"/>
        <v>9527.9000142514706</v>
      </c>
    </row>
    <row r="500" spans="1:16" x14ac:dyDescent="0.4">
      <c r="A500" s="1">
        <v>2015</v>
      </c>
      <c r="B500" s="1">
        <v>5</v>
      </c>
      <c r="C500" s="1">
        <v>14</v>
      </c>
      <c r="D500" s="1">
        <v>10.39999961853027</v>
      </c>
      <c r="E500" s="1">
        <v>8.3000001907348633</v>
      </c>
      <c r="F500" s="1">
        <v>10.5</v>
      </c>
      <c r="G500" s="1">
        <v>8.5</v>
      </c>
      <c r="H500">
        <f>IF(D500&lt;&gt;"",MAX('DDD Model Calculations'!$D$20-'Weather Data'!D500,0),MAX('DDD Model Calculations'!$D$20-AVERAGE('Weather Data'!D499,'Weather Data'!D501),0))</f>
        <v>7.6000003814697301</v>
      </c>
      <c r="I500">
        <f>IF(E500&lt;&gt;"",MAX('DDD Model Calculations'!$D$20-'Weather Data'!E500,0),MAX('DDD Model Calculations'!$D$20-AVERAGE('Weather Data'!E499,'Weather Data'!E501),0))</f>
        <v>9.6999998092651367</v>
      </c>
      <c r="J500">
        <f>IF(F500&lt;&gt;"",MAX('DDD Model Calculations'!$D$20-'Weather Data'!F500,0),MAX('DDD Model Calculations'!$D$20-AVERAGE('Weather Data'!F499,'Weather Data'!F501),0))</f>
        <v>7.5</v>
      </c>
      <c r="K500">
        <f>IF(G500&lt;&gt;"",MAX('DDD Model Calculations'!$D$20-'Weather Data'!G500,0),MAX('DDD Model Calculations'!$D$20-AVERAGE('Weather Data'!G499,'Weather Data'!G501),0))</f>
        <v>9.5</v>
      </c>
      <c r="L500" s="2">
        <f t="shared" si="35"/>
        <v>42138</v>
      </c>
      <c r="M500">
        <f t="shared" si="36"/>
        <v>6724.0999951213598</v>
      </c>
      <c r="N500">
        <f t="shared" si="37"/>
        <v>7139.3999962583184</v>
      </c>
      <c r="O500">
        <f t="shared" si="38"/>
        <v>7670.5000015795231</v>
      </c>
      <c r="P500">
        <f t="shared" si="39"/>
        <v>9537.4000142514706</v>
      </c>
    </row>
    <row r="501" spans="1:16" x14ac:dyDescent="0.4">
      <c r="A501" s="1">
        <v>2015</v>
      </c>
      <c r="B501" s="1">
        <v>5</v>
      </c>
      <c r="C501" s="1">
        <v>15</v>
      </c>
      <c r="D501" s="1">
        <v>12</v>
      </c>
      <c r="E501" s="1">
        <v>13.80000019073486</v>
      </c>
      <c r="F501" s="1">
        <v>12.80000019073486</v>
      </c>
      <c r="G501" s="1">
        <v>7.4000000953674316</v>
      </c>
      <c r="H501">
        <f>IF(D501&lt;&gt;"",MAX('DDD Model Calculations'!$D$20-'Weather Data'!D501,0),MAX('DDD Model Calculations'!$D$20-AVERAGE('Weather Data'!D500,'Weather Data'!D502),0))</f>
        <v>6</v>
      </c>
      <c r="I501">
        <f>IF(E501&lt;&gt;"",MAX('DDD Model Calculations'!$D$20-'Weather Data'!E501,0),MAX('DDD Model Calculations'!$D$20-AVERAGE('Weather Data'!E500,'Weather Data'!E502),0))</f>
        <v>4.1999998092651403</v>
      </c>
      <c r="J501">
        <f>IF(F501&lt;&gt;"",MAX('DDD Model Calculations'!$D$20-'Weather Data'!F501,0),MAX('DDD Model Calculations'!$D$20-AVERAGE('Weather Data'!F500,'Weather Data'!F502),0))</f>
        <v>5.1999998092651403</v>
      </c>
      <c r="K501">
        <f>IF(G501&lt;&gt;"",MAX('DDD Model Calculations'!$D$20-'Weather Data'!G501,0),MAX('DDD Model Calculations'!$D$20-AVERAGE('Weather Data'!G500,'Weather Data'!G502),0))</f>
        <v>10.599999904632568</v>
      </c>
      <c r="L501" s="2">
        <f t="shared" si="35"/>
        <v>42139</v>
      </c>
      <c r="M501">
        <f t="shared" si="36"/>
        <v>6730.0999951213598</v>
      </c>
      <c r="N501">
        <f t="shared" si="37"/>
        <v>7143.5999960675836</v>
      </c>
      <c r="O501">
        <f t="shared" si="38"/>
        <v>7675.7000013887882</v>
      </c>
      <c r="P501">
        <f t="shared" si="39"/>
        <v>9548.0000141561031</v>
      </c>
    </row>
    <row r="502" spans="1:16" x14ac:dyDescent="0.4">
      <c r="A502" s="1">
        <v>2015</v>
      </c>
      <c r="B502" s="1">
        <v>5</v>
      </c>
      <c r="C502" s="1">
        <v>16</v>
      </c>
      <c r="D502" s="1">
        <v>19</v>
      </c>
      <c r="E502" s="1">
        <v>17.39999961853027</v>
      </c>
      <c r="F502" s="1">
        <v>17.10000038146973</v>
      </c>
      <c r="G502" s="1">
        <v>12.30000019073486</v>
      </c>
      <c r="H502">
        <f>IF(D502&lt;&gt;"",MAX('DDD Model Calculations'!$D$20-'Weather Data'!D502,0),MAX('DDD Model Calculations'!$D$20-AVERAGE('Weather Data'!D501,'Weather Data'!D503),0))</f>
        <v>0</v>
      </c>
      <c r="I502">
        <f>IF(E502&lt;&gt;"",MAX('DDD Model Calculations'!$D$20-'Weather Data'!E502,0),MAX('DDD Model Calculations'!$D$20-AVERAGE('Weather Data'!E501,'Weather Data'!E503),0))</f>
        <v>0.60000038146973012</v>
      </c>
      <c r="J502">
        <f>IF(F502&lt;&gt;"",MAX('DDD Model Calculations'!$D$20-'Weather Data'!F502,0),MAX('DDD Model Calculations'!$D$20-AVERAGE('Weather Data'!F501,'Weather Data'!F503),0))</f>
        <v>0.89999961853026988</v>
      </c>
      <c r="K502">
        <f>IF(G502&lt;&gt;"",MAX('DDD Model Calculations'!$D$20-'Weather Data'!G502,0),MAX('DDD Model Calculations'!$D$20-AVERAGE('Weather Data'!G501,'Weather Data'!G503),0))</f>
        <v>5.6999998092651403</v>
      </c>
      <c r="L502" s="2">
        <f t="shared" si="35"/>
        <v>42140</v>
      </c>
      <c r="M502">
        <f t="shared" si="36"/>
        <v>6730.0999951213598</v>
      </c>
      <c r="N502">
        <f t="shared" si="37"/>
        <v>7144.1999964490533</v>
      </c>
      <c r="O502">
        <f t="shared" si="38"/>
        <v>7676.6000010073185</v>
      </c>
      <c r="P502">
        <f t="shared" si="39"/>
        <v>9553.7000139653683</v>
      </c>
    </row>
    <row r="503" spans="1:16" x14ac:dyDescent="0.4">
      <c r="A503" s="1">
        <v>2015</v>
      </c>
      <c r="B503" s="1">
        <v>5</v>
      </c>
      <c r="C503" s="1">
        <v>17</v>
      </c>
      <c r="D503" s="1">
        <v>18.10000038146973</v>
      </c>
      <c r="E503" s="1">
        <v>19.89999961853027</v>
      </c>
      <c r="F503" s="1">
        <v>17.29999923706055</v>
      </c>
      <c r="G503" s="1">
        <v>9.1000003814697266</v>
      </c>
      <c r="H503">
        <f>IF(D503&lt;&gt;"",MAX('DDD Model Calculations'!$D$20-'Weather Data'!D503,0),MAX('DDD Model Calculations'!$D$20-AVERAGE('Weather Data'!D502,'Weather Data'!D504),0))</f>
        <v>0</v>
      </c>
      <c r="I503">
        <f>IF(E503&lt;&gt;"",MAX('DDD Model Calculations'!$D$20-'Weather Data'!E503,0),MAX('DDD Model Calculations'!$D$20-AVERAGE('Weather Data'!E502,'Weather Data'!E504),0))</f>
        <v>0</v>
      </c>
      <c r="J503">
        <f>IF(F503&lt;&gt;"",MAX('DDD Model Calculations'!$D$20-'Weather Data'!F503,0),MAX('DDD Model Calculations'!$D$20-AVERAGE('Weather Data'!F502,'Weather Data'!F504),0))</f>
        <v>0.70000076293944957</v>
      </c>
      <c r="K503">
        <f>IF(G503&lt;&gt;"",MAX('DDD Model Calculations'!$D$20-'Weather Data'!G503,0),MAX('DDD Model Calculations'!$D$20-AVERAGE('Weather Data'!G502,'Weather Data'!G504),0))</f>
        <v>8.8999996185302734</v>
      </c>
      <c r="L503" s="2">
        <f t="shared" si="35"/>
        <v>42141</v>
      </c>
      <c r="M503">
        <f t="shared" si="36"/>
        <v>6730.0999951213598</v>
      </c>
      <c r="N503">
        <f t="shared" si="37"/>
        <v>7144.1999964490533</v>
      </c>
      <c r="O503">
        <f t="shared" si="38"/>
        <v>7677.3000017702579</v>
      </c>
      <c r="P503">
        <f t="shared" si="39"/>
        <v>9562.6000135838985</v>
      </c>
    </row>
    <row r="504" spans="1:16" x14ac:dyDescent="0.4">
      <c r="A504" s="1">
        <v>2015</v>
      </c>
      <c r="B504" s="1">
        <v>5</v>
      </c>
      <c r="C504" s="1">
        <v>18</v>
      </c>
      <c r="D504" s="1">
        <v>21.10000038146973</v>
      </c>
      <c r="E504" s="1">
        <v>23.29999923706055</v>
      </c>
      <c r="F504" s="1">
        <v>20.10000038146973</v>
      </c>
      <c r="G504" s="1">
        <v>5.3000001907348633</v>
      </c>
      <c r="H504">
        <f>IF(D504&lt;&gt;"",MAX('DDD Model Calculations'!$D$20-'Weather Data'!D504,0),MAX('DDD Model Calculations'!$D$20-AVERAGE('Weather Data'!D503,'Weather Data'!D505),0))</f>
        <v>0</v>
      </c>
      <c r="I504">
        <f>IF(E504&lt;&gt;"",MAX('DDD Model Calculations'!$D$20-'Weather Data'!E504,0),MAX('DDD Model Calculations'!$D$20-AVERAGE('Weather Data'!E503,'Weather Data'!E505),0))</f>
        <v>0</v>
      </c>
      <c r="J504">
        <f>IF(F504&lt;&gt;"",MAX('DDD Model Calculations'!$D$20-'Weather Data'!F504,0),MAX('DDD Model Calculations'!$D$20-AVERAGE('Weather Data'!F503,'Weather Data'!F505),0))</f>
        <v>0</v>
      </c>
      <c r="K504">
        <f>IF(G504&lt;&gt;"",MAX('DDD Model Calculations'!$D$20-'Weather Data'!G504,0),MAX('DDD Model Calculations'!$D$20-AVERAGE('Weather Data'!G503,'Weather Data'!G505),0))</f>
        <v>12.699999809265137</v>
      </c>
      <c r="L504" s="2">
        <f t="shared" si="35"/>
        <v>42142</v>
      </c>
      <c r="M504">
        <f t="shared" si="36"/>
        <v>6730.0999951213598</v>
      </c>
      <c r="N504">
        <f t="shared" si="37"/>
        <v>7144.1999964490533</v>
      </c>
      <c r="O504">
        <f t="shared" si="38"/>
        <v>7677.3000017702579</v>
      </c>
      <c r="P504">
        <f t="shared" si="39"/>
        <v>9575.3000133931637</v>
      </c>
    </row>
    <row r="505" spans="1:16" x14ac:dyDescent="0.4">
      <c r="A505" s="1">
        <v>2015</v>
      </c>
      <c r="B505" s="1">
        <v>5</v>
      </c>
      <c r="C505" s="1">
        <v>19</v>
      </c>
      <c r="D505" s="1">
        <v>12.19999980926514</v>
      </c>
      <c r="E505" s="1">
        <v>12.10000038146973</v>
      </c>
      <c r="F505" s="1">
        <v>17.89999961853027</v>
      </c>
      <c r="G505" s="1">
        <v>6.4000000953674316</v>
      </c>
      <c r="H505">
        <f>IF(D505&lt;&gt;"",MAX('DDD Model Calculations'!$D$20-'Weather Data'!D505,0),MAX('DDD Model Calculations'!$D$20-AVERAGE('Weather Data'!D504,'Weather Data'!D506),0))</f>
        <v>5.8000001907348597</v>
      </c>
      <c r="I505">
        <f>IF(E505&lt;&gt;"",MAX('DDD Model Calculations'!$D$20-'Weather Data'!E505,0),MAX('DDD Model Calculations'!$D$20-AVERAGE('Weather Data'!E504,'Weather Data'!E506),0))</f>
        <v>5.8999996185302699</v>
      </c>
      <c r="J505">
        <f>IF(F505&lt;&gt;"",MAX('DDD Model Calculations'!$D$20-'Weather Data'!F505,0),MAX('DDD Model Calculations'!$D$20-AVERAGE('Weather Data'!F504,'Weather Data'!F506),0))</f>
        <v>0.10000038146973012</v>
      </c>
      <c r="K505">
        <f>IF(G505&lt;&gt;"",MAX('DDD Model Calculations'!$D$20-'Weather Data'!G505,0),MAX('DDD Model Calculations'!$D$20-AVERAGE('Weather Data'!G504,'Weather Data'!G506),0))</f>
        <v>11.599999904632568</v>
      </c>
      <c r="L505" s="2">
        <f t="shared" si="35"/>
        <v>42143</v>
      </c>
      <c r="M505">
        <f t="shared" si="36"/>
        <v>6735.8999953120947</v>
      </c>
      <c r="N505">
        <f t="shared" si="37"/>
        <v>7150.0999960675836</v>
      </c>
      <c r="O505">
        <f t="shared" si="38"/>
        <v>7677.4000021517277</v>
      </c>
      <c r="P505">
        <f t="shared" si="39"/>
        <v>9586.9000132977962</v>
      </c>
    </row>
    <row r="506" spans="1:16" x14ac:dyDescent="0.4">
      <c r="A506" s="1">
        <v>2015</v>
      </c>
      <c r="B506" s="1">
        <v>5</v>
      </c>
      <c r="C506" s="1">
        <v>20</v>
      </c>
      <c r="D506" s="1">
        <v>10</v>
      </c>
      <c r="E506" s="1">
        <v>7.8000001907348633</v>
      </c>
      <c r="F506" s="1">
        <v>9.6999998092651367</v>
      </c>
      <c r="G506" s="1">
        <v>9.5</v>
      </c>
      <c r="H506">
        <f>IF(D506&lt;&gt;"",MAX('DDD Model Calculations'!$D$20-'Weather Data'!D506,0),MAX('DDD Model Calculations'!$D$20-AVERAGE('Weather Data'!D505,'Weather Data'!D507),0))</f>
        <v>8</v>
      </c>
      <c r="I506">
        <f>IF(E506&lt;&gt;"",MAX('DDD Model Calculations'!$D$20-'Weather Data'!E506,0),MAX('DDD Model Calculations'!$D$20-AVERAGE('Weather Data'!E505,'Weather Data'!E507),0))</f>
        <v>10.199999809265137</v>
      </c>
      <c r="J506">
        <f>IF(F506&lt;&gt;"",MAX('DDD Model Calculations'!$D$20-'Weather Data'!F506,0),MAX('DDD Model Calculations'!$D$20-AVERAGE('Weather Data'!F505,'Weather Data'!F507),0))</f>
        <v>8.3000001907348633</v>
      </c>
      <c r="K506">
        <f>IF(G506&lt;&gt;"",MAX('DDD Model Calculations'!$D$20-'Weather Data'!G506,0),MAX('DDD Model Calculations'!$D$20-AVERAGE('Weather Data'!G505,'Weather Data'!G507),0))</f>
        <v>8.5</v>
      </c>
      <c r="L506" s="2">
        <f t="shared" si="35"/>
        <v>42144</v>
      </c>
      <c r="M506">
        <f t="shared" si="36"/>
        <v>6743.8999953120947</v>
      </c>
      <c r="N506">
        <f t="shared" si="37"/>
        <v>7160.2999958768487</v>
      </c>
      <c r="O506">
        <f t="shared" si="38"/>
        <v>7685.7000023424625</v>
      </c>
      <c r="P506">
        <f t="shared" si="39"/>
        <v>9595.4000132977962</v>
      </c>
    </row>
    <row r="507" spans="1:16" x14ac:dyDescent="0.4">
      <c r="A507" s="1">
        <v>2015</v>
      </c>
      <c r="B507" s="1">
        <v>5</v>
      </c>
      <c r="C507" s="1">
        <v>21</v>
      </c>
      <c r="D507" s="1">
        <v>13.89999961853027</v>
      </c>
      <c r="E507" s="1">
        <v>12.60000038146973</v>
      </c>
      <c r="F507" s="1">
        <v>13.39999961853027</v>
      </c>
      <c r="G507" s="1">
        <v>9.1000003814697266</v>
      </c>
      <c r="H507">
        <f>IF(D507&lt;&gt;"",MAX('DDD Model Calculations'!$D$20-'Weather Data'!D507,0),MAX('DDD Model Calculations'!$D$20-AVERAGE('Weather Data'!D506,'Weather Data'!D508),0))</f>
        <v>4.1000003814697301</v>
      </c>
      <c r="I507">
        <f>IF(E507&lt;&gt;"",MAX('DDD Model Calculations'!$D$20-'Weather Data'!E507,0),MAX('DDD Model Calculations'!$D$20-AVERAGE('Weather Data'!E506,'Weather Data'!E508),0))</f>
        <v>5.3999996185302699</v>
      </c>
      <c r="J507">
        <f>IF(F507&lt;&gt;"",MAX('DDD Model Calculations'!$D$20-'Weather Data'!F507,0),MAX('DDD Model Calculations'!$D$20-AVERAGE('Weather Data'!F506,'Weather Data'!F508),0))</f>
        <v>4.6000003814697301</v>
      </c>
      <c r="K507">
        <f>IF(G507&lt;&gt;"",MAX('DDD Model Calculations'!$D$20-'Weather Data'!G507,0),MAX('DDD Model Calculations'!$D$20-AVERAGE('Weather Data'!G506,'Weather Data'!G508),0))</f>
        <v>8.8999996185302734</v>
      </c>
      <c r="L507" s="2">
        <f t="shared" si="35"/>
        <v>42145</v>
      </c>
      <c r="M507">
        <f t="shared" si="36"/>
        <v>6747.9999956935644</v>
      </c>
      <c r="N507">
        <f t="shared" si="37"/>
        <v>7165.699995495379</v>
      </c>
      <c r="O507">
        <f t="shared" si="38"/>
        <v>7690.3000027239323</v>
      </c>
      <c r="P507">
        <f t="shared" si="39"/>
        <v>9604.3000129163265</v>
      </c>
    </row>
    <row r="508" spans="1:16" x14ac:dyDescent="0.4">
      <c r="A508" s="1">
        <v>2015</v>
      </c>
      <c r="B508" s="1">
        <v>5</v>
      </c>
      <c r="C508" s="1">
        <v>22</v>
      </c>
      <c r="D508" s="1">
        <v>10.19999980926514</v>
      </c>
      <c r="E508" s="1">
        <v>7.3000001907348633</v>
      </c>
      <c r="F508" s="1">
        <v>5.4000000953674316</v>
      </c>
      <c r="G508" s="1">
        <v>6.5999999046325684</v>
      </c>
      <c r="H508">
        <f>IF(D508&lt;&gt;"",MAX('DDD Model Calculations'!$D$20-'Weather Data'!D508,0),MAX('DDD Model Calculations'!$D$20-AVERAGE('Weather Data'!D507,'Weather Data'!D509),0))</f>
        <v>7.8000001907348597</v>
      </c>
      <c r="I508">
        <f>IF(E508&lt;&gt;"",MAX('DDD Model Calculations'!$D$20-'Weather Data'!E508,0),MAX('DDD Model Calculations'!$D$20-AVERAGE('Weather Data'!E507,'Weather Data'!E509),0))</f>
        <v>10.699999809265137</v>
      </c>
      <c r="J508">
        <f>IF(F508&lt;&gt;"",MAX('DDD Model Calculations'!$D$20-'Weather Data'!F508,0),MAX('DDD Model Calculations'!$D$20-AVERAGE('Weather Data'!F507,'Weather Data'!F509),0))</f>
        <v>12.599999904632568</v>
      </c>
      <c r="K508">
        <f>IF(G508&lt;&gt;"",MAX('DDD Model Calculations'!$D$20-'Weather Data'!G508,0),MAX('DDD Model Calculations'!$D$20-AVERAGE('Weather Data'!G507,'Weather Data'!G509),0))</f>
        <v>11.400000095367432</v>
      </c>
      <c r="L508" s="2">
        <f t="shared" si="35"/>
        <v>42146</v>
      </c>
      <c r="M508">
        <f t="shared" si="36"/>
        <v>6755.7999958842993</v>
      </c>
      <c r="N508">
        <f t="shared" si="37"/>
        <v>7176.3999953046441</v>
      </c>
      <c r="O508">
        <f t="shared" si="38"/>
        <v>7702.9000026285648</v>
      </c>
      <c r="P508">
        <f t="shared" si="39"/>
        <v>9615.700013011694</v>
      </c>
    </row>
    <row r="509" spans="1:16" x14ac:dyDescent="0.4">
      <c r="A509" s="1">
        <v>2015</v>
      </c>
      <c r="B509" s="1">
        <v>5</v>
      </c>
      <c r="C509" s="1">
        <v>23</v>
      </c>
      <c r="D509" s="1">
        <v>12</v>
      </c>
      <c r="E509" s="1">
        <v>9.6999998092651367</v>
      </c>
      <c r="F509" s="1">
        <v>7.5999999046325684</v>
      </c>
      <c r="G509" s="1">
        <v>14.10000038146973</v>
      </c>
      <c r="H509">
        <f>IF(D509&lt;&gt;"",MAX('DDD Model Calculations'!$D$20-'Weather Data'!D509,0),MAX('DDD Model Calculations'!$D$20-AVERAGE('Weather Data'!D508,'Weather Data'!D510),0))</f>
        <v>6</v>
      </c>
      <c r="I509">
        <f>IF(E509&lt;&gt;"",MAX('DDD Model Calculations'!$D$20-'Weather Data'!E509,0),MAX('DDD Model Calculations'!$D$20-AVERAGE('Weather Data'!E508,'Weather Data'!E510),0))</f>
        <v>8.3000001907348633</v>
      </c>
      <c r="J509">
        <f>IF(F509&lt;&gt;"",MAX('DDD Model Calculations'!$D$20-'Weather Data'!F509,0),MAX('DDD Model Calculations'!$D$20-AVERAGE('Weather Data'!F508,'Weather Data'!F510),0))</f>
        <v>10.400000095367432</v>
      </c>
      <c r="K509">
        <f>IF(G509&lt;&gt;"",MAX('DDD Model Calculations'!$D$20-'Weather Data'!G509,0),MAX('DDD Model Calculations'!$D$20-AVERAGE('Weather Data'!G508,'Weather Data'!G510),0))</f>
        <v>3.8999996185302699</v>
      </c>
      <c r="L509" s="2">
        <f t="shared" si="35"/>
        <v>42147</v>
      </c>
      <c r="M509">
        <f t="shared" si="36"/>
        <v>6761.7999958842993</v>
      </c>
      <c r="N509">
        <f t="shared" si="37"/>
        <v>7184.699995495379</v>
      </c>
      <c r="O509">
        <f t="shared" si="38"/>
        <v>7713.3000027239323</v>
      </c>
      <c r="P509">
        <f t="shared" si="39"/>
        <v>9619.6000126302242</v>
      </c>
    </row>
    <row r="510" spans="1:16" x14ac:dyDescent="0.4">
      <c r="A510" s="1">
        <v>2015</v>
      </c>
      <c r="B510" s="1">
        <v>5</v>
      </c>
      <c r="C510" s="1">
        <v>24</v>
      </c>
      <c r="D510" s="1">
        <v>19.79999923706055</v>
      </c>
      <c r="E510" s="1">
        <v>16.89999961853027</v>
      </c>
      <c r="F510" s="1">
        <v>19</v>
      </c>
      <c r="G510" s="1">
        <v>16.70000076293945</v>
      </c>
      <c r="H510">
        <f>IF(D510&lt;&gt;"",MAX('DDD Model Calculations'!$D$20-'Weather Data'!D510,0),MAX('DDD Model Calculations'!$D$20-AVERAGE('Weather Data'!D509,'Weather Data'!D511),0))</f>
        <v>0</v>
      </c>
      <c r="I510">
        <f>IF(E510&lt;&gt;"",MAX('DDD Model Calculations'!$D$20-'Weather Data'!E510,0),MAX('DDD Model Calculations'!$D$20-AVERAGE('Weather Data'!E509,'Weather Data'!E511),0))</f>
        <v>1.1000003814697301</v>
      </c>
      <c r="J510">
        <f>IF(F510&lt;&gt;"",MAX('DDD Model Calculations'!$D$20-'Weather Data'!F510,0),MAX('DDD Model Calculations'!$D$20-AVERAGE('Weather Data'!F509,'Weather Data'!F511),0))</f>
        <v>0</v>
      </c>
      <c r="K510">
        <f>IF(G510&lt;&gt;"",MAX('DDD Model Calculations'!$D$20-'Weather Data'!G510,0),MAX('DDD Model Calculations'!$D$20-AVERAGE('Weather Data'!G509,'Weather Data'!G511),0))</f>
        <v>1.2999992370605504</v>
      </c>
      <c r="L510" s="2">
        <f t="shared" si="35"/>
        <v>42148</v>
      </c>
      <c r="M510">
        <f t="shared" si="36"/>
        <v>6761.7999958842993</v>
      </c>
      <c r="N510">
        <f t="shared" si="37"/>
        <v>7185.7999958768487</v>
      </c>
      <c r="O510">
        <f t="shared" si="38"/>
        <v>7713.3000027239323</v>
      </c>
      <c r="P510">
        <f t="shared" si="39"/>
        <v>9620.9000118672848</v>
      </c>
    </row>
    <row r="511" spans="1:16" x14ac:dyDescent="0.4">
      <c r="A511" s="1">
        <v>2015</v>
      </c>
      <c r="B511" s="1">
        <v>5</v>
      </c>
      <c r="C511" s="1">
        <v>25</v>
      </c>
      <c r="D511" s="1">
        <v>22.5</v>
      </c>
      <c r="E511" s="1">
        <v>21.60000038146973</v>
      </c>
      <c r="F511" s="1">
        <v>16.60000038146973</v>
      </c>
      <c r="G511" s="1">
        <v>11.39999961853027</v>
      </c>
      <c r="H511">
        <f>IF(D511&lt;&gt;"",MAX('DDD Model Calculations'!$D$20-'Weather Data'!D511,0),MAX('DDD Model Calculations'!$D$20-AVERAGE('Weather Data'!D510,'Weather Data'!D512),0))</f>
        <v>0</v>
      </c>
      <c r="I511">
        <f>IF(E511&lt;&gt;"",MAX('DDD Model Calculations'!$D$20-'Weather Data'!E511,0),MAX('DDD Model Calculations'!$D$20-AVERAGE('Weather Data'!E510,'Weather Data'!E512),0))</f>
        <v>0</v>
      </c>
      <c r="J511">
        <f>IF(F511&lt;&gt;"",MAX('DDD Model Calculations'!$D$20-'Weather Data'!F511,0),MAX('DDD Model Calculations'!$D$20-AVERAGE('Weather Data'!F510,'Weather Data'!F512),0))</f>
        <v>1.3999996185302699</v>
      </c>
      <c r="K511">
        <f>IF(G511&lt;&gt;"",MAX('DDD Model Calculations'!$D$20-'Weather Data'!G511,0),MAX('DDD Model Calculations'!$D$20-AVERAGE('Weather Data'!G510,'Weather Data'!G512),0))</f>
        <v>6.6000003814697301</v>
      </c>
      <c r="L511" s="2">
        <f t="shared" si="35"/>
        <v>42149</v>
      </c>
      <c r="M511">
        <f t="shared" si="36"/>
        <v>6761.7999958842993</v>
      </c>
      <c r="N511">
        <f t="shared" si="37"/>
        <v>7185.7999958768487</v>
      </c>
      <c r="O511">
        <f t="shared" si="38"/>
        <v>7714.7000023424625</v>
      </c>
      <c r="P511">
        <f t="shared" si="39"/>
        <v>9627.5000122487545</v>
      </c>
    </row>
    <row r="512" spans="1:16" x14ac:dyDescent="0.4">
      <c r="A512" s="1">
        <v>2015</v>
      </c>
      <c r="B512" s="1">
        <v>5</v>
      </c>
      <c r="C512" s="1">
        <v>26</v>
      </c>
      <c r="D512" s="1">
        <v>23.70000076293945</v>
      </c>
      <c r="E512" s="1">
        <v>22</v>
      </c>
      <c r="F512" s="1">
        <v>22.79999923706055</v>
      </c>
      <c r="G512" s="1">
        <v>16.5</v>
      </c>
      <c r="H512">
        <f>IF(D512&lt;&gt;"",MAX('DDD Model Calculations'!$D$20-'Weather Data'!D512,0),MAX('DDD Model Calculations'!$D$20-AVERAGE('Weather Data'!D511,'Weather Data'!D513),0))</f>
        <v>0</v>
      </c>
      <c r="I512">
        <f>IF(E512&lt;&gt;"",MAX('DDD Model Calculations'!$D$20-'Weather Data'!E512,0),MAX('DDD Model Calculations'!$D$20-AVERAGE('Weather Data'!E511,'Weather Data'!E513),0))</f>
        <v>0</v>
      </c>
      <c r="J512">
        <f>IF(F512&lt;&gt;"",MAX('DDD Model Calculations'!$D$20-'Weather Data'!F512,0),MAX('DDD Model Calculations'!$D$20-AVERAGE('Weather Data'!F511,'Weather Data'!F513),0))</f>
        <v>0</v>
      </c>
      <c r="K512">
        <f>IF(G512&lt;&gt;"",MAX('DDD Model Calculations'!$D$20-'Weather Data'!G512,0),MAX('DDD Model Calculations'!$D$20-AVERAGE('Weather Data'!G511,'Weather Data'!G513),0))</f>
        <v>1.5</v>
      </c>
      <c r="L512" s="2">
        <f t="shared" si="35"/>
        <v>42150</v>
      </c>
      <c r="M512">
        <f t="shared" si="36"/>
        <v>6761.7999958842993</v>
      </c>
      <c r="N512">
        <f t="shared" si="37"/>
        <v>7185.7999958768487</v>
      </c>
      <c r="O512">
        <f t="shared" si="38"/>
        <v>7714.7000023424625</v>
      </c>
      <c r="P512">
        <f t="shared" si="39"/>
        <v>9629.0000122487545</v>
      </c>
    </row>
    <row r="513" spans="1:16" x14ac:dyDescent="0.4">
      <c r="A513" s="1">
        <v>2015</v>
      </c>
      <c r="B513" s="1">
        <v>5</v>
      </c>
      <c r="C513" s="1">
        <v>27</v>
      </c>
      <c r="D513" s="1">
        <v>23.10000038146973</v>
      </c>
      <c r="E513" s="1">
        <v>20.10000038146973</v>
      </c>
      <c r="F513" s="1">
        <v>23.10000038146973</v>
      </c>
      <c r="G513" s="1">
        <v>17.89999961853027</v>
      </c>
      <c r="H513">
        <f>IF(D513&lt;&gt;"",MAX('DDD Model Calculations'!$D$20-'Weather Data'!D513,0),MAX('DDD Model Calculations'!$D$20-AVERAGE('Weather Data'!D512,'Weather Data'!D514),0))</f>
        <v>0</v>
      </c>
      <c r="I513">
        <f>IF(E513&lt;&gt;"",MAX('DDD Model Calculations'!$D$20-'Weather Data'!E513,0),MAX('DDD Model Calculations'!$D$20-AVERAGE('Weather Data'!E512,'Weather Data'!E514),0))</f>
        <v>0</v>
      </c>
      <c r="J513">
        <f>IF(F513&lt;&gt;"",MAX('DDD Model Calculations'!$D$20-'Weather Data'!F513,0),MAX('DDD Model Calculations'!$D$20-AVERAGE('Weather Data'!F512,'Weather Data'!F514),0))</f>
        <v>0</v>
      </c>
      <c r="K513">
        <f>IF(G513&lt;&gt;"",MAX('DDD Model Calculations'!$D$20-'Weather Data'!G513,0),MAX('DDD Model Calculations'!$D$20-AVERAGE('Weather Data'!G512,'Weather Data'!G514),0))</f>
        <v>0.10000038146973012</v>
      </c>
      <c r="L513" s="2">
        <f t="shared" si="35"/>
        <v>42151</v>
      </c>
      <c r="M513">
        <f t="shared" si="36"/>
        <v>6761.7999958842993</v>
      </c>
      <c r="N513">
        <f t="shared" si="37"/>
        <v>7185.7999958768487</v>
      </c>
      <c r="O513">
        <f t="shared" si="38"/>
        <v>7714.7000023424625</v>
      </c>
      <c r="P513">
        <f t="shared" si="39"/>
        <v>9629.1000126302242</v>
      </c>
    </row>
    <row r="514" spans="1:16" x14ac:dyDescent="0.4">
      <c r="A514" s="1">
        <v>2015</v>
      </c>
      <c r="B514" s="1">
        <v>5</v>
      </c>
      <c r="C514" s="1">
        <v>28</v>
      </c>
      <c r="D514" s="1">
        <v>20.60000038146973</v>
      </c>
      <c r="E514" s="1">
        <v>18.39999961853027</v>
      </c>
      <c r="F514" s="1">
        <v>16.79999923706055</v>
      </c>
      <c r="G514" s="1">
        <v>7.0999999046325684</v>
      </c>
      <c r="H514">
        <f>IF(D514&lt;&gt;"",MAX('DDD Model Calculations'!$D$20-'Weather Data'!D514,0),MAX('DDD Model Calculations'!$D$20-AVERAGE('Weather Data'!D513,'Weather Data'!D515),0))</f>
        <v>0</v>
      </c>
      <c r="I514">
        <f>IF(E514&lt;&gt;"",MAX('DDD Model Calculations'!$D$20-'Weather Data'!E514,0),MAX('DDD Model Calculations'!$D$20-AVERAGE('Weather Data'!E513,'Weather Data'!E515),0))</f>
        <v>0</v>
      </c>
      <c r="J514">
        <f>IF(F514&lt;&gt;"",MAX('DDD Model Calculations'!$D$20-'Weather Data'!F514,0),MAX('DDD Model Calculations'!$D$20-AVERAGE('Weather Data'!F513,'Weather Data'!F515),0))</f>
        <v>1.2000007629394496</v>
      </c>
      <c r="K514">
        <f>IF(G514&lt;&gt;"",MAX('DDD Model Calculations'!$D$20-'Weather Data'!G514,0),MAX('DDD Model Calculations'!$D$20-AVERAGE('Weather Data'!G513,'Weather Data'!G515),0))</f>
        <v>10.900000095367432</v>
      </c>
      <c r="L514" s="2">
        <f t="shared" ref="L514:L577" si="40">DATE(A514,B514,C514)</f>
        <v>42152</v>
      </c>
      <c r="M514">
        <f t="shared" si="36"/>
        <v>6761.7999958842993</v>
      </c>
      <c r="N514">
        <f t="shared" si="37"/>
        <v>7185.7999958768487</v>
      </c>
      <c r="O514">
        <f t="shared" si="38"/>
        <v>7715.900003105402</v>
      </c>
      <c r="P514">
        <f t="shared" si="39"/>
        <v>9640.0000127255917</v>
      </c>
    </row>
    <row r="515" spans="1:16" x14ac:dyDescent="0.4">
      <c r="A515" s="1">
        <v>2015</v>
      </c>
      <c r="B515" s="1">
        <v>5</v>
      </c>
      <c r="C515" s="1">
        <v>29</v>
      </c>
      <c r="D515" s="1">
        <v>20.79999923706055</v>
      </c>
      <c r="E515" s="1">
        <v>19.79999923706055</v>
      </c>
      <c r="F515" s="1">
        <v>17.60000038146973</v>
      </c>
      <c r="G515" s="1">
        <v>12.19999980926514</v>
      </c>
      <c r="H515">
        <f>IF(D515&lt;&gt;"",MAX('DDD Model Calculations'!$D$20-'Weather Data'!D515,0),MAX('DDD Model Calculations'!$D$20-AVERAGE('Weather Data'!D514,'Weather Data'!D516),0))</f>
        <v>0</v>
      </c>
      <c r="I515">
        <f>IF(E515&lt;&gt;"",MAX('DDD Model Calculations'!$D$20-'Weather Data'!E515,0),MAX('DDD Model Calculations'!$D$20-AVERAGE('Weather Data'!E514,'Weather Data'!E516),0))</f>
        <v>0</v>
      </c>
      <c r="J515">
        <f>IF(F515&lt;&gt;"",MAX('DDD Model Calculations'!$D$20-'Weather Data'!F515,0),MAX('DDD Model Calculations'!$D$20-AVERAGE('Weather Data'!F514,'Weather Data'!F516),0))</f>
        <v>0.39999961853026988</v>
      </c>
      <c r="K515">
        <f>IF(G515&lt;&gt;"",MAX('DDD Model Calculations'!$D$20-'Weather Data'!G515,0),MAX('DDD Model Calculations'!$D$20-AVERAGE('Weather Data'!G514,'Weather Data'!G516),0))</f>
        <v>5.8000001907348597</v>
      </c>
      <c r="L515" s="2">
        <f t="shared" si="40"/>
        <v>42153</v>
      </c>
      <c r="M515">
        <f t="shared" ref="M515:M578" si="41">M514+H515</f>
        <v>6761.7999958842993</v>
      </c>
      <c r="N515">
        <f t="shared" ref="N515:N578" si="42">N514+I515</f>
        <v>7185.7999958768487</v>
      </c>
      <c r="O515">
        <f t="shared" ref="O515:O578" si="43">O514+J515</f>
        <v>7716.3000027239323</v>
      </c>
      <c r="P515">
        <f t="shared" ref="P515:P578" si="44">P514+K515</f>
        <v>9645.8000129163265</v>
      </c>
    </row>
    <row r="516" spans="1:16" x14ac:dyDescent="0.4">
      <c r="A516" s="1">
        <v>2015</v>
      </c>
      <c r="B516" s="1">
        <v>5</v>
      </c>
      <c r="C516" s="1">
        <v>30</v>
      </c>
      <c r="D516" s="1">
        <v>20.20000076293945</v>
      </c>
      <c r="E516" s="1">
        <v>20</v>
      </c>
      <c r="F516" s="1">
        <v>19.89999961853027</v>
      </c>
      <c r="G516" s="1">
        <v>6.9000000953674316</v>
      </c>
      <c r="H516">
        <f>IF(D516&lt;&gt;"",MAX('DDD Model Calculations'!$D$20-'Weather Data'!D516,0),MAX('DDD Model Calculations'!$D$20-AVERAGE('Weather Data'!D515,'Weather Data'!D517),0))</f>
        <v>0</v>
      </c>
      <c r="I516">
        <f>IF(E516&lt;&gt;"",MAX('DDD Model Calculations'!$D$20-'Weather Data'!E516,0),MAX('DDD Model Calculations'!$D$20-AVERAGE('Weather Data'!E515,'Weather Data'!E517),0))</f>
        <v>0</v>
      </c>
      <c r="J516">
        <f>IF(F516&lt;&gt;"",MAX('DDD Model Calculations'!$D$20-'Weather Data'!F516,0),MAX('DDD Model Calculations'!$D$20-AVERAGE('Weather Data'!F515,'Weather Data'!F517),0))</f>
        <v>0</v>
      </c>
      <c r="K516">
        <f>IF(G516&lt;&gt;"",MAX('DDD Model Calculations'!$D$20-'Weather Data'!G516,0),MAX('DDD Model Calculations'!$D$20-AVERAGE('Weather Data'!G515,'Weather Data'!G517),0))</f>
        <v>11.099999904632568</v>
      </c>
      <c r="L516" s="2">
        <f t="shared" si="40"/>
        <v>42154</v>
      </c>
      <c r="M516">
        <f t="shared" si="41"/>
        <v>6761.7999958842993</v>
      </c>
      <c r="N516">
        <f t="shared" si="42"/>
        <v>7185.7999958768487</v>
      </c>
      <c r="O516">
        <f t="shared" si="43"/>
        <v>7716.3000027239323</v>
      </c>
      <c r="P516">
        <f t="shared" si="44"/>
        <v>9656.9000128209591</v>
      </c>
    </row>
    <row r="517" spans="1:16" x14ac:dyDescent="0.4">
      <c r="A517" s="1">
        <v>2015</v>
      </c>
      <c r="B517" s="1">
        <v>5</v>
      </c>
      <c r="C517" s="1">
        <v>31</v>
      </c>
      <c r="D517" s="1">
        <v>9.1999998092651367</v>
      </c>
      <c r="E517" s="1">
        <v>9.3000001907348633</v>
      </c>
      <c r="F517" s="1">
        <v>10.60000038146973</v>
      </c>
      <c r="G517" s="1">
        <v>4.6999998092651367</v>
      </c>
      <c r="H517">
        <f>IF(D517&lt;&gt;"",MAX('DDD Model Calculations'!$D$20-'Weather Data'!D517,0),MAX('DDD Model Calculations'!$D$20-AVERAGE('Weather Data'!D516,'Weather Data'!D518),0))</f>
        <v>8.8000001907348633</v>
      </c>
      <c r="I517">
        <f>IF(E517&lt;&gt;"",MAX('DDD Model Calculations'!$D$20-'Weather Data'!E517,0),MAX('DDD Model Calculations'!$D$20-AVERAGE('Weather Data'!E516,'Weather Data'!E518),0))</f>
        <v>8.6999998092651367</v>
      </c>
      <c r="J517">
        <f>IF(F517&lt;&gt;"",MAX('DDD Model Calculations'!$D$20-'Weather Data'!F517,0),MAX('DDD Model Calculations'!$D$20-AVERAGE('Weather Data'!F516,'Weather Data'!F518),0))</f>
        <v>7.3999996185302699</v>
      </c>
      <c r="K517">
        <f>IF(G517&lt;&gt;"",MAX('DDD Model Calculations'!$D$20-'Weather Data'!G517,0),MAX('DDD Model Calculations'!$D$20-AVERAGE('Weather Data'!G516,'Weather Data'!G518),0))</f>
        <v>13.300000190734863</v>
      </c>
      <c r="L517" s="2">
        <f t="shared" si="40"/>
        <v>42155</v>
      </c>
      <c r="M517">
        <f t="shared" si="41"/>
        <v>6770.5999960750341</v>
      </c>
      <c r="N517">
        <f t="shared" si="42"/>
        <v>7194.4999956861138</v>
      </c>
      <c r="O517">
        <f t="shared" si="43"/>
        <v>7723.7000023424625</v>
      </c>
      <c r="P517">
        <f t="shared" si="44"/>
        <v>9670.200013011694</v>
      </c>
    </row>
    <row r="518" spans="1:16" x14ac:dyDescent="0.4">
      <c r="A518" s="1">
        <v>2015</v>
      </c>
      <c r="B518" s="1">
        <v>6</v>
      </c>
      <c r="C518" s="1">
        <v>1</v>
      </c>
      <c r="D518" s="1">
        <v>11.80000019073486</v>
      </c>
      <c r="E518" s="1">
        <v>10.80000019073486</v>
      </c>
      <c r="F518" s="1">
        <v>12.80000019073486</v>
      </c>
      <c r="G518" s="1">
        <v>7.4000000953674316</v>
      </c>
      <c r="H518">
        <f>IF(D518&lt;&gt;"",MAX('DDD Model Calculations'!$D$20-'Weather Data'!D518,0),MAX('DDD Model Calculations'!$D$20-AVERAGE('Weather Data'!D517,'Weather Data'!D519),0))</f>
        <v>6.1999998092651403</v>
      </c>
      <c r="I518">
        <f>IF(E518&lt;&gt;"",MAX('DDD Model Calculations'!$D$20-'Weather Data'!E518,0),MAX('DDD Model Calculations'!$D$20-AVERAGE('Weather Data'!E517,'Weather Data'!E519),0))</f>
        <v>7.1999998092651403</v>
      </c>
      <c r="J518">
        <f>IF(F518&lt;&gt;"",MAX('DDD Model Calculations'!$D$20-'Weather Data'!F518,0),MAX('DDD Model Calculations'!$D$20-AVERAGE('Weather Data'!F517,'Weather Data'!F519),0))</f>
        <v>5.1999998092651403</v>
      </c>
      <c r="K518">
        <f>IF(G518&lt;&gt;"",MAX('DDD Model Calculations'!$D$20-'Weather Data'!G518,0),MAX('DDD Model Calculations'!$D$20-AVERAGE('Weather Data'!G517,'Weather Data'!G519),0))</f>
        <v>10.599999904632568</v>
      </c>
      <c r="L518" s="2">
        <f t="shared" si="40"/>
        <v>42156</v>
      </c>
      <c r="M518">
        <f t="shared" si="41"/>
        <v>6776.7999958842993</v>
      </c>
      <c r="N518">
        <f t="shared" si="42"/>
        <v>7201.699995495379</v>
      </c>
      <c r="O518">
        <f t="shared" si="43"/>
        <v>7728.9000021517277</v>
      </c>
      <c r="P518">
        <f t="shared" si="44"/>
        <v>9680.8000129163265</v>
      </c>
    </row>
    <row r="519" spans="1:16" x14ac:dyDescent="0.4">
      <c r="A519" s="1">
        <v>2015</v>
      </c>
      <c r="B519" s="1">
        <v>6</v>
      </c>
      <c r="C519" s="1">
        <v>2</v>
      </c>
      <c r="D519" s="1">
        <v>13.39999961853027</v>
      </c>
      <c r="E519" s="1">
        <v>13.19999980926514</v>
      </c>
      <c r="F519" s="1">
        <v>11.19999980926514</v>
      </c>
      <c r="G519" s="1">
        <v>10.69999980926514</v>
      </c>
      <c r="H519">
        <f>IF(D519&lt;&gt;"",MAX('DDD Model Calculations'!$D$20-'Weather Data'!D519,0),MAX('DDD Model Calculations'!$D$20-AVERAGE('Weather Data'!D518,'Weather Data'!D520),0))</f>
        <v>4.6000003814697301</v>
      </c>
      <c r="I519">
        <f>IF(E519&lt;&gt;"",MAX('DDD Model Calculations'!$D$20-'Weather Data'!E519,0),MAX('DDD Model Calculations'!$D$20-AVERAGE('Weather Data'!E518,'Weather Data'!E520),0))</f>
        <v>4.8000001907348597</v>
      </c>
      <c r="J519">
        <f>IF(F519&lt;&gt;"",MAX('DDD Model Calculations'!$D$20-'Weather Data'!F519,0),MAX('DDD Model Calculations'!$D$20-AVERAGE('Weather Data'!F518,'Weather Data'!F520),0))</f>
        <v>6.8000001907348597</v>
      </c>
      <c r="K519">
        <f>IF(G519&lt;&gt;"",MAX('DDD Model Calculations'!$D$20-'Weather Data'!G519,0),MAX('DDD Model Calculations'!$D$20-AVERAGE('Weather Data'!G518,'Weather Data'!G520),0))</f>
        <v>7.3000001907348597</v>
      </c>
      <c r="L519" s="2">
        <f t="shared" si="40"/>
        <v>42157</v>
      </c>
      <c r="M519">
        <f t="shared" si="41"/>
        <v>6781.399996265769</v>
      </c>
      <c r="N519">
        <f t="shared" si="42"/>
        <v>7206.4999956861138</v>
      </c>
      <c r="O519">
        <f t="shared" si="43"/>
        <v>7735.7000023424625</v>
      </c>
      <c r="P519">
        <f t="shared" si="44"/>
        <v>9688.1000131070614</v>
      </c>
    </row>
    <row r="520" spans="1:16" x14ac:dyDescent="0.4">
      <c r="A520" s="1">
        <v>2015</v>
      </c>
      <c r="B520" s="1">
        <v>6</v>
      </c>
      <c r="C520" s="1">
        <v>3</v>
      </c>
      <c r="D520" s="1">
        <v>14.10000038146973</v>
      </c>
      <c r="E520" s="1">
        <v>15.60000038146973</v>
      </c>
      <c r="F520" s="1">
        <v>12.89999961853027</v>
      </c>
      <c r="G520" s="1">
        <v>14.39999961853027</v>
      </c>
      <c r="H520">
        <f>IF(D520&lt;&gt;"",MAX('DDD Model Calculations'!$D$20-'Weather Data'!D520,0),MAX('DDD Model Calculations'!$D$20-AVERAGE('Weather Data'!D519,'Weather Data'!D521),0))</f>
        <v>3.8999996185302699</v>
      </c>
      <c r="I520">
        <f>IF(E520&lt;&gt;"",MAX('DDD Model Calculations'!$D$20-'Weather Data'!E520,0),MAX('DDD Model Calculations'!$D$20-AVERAGE('Weather Data'!E519,'Weather Data'!E521),0))</f>
        <v>2.3999996185302699</v>
      </c>
      <c r="J520">
        <f>IF(F520&lt;&gt;"",MAX('DDD Model Calculations'!$D$20-'Weather Data'!F520,0),MAX('DDD Model Calculations'!$D$20-AVERAGE('Weather Data'!F519,'Weather Data'!F521),0))</f>
        <v>5.1000003814697301</v>
      </c>
      <c r="K520">
        <f>IF(G520&lt;&gt;"",MAX('DDD Model Calculations'!$D$20-'Weather Data'!G520,0),MAX('DDD Model Calculations'!$D$20-AVERAGE('Weather Data'!G519,'Weather Data'!G521),0))</f>
        <v>3.6000003814697301</v>
      </c>
      <c r="L520" s="2">
        <f t="shared" si="40"/>
        <v>42158</v>
      </c>
      <c r="M520">
        <f t="shared" si="41"/>
        <v>6785.2999958842993</v>
      </c>
      <c r="N520">
        <f t="shared" si="42"/>
        <v>7208.8999953046441</v>
      </c>
      <c r="O520">
        <f t="shared" si="43"/>
        <v>7740.8000027239323</v>
      </c>
      <c r="P520">
        <f t="shared" si="44"/>
        <v>9691.7000134885311</v>
      </c>
    </row>
    <row r="521" spans="1:16" x14ac:dyDescent="0.4">
      <c r="A521" s="1">
        <v>2015</v>
      </c>
      <c r="B521" s="1">
        <v>6</v>
      </c>
      <c r="C521" s="1">
        <v>4</v>
      </c>
      <c r="D521" s="1">
        <v>16.60000038146973</v>
      </c>
      <c r="E521" s="1">
        <v>16.5</v>
      </c>
      <c r="F521" s="1">
        <v>16.70000076293945</v>
      </c>
      <c r="G521" s="1">
        <v>12.39999961853027</v>
      </c>
      <c r="H521">
        <f>IF(D521&lt;&gt;"",MAX('DDD Model Calculations'!$D$20-'Weather Data'!D521,0),MAX('DDD Model Calculations'!$D$20-AVERAGE('Weather Data'!D520,'Weather Data'!D522),0))</f>
        <v>1.3999996185302699</v>
      </c>
      <c r="I521">
        <f>IF(E521&lt;&gt;"",MAX('DDD Model Calculations'!$D$20-'Weather Data'!E521,0),MAX('DDD Model Calculations'!$D$20-AVERAGE('Weather Data'!E520,'Weather Data'!E522),0))</f>
        <v>1.5</v>
      </c>
      <c r="J521">
        <f>IF(F521&lt;&gt;"",MAX('DDD Model Calculations'!$D$20-'Weather Data'!F521,0),MAX('DDD Model Calculations'!$D$20-AVERAGE('Weather Data'!F520,'Weather Data'!F522),0))</f>
        <v>1.2999992370605504</v>
      </c>
      <c r="K521">
        <f>IF(G521&lt;&gt;"",MAX('DDD Model Calculations'!$D$20-'Weather Data'!G521,0),MAX('DDD Model Calculations'!$D$20-AVERAGE('Weather Data'!G520,'Weather Data'!G522),0))</f>
        <v>5.6000003814697301</v>
      </c>
      <c r="L521" s="2">
        <f t="shared" si="40"/>
        <v>42159</v>
      </c>
      <c r="M521">
        <f t="shared" si="41"/>
        <v>6786.6999955028296</v>
      </c>
      <c r="N521">
        <f t="shared" si="42"/>
        <v>7210.3999953046441</v>
      </c>
      <c r="O521">
        <f t="shared" si="43"/>
        <v>7742.1000019609928</v>
      </c>
      <c r="P521">
        <f t="shared" si="44"/>
        <v>9697.3000138700008</v>
      </c>
    </row>
    <row r="522" spans="1:16" x14ac:dyDescent="0.4">
      <c r="A522" s="1">
        <v>2015</v>
      </c>
      <c r="B522" s="1">
        <v>6</v>
      </c>
      <c r="C522" s="1">
        <v>5</v>
      </c>
      <c r="D522" s="1">
        <v>19.39999961853027</v>
      </c>
      <c r="E522" s="1">
        <v>20.39999961853027</v>
      </c>
      <c r="F522" s="1">
        <v>18</v>
      </c>
      <c r="G522" s="1">
        <v>12.39999961853027</v>
      </c>
      <c r="H522">
        <f>IF(D522&lt;&gt;"",MAX('DDD Model Calculations'!$D$20-'Weather Data'!D522,0),MAX('DDD Model Calculations'!$D$20-AVERAGE('Weather Data'!D521,'Weather Data'!D523),0))</f>
        <v>0</v>
      </c>
      <c r="I522">
        <f>IF(E522&lt;&gt;"",MAX('DDD Model Calculations'!$D$20-'Weather Data'!E522,0),MAX('DDD Model Calculations'!$D$20-AVERAGE('Weather Data'!E521,'Weather Data'!E523),0))</f>
        <v>0</v>
      </c>
      <c r="J522">
        <f>IF(F522&lt;&gt;"",MAX('DDD Model Calculations'!$D$20-'Weather Data'!F522,0),MAX('DDD Model Calculations'!$D$20-AVERAGE('Weather Data'!F521,'Weather Data'!F523),0))</f>
        <v>0</v>
      </c>
      <c r="K522">
        <f>IF(G522&lt;&gt;"",MAX('DDD Model Calculations'!$D$20-'Weather Data'!G522,0),MAX('DDD Model Calculations'!$D$20-AVERAGE('Weather Data'!G521,'Weather Data'!G523),0))</f>
        <v>5.6000003814697301</v>
      </c>
      <c r="L522" s="2">
        <f t="shared" si="40"/>
        <v>42160</v>
      </c>
      <c r="M522">
        <f t="shared" si="41"/>
        <v>6786.6999955028296</v>
      </c>
      <c r="N522">
        <f t="shared" si="42"/>
        <v>7210.3999953046441</v>
      </c>
      <c r="O522">
        <f t="shared" si="43"/>
        <v>7742.1000019609928</v>
      </c>
      <c r="P522">
        <f t="shared" si="44"/>
        <v>9702.9000142514706</v>
      </c>
    </row>
    <row r="523" spans="1:16" x14ac:dyDescent="0.4">
      <c r="A523" s="1">
        <v>2015</v>
      </c>
      <c r="B523" s="1">
        <v>6</v>
      </c>
      <c r="C523" s="1">
        <v>6</v>
      </c>
      <c r="D523" s="1">
        <v>13.80000019073486</v>
      </c>
      <c r="E523" s="1">
        <v>15.30000019073486</v>
      </c>
      <c r="F523" s="1">
        <v>13.10000038146973</v>
      </c>
      <c r="G523" s="1">
        <v>8.6000003814697266</v>
      </c>
      <c r="H523">
        <f>IF(D523&lt;&gt;"",MAX('DDD Model Calculations'!$D$20-'Weather Data'!D523,0),MAX('DDD Model Calculations'!$D$20-AVERAGE('Weather Data'!D522,'Weather Data'!D524),0))</f>
        <v>4.1999998092651403</v>
      </c>
      <c r="I523">
        <f>IF(E523&lt;&gt;"",MAX('DDD Model Calculations'!$D$20-'Weather Data'!E523,0),MAX('DDD Model Calculations'!$D$20-AVERAGE('Weather Data'!E522,'Weather Data'!E524),0))</f>
        <v>2.6999998092651403</v>
      </c>
      <c r="J523">
        <f>IF(F523&lt;&gt;"",MAX('DDD Model Calculations'!$D$20-'Weather Data'!F523,0),MAX('DDD Model Calculations'!$D$20-AVERAGE('Weather Data'!F522,'Weather Data'!F524),0))</f>
        <v>4.8999996185302699</v>
      </c>
      <c r="K523">
        <f>IF(G523&lt;&gt;"",MAX('DDD Model Calculations'!$D$20-'Weather Data'!G523,0),MAX('DDD Model Calculations'!$D$20-AVERAGE('Weather Data'!G522,'Weather Data'!G524),0))</f>
        <v>9.3999996185302734</v>
      </c>
      <c r="L523" s="2">
        <f t="shared" si="40"/>
        <v>42161</v>
      </c>
      <c r="M523">
        <f t="shared" si="41"/>
        <v>6790.8999953120947</v>
      </c>
      <c r="N523">
        <f t="shared" si="42"/>
        <v>7213.0999951139092</v>
      </c>
      <c r="O523">
        <f t="shared" si="43"/>
        <v>7747.0000015795231</v>
      </c>
      <c r="P523">
        <f t="shared" si="44"/>
        <v>9712.3000138700008</v>
      </c>
    </row>
    <row r="524" spans="1:16" x14ac:dyDescent="0.4">
      <c r="A524" s="1">
        <v>2015</v>
      </c>
      <c r="B524" s="1">
        <v>6</v>
      </c>
      <c r="C524" s="1">
        <v>7</v>
      </c>
      <c r="D524" s="1">
        <v>14.80000019073486</v>
      </c>
      <c r="E524" s="1">
        <v>15.80000019073486</v>
      </c>
      <c r="F524" s="1">
        <v>13.80000019073486</v>
      </c>
      <c r="G524" s="1">
        <v>13.39999961853027</v>
      </c>
      <c r="H524">
        <f>IF(D524&lt;&gt;"",MAX('DDD Model Calculations'!$D$20-'Weather Data'!D524,0),MAX('DDD Model Calculations'!$D$20-AVERAGE('Weather Data'!D523,'Weather Data'!D525),0))</f>
        <v>3.1999998092651403</v>
      </c>
      <c r="I524">
        <f>IF(E524&lt;&gt;"",MAX('DDD Model Calculations'!$D$20-'Weather Data'!E524,0),MAX('DDD Model Calculations'!$D$20-AVERAGE('Weather Data'!E523,'Weather Data'!E525),0))</f>
        <v>2.1999998092651403</v>
      </c>
      <c r="J524">
        <f>IF(F524&lt;&gt;"",MAX('DDD Model Calculations'!$D$20-'Weather Data'!F524,0),MAX('DDD Model Calculations'!$D$20-AVERAGE('Weather Data'!F523,'Weather Data'!F525),0))</f>
        <v>4.1999998092651403</v>
      </c>
      <c r="K524">
        <f>IF(G524&lt;&gt;"",MAX('DDD Model Calculations'!$D$20-'Weather Data'!G524,0),MAX('DDD Model Calculations'!$D$20-AVERAGE('Weather Data'!G523,'Weather Data'!G525),0))</f>
        <v>4.6000003814697301</v>
      </c>
      <c r="L524" s="2">
        <f t="shared" si="40"/>
        <v>42162</v>
      </c>
      <c r="M524">
        <f t="shared" si="41"/>
        <v>6794.0999951213598</v>
      </c>
      <c r="N524">
        <f t="shared" si="42"/>
        <v>7215.2999949231744</v>
      </c>
      <c r="O524">
        <f t="shared" si="43"/>
        <v>7751.2000013887882</v>
      </c>
      <c r="P524">
        <f t="shared" si="44"/>
        <v>9716.9000142514706</v>
      </c>
    </row>
    <row r="525" spans="1:16" x14ac:dyDescent="0.4">
      <c r="A525" s="1">
        <v>2015</v>
      </c>
      <c r="B525" s="1">
        <v>6</v>
      </c>
      <c r="C525" s="1">
        <v>8</v>
      </c>
      <c r="D525" s="1">
        <v>20.20000076293945</v>
      </c>
      <c r="E525" s="1">
        <v>19.20000076293945</v>
      </c>
      <c r="F525" s="1">
        <v>18.79999923706055</v>
      </c>
      <c r="G525" s="1">
        <v>14.19999980926514</v>
      </c>
      <c r="H525">
        <f>IF(D525&lt;&gt;"",MAX('DDD Model Calculations'!$D$20-'Weather Data'!D525,0),MAX('DDD Model Calculations'!$D$20-AVERAGE('Weather Data'!D524,'Weather Data'!D526),0))</f>
        <v>0</v>
      </c>
      <c r="I525">
        <f>IF(E525&lt;&gt;"",MAX('DDD Model Calculations'!$D$20-'Weather Data'!E525,0),MAX('DDD Model Calculations'!$D$20-AVERAGE('Weather Data'!E524,'Weather Data'!E526),0))</f>
        <v>0</v>
      </c>
      <c r="J525">
        <f>IF(F525&lt;&gt;"",MAX('DDD Model Calculations'!$D$20-'Weather Data'!F525,0),MAX('DDD Model Calculations'!$D$20-AVERAGE('Weather Data'!F524,'Weather Data'!F526),0))</f>
        <v>0</v>
      </c>
      <c r="K525">
        <f>IF(G525&lt;&gt;"",MAX('DDD Model Calculations'!$D$20-'Weather Data'!G525,0),MAX('DDD Model Calculations'!$D$20-AVERAGE('Weather Data'!G524,'Weather Data'!G526),0))</f>
        <v>3.8000001907348597</v>
      </c>
      <c r="L525" s="2">
        <f t="shared" si="40"/>
        <v>42163</v>
      </c>
      <c r="M525">
        <f t="shared" si="41"/>
        <v>6794.0999951213598</v>
      </c>
      <c r="N525">
        <f t="shared" si="42"/>
        <v>7215.2999949231744</v>
      </c>
      <c r="O525">
        <f t="shared" si="43"/>
        <v>7751.2000013887882</v>
      </c>
      <c r="P525">
        <f t="shared" si="44"/>
        <v>9720.7000144422054</v>
      </c>
    </row>
    <row r="526" spans="1:16" x14ac:dyDescent="0.4">
      <c r="A526" s="1">
        <v>2015</v>
      </c>
      <c r="B526" s="1">
        <v>6</v>
      </c>
      <c r="C526" s="1">
        <v>9</v>
      </c>
      <c r="D526" s="1">
        <v>18.79999923706055</v>
      </c>
      <c r="E526" s="1">
        <v>17.20000076293945</v>
      </c>
      <c r="F526" s="1">
        <v>16</v>
      </c>
      <c r="G526" s="1">
        <v>17.39999961853027</v>
      </c>
      <c r="H526">
        <f>IF(D526&lt;&gt;"",MAX('DDD Model Calculations'!$D$20-'Weather Data'!D526,0),MAX('DDD Model Calculations'!$D$20-AVERAGE('Weather Data'!D525,'Weather Data'!D527),0))</f>
        <v>0</v>
      </c>
      <c r="I526">
        <f>IF(E526&lt;&gt;"",MAX('DDD Model Calculations'!$D$20-'Weather Data'!E526,0),MAX('DDD Model Calculations'!$D$20-AVERAGE('Weather Data'!E525,'Weather Data'!E527),0))</f>
        <v>0.79999923706055043</v>
      </c>
      <c r="J526">
        <f>IF(F526&lt;&gt;"",MAX('DDD Model Calculations'!$D$20-'Weather Data'!F526,0),MAX('DDD Model Calculations'!$D$20-AVERAGE('Weather Data'!F525,'Weather Data'!F527),0))</f>
        <v>2</v>
      </c>
      <c r="K526">
        <f>IF(G526&lt;&gt;"",MAX('DDD Model Calculations'!$D$20-'Weather Data'!G526,0),MAX('DDD Model Calculations'!$D$20-AVERAGE('Weather Data'!G525,'Weather Data'!G527),0))</f>
        <v>0.60000038146973012</v>
      </c>
      <c r="L526" s="2">
        <f t="shared" si="40"/>
        <v>42164</v>
      </c>
      <c r="M526">
        <f t="shared" si="41"/>
        <v>6794.0999951213598</v>
      </c>
      <c r="N526">
        <f t="shared" si="42"/>
        <v>7216.0999941602349</v>
      </c>
      <c r="O526">
        <f t="shared" si="43"/>
        <v>7753.2000013887882</v>
      </c>
      <c r="P526">
        <f t="shared" si="44"/>
        <v>9721.3000148236752</v>
      </c>
    </row>
    <row r="527" spans="1:16" x14ac:dyDescent="0.4">
      <c r="A527" s="1">
        <v>2015</v>
      </c>
      <c r="B527" s="1">
        <v>6</v>
      </c>
      <c r="C527" s="1">
        <v>10</v>
      </c>
      <c r="D527" s="1">
        <v>20.70000076293945</v>
      </c>
      <c r="E527" s="1">
        <v>21.29999923706055</v>
      </c>
      <c r="F527" s="1">
        <v>18.20000076293945</v>
      </c>
      <c r="G527" s="1">
        <v>14.60000038146973</v>
      </c>
      <c r="H527">
        <f>IF(D527&lt;&gt;"",MAX('DDD Model Calculations'!$D$20-'Weather Data'!D527,0),MAX('DDD Model Calculations'!$D$20-AVERAGE('Weather Data'!D526,'Weather Data'!D528),0))</f>
        <v>0</v>
      </c>
      <c r="I527">
        <f>IF(E527&lt;&gt;"",MAX('DDD Model Calculations'!$D$20-'Weather Data'!E527,0),MAX('DDD Model Calculations'!$D$20-AVERAGE('Weather Data'!E526,'Weather Data'!E528),0))</f>
        <v>0</v>
      </c>
      <c r="J527">
        <f>IF(F527&lt;&gt;"",MAX('DDD Model Calculations'!$D$20-'Weather Data'!F527,0),MAX('DDD Model Calculations'!$D$20-AVERAGE('Weather Data'!F526,'Weather Data'!F528),0))</f>
        <v>0</v>
      </c>
      <c r="K527">
        <f>IF(G527&lt;&gt;"",MAX('DDD Model Calculations'!$D$20-'Weather Data'!G527,0),MAX('DDD Model Calculations'!$D$20-AVERAGE('Weather Data'!G526,'Weather Data'!G528),0))</f>
        <v>3.3999996185302699</v>
      </c>
      <c r="L527" s="2">
        <f t="shared" si="40"/>
        <v>42165</v>
      </c>
      <c r="M527">
        <f t="shared" si="41"/>
        <v>6794.0999951213598</v>
      </c>
      <c r="N527">
        <f t="shared" si="42"/>
        <v>7216.0999941602349</v>
      </c>
      <c r="O527">
        <f t="shared" si="43"/>
        <v>7753.2000013887882</v>
      </c>
      <c r="P527">
        <f t="shared" si="44"/>
        <v>9724.7000144422054</v>
      </c>
    </row>
    <row r="528" spans="1:16" x14ac:dyDescent="0.4">
      <c r="A528" s="1">
        <v>2015</v>
      </c>
      <c r="B528" s="1">
        <v>6</v>
      </c>
      <c r="C528" s="1">
        <v>11</v>
      </c>
      <c r="D528" s="1">
        <v>18.79999923706055</v>
      </c>
      <c r="E528" s="1">
        <v>16.5</v>
      </c>
      <c r="F528" s="1">
        <v>19.10000038146973</v>
      </c>
      <c r="G528" s="1">
        <v>14.60000038146973</v>
      </c>
      <c r="H528">
        <f>IF(D528&lt;&gt;"",MAX('DDD Model Calculations'!$D$20-'Weather Data'!D528,0),MAX('DDD Model Calculations'!$D$20-AVERAGE('Weather Data'!D527,'Weather Data'!D529),0))</f>
        <v>0</v>
      </c>
      <c r="I528">
        <f>IF(E528&lt;&gt;"",MAX('DDD Model Calculations'!$D$20-'Weather Data'!E528,0),MAX('DDD Model Calculations'!$D$20-AVERAGE('Weather Data'!E527,'Weather Data'!E529),0))</f>
        <v>1.5</v>
      </c>
      <c r="J528">
        <f>IF(F528&lt;&gt;"",MAX('DDD Model Calculations'!$D$20-'Weather Data'!F528,0),MAX('DDD Model Calculations'!$D$20-AVERAGE('Weather Data'!F527,'Weather Data'!F529),0))</f>
        <v>0</v>
      </c>
      <c r="K528">
        <f>IF(G528&lt;&gt;"",MAX('DDD Model Calculations'!$D$20-'Weather Data'!G528,0),MAX('DDD Model Calculations'!$D$20-AVERAGE('Weather Data'!G527,'Weather Data'!G529),0))</f>
        <v>3.3999996185302699</v>
      </c>
      <c r="L528" s="2">
        <f t="shared" si="40"/>
        <v>42166</v>
      </c>
      <c r="M528">
        <f t="shared" si="41"/>
        <v>6794.0999951213598</v>
      </c>
      <c r="N528">
        <f t="shared" si="42"/>
        <v>7217.5999941602349</v>
      </c>
      <c r="O528">
        <f t="shared" si="43"/>
        <v>7753.2000013887882</v>
      </c>
      <c r="P528">
        <f t="shared" si="44"/>
        <v>9728.1000140607357</v>
      </c>
    </row>
    <row r="529" spans="1:16" x14ac:dyDescent="0.4">
      <c r="A529" s="1">
        <v>2015</v>
      </c>
      <c r="B529" s="1">
        <v>6</v>
      </c>
      <c r="C529" s="1">
        <v>12</v>
      </c>
      <c r="D529" s="1">
        <v>16.39999961853027</v>
      </c>
      <c r="E529" s="1">
        <v>18.5</v>
      </c>
      <c r="F529" s="1">
        <v>15.69999980926514</v>
      </c>
      <c r="G529" s="1">
        <v>15.10000038146973</v>
      </c>
      <c r="H529">
        <f>IF(D529&lt;&gt;"",MAX('DDD Model Calculations'!$D$20-'Weather Data'!D529,0),MAX('DDD Model Calculations'!$D$20-AVERAGE('Weather Data'!D528,'Weather Data'!D530),0))</f>
        <v>1.6000003814697301</v>
      </c>
      <c r="I529">
        <f>IF(E529&lt;&gt;"",MAX('DDD Model Calculations'!$D$20-'Weather Data'!E529,0),MAX('DDD Model Calculations'!$D$20-AVERAGE('Weather Data'!E528,'Weather Data'!E530),0))</f>
        <v>0</v>
      </c>
      <c r="J529">
        <f>IF(F529&lt;&gt;"",MAX('DDD Model Calculations'!$D$20-'Weather Data'!F529,0),MAX('DDD Model Calculations'!$D$20-AVERAGE('Weather Data'!F528,'Weather Data'!F530),0))</f>
        <v>2.3000001907348597</v>
      </c>
      <c r="K529">
        <f>IF(G529&lt;&gt;"",MAX('DDD Model Calculations'!$D$20-'Weather Data'!G529,0),MAX('DDD Model Calculations'!$D$20-AVERAGE('Weather Data'!G528,'Weather Data'!G530),0))</f>
        <v>2.8999996185302699</v>
      </c>
      <c r="L529" s="2">
        <f t="shared" si="40"/>
        <v>42167</v>
      </c>
      <c r="M529">
        <f t="shared" si="41"/>
        <v>6795.6999955028296</v>
      </c>
      <c r="N529">
        <f t="shared" si="42"/>
        <v>7217.5999941602349</v>
      </c>
      <c r="O529">
        <f t="shared" si="43"/>
        <v>7755.5000015795231</v>
      </c>
      <c r="P529">
        <f t="shared" si="44"/>
        <v>9731.000013679266</v>
      </c>
    </row>
    <row r="530" spans="1:16" x14ac:dyDescent="0.4">
      <c r="A530" s="1">
        <v>2015</v>
      </c>
      <c r="B530" s="1">
        <v>6</v>
      </c>
      <c r="C530" s="1">
        <v>13</v>
      </c>
      <c r="D530" s="1">
        <v>18.89999961853027</v>
      </c>
      <c r="E530" s="1">
        <v>17.29999923706055</v>
      </c>
      <c r="F530" s="1">
        <v>18.89999961853027</v>
      </c>
      <c r="G530" s="1">
        <v>13.80000019073486</v>
      </c>
      <c r="H530">
        <f>IF(D530&lt;&gt;"",MAX('DDD Model Calculations'!$D$20-'Weather Data'!D530,0),MAX('DDD Model Calculations'!$D$20-AVERAGE('Weather Data'!D529,'Weather Data'!D531),0))</f>
        <v>0</v>
      </c>
      <c r="I530">
        <f>IF(E530&lt;&gt;"",MAX('DDD Model Calculations'!$D$20-'Weather Data'!E530,0),MAX('DDD Model Calculations'!$D$20-AVERAGE('Weather Data'!E529,'Weather Data'!E531),0))</f>
        <v>0.70000076293944957</v>
      </c>
      <c r="J530">
        <f>IF(F530&lt;&gt;"",MAX('DDD Model Calculations'!$D$20-'Weather Data'!F530,0),MAX('DDD Model Calculations'!$D$20-AVERAGE('Weather Data'!F529,'Weather Data'!F531),0))</f>
        <v>0</v>
      </c>
      <c r="K530">
        <f>IF(G530&lt;&gt;"",MAX('DDD Model Calculations'!$D$20-'Weather Data'!G530,0),MAX('DDD Model Calculations'!$D$20-AVERAGE('Weather Data'!G529,'Weather Data'!G531),0))</f>
        <v>4.1999998092651403</v>
      </c>
      <c r="L530" s="2">
        <f t="shared" si="40"/>
        <v>42168</v>
      </c>
      <c r="M530">
        <f t="shared" si="41"/>
        <v>6795.6999955028296</v>
      </c>
      <c r="N530">
        <f t="shared" si="42"/>
        <v>7218.2999949231744</v>
      </c>
      <c r="O530">
        <f t="shared" si="43"/>
        <v>7755.5000015795231</v>
      </c>
      <c r="P530">
        <f t="shared" si="44"/>
        <v>9735.2000134885311</v>
      </c>
    </row>
    <row r="531" spans="1:16" x14ac:dyDescent="0.4">
      <c r="A531" s="1">
        <v>2015</v>
      </c>
      <c r="B531" s="1">
        <v>6</v>
      </c>
      <c r="C531" s="1">
        <v>14</v>
      </c>
      <c r="D531" s="1">
        <v>17.70000076293945</v>
      </c>
      <c r="E531" s="1">
        <v>20.70000076293945</v>
      </c>
      <c r="F531" s="1">
        <v>17.89999961853027</v>
      </c>
      <c r="G531" s="1">
        <v>17.39999961853027</v>
      </c>
      <c r="H531">
        <f>IF(D531&lt;&gt;"",MAX('DDD Model Calculations'!$D$20-'Weather Data'!D531,0),MAX('DDD Model Calculations'!$D$20-AVERAGE('Weather Data'!D530,'Weather Data'!D532),0))</f>
        <v>0.29999923706055043</v>
      </c>
      <c r="I531">
        <f>IF(E531&lt;&gt;"",MAX('DDD Model Calculations'!$D$20-'Weather Data'!E531,0),MAX('DDD Model Calculations'!$D$20-AVERAGE('Weather Data'!E530,'Weather Data'!E532),0))</f>
        <v>0</v>
      </c>
      <c r="J531">
        <f>IF(F531&lt;&gt;"",MAX('DDD Model Calculations'!$D$20-'Weather Data'!F531,0),MAX('DDD Model Calculations'!$D$20-AVERAGE('Weather Data'!F530,'Weather Data'!F532),0))</f>
        <v>0.10000038146973012</v>
      </c>
      <c r="K531">
        <f>IF(G531&lt;&gt;"",MAX('DDD Model Calculations'!$D$20-'Weather Data'!G531,0),MAX('DDD Model Calculations'!$D$20-AVERAGE('Weather Data'!G530,'Weather Data'!G532),0))</f>
        <v>0.60000038146973012</v>
      </c>
      <c r="L531" s="2">
        <f t="shared" si="40"/>
        <v>42169</v>
      </c>
      <c r="M531">
        <f t="shared" si="41"/>
        <v>6795.9999947398901</v>
      </c>
      <c r="N531">
        <f t="shared" si="42"/>
        <v>7218.2999949231744</v>
      </c>
      <c r="O531">
        <f t="shared" si="43"/>
        <v>7755.6000019609928</v>
      </c>
      <c r="P531">
        <f t="shared" si="44"/>
        <v>9735.8000138700008</v>
      </c>
    </row>
    <row r="532" spans="1:16" x14ac:dyDescent="0.4">
      <c r="A532" s="1">
        <v>2015</v>
      </c>
      <c r="B532" s="1">
        <v>6</v>
      </c>
      <c r="C532" s="1">
        <v>15</v>
      </c>
      <c r="D532" s="1">
        <v>20.70000076293945</v>
      </c>
      <c r="E532" s="1">
        <v>23.5</v>
      </c>
      <c r="F532" s="1">
        <v>20.60000038146973</v>
      </c>
      <c r="G532" s="1">
        <v>17.10000038146973</v>
      </c>
      <c r="H532">
        <f>IF(D532&lt;&gt;"",MAX('DDD Model Calculations'!$D$20-'Weather Data'!D532,0),MAX('DDD Model Calculations'!$D$20-AVERAGE('Weather Data'!D531,'Weather Data'!D533),0))</f>
        <v>0</v>
      </c>
      <c r="I532">
        <f>IF(E532&lt;&gt;"",MAX('DDD Model Calculations'!$D$20-'Weather Data'!E532,0),MAX('DDD Model Calculations'!$D$20-AVERAGE('Weather Data'!E531,'Weather Data'!E533),0))</f>
        <v>0</v>
      </c>
      <c r="J532">
        <f>IF(F532&lt;&gt;"",MAX('DDD Model Calculations'!$D$20-'Weather Data'!F532,0),MAX('DDD Model Calculations'!$D$20-AVERAGE('Weather Data'!F531,'Weather Data'!F533),0))</f>
        <v>0</v>
      </c>
      <c r="K532">
        <f>IF(G532&lt;&gt;"",MAX('DDD Model Calculations'!$D$20-'Weather Data'!G532,0),MAX('DDD Model Calculations'!$D$20-AVERAGE('Weather Data'!G531,'Weather Data'!G533),0))</f>
        <v>0.89999961853026988</v>
      </c>
      <c r="L532" s="2">
        <f t="shared" si="40"/>
        <v>42170</v>
      </c>
      <c r="M532">
        <f t="shared" si="41"/>
        <v>6795.9999947398901</v>
      </c>
      <c r="N532">
        <f t="shared" si="42"/>
        <v>7218.2999949231744</v>
      </c>
      <c r="O532">
        <f t="shared" si="43"/>
        <v>7755.6000019609928</v>
      </c>
      <c r="P532">
        <f t="shared" si="44"/>
        <v>9736.7000134885311</v>
      </c>
    </row>
    <row r="533" spans="1:16" x14ac:dyDescent="0.4">
      <c r="A533" s="1">
        <v>2015</v>
      </c>
      <c r="B533" s="1">
        <v>6</v>
      </c>
      <c r="C533" s="1">
        <v>16</v>
      </c>
      <c r="D533" s="1">
        <v>21.39999961853027</v>
      </c>
      <c r="E533" s="1">
        <v>17.79999923706055</v>
      </c>
      <c r="F533" s="1">
        <v>19</v>
      </c>
      <c r="G533" s="1">
        <v>13.69999980926514</v>
      </c>
      <c r="H533">
        <f>IF(D533&lt;&gt;"",MAX('DDD Model Calculations'!$D$20-'Weather Data'!D533,0),MAX('DDD Model Calculations'!$D$20-AVERAGE('Weather Data'!D532,'Weather Data'!D534),0))</f>
        <v>0</v>
      </c>
      <c r="I533">
        <f>IF(E533&lt;&gt;"",MAX('DDD Model Calculations'!$D$20-'Weather Data'!E533,0),MAX('DDD Model Calculations'!$D$20-AVERAGE('Weather Data'!E532,'Weather Data'!E534),0))</f>
        <v>0.20000076293944957</v>
      </c>
      <c r="J533">
        <f>IF(F533&lt;&gt;"",MAX('DDD Model Calculations'!$D$20-'Weather Data'!F533,0),MAX('DDD Model Calculations'!$D$20-AVERAGE('Weather Data'!F532,'Weather Data'!F534),0))</f>
        <v>0</v>
      </c>
      <c r="K533">
        <f>IF(G533&lt;&gt;"",MAX('DDD Model Calculations'!$D$20-'Weather Data'!G533,0),MAX('DDD Model Calculations'!$D$20-AVERAGE('Weather Data'!G532,'Weather Data'!G534),0))</f>
        <v>4.3000001907348597</v>
      </c>
      <c r="L533" s="2">
        <f t="shared" si="40"/>
        <v>42171</v>
      </c>
      <c r="M533">
        <f t="shared" si="41"/>
        <v>6795.9999947398901</v>
      </c>
      <c r="N533">
        <f t="shared" si="42"/>
        <v>7218.4999956861138</v>
      </c>
      <c r="O533">
        <f t="shared" si="43"/>
        <v>7755.6000019609928</v>
      </c>
      <c r="P533">
        <f t="shared" si="44"/>
        <v>9741.000013679266</v>
      </c>
    </row>
    <row r="534" spans="1:16" x14ac:dyDescent="0.4">
      <c r="A534" s="1">
        <v>2015</v>
      </c>
      <c r="B534" s="1">
        <v>6</v>
      </c>
      <c r="C534" s="1">
        <v>17</v>
      </c>
      <c r="D534" s="1">
        <v>17.89999961853027</v>
      </c>
      <c r="E534" s="1">
        <v>17.20000076293945</v>
      </c>
      <c r="F534" s="1">
        <v>15.60000038146973</v>
      </c>
      <c r="G534" s="1">
        <v>14.89999961853027</v>
      </c>
      <c r="H534">
        <f>IF(D534&lt;&gt;"",MAX('DDD Model Calculations'!$D$20-'Weather Data'!D534,0),MAX('DDD Model Calculations'!$D$20-AVERAGE('Weather Data'!D533,'Weather Data'!D535),0))</f>
        <v>0.10000038146973012</v>
      </c>
      <c r="I534">
        <f>IF(E534&lt;&gt;"",MAX('DDD Model Calculations'!$D$20-'Weather Data'!E534,0),MAX('DDD Model Calculations'!$D$20-AVERAGE('Weather Data'!E533,'Weather Data'!E535),0))</f>
        <v>0.79999923706055043</v>
      </c>
      <c r="J534">
        <f>IF(F534&lt;&gt;"",MAX('DDD Model Calculations'!$D$20-'Weather Data'!F534,0),MAX('DDD Model Calculations'!$D$20-AVERAGE('Weather Data'!F533,'Weather Data'!F535),0))</f>
        <v>2.3999996185302699</v>
      </c>
      <c r="K534">
        <f>IF(G534&lt;&gt;"",MAX('DDD Model Calculations'!$D$20-'Weather Data'!G534,0),MAX('DDD Model Calculations'!$D$20-AVERAGE('Weather Data'!G533,'Weather Data'!G535),0))</f>
        <v>3.1000003814697301</v>
      </c>
      <c r="L534" s="2">
        <f t="shared" si="40"/>
        <v>42172</v>
      </c>
      <c r="M534">
        <f t="shared" si="41"/>
        <v>6796.0999951213598</v>
      </c>
      <c r="N534">
        <f t="shared" si="42"/>
        <v>7219.2999949231744</v>
      </c>
      <c r="O534">
        <f t="shared" si="43"/>
        <v>7758.0000015795231</v>
      </c>
      <c r="P534">
        <f t="shared" si="44"/>
        <v>9744.1000140607357</v>
      </c>
    </row>
    <row r="535" spans="1:16" x14ac:dyDescent="0.4">
      <c r="A535" s="1">
        <v>2015</v>
      </c>
      <c r="B535" s="1">
        <v>6</v>
      </c>
      <c r="C535" s="1">
        <v>18</v>
      </c>
      <c r="D535" s="1">
        <v>21</v>
      </c>
      <c r="E535" s="1">
        <v>20.60000038146973</v>
      </c>
      <c r="F535" s="1">
        <v>19.70000076293945</v>
      </c>
      <c r="G535" s="1">
        <v>13.19999980926514</v>
      </c>
      <c r="H535">
        <f>IF(D535&lt;&gt;"",MAX('DDD Model Calculations'!$D$20-'Weather Data'!D535,0),MAX('DDD Model Calculations'!$D$20-AVERAGE('Weather Data'!D534,'Weather Data'!D536),0))</f>
        <v>0</v>
      </c>
      <c r="I535">
        <f>IF(E535&lt;&gt;"",MAX('DDD Model Calculations'!$D$20-'Weather Data'!E535,0),MAX('DDD Model Calculations'!$D$20-AVERAGE('Weather Data'!E534,'Weather Data'!E536),0))</f>
        <v>0</v>
      </c>
      <c r="J535">
        <f>IF(F535&lt;&gt;"",MAX('DDD Model Calculations'!$D$20-'Weather Data'!F535,0),MAX('DDD Model Calculations'!$D$20-AVERAGE('Weather Data'!F534,'Weather Data'!F536),0))</f>
        <v>0</v>
      </c>
      <c r="K535">
        <f>IF(G535&lt;&gt;"",MAX('DDD Model Calculations'!$D$20-'Weather Data'!G535,0),MAX('DDD Model Calculations'!$D$20-AVERAGE('Weather Data'!G534,'Weather Data'!G536),0))</f>
        <v>4.8000001907348597</v>
      </c>
      <c r="L535" s="2">
        <f t="shared" si="40"/>
        <v>42173</v>
      </c>
      <c r="M535">
        <f t="shared" si="41"/>
        <v>6796.0999951213598</v>
      </c>
      <c r="N535">
        <f t="shared" si="42"/>
        <v>7219.2999949231744</v>
      </c>
      <c r="O535">
        <f t="shared" si="43"/>
        <v>7758.0000015795231</v>
      </c>
      <c r="P535">
        <f t="shared" si="44"/>
        <v>9748.9000142514706</v>
      </c>
    </row>
    <row r="536" spans="1:16" x14ac:dyDescent="0.4">
      <c r="A536" s="1">
        <v>2015</v>
      </c>
      <c r="B536" s="1">
        <v>6</v>
      </c>
      <c r="C536" s="1">
        <v>19</v>
      </c>
      <c r="D536" s="1">
        <v>17.20000076293945</v>
      </c>
      <c r="E536" s="1">
        <v>17.70000076293945</v>
      </c>
      <c r="F536" s="1">
        <v>15.10000038146973</v>
      </c>
      <c r="G536" s="1">
        <v>12</v>
      </c>
      <c r="H536">
        <f>IF(D536&lt;&gt;"",MAX('DDD Model Calculations'!$D$20-'Weather Data'!D536,0),MAX('DDD Model Calculations'!$D$20-AVERAGE('Weather Data'!D535,'Weather Data'!D537),0))</f>
        <v>0.79999923706055043</v>
      </c>
      <c r="I536">
        <f>IF(E536&lt;&gt;"",MAX('DDD Model Calculations'!$D$20-'Weather Data'!E536,0),MAX('DDD Model Calculations'!$D$20-AVERAGE('Weather Data'!E535,'Weather Data'!E537),0))</f>
        <v>0.29999923706055043</v>
      </c>
      <c r="J536">
        <f>IF(F536&lt;&gt;"",MAX('DDD Model Calculations'!$D$20-'Weather Data'!F536,0),MAX('DDD Model Calculations'!$D$20-AVERAGE('Weather Data'!F535,'Weather Data'!F537),0))</f>
        <v>2.8999996185302699</v>
      </c>
      <c r="K536">
        <f>IF(G536&lt;&gt;"",MAX('DDD Model Calculations'!$D$20-'Weather Data'!G536,0),MAX('DDD Model Calculations'!$D$20-AVERAGE('Weather Data'!G535,'Weather Data'!G537),0))</f>
        <v>6</v>
      </c>
      <c r="L536" s="2">
        <f t="shared" si="40"/>
        <v>42174</v>
      </c>
      <c r="M536">
        <f t="shared" si="41"/>
        <v>6796.8999943584204</v>
      </c>
      <c r="N536">
        <f t="shared" si="42"/>
        <v>7219.5999941602349</v>
      </c>
      <c r="O536">
        <f t="shared" si="43"/>
        <v>7760.9000011980534</v>
      </c>
      <c r="P536">
        <f t="shared" si="44"/>
        <v>9754.9000142514706</v>
      </c>
    </row>
    <row r="537" spans="1:16" x14ac:dyDescent="0.4">
      <c r="A537" s="1">
        <v>2015</v>
      </c>
      <c r="B537" s="1">
        <v>6</v>
      </c>
      <c r="C537" s="1">
        <v>20</v>
      </c>
      <c r="D537" s="1">
        <v>17.29999923706055</v>
      </c>
      <c r="E537" s="1">
        <v>18</v>
      </c>
      <c r="F537" s="1">
        <v>16.39999961853027</v>
      </c>
      <c r="G537" s="1">
        <v>10</v>
      </c>
      <c r="H537">
        <f>IF(D537&lt;&gt;"",MAX('DDD Model Calculations'!$D$20-'Weather Data'!D537,0),MAX('DDD Model Calculations'!$D$20-AVERAGE('Weather Data'!D536,'Weather Data'!D538),0))</f>
        <v>0.70000076293944957</v>
      </c>
      <c r="I537">
        <f>IF(E537&lt;&gt;"",MAX('DDD Model Calculations'!$D$20-'Weather Data'!E537,0),MAX('DDD Model Calculations'!$D$20-AVERAGE('Weather Data'!E536,'Weather Data'!E538),0))</f>
        <v>0</v>
      </c>
      <c r="J537">
        <f>IF(F537&lt;&gt;"",MAX('DDD Model Calculations'!$D$20-'Weather Data'!F537,0),MAX('DDD Model Calculations'!$D$20-AVERAGE('Weather Data'!F536,'Weather Data'!F538),0))</f>
        <v>1.6000003814697301</v>
      </c>
      <c r="K537">
        <f>IF(G537&lt;&gt;"",MAX('DDD Model Calculations'!$D$20-'Weather Data'!G537,0),MAX('DDD Model Calculations'!$D$20-AVERAGE('Weather Data'!G536,'Weather Data'!G538),0))</f>
        <v>8</v>
      </c>
      <c r="L537" s="2">
        <f t="shared" si="40"/>
        <v>42175</v>
      </c>
      <c r="M537">
        <f t="shared" si="41"/>
        <v>6797.5999951213598</v>
      </c>
      <c r="N537">
        <f t="shared" si="42"/>
        <v>7219.5999941602349</v>
      </c>
      <c r="O537">
        <f t="shared" si="43"/>
        <v>7762.5000015795231</v>
      </c>
      <c r="P537">
        <f t="shared" si="44"/>
        <v>9762.9000142514706</v>
      </c>
    </row>
    <row r="538" spans="1:16" x14ac:dyDescent="0.4">
      <c r="A538" s="1">
        <v>2015</v>
      </c>
      <c r="B538" s="1">
        <v>6</v>
      </c>
      <c r="C538" s="1">
        <v>21</v>
      </c>
      <c r="D538" s="1">
        <v>22.29999923706055</v>
      </c>
      <c r="E538" s="1">
        <v>20.60000038146973</v>
      </c>
      <c r="F538" s="1">
        <v>21.89999961853027</v>
      </c>
      <c r="G538" s="1">
        <v>15.80000019073486</v>
      </c>
      <c r="H538">
        <f>IF(D538&lt;&gt;"",MAX('DDD Model Calculations'!$D$20-'Weather Data'!D538,0),MAX('DDD Model Calculations'!$D$20-AVERAGE('Weather Data'!D537,'Weather Data'!D539),0))</f>
        <v>0</v>
      </c>
      <c r="I538">
        <f>IF(E538&lt;&gt;"",MAX('DDD Model Calculations'!$D$20-'Weather Data'!E538,0),MAX('DDD Model Calculations'!$D$20-AVERAGE('Weather Data'!E537,'Weather Data'!E539),0))</f>
        <v>0</v>
      </c>
      <c r="J538">
        <f>IF(F538&lt;&gt;"",MAX('DDD Model Calculations'!$D$20-'Weather Data'!F538,0),MAX('DDD Model Calculations'!$D$20-AVERAGE('Weather Data'!F537,'Weather Data'!F539),0))</f>
        <v>0</v>
      </c>
      <c r="K538">
        <f>IF(G538&lt;&gt;"",MAX('DDD Model Calculations'!$D$20-'Weather Data'!G538,0),MAX('DDD Model Calculations'!$D$20-AVERAGE('Weather Data'!G537,'Weather Data'!G539),0))</f>
        <v>2.1999998092651403</v>
      </c>
      <c r="L538" s="2">
        <f t="shared" si="40"/>
        <v>42176</v>
      </c>
      <c r="M538">
        <f t="shared" si="41"/>
        <v>6797.5999951213598</v>
      </c>
      <c r="N538">
        <f t="shared" si="42"/>
        <v>7219.5999941602349</v>
      </c>
      <c r="O538">
        <f t="shared" si="43"/>
        <v>7762.5000015795231</v>
      </c>
      <c r="P538">
        <f t="shared" si="44"/>
        <v>9765.1000140607357</v>
      </c>
    </row>
    <row r="539" spans="1:16" x14ac:dyDescent="0.4">
      <c r="A539" s="1">
        <v>2015</v>
      </c>
      <c r="B539" s="1">
        <v>6</v>
      </c>
      <c r="C539" s="1">
        <v>22</v>
      </c>
      <c r="D539" s="1">
        <v>21.39999961853027</v>
      </c>
      <c r="E539" s="1">
        <v>20.5</v>
      </c>
      <c r="F539" s="1">
        <v>21.60000038146973</v>
      </c>
      <c r="G539" s="1">
        <v>12.5</v>
      </c>
      <c r="H539">
        <f>IF(D539&lt;&gt;"",MAX('DDD Model Calculations'!$D$20-'Weather Data'!D539,0),MAX('DDD Model Calculations'!$D$20-AVERAGE('Weather Data'!D538,'Weather Data'!D540),0))</f>
        <v>0</v>
      </c>
      <c r="I539">
        <f>IF(E539&lt;&gt;"",MAX('DDD Model Calculations'!$D$20-'Weather Data'!E539,0),MAX('DDD Model Calculations'!$D$20-AVERAGE('Weather Data'!E538,'Weather Data'!E540),0))</f>
        <v>0</v>
      </c>
      <c r="J539">
        <f>IF(F539&lt;&gt;"",MAX('DDD Model Calculations'!$D$20-'Weather Data'!F539,0),MAX('DDD Model Calculations'!$D$20-AVERAGE('Weather Data'!F538,'Weather Data'!F540),0))</f>
        <v>0</v>
      </c>
      <c r="K539">
        <f>IF(G539&lt;&gt;"",MAX('DDD Model Calculations'!$D$20-'Weather Data'!G539,0),MAX('DDD Model Calculations'!$D$20-AVERAGE('Weather Data'!G538,'Weather Data'!G540),0))</f>
        <v>5.5</v>
      </c>
      <c r="L539" s="2">
        <f t="shared" si="40"/>
        <v>42177</v>
      </c>
      <c r="M539">
        <f t="shared" si="41"/>
        <v>6797.5999951213598</v>
      </c>
      <c r="N539">
        <f t="shared" si="42"/>
        <v>7219.5999941602349</v>
      </c>
      <c r="O539">
        <f t="shared" si="43"/>
        <v>7762.5000015795231</v>
      </c>
      <c r="P539">
        <f t="shared" si="44"/>
        <v>9770.6000140607357</v>
      </c>
    </row>
    <row r="540" spans="1:16" x14ac:dyDescent="0.4">
      <c r="A540" s="1">
        <v>2015</v>
      </c>
      <c r="B540" s="1">
        <v>6</v>
      </c>
      <c r="C540" s="1">
        <v>23</v>
      </c>
      <c r="D540" s="1">
        <v>20.5</v>
      </c>
      <c r="E540" s="1">
        <v>18.10000038146973</v>
      </c>
      <c r="F540" s="1">
        <v>21.60000038146973</v>
      </c>
      <c r="G540" s="1">
        <v>17.79999923706055</v>
      </c>
      <c r="H540">
        <f>IF(D540&lt;&gt;"",MAX('DDD Model Calculations'!$D$20-'Weather Data'!D540,0),MAX('DDD Model Calculations'!$D$20-AVERAGE('Weather Data'!D539,'Weather Data'!D541),0))</f>
        <v>0</v>
      </c>
      <c r="I540">
        <f>IF(E540&lt;&gt;"",MAX('DDD Model Calculations'!$D$20-'Weather Data'!E540,0),MAX('DDD Model Calculations'!$D$20-AVERAGE('Weather Data'!E539,'Weather Data'!E541),0))</f>
        <v>0</v>
      </c>
      <c r="J540">
        <f>IF(F540&lt;&gt;"",MAX('DDD Model Calculations'!$D$20-'Weather Data'!F540,0),MAX('DDD Model Calculations'!$D$20-AVERAGE('Weather Data'!F539,'Weather Data'!F541),0))</f>
        <v>0</v>
      </c>
      <c r="K540">
        <f>IF(G540&lt;&gt;"",MAX('DDD Model Calculations'!$D$20-'Weather Data'!G540,0),MAX('DDD Model Calculations'!$D$20-AVERAGE('Weather Data'!G539,'Weather Data'!G541),0))</f>
        <v>0.20000076293944957</v>
      </c>
      <c r="L540" s="2">
        <f t="shared" si="40"/>
        <v>42178</v>
      </c>
      <c r="M540">
        <f t="shared" si="41"/>
        <v>6797.5999951213598</v>
      </c>
      <c r="N540">
        <f t="shared" si="42"/>
        <v>7219.5999941602349</v>
      </c>
      <c r="O540">
        <f t="shared" si="43"/>
        <v>7762.5000015795231</v>
      </c>
      <c r="P540">
        <f t="shared" si="44"/>
        <v>9770.8000148236752</v>
      </c>
    </row>
    <row r="541" spans="1:16" x14ac:dyDescent="0.4">
      <c r="A541" s="1">
        <v>2015</v>
      </c>
      <c r="B541" s="1">
        <v>6</v>
      </c>
      <c r="C541" s="1">
        <v>24</v>
      </c>
      <c r="D541" s="1">
        <v>19.79999923706055</v>
      </c>
      <c r="E541" s="1">
        <v>17.39999961853027</v>
      </c>
      <c r="F541" s="1">
        <v>18.79999923706055</v>
      </c>
      <c r="G541" s="1">
        <v>12.39999961853027</v>
      </c>
      <c r="H541">
        <f>IF(D541&lt;&gt;"",MAX('DDD Model Calculations'!$D$20-'Weather Data'!D541,0),MAX('DDD Model Calculations'!$D$20-AVERAGE('Weather Data'!D540,'Weather Data'!D542),0))</f>
        <v>0</v>
      </c>
      <c r="I541">
        <f>IF(E541&lt;&gt;"",MAX('DDD Model Calculations'!$D$20-'Weather Data'!E541,0),MAX('DDD Model Calculations'!$D$20-AVERAGE('Weather Data'!E540,'Weather Data'!E542),0))</f>
        <v>0.60000038146973012</v>
      </c>
      <c r="J541">
        <f>IF(F541&lt;&gt;"",MAX('DDD Model Calculations'!$D$20-'Weather Data'!F541,0),MAX('DDD Model Calculations'!$D$20-AVERAGE('Weather Data'!F540,'Weather Data'!F542),0))</f>
        <v>0</v>
      </c>
      <c r="K541">
        <f>IF(G541&lt;&gt;"",MAX('DDD Model Calculations'!$D$20-'Weather Data'!G541,0),MAX('DDD Model Calculations'!$D$20-AVERAGE('Weather Data'!G540,'Weather Data'!G542),0))</f>
        <v>5.6000003814697301</v>
      </c>
      <c r="L541" s="2">
        <f t="shared" si="40"/>
        <v>42179</v>
      </c>
      <c r="M541">
        <f t="shared" si="41"/>
        <v>6797.5999951213598</v>
      </c>
      <c r="N541">
        <f t="shared" si="42"/>
        <v>7220.1999945417047</v>
      </c>
      <c r="O541">
        <f t="shared" si="43"/>
        <v>7762.5000015795231</v>
      </c>
      <c r="P541">
        <f t="shared" si="44"/>
        <v>9776.4000152051449</v>
      </c>
    </row>
    <row r="542" spans="1:16" x14ac:dyDescent="0.4">
      <c r="A542" s="1">
        <v>2015</v>
      </c>
      <c r="B542" s="1">
        <v>6</v>
      </c>
      <c r="C542" s="1">
        <v>25</v>
      </c>
      <c r="D542" s="1">
        <v>19.10000038146973</v>
      </c>
      <c r="E542" s="1">
        <v>18.79999923706055</v>
      </c>
      <c r="F542" s="1">
        <v>17</v>
      </c>
      <c r="G542" s="1">
        <v>15.5</v>
      </c>
      <c r="H542">
        <f>IF(D542&lt;&gt;"",MAX('DDD Model Calculations'!$D$20-'Weather Data'!D542,0),MAX('DDD Model Calculations'!$D$20-AVERAGE('Weather Data'!D541,'Weather Data'!D543),0))</f>
        <v>0</v>
      </c>
      <c r="I542">
        <f>IF(E542&lt;&gt;"",MAX('DDD Model Calculations'!$D$20-'Weather Data'!E542,0),MAX('DDD Model Calculations'!$D$20-AVERAGE('Weather Data'!E541,'Weather Data'!E543),0))</f>
        <v>0</v>
      </c>
      <c r="J542">
        <f>IF(F542&lt;&gt;"",MAX('DDD Model Calculations'!$D$20-'Weather Data'!F542,0),MAX('DDD Model Calculations'!$D$20-AVERAGE('Weather Data'!F541,'Weather Data'!F543),0))</f>
        <v>1</v>
      </c>
      <c r="K542">
        <f>IF(G542&lt;&gt;"",MAX('DDD Model Calculations'!$D$20-'Weather Data'!G542,0),MAX('DDD Model Calculations'!$D$20-AVERAGE('Weather Data'!G541,'Weather Data'!G543),0))</f>
        <v>2.5</v>
      </c>
      <c r="L542" s="2">
        <f t="shared" si="40"/>
        <v>42180</v>
      </c>
      <c r="M542">
        <f t="shared" si="41"/>
        <v>6797.5999951213598</v>
      </c>
      <c r="N542">
        <f t="shared" si="42"/>
        <v>7220.1999945417047</v>
      </c>
      <c r="O542">
        <f t="shared" si="43"/>
        <v>7763.5000015795231</v>
      </c>
      <c r="P542">
        <f t="shared" si="44"/>
        <v>9778.9000152051449</v>
      </c>
    </row>
    <row r="543" spans="1:16" x14ac:dyDescent="0.4">
      <c r="A543" s="1">
        <v>2015</v>
      </c>
      <c r="B543" s="1">
        <v>6</v>
      </c>
      <c r="C543" s="1">
        <v>26</v>
      </c>
      <c r="D543" s="1">
        <v>18.70000076293945</v>
      </c>
      <c r="E543" s="1">
        <v>18.5</v>
      </c>
      <c r="F543" s="1">
        <v>17.70000076293945</v>
      </c>
      <c r="G543" s="1">
        <v>17</v>
      </c>
      <c r="H543">
        <f>IF(D543&lt;&gt;"",MAX('DDD Model Calculations'!$D$20-'Weather Data'!D543,0),MAX('DDD Model Calculations'!$D$20-AVERAGE('Weather Data'!D542,'Weather Data'!D544),0))</f>
        <v>0</v>
      </c>
      <c r="I543">
        <f>IF(E543&lt;&gt;"",MAX('DDD Model Calculations'!$D$20-'Weather Data'!E543,0),MAX('DDD Model Calculations'!$D$20-AVERAGE('Weather Data'!E542,'Weather Data'!E544),0))</f>
        <v>0</v>
      </c>
      <c r="J543">
        <f>IF(F543&lt;&gt;"",MAX('DDD Model Calculations'!$D$20-'Weather Data'!F543,0),MAX('DDD Model Calculations'!$D$20-AVERAGE('Weather Data'!F542,'Weather Data'!F544),0))</f>
        <v>0.29999923706055043</v>
      </c>
      <c r="K543">
        <f>IF(G543&lt;&gt;"",MAX('DDD Model Calculations'!$D$20-'Weather Data'!G543,0),MAX('DDD Model Calculations'!$D$20-AVERAGE('Weather Data'!G542,'Weather Data'!G544),0))</f>
        <v>1</v>
      </c>
      <c r="L543" s="2">
        <f t="shared" si="40"/>
        <v>42181</v>
      </c>
      <c r="M543">
        <f t="shared" si="41"/>
        <v>6797.5999951213598</v>
      </c>
      <c r="N543">
        <f t="shared" si="42"/>
        <v>7220.1999945417047</v>
      </c>
      <c r="O543">
        <f t="shared" si="43"/>
        <v>7763.8000008165836</v>
      </c>
      <c r="P543">
        <f t="shared" si="44"/>
        <v>9779.9000152051449</v>
      </c>
    </row>
    <row r="544" spans="1:16" x14ac:dyDescent="0.4">
      <c r="A544" s="1">
        <v>2015</v>
      </c>
      <c r="B544" s="1">
        <v>6</v>
      </c>
      <c r="C544" s="1">
        <v>27</v>
      </c>
      <c r="D544" s="1">
        <v>15.60000038146973</v>
      </c>
      <c r="E544" s="1">
        <v>15.30000019073486</v>
      </c>
      <c r="F544" s="1">
        <v>17.10000038146973</v>
      </c>
      <c r="G544" s="1">
        <v>18</v>
      </c>
      <c r="H544">
        <f>IF(D544&lt;&gt;"",MAX('DDD Model Calculations'!$D$20-'Weather Data'!D544,0),MAX('DDD Model Calculations'!$D$20-AVERAGE('Weather Data'!D543,'Weather Data'!D545),0))</f>
        <v>2.3999996185302699</v>
      </c>
      <c r="I544">
        <f>IF(E544&lt;&gt;"",MAX('DDD Model Calculations'!$D$20-'Weather Data'!E544,0),MAX('DDD Model Calculations'!$D$20-AVERAGE('Weather Data'!E543,'Weather Data'!E545),0))</f>
        <v>2.6999998092651403</v>
      </c>
      <c r="J544">
        <f>IF(F544&lt;&gt;"",MAX('DDD Model Calculations'!$D$20-'Weather Data'!F544,0),MAX('DDD Model Calculations'!$D$20-AVERAGE('Weather Data'!F543,'Weather Data'!F545),0))</f>
        <v>0.89999961853026988</v>
      </c>
      <c r="K544">
        <f>IF(G544&lt;&gt;"",MAX('DDD Model Calculations'!$D$20-'Weather Data'!G544,0),MAX('DDD Model Calculations'!$D$20-AVERAGE('Weather Data'!G543,'Weather Data'!G545),0))</f>
        <v>0</v>
      </c>
      <c r="L544" s="2">
        <f t="shared" si="40"/>
        <v>42182</v>
      </c>
      <c r="M544">
        <f t="shared" si="41"/>
        <v>6799.9999947398901</v>
      </c>
      <c r="N544">
        <f t="shared" si="42"/>
        <v>7222.8999943509698</v>
      </c>
      <c r="O544">
        <f t="shared" si="43"/>
        <v>7764.7000004351139</v>
      </c>
      <c r="P544">
        <f t="shared" si="44"/>
        <v>9779.9000152051449</v>
      </c>
    </row>
    <row r="545" spans="1:16" x14ac:dyDescent="0.4">
      <c r="A545" s="1">
        <v>2015</v>
      </c>
      <c r="B545" s="1">
        <v>6</v>
      </c>
      <c r="C545" s="1">
        <v>28</v>
      </c>
      <c r="D545" s="1">
        <v>14.19999980926514</v>
      </c>
      <c r="E545" s="1">
        <v>14.30000019073486</v>
      </c>
      <c r="F545" s="1">
        <v>14.19999980926514</v>
      </c>
      <c r="G545" s="1">
        <v>17.39999961853027</v>
      </c>
      <c r="H545">
        <f>IF(D545&lt;&gt;"",MAX('DDD Model Calculations'!$D$20-'Weather Data'!D545,0),MAX('DDD Model Calculations'!$D$20-AVERAGE('Weather Data'!D544,'Weather Data'!D546),0))</f>
        <v>3.8000001907348597</v>
      </c>
      <c r="I545">
        <f>IF(E545&lt;&gt;"",MAX('DDD Model Calculations'!$D$20-'Weather Data'!E545,0),MAX('DDD Model Calculations'!$D$20-AVERAGE('Weather Data'!E544,'Weather Data'!E546),0))</f>
        <v>3.6999998092651403</v>
      </c>
      <c r="J545">
        <f>IF(F545&lt;&gt;"",MAX('DDD Model Calculations'!$D$20-'Weather Data'!F545,0),MAX('DDD Model Calculations'!$D$20-AVERAGE('Weather Data'!F544,'Weather Data'!F546),0))</f>
        <v>3.8000001907348597</v>
      </c>
      <c r="K545">
        <f>IF(G545&lt;&gt;"",MAX('DDD Model Calculations'!$D$20-'Weather Data'!G545,0),MAX('DDD Model Calculations'!$D$20-AVERAGE('Weather Data'!G544,'Weather Data'!G546),0))</f>
        <v>0.60000038146973012</v>
      </c>
      <c r="L545" s="2">
        <f t="shared" si="40"/>
        <v>42183</v>
      </c>
      <c r="M545">
        <f t="shared" si="41"/>
        <v>6803.799994930625</v>
      </c>
      <c r="N545">
        <f t="shared" si="42"/>
        <v>7226.5999941602349</v>
      </c>
      <c r="O545">
        <f t="shared" si="43"/>
        <v>7768.5000006258488</v>
      </c>
      <c r="P545">
        <f t="shared" si="44"/>
        <v>9780.5000155866146</v>
      </c>
    </row>
    <row r="546" spans="1:16" x14ac:dyDescent="0.4">
      <c r="A546" s="1">
        <v>2015</v>
      </c>
      <c r="B546" s="1">
        <v>6</v>
      </c>
      <c r="C546" s="1">
        <v>29</v>
      </c>
      <c r="D546" s="1">
        <v>18.60000038146973</v>
      </c>
      <c r="E546" s="1">
        <v>18.20000076293945</v>
      </c>
      <c r="F546" s="1">
        <v>17.60000038146973</v>
      </c>
      <c r="G546" s="1">
        <v>18</v>
      </c>
      <c r="H546">
        <f>IF(D546&lt;&gt;"",MAX('DDD Model Calculations'!$D$20-'Weather Data'!D546,0),MAX('DDD Model Calculations'!$D$20-AVERAGE('Weather Data'!D545,'Weather Data'!D547),0))</f>
        <v>0</v>
      </c>
      <c r="I546">
        <f>IF(E546&lt;&gt;"",MAX('DDD Model Calculations'!$D$20-'Weather Data'!E546,0),MAX('DDD Model Calculations'!$D$20-AVERAGE('Weather Data'!E545,'Weather Data'!E547),0))</f>
        <v>0</v>
      </c>
      <c r="J546">
        <f>IF(F546&lt;&gt;"",MAX('DDD Model Calculations'!$D$20-'Weather Data'!F546,0),MAX('DDD Model Calculations'!$D$20-AVERAGE('Weather Data'!F545,'Weather Data'!F547),0))</f>
        <v>0.39999961853026988</v>
      </c>
      <c r="K546">
        <f>IF(G546&lt;&gt;"",MAX('DDD Model Calculations'!$D$20-'Weather Data'!G546,0),MAX('DDD Model Calculations'!$D$20-AVERAGE('Weather Data'!G545,'Weather Data'!G547),0))</f>
        <v>0</v>
      </c>
      <c r="L546" s="2">
        <f t="shared" si="40"/>
        <v>42184</v>
      </c>
      <c r="M546">
        <f t="shared" si="41"/>
        <v>6803.799994930625</v>
      </c>
      <c r="N546">
        <f t="shared" si="42"/>
        <v>7226.5999941602349</v>
      </c>
      <c r="O546">
        <f t="shared" si="43"/>
        <v>7768.900000244379</v>
      </c>
      <c r="P546">
        <f t="shared" si="44"/>
        <v>9780.5000155866146</v>
      </c>
    </row>
    <row r="547" spans="1:16" x14ac:dyDescent="0.4">
      <c r="A547" s="1">
        <v>2015</v>
      </c>
      <c r="B547" s="1">
        <v>6</v>
      </c>
      <c r="C547" s="1">
        <v>30</v>
      </c>
      <c r="D547" s="1">
        <v>17.39999961853027</v>
      </c>
      <c r="E547" s="1">
        <v>16.79999923706055</v>
      </c>
      <c r="F547" s="1">
        <v>18.10000038146973</v>
      </c>
      <c r="G547" s="1">
        <v>13</v>
      </c>
      <c r="H547">
        <f>IF(D547&lt;&gt;"",MAX('DDD Model Calculations'!$D$20-'Weather Data'!D547,0),MAX('DDD Model Calculations'!$D$20-AVERAGE('Weather Data'!D546,'Weather Data'!D548),0))</f>
        <v>0.60000038146973012</v>
      </c>
      <c r="I547">
        <f>IF(E547&lt;&gt;"",MAX('DDD Model Calculations'!$D$20-'Weather Data'!E547,0),MAX('DDD Model Calculations'!$D$20-AVERAGE('Weather Data'!E546,'Weather Data'!E548),0))</f>
        <v>1.2000007629394496</v>
      </c>
      <c r="J547">
        <f>IF(F547&lt;&gt;"",MAX('DDD Model Calculations'!$D$20-'Weather Data'!F547,0),MAX('DDD Model Calculations'!$D$20-AVERAGE('Weather Data'!F546,'Weather Data'!F548),0))</f>
        <v>0</v>
      </c>
      <c r="K547">
        <f>IF(G547&lt;&gt;"",MAX('DDD Model Calculations'!$D$20-'Weather Data'!G547,0),MAX('DDD Model Calculations'!$D$20-AVERAGE('Weather Data'!G546,'Weather Data'!G548),0))</f>
        <v>5</v>
      </c>
      <c r="L547" s="2">
        <f t="shared" si="40"/>
        <v>42185</v>
      </c>
      <c r="M547">
        <f t="shared" si="41"/>
        <v>6804.3999953120947</v>
      </c>
      <c r="N547">
        <f t="shared" si="42"/>
        <v>7227.7999949231744</v>
      </c>
      <c r="O547">
        <f t="shared" si="43"/>
        <v>7768.900000244379</v>
      </c>
      <c r="P547">
        <f t="shared" si="44"/>
        <v>9785.5000155866146</v>
      </c>
    </row>
    <row r="548" spans="1:16" x14ac:dyDescent="0.4">
      <c r="A548" s="1">
        <v>2015</v>
      </c>
      <c r="B548" s="1">
        <v>7</v>
      </c>
      <c r="C548" s="1">
        <v>1</v>
      </c>
      <c r="D548" s="1">
        <v>19.5</v>
      </c>
      <c r="E548" s="1">
        <v>17.10000038146973</v>
      </c>
      <c r="F548" s="1">
        <v>17.5</v>
      </c>
      <c r="G548" s="1">
        <v>12.19999980926514</v>
      </c>
      <c r="H548">
        <f>IF(D548&lt;&gt;"",MAX('DDD Model Calculations'!$D$20-'Weather Data'!D548,0),MAX('DDD Model Calculations'!$D$20-AVERAGE('Weather Data'!D547,'Weather Data'!D549),0))</f>
        <v>0</v>
      </c>
      <c r="I548">
        <f>IF(E548&lt;&gt;"",MAX('DDD Model Calculations'!$D$20-'Weather Data'!E548,0),MAX('DDD Model Calculations'!$D$20-AVERAGE('Weather Data'!E547,'Weather Data'!E549),0))</f>
        <v>0.89999961853026988</v>
      </c>
      <c r="J548">
        <f>IF(F548&lt;&gt;"",MAX('DDD Model Calculations'!$D$20-'Weather Data'!F548,0),MAX('DDD Model Calculations'!$D$20-AVERAGE('Weather Data'!F547,'Weather Data'!F549),0))</f>
        <v>0.5</v>
      </c>
      <c r="K548">
        <f>IF(G548&lt;&gt;"",MAX('DDD Model Calculations'!$D$20-'Weather Data'!G548,0),MAX('DDD Model Calculations'!$D$20-AVERAGE('Weather Data'!G547,'Weather Data'!G549),0))</f>
        <v>5.8000001907348597</v>
      </c>
      <c r="L548" s="2">
        <f t="shared" si="40"/>
        <v>42186</v>
      </c>
      <c r="M548">
        <f t="shared" si="41"/>
        <v>6804.3999953120947</v>
      </c>
      <c r="N548">
        <f t="shared" si="42"/>
        <v>7228.6999945417047</v>
      </c>
      <c r="O548">
        <f t="shared" si="43"/>
        <v>7769.400000244379</v>
      </c>
      <c r="P548">
        <f t="shared" si="44"/>
        <v>9791.3000157773495</v>
      </c>
    </row>
    <row r="549" spans="1:16" x14ac:dyDescent="0.4">
      <c r="A549" s="1">
        <v>2015</v>
      </c>
      <c r="B549" s="1">
        <v>7</v>
      </c>
      <c r="C549" s="1">
        <v>2</v>
      </c>
      <c r="D549" s="1">
        <v>17.5</v>
      </c>
      <c r="E549" s="1">
        <v>16</v>
      </c>
      <c r="F549" s="1">
        <v>16.10000038146973</v>
      </c>
      <c r="G549" s="1">
        <v>15.80000019073486</v>
      </c>
      <c r="H549">
        <f>IF(D549&lt;&gt;"",MAX('DDD Model Calculations'!$D$20-'Weather Data'!D549,0),MAX('DDD Model Calculations'!$D$20-AVERAGE('Weather Data'!D548,'Weather Data'!D550),0))</f>
        <v>0.5</v>
      </c>
      <c r="I549">
        <f>IF(E549&lt;&gt;"",MAX('DDD Model Calculations'!$D$20-'Weather Data'!E549,0),MAX('DDD Model Calculations'!$D$20-AVERAGE('Weather Data'!E548,'Weather Data'!E550),0))</f>
        <v>2</v>
      </c>
      <c r="J549">
        <f>IF(F549&lt;&gt;"",MAX('DDD Model Calculations'!$D$20-'Weather Data'!F549,0),MAX('DDD Model Calculations'!$D$20-AVERAGE('Weather Data'!F548,'Weather Data'!F550),0))</f>
        <v>1.8999996185302699</v>
      </c>
      <c r="K549">
        <f>IF(G549&lt;&gt;"",MAX('DDD Model Calculations'!$D$20-'Weather Data'!G549,0),MAX('DDD Model Calculations'!$D$20-AVERAGE('Weather Data'!G548,'Weather Data'!G550),0))</f>
        <v>2.1999998092651403</v>
      </c>
      <c r="L549" s="2">
        <f t="shared" si="40"/>
        <v>42187</v>
      </c>
      <c r="M549">
        <f t="shared" si="41"/>
        <v>6804.8999953120947</v>
      </c>
      <c r="N549">
        <f t="shared" si="42"/>
        <v>7230.6999945417047</v>
      </c>
      <c r="O549">
        <f t="shared" si="43"/>
        <v>7771.2999998629093</v>
      </c>
      <c r="P549">
        <f t="shared" si="44"/>
        <v>9793.5000155866146</v>
      </c>
    </row>
    <row r="550" spans="1:16" x14ac:dyDescent="0.4">
      <c r="A550" s="1">
        <v>2015</v>
      </c>
      <c r="B550" s="1">
        <v>7</v>
      </c>
      <c r="C550" s="1">
        <v>3</v>
      </c>
      <c r="D550" s="1">
        <v>16.70000076293945</v>
      </c>
      <c r="E550" s="1">
        <v>15.60000038146973</v>
      </c>
      <c r="F550" s="1">
        <v>16.89999961853027</v>
      </c>
      <c r="G550" s="1">
        <v>19.70000076293945</v>
      </c>
      <c r="H550">
        <f>IF(D550&lt;&gt;"",MAX('DDD Model Calculations'!$D$20-'Weather Data'!D550,0),MAX('DDD Model Calculations'!$D$20-AVERAGE('Weather Data'!D549,'Weather Data'!D551),0))</f>
        <v>1.2999992370605504</v>
      </c>
      <c r="I550">
        <f>IF(E550&lt;&gt;"",MAX('DDD Model Calculations'!$D$20-'Weather Data'!E550,0),MAX('DDD Model Calculations'!$D$20-AVERAGE('Weather Data'!E549,'Weather Data'!E551),0))</f>
        <v>2.3999996185302699</v>
      </c>
      <c r="J550">
        <f>IF(F550&lt;&gt;"",MAX('DDD Model Calculations'!$D$20-'Weather Data'!F550,0),MAX('DDD Model Calculations'!$D$20-AVERAGE('Weather Data'!F549,'Weather Data'!F551),0))</f>
        <v>1.1000003814697301</v>
      </c>
      <c r="K550">
        <f>IF(G550&lt;&gt;"",MAX('DDD Model Calculations'!$D$20-'Weather Data'!G550,0),MAX('DDD Model Calculations'!$D$20-AVERAGE('Weather Data'!G549,'Weather Data'!G551),0))</f>
        <v>0</v>
      </c>
      <c r="L550" s="2">
        <f t="shared" si="40"/>
        <v>42188</v>
      </c>
      <c r="M550">
        <f t="shared" si="41"/>
        <v>6806.1999945491552</v>
      </c>
      <c r="N550">
        <f t="shared" si="42"/>
        <v>7233.0999941602349</v>
      </c>
      <c r="O550">
        <f t="shared" si="43"/>
        <v>7772.400000244379</v>
      </c>
      <c r="P550">
        <f t="shared" si="44"/>
        <v>9793.5000155866146</v>
      </c>
    </row>
    <row r="551" spans="1:16" x14ac:dyDescent="0.4">
      <c r="A551" s="1">
        <v>2015</v>
      </c>
      <c r="B551" s="1">
        <v>7</v>
      </c>
      <c r="C551" s="1">
        <v>4</v>
      </c>
      <c r="D551" s="1">
        <v>18.39999961853027</v>
      </c>
      <c r="E551" s="1">
        <v>17.10000038146973</v>
      </c>
      <c r="F551" s="1">
        <v>18</v>
      </c>
      <c r="G551" s="1">
        <v>16.39999961853027</v>
      </c>
      <c r="H551">
        <f>IF(D551&lt;&gt;"",MAX('DDD Model Calculations'!$D$20-'Weather Data'!D551,0),MAX('DDD Model Calculations'!$D$20-AVERAGE('Weather Data'!D550,'Weather Data'!D552),0))</f>
        <v>0</v>
      </c>
      <c r="I551">
        <f>IF(E551&lt;&gt;"",MAX('DDD Model Calculations'!$D$20-'Weather Data'!E551,0),MAX('DDD Model Calculations'!$D$20-AVERAGE('Weather Data'!E550,'Weather Data'!E552),0))</f>
        <v>0.89999961853026988</v>
      </c>
      <c r="J551">
        <f>IF(F551&lt;&gt;"",MAX('DDD Model Calculations'!$D$20-'Weather Data'!F551,0),MAX('DDD Model Calculations'!$D$20-AVERAGE('Weather Data'!F550,'Weather Data'!F552),0))</f>
        <v>0</v>
      </c>
      <c r="K551">
        <f>IF(G551&lt;&gt;"",MAX('DDD Model Calculations'!$D$20-'Weather Data'!G551,0),MAX('DDD Model Calculations'!$D$20-AVERAGE('Weather Data'!G550,'Weather Data'!G552),0))</f>
        <v>1.6000003814697301</v>
      </c>
      <c r="L551" s="2">
        <f t="shared" si="40"/>
        <v>42189</v>
      </c>
      <c r="M551">
        <f t="shared" si="41"/>
        <v>6806.1999945491552</v>
      </c>
      <c r="N551">
        <f t="shared" si="42"/>
        <v>7233.9999937787652</v>
      </c>
      <c r="O551">
        <f t="shared" si="43"/>
        <v>7772.400000244379</v>
      </c>
      <c r="P551">
        <f t="shared" si="44"/>
        <v>9795.1000159680843</v>
      </c>
    </row>
    <row r="552" spans="1:16" x14ac:dyDescent="0.4">
      <c r="A552" s="1">
        <v>2015</v>
      </c>
      <c r="B552" s="1">
        <v>7</v>
      </c>
      <c r="C552" s="1">
        <v>5</v>
      </c>
      <c r="D552" s="1">
        <v>20.79999923706055</v>
      </c>
      <c r="E552" s="1">
        <v>19.89999961853027</v>
      </c>
      <c r="F552" s="1">
        <v>20.5</v>
      </c>
      <c r="G552" s="1">
        <v>18.10000038146973</v>
      </c>
      <c r="H552">
        <f>IF(D552&lt;&gt;"",MAX('DDD Model Calculations'!$D$20-'Weather Data'!D552,0),MAX('DDD Model Calculations'!$D$20-AVERAGE('Weather Data'!D551,'Weather Data'!D553),0))</f>
        <v>0</v>
      </c>
      <c r="I552">
        <f>IF(E552&lt;&gt;"",MAX('DDD Model Calculations'!$D$20-'Weather Data'!E552,0),MAX('DDD Model Calculations'!$D$20-AVERAGE('Weather Data'!E551,'Weather Data'!E553),0))</f>
        <v>0</v>
      </c>
      <c r="J552">
        <f>IF(F552&lt;&gt;"",MAX('DDD Model Calculations'!$D$20-'Weather Data'!F552,0),MAX('DDD Model Calculations'!$D$20-AVERAGE('Weather Data'!F551,'Weather Data'!F553),0))</f>
        <v>0</v>
      </c>
      <c r="K552">
        <f>IF(G552&lt;&gt;"",MAX('DDD Model Calculations'!$D$20-'Weather Data'!G552,0),MAX('DDD Model Calculations'!$D$20-AVERAGE('Weather Data'!G551,'Weather Data'!G553),0))</f>
        <v>0</v>
      </c>
      <c r="L552" s="2">
        <f t="shared" si="40"/>
        <v>42190</v>
      </c>
      <c r="M552">
        <f t="shared" si="41"/>
        <v>6806.1999945491552</v>
      </c>
      <c r="N552">
        <f t="shared" si="42"/>
        <v>7233.9999937787652</v>
      </c>
      <c r="O552">
        <f t="shared" si="43"/>
        <v>7772.400000244379</v>
      </c>
      <c r="P552">
        <f t="shared" si="44"/>
        <v>9795.1000159680843</v>
      </c>
    </row>
    <row r="553" spans="1:16" x14ac:dyDescent="0.4">
      <c r="A553" s="1">
        <v>2015</v>
      </c>
      <c r="B553" s="1">
        <v>7</v>
      </c>
      <c r="C553" s="1">
        <v>6</v>
      </c>
      <c r="D553" s="1">
        <v>22</v>
      </c>
      <c r="E553" s="1">
        <v>20.89999961853027</v>
      </c>
      <c r="F553" s="1">
        <v>20.60000038146973</v>
      </c>
      <c r="G553" s="1">
        <v>14.19999980926514</v>
      </c>
      <c r="H553">
        <f>IF(D553&lt;&gt;"",MAX('DDD Model Calculations'!$D$20-'Weather Data'!D553,0),MAX('DDD Model Calculations'!$D$20-AVERAGE('Weather Data'!D552,'Weather Data'!D554),0))</f>
        <v>0</v>
      </c>
      <c r="I553">
        <f>IF(E553&lt;&gt;"",MAX('DDD Model Calculations'!$D$20-'Weather Data'!E553,0),MAX('DDD Model Calculations'!$D$20-AVERAGE('Weather Data'!E552,'Weather Data'!E554),0))</f>
        <v>0</v>
      </c>
      <c r="J553">
        <f>IF(F553&lt;&gt;"",MAX('DDD Model Calculations'!$D$20-'Weather Data'!F553,0),MAX('DDD Model Calculations'!$D$20-AVERAGE('Weather Data'!F552,'Weather Data'!F554),0))</f>
        <v>0</v>
      </c>
      <c r="K553">
        <f>IF(G553&lt;&gt;"",MAX('DDD Model Calculations'!$D$20-'Weather Data'!G553,0),MAX('DDD Model Calculations'!$D$20-AVERAGE('Weather Data'!G552,'Weather Data'!G554),0))</f>
        <v>3.8000001907348597</v>
      </c>
      <c r="L553" s="2">
        <f t="shared" si="40"/>
        <v>42191</v>
      </c>
      <c r="M553">
        <f t="shared" si="41"/>
        <v>6806.1999945491552</v>
      </c>
      <c r="N553">
        <f t="shared" si="42"/>
        <v>7233.9999937787652</v>
      </c>
      <c r="O553">
        <f t="shared" si="43"/>
        <v>7772.400000244379</v>
      </c>
      <c r="P553">
        <f t="shared" si="44"/>
        <v>9798.9000161588192</v>
      </c>
    </row>
    <row r="554" spans="1:16" x14ac:dyDescent="0.4">
      <c r="A554" s="1">
        <v>2015</v>
      </c>
      <c r="B554" s="1">
        <v>7</v>
      </c>
      <c r="C554" s="1">
        <v>7</v>
      </c>
      <c r="D554" s="1">
        <v>22.5</v>
      </c>
      <c r="E554" s="1">
        <v>19.20000076293945</v>
      </c>
      <c r="F554" s="1">
        <v>22.5</v>
      </c>
      <c r="G554" s="1">
        <v>16.5</v>
      </c>
      <c r="H554">
        <f>IF(D554&lt;&gt;"",MAX('DDD Model Calculations'!$D$20-'Weather Data'!D554,0),MAX('DDD Model Calculations'!$D$20-AVERAGE('Weather Data'!D553,'Weather Data'!D555),0))</f>
        <v>0</v>
      </c>
      <c r="I554">
        <f>IF(E554&lt;&gt;"",MAX('DDD Model Calculations'!$D$20-'Weather Data'!E554,0),MAX('DDD Model Calculations'!$D$20-AVERAGE('Weather Data'!E553,'Weather Data'!E555),0))</f>
        <v>0</v>
      </c>
      <c r="J554">
        <f>IF(F554&lt;&gt;"",MAX('DDD Model Calculations'!$D$20-'Weather Data'!F554,0),MAX('DDD Model Calculations'!$D$20-AVERAGE('Weather Data'!F553,'Weather Data'!F555),0))</f>
        <v>0</v>
      </c>
      <c r="K554">
        <f>IF(G554&lt;&gt;"",MAX('DDD Model Calculations'!$D$20-'Weather Data'!G554,0),MAX('DDD Model Calculations'!$D$20-AVERAGE('Weather Data'!G553,'Weather Data'!G555),0))</f>
        <v>1.5</v>
      </c>
      <c r="L554" s="2">
        <f t="shared" si="40"/>
        <v>42192</v>
      </c>
      <c r="M554">
        <f t="shared" si="41"/>
        <v>6806.1999945491552</v>
      </c>
      <c r="N554">
        <f t="shared" si="42"/>
        <v>7233.9999937787652</v>
      </c>
      <c r="O554">
        <f t="shared" si="43"/>
        <v>7772.400000244379</v>
      </c>
      <c r="P554">
        <f t="shared" si="44"/>
        <v>9800.4000161588192</v>
      </c>
    </row>
    <row r="555" spans="1:16" x14ac:dyDescent="0.4">
      <c r="A555" s="1">
        <v>2015</v>
      </c>
      <c r="B555" s="1">
        <v>7</v>
      </c>
      <c r="C555" s="1">
        <v>8</v>
      </c>
      <c r="D555" s="1">
        <v>17.10000038146973</v>
      </c>
      <c r="E555" s="1">
        <v>16.20000076293945</v>
      </c>
      <c r="F555" s="1">
        <v>18.70000076293945</v>
      </c>
      <c r="G555" s="1">
        <v>15.19999980926514</v>
      </c>
      <c r="H555">
        <f>IF(D555&lt;&gt;"",MAX('DDD Model Calculations'!$D$20-'Weather Data'!D555,0),MAX('DDD Model Calculations'!$D$20-AVERAGE('Weather Data'!D554,'Weather Data'!D556),0))</f>
        <v>0.89999961853026988</v>
      </c>
      <c r="I555">
        <f>IF(E555&lt;&gt;"",MAX('DDD Model Calculations'!$D$20-'Weather Data'!E555,0),MAX('DDD Model Calculations'!$D$20-AVERAGE('Weather Data'!E554,'Weather Data'!E556),0))</f>
        <v>1.7999992370605504</v>
      </c>
      <c r="J555">
        <f>IF(F555&lt;&gt;"",MAX('DDD Model Calculations'!$D$20-'Weather Data'!F555,0),MAX('DDD Model Calculations'!$D$20-AVERAGE('Weather Data'!F554,'Weather Data'!F556),0))</f>
        <v>0</v>
      </c>
      <c r="K555">
        <f>IF(G555&lt;&gt;"",MAX('DDD Model Calculations'!$D$20-'Weather Data'!G555,0),MAX('DDD Model Calculations'!$D$20-AVERAGE('Weather Data'!G554,'Weather Data'!G556),0))</f>
        <v>2.8000001907348597</v>
      </c>
      <c r="L555" s="2">
        <f t="shared" si="40"/>
        <v>42193</v>
      </c>
      <c r="M555">
        <f t="shared" si="41"/>
        <v>6807.0999941676855</v>
      </c>
      <c r="N555">
        <f t="shared" si="42"/>
        <v>7235.7999930158257</v>
      </c>
      <c r="O555">
        <f t="shared" si="43"/>
        <v>7772.400000244379</v>
      </c>
      <c r="P555">
        <f t="shared" si="44"/>
        <v>9803.2000163495541</v>
      </c>
    </row>
    <row r="556" spans="1:16" x14ac:dyDescent="0.4">
      <c r="A556" s="1">
        <v>2015</v>
      </c>
      <c r="B556" s="1">
        <v>7</v>
      </c>
      <c r="C556" s="1">
        <v>9</v>
      </c>
      <c r="D556" s="1">
        <v>19.60000038146973</v>
      </c>
      <c r="E556" s="1">
        <v>17.79999923706055</v>
      </c>
      <c r="F556" s="1">
        <v>17.89999961853027</v>
      </c>
      <c r="G556" s="1">
        <v>16.5</v>
      </c>
      <c r="H556">
        <f>IF(D556&lt;&gt;"",MAX('DDD Model Calculations'!$D$20-'Weather Data'!D556,0),MAX('DDD Model Calculations'!$D$20-AVERAGE('Weather Data'!D555,'Weather Data'!D557),0))</f>
        <v>0</v>
      </c>
      <c r="I556">
        <f>IF(E556&lt;&gt;"",MAX('DDD Model Calculations'!$D$20-'Weather Data'!E556,0),MAX('DDD Model Calculations'!$D$20-AVERAGE('Weather Data'!E555,'Weather Data'!E557),0))</f>
        <v>0.20000076293944957</v>
      </c>
      <c r="J556">
        <f>IF(F556&lt;&gt;"",MAX('DDD Model Calculations'!$D$20-'Weather Data'!F556,0),MAX('DDD Model Calculations'!$D$20-AVERAGE('Weather Data'!F555,'Weather Data'!F557),0))</f>
        <v>0.10000038146973012</v>
      </c>
      <c r="K556">
        <f>IF(G556&lt;&gt;"",MAX('DDD Model Calculations'!$D$20-'Weather Data'!G556,0),MAX('DDD Model Calculations'!$D$20-AVERAGE('Weather Data'!G555,'Weather Data'!G557),0))</f>
        <v>1.5</v>
      </c>
      <c r="L556" s="2">
        <f t="shared" si="40"/>
        <v>42194</v>
      </c>
      <c r="M556">
        <f t="shared" si="41"/>
        <v>6807.0999941676855</v>
      </c>
      <c r="N556">
        <f t="shared" si="42"/>
        <v>7235.9999937787652</v>
      </c>
      <c r="O556">
        <f t="shared" si="43"/>
        <v>7772.5000006258488</v>
      </c>
      <c r="P556">
        <f t="shared" si="44"/>
        <v>9804.7000163495541</v>
      </c>
    </row>
    <row r="557" spans="1:16" x14ac:dyDescent="0.4">
      <c r="A557" s="1">
        <v>2015</v>
      </c>
      <c r="B557" s="1">
        <v>7</v>
      </c>
      <c r="C557" s="1">
        <v>10</v>
      </c>
      <c r="D557" s="1">
        <v>19.89999961853027</v>
      </c>
      <c r="E557" s="1">
        <v>17.89999961853027</v>
      </c>
      <c r="F557" s="1">
        <v>20.29999923706055</v>
      </c>
      <c r="G557" s="1">
        <v>20.10000038146973</v>
      </c>
      <c r="H557">
        <f>IF(D557&lt;&gt;"",MAX('DDD Model Calculations'!$D$20-'Weather Data'!D557,0),MAX('DDD Model Calculations'!$D$20-AVERAGE('Weather Data'!D556,'Weather Data'!D558),0))</f>
        <v>0</v>
      </c>
      <c r="I557">
        <f>IF(E557&lt;&gt;"",MAX('DDD Model Calculations'!$D$20-'Weather Data'!E557,0),MAX('DDD Model Calculations'!$D$20-AVERAGE('Weather Data'!E556,'Weather Data'!E558),0))</f>
        <v>0.10000038146973012</v>
      </c>
      <c r="J557">
        <f>IF(F557&lt;&gt;"",MAX('DDD Model Calculations'!$D$20-'Weather Data'!F557,0),MAX('DDD Model Calculations'!$D$20-AVERAGE('Weather Data'!F556,'Weather Data'!F558),0))</f>
        <v>0</v>
      </c>
      <c r="K557">
        <f>IF(G557&lt;&gt;"",MAX('DDD Model Calculations'!$D$20-'Weather Data'!G557,0),MAX('DDD Model Calculations'!$D$20-AVERAGE('Weather Data'!G556,'Weather Data'!G558),0))</f>
        <v>0</v>
      </c>
      <c r="L557" s="2">
        <f t="shared" si="40"/>
        <v>42195</v>
      </c>
      <c r="M557">
        <f t="shared" si="41"/>
        <v>6807.0999941676855</v>
      </c>
      <c r="N557">
        <f t="shared" si="42"/>
        <v>7236.0999941602349</v>
      </c>
      <c r="O557">
        <f t="shared" si="43"/>
        <v>7772.5000006258488</v>
      </c>
      <c r="P557">
        <f t="shared" si="44"/>
        <v>9804.7000163495541</v>
      </c>
    </row>
    <row r="558" spans="1:16" x14ac:dyDescent="0.4">
      <c r="A558" s="1">
        <v>2015</v>
      </c>
      <c r="B558" s="1">
        <v>7</v>
      </c>
      <c r="C558" s="1">
        <v>11</v>
      </c>
      <c r="D558" s="1">
        <v>22.29999923706055</v>
      </c>
      <c r="E558" s="1">
        <v>20</v>
      </c>
      <c r="F558" s="1">
        <v>23.20000076293945</v>
      </c>
      <c r="G558" s="1">
        <v>21.10000038146973</v>
      </c>
      <c r="H558">
        <f>IF(D558&lt;&gt;"",MAX('DDD Model Calculations'!$D$20-'Weather Data'!D558,0),MAX('DDD Model Calculations'!$D$20-AVERAGE('Weather Data'!D557,'Weather Data'!D559),0))</f>
        <v>0</v>
      </c>
      <c r="I558">
        <f>IF(E558&lt;&gt;"",MAX('DDD Model Calculations'!$D$20-'Weather Data'!E558,0),MAX('DDD Model Calculations'!$D$20-AVERAGE('Weather Data'!E557,'Weather Data'!E559),0))</f>
        <v>0</v>
      </c>
      <c r="J558">
        <f>IF(F558&lt;&gt;"",MAX('DDD Model Calculations'!$D$20-'Weather Data'!F558,0),MAX('DDD Model Calculations'!$D$20-AVERAGE('Weather Data'!F557,'Weather Data'!F559),0))</f>
        <v>0</v>
      </c>
      <c r="K558">
        <f>IF(G558&lt;&gt;"",MAX('DDD Model Calculations'!$D$20-'Weather Data'!G558,0),MAX('DDD Model Calculations'!$D$20-AVERAGE('Weather Data'!G557,'Weather Data'!G559),0))</f>
        <v>0</v>
      </c>
      <c r="L558" s="2">
        <f t="shared" si="40"/>
        <v>42196</v>
      </c>
      <c r="M558">
        <f t="shared" si="41"/>
        <v>6807.0999941676855</v>
      </c>
      <c r="N558">
        <f t="shared" si="42"/>
        <v>7236.0999941602349</v>
      </c>
      <c r="O558">
        <f t="shared" si="43"/>
        <v>7772.5000006258488</v>
      </c>
      <c r="P558">
        <f t="shared" si="44"/>
        <v>9804.7000163495541</v>
      </c>
    </row>
    <row r="559" spans="1:16" x14ac:dyDescent="0.4">
      <c r="A559" s="1">
        <v>2015</v>
      </c>
      <c r="B559" s="1">
        <v>7</v>
      </c>
      <c r="C559" s="1">
        <v>12</v>
      </c>
      <c r="D559" s="1">
        <v>23.20000076293945</v>
      </c>
      <c r="E559" s="1">
        <v>19.89999961853027</v>
      </c>
      <c r="F559" s="1">
        <v>24.5</v>
      </c>
      <c r="G559" s="1">
        <v>18.89999961853027</v>
      </c>
      <c r="H559">
        <f>IF(D559&lt;&gt;"",MAX('DDD Model Calculations'!$D$20-'Weather Data'!D559,0),MAX('DDD Model Calculations'!$D$20-AVERAGE('Weather Data'!D558,'Weather Data'!D560),0))</f>
        <v>0</v>
      </c>
      <c r="I559">
        <f>IF(E559&lt;&gt;"",MAX('DDD Model Calculations'!$D$20-'Weather Data'!E559,0),MAX('DDD Model Calculations'!$D$20-AVERAGE('Weather Data'!E558,'Weather Data'!E560),0))</f>
        <v>0</v>
      </c>
      <c r="J559">
        <f>IF(F559&lt;&gt;"",MAX('DDD Model Calculations'!$D$20-'Weather Data'!F559,0),MAX('DDD Model Calculations'!$D$20-AVERAGE('Weather Data'!F558,'Weather Data'!F560),0))</f>
        <v>0</v>
      </c>
      <c r="K559">
        <f>IF(G559&lt;&gt;"",MAX('DDD Model Calculations'!$D$20-'Weather Data'!G559,0),MAX('DDD Model Calculations'!$D$20-AVERAGE('Weather Data'!G558,'Weather Data'!G560),0))</f>
        <v>0</v>
      </c>
      <c r="L559" s="2">
        <f t="shared" si="40"/>
        <v>42197</v>
      </c>
      <c r="M559">
        <f t="shared" si="41"/>
        <v>6807.0999941676855</v>
      </c>
      <c r="N559">
        <f t="shared" si="42"/>
        <v>7236.0999941602349</v>
      </c>
      <c r="O559">
        <f t="shared" si="43"/>
        <v>7772.5000006258488</v>
      </c>
      <c r="P559">
        <f t="shared" si="44"/>
        <v>9804.7000163495541</v>
      </c>
    </row>
    <row r="560" spans="1:16" x14ac:dyDescent="0.4">
      <c r="A560" s="1">
        <v>2015</v>
      </c>
      <c r="B560" s="1">
        <v>7</v>
      </c>
      <c r="C560" s="1">
        <v>13</v>
      </c>
      <c r="D560" s="1">
        <v>23.10000038146973</v>
      </c>
      <c r="E560" s="1">
        <v>20.39999961853027</v>
      </c>
      <c r="F560" s="1">
        <v>23.10000038146973</v>
      </c>
      <c r="G560" s="1">
        <v>16.60000038146973</v>
      </c>
      <c r="H560">
        <f>IF(D560&lt;&gt;"",MAX('DDD Model Calculations'!$D$20-'Weather Data'!D560,0),MAX('DDD Model Calculations'!$D$20-AVERAGE('Weather Data'!D559,'Weather Data'!D561),0))</f>
        <v>0</v>
      </c>
      <c r="I560">
        <f>IF(E560&lt;&gt;"",MAX('DDD Model Calculations'!$D$20-'Weather Data'!E560,0),MAX('DDD Model Calculations'!$D$20-AVERAGE('Weather Data'!E559,'Weather Data'!E561),0))</f>
        <v>0</v>
      </c>
      <c r="J560">
        <f>IF(F560&lt;&gt;"",MAX('DDD Model Calculations'!$D$20-'Weather Data'!F560,0),MAX('DDD Model Calculations'!$D$20-AVERAGE('Weather Data'!F559,'Weather Data'!F561),0))</f>
        <v>0</v>
      </c>
      <c r="K560">
        <f>IF(G560&lt;&gt;"",MAX('DDD Model Calculations'!$D$20-'Weather Data'!G560,0),MAX('DDD Model Calculations'!$D$20-AVERAGE('Weather Data'!G559,'Weather Data'!G561),0))</f>
        <v>1.3999996185302699</v>
      </c>
      <c r="L560" s="2">
        <f t="shared" si="40"/>
        <v>42198</v>
      </c>
      <c r="M560">
        <f t="shared" si="41"/>
        <v>6807.0999941676855</v>
      </c>
      <c r="N560">
        <f t="shared" si="42"/>
        <v>7236.0999941602349</v>
      </c>
      <c r="O560">
        <f t="shared" si="43"/>
        <v>7772.5000006258488</v>
      </c>
      <c r="P560">
        <f t="shared" si="44"/>
        <v>9806.1000159680843</v>
      </c>
    </row>
    <row r="561" spans="1:16" x14ac:dyDescent="0.4">
      <c r="A561" s="1">
        <v>2015</v>
      </c>
      <c r="B561" s="1">
        <v>7</v>
      </c>
      <c r="C561" s="1">
        <v>14</v>
      </c>
      <c r="D561" s="1">
        <v>20.79999923706055</v>
      </c>
      <c r="E561" s="1">
        <v>21.39999961853027</v>
      </c>
      <c r="F561" s="1">
        <v>20</v>
      </c>
      <c r="G561" s="1">
        <v>15.5</v>
      </c>
      <c r="H561">
        <f>IF(D561&lt;&gt;"",MAX('DDD Model Calculations'!$D$20-'Weather Data'!D561,0),MAX('DDD Model Calculations'!$D$20-AVERAGE('Weather Data'!D560,'Weather Data'!D562),0))</f>
        <v>0</v>
      </c>
      <c r="I561">
        <f>IF(E561&lt;&gt;"",MAX('DDD Model Calculations'!$D$20-'Weather Data'!E561,0),MAX('DDD Model Calculations'!$D$20-AVERAGE('Weather Data'!E560,'Weather Data'!E562),0))</f>
        <v>0</v>
      </c>
      <c r="J561">
        <f>IF(F561&lt;&gt;"",MAX('DDD Model Calculations'!$D$20-'Weather Data'!F561,0),MAX('DDD Model Calculations'!$D$20-AVERAGE('Weather Data'!F560,'Weather Data'!F562),0))</f>
        <v>0</v>
      </c>
      <c r="K561">
        <f>IF(G561&lt;&gt;"",MAX('DDD Model Calculations'!$D$20-'Weather Data'!G561,0),MAX('DDD Model Calculations'!$D$20-AVERAGE('Weather Data'!G560,'Weather Data'!G562),0))</f>
        <v>2.5</v>
      </c>
      <c r="L561" s="2">
        <f t="shared" si="40"/>
        <v>42199</v>
      </c>
      <c r="M561">
        <f t="shared" si="41"/>
        <v>6807.0999941676855</v>
      </c>
      <c r="N561">
        <f t="shared" si="42"/>
        <v>7236.0999941602349</v>
      </c>
      <c r="O561">
        <f t="shared" si="43"/>
        <v>7772.5000006258488</v>
      </c>
      <c r="P561">
        <f t="shared" si="44"/>
        <v>9808.6000159680843</v>
      </c>
    </row>
    <row r="562" spans="1:16" x14ac:dyDescent="0.4">
      <c r="A562" s="1">
        <v>2015</v>
      </c>
      <c r="B562" s="1">
        <v>7</v>
      </c>
      <c r="C562" s="1">
        <v>15</v>
      </c>
      <c r="D562" s="1">
        <v>17.10000038146973</v>
      </c>
      <c r="E562" s="1">
        <v>17.5</v>
      </c>
      <c r="F562" s="1">
        <v>15.69999980926514</v>
      </c>
      <c r="G562" s="1">
        <v>15.10000038146973</v>
      </c>
      <c r="H562">
        <f>IF(D562&lt;&gt;"",MAX('DDD Model Calculations'!$D$20-'Weather Data'!D562,0),MAX('DDD Model Calculations'!$D$20-AVERAGE('Weather Data'!D561,'Weather Data'!D563),0))</f>
        <v>0.89999961853026988</v>
      </c>
      <c r="I562">
        <f>IF(E562&lt;&gt;"",MAX('DDD Model Calculations'!$D$20-'Weather Data'!E562,0),MAX('DDD Model Calculations'!$D$20-AVERAGE('Weather Data'!E561,'Weather Data'!E563),0))</f>
        <v>0.5</v>
      </c>
      <c r="J562">
        <f>IF(F562&lt;&gt;"",MAX('DDD Model Calculations'!$D$20-'Weather Data'!F562,0),MAX('DDD Model Calculations'!$D$20-AVERAGE('Weather Data'!F561,'Weather Data'!F563),0))</f>
        <v>2.3000001907348597</v>
      </c>
      <c r="K562">
        <f>IF(G562&lt;&gt;"",MAX('DDD Model Calculations'!$D$20-'Weather Data'!G562,0),MAX('DDD Model Calculations'!$D$20-AVERAGE('Weather Data'!G561,'Weather Data'!G563),0))</f>
        <v>2.8999996185302699</v>
      </c>
      <c r="L562" s="2">
        <f t="shared" si="40"/>
        <v>42200</v>
      </c>
      <c r="M562">
        <f t="shared" si="41"/>
        <v>6807.9999937862158</v>
      </c>
      <c r="N562">
        <f t="shared" si="42"/>
        <v>7236.5999941602349</v>
      </c>
      <c r="O562">
        <f t="shared" si="43"/>
        <v>7774.8000008165836</v>
      </c>
      <c r="P562">
        <f t="shared" si="44"/>
        <v>9811.5000155866146</v>
      </c>
    </row>
    <row r="563" spans="1:16" x14ac:dyDescent="0.4">
      <c r="A563" s="1">
        <v>2015</v>
      </c>
      <c r="B563" s="1">
        <v>7</v>
      </c>
      <c r="C563" s="1">
        <v>16</v>
      </c>
      <c r="D563" s="1">
        <v>17.60000038146973</v>
      </c>
      <c r="E563" s="1">
        <v>17.29999923706055</v>
      </c>
      <c r="F563" s="1">
        <v>16.89999961853027</v>
      </c>
      <c r="G563" s="1">
        <v>16.20000076293945</v>
      </c>
      <c r="H563">
        <f>IF(D563&lt;&gt;"",MAX('DDD Model Calculations'!$D$20-'Weather Data'!D563,0),MAX('DDD Model Calculations'!$D$20-AVERAGE('Weather Data'!D562,'Weather Data'!D564),0))</f>
        <v>0.39999961853026988</v>
      </c>
      <c r="I563">
        <f>IF(E563&lt;&gt;"",MAX('DDD Model Calculations'!$D$20-'Weather Data'!E563,0),MAX('DDD Model Calculations'!$D$20-AVERAGE('Weather Data'!E562,'Weather Data'!E564),0))</f>
        <v>0.70000076293944957</v>
      </c>
      <c r="J563">
        <f>IF(F563&lt;&gt;"",MAX('DDD Model Calculations'!$D$20-'Weather Data'!F563,0),MAX('DDD Model Calculations'!$D$20-AVERAGE('Weather Data'!F562,'Weather Data'!F564),0))</f>
        <v>1.1000003814697301</v>
      </c>
      <c r="K563">
        <f>IF(G563&lt;&gt;"",MAX('DDD Model Calculations'!$D$20-'Weather Data'!G563,0),MAX('DDD Model Calculations'!$D$20-AVERAGE('Weather Data'!G562,'Weather Data'!G564),0))</f>
        <v>1.7999992370605504</v>
      </c>
      <c r="L563" s="2">
        <f t="shared" si="40"/>
        <v>42201</v>
      </c>
      <c r="M563">
        <f t="shared" si="41"/>
        <v>6808.3999934047461</v>
      </c>
      <c r="N563">
        <f t="shared" si="42"/>
        <v>7237.2999949231744</v>
      </c>
      <c r="O563">
        <f t="shared" si="43"/>
        <v>7775.9000011980534</v>
      </c>
      <c r="P563">
        <f t="shared" si="44"/>
        <v>9813.3000148236752</v>
      </c>
    </row>
    <row r="564" spans="1:16" x14ac:dyDescent="0.4">
      <c r="A564" s="1">
        <v>2015</v>
      </c>
      <c r="B564" s="1">
        <v>7</v>
      </c>
      <c r="C564" s="1">
        <v>17</v>
      </c>
      <c r="D564" s="1">
        <v>18.79999923706055</v>
      </c>
      <c r="E564" s="1">
        <v>20.89999961853027</v>
      </c>
      <c r="F564" s="1">
        <v>15.69999980926514</v>
      </c>
      <c r="G564" s="1">
        <v>20.79999923706055</v>
      </c>
      <c r="H564">
        <f>IF(D564&lt;&gt;"",MAX('DDD Model Calculations'!$D$20-'Weather Data'!D564,0),MAX('DDD Model Calculations'!$D$20-AVERAGE('Weather Data'!D563,'Weather Data'!D565),0))</f>
        <v>0</v>
      </c>
      <c r="I564">
        <f>IF(E564&lt;&gt;"",MAX('DDD Model Calculations'!$D$20-'Weather Data'!E564,0),MAX('DDD Model Calculations'!$D$20-AVERAGE('Weather Data'!E563,'Weather Data'!E565),0))</f>
        <v>0</v>
      </c>
      <c r="J564">
        <f>IF(F564&lt;&gt;"",MAX('DDD Model Calculations'!$D$20-'Weather Data'!F564,0),MAX('DDD Model Calculations'!$D$20-AVERAGE('Weather Data'!F563,'Weather Data'!F565),0))</f>
        <v>2.3000001907348597</v>
      </c>
      <c r="K564">
        <f>IF(G564&lt;&gt;"",MAX('DDD Model Calculations'!$D$20-'Weather Data'!G564,0),MAX('DDD Model Calculations'!$D$20-AVERAGE('Weather Data'!G563,'Weather Data'!G565),0))</f>
        <v>0</v>
      </c>
      <c r="L564" s="2">
        <f t="shared" si="40"/>
        <v>42202</v>
      </c>
      <c r="M564">
        <f t="shared" si="41"/>
        <v>6808.3999934047461</v>
      </c>
      <c r="N564">
        <f t="shared" si="42"/>
        <v>7237.2999949231744</v>
      </c>
      <c r="O564">
        <f t="shared" si="43"/>
        <v>7778.2000013887882</v>
      </c>
      <c r="P564">
        <f t="shared" si="44"/>
        <v>9813.3000148236752</v>
      </c>
    </row>
    <row r="565" spans="1:16" x14ac:dyDescent="0.4">
      <c r="A565" s="1">
        <v>2015</v>
      </c>
      <c r="B565" s="1">
        <v>7</v>
      </c>
      <c r="C565" s="1">
        <v>18</v>
      </c>
      <c r="D565" s="1">
        <v>25.29999923706055</v>
      </c>
      <c r="E565" s="1">
        <v>25</v>
      </c>
      <c r="F565" s="1">
        <v>23.10000038146973</v>
      </c>
      <c r="G565" s="1">
        <v>16.79999923706055</v>
      </c>
      <c r="H565">
        <f>IF(D565&lt;&gt;"",MAX('DDD Model Calculations'!$D$20-'Weather Data'!D565,0),MAX('DDD Model Calculations'!$D$20-AVERAGE('Weather Data'!D564,'Weather Data'!D566),0))</f>
        <v>0</v>
      </c>
      <c r="I565">
        <f>IF(E565&lt;&gt;"",MAX('DDD Model Calculations'!$D$20-'Weather Data'!E565,0),MAX('DDD Model Calculations'!$D$20-AVERAGE('Weather Data'!E564,'Weather Data'!E566),0))</f>
        <v>0</v>
      </c>
      <c r="J565">
        <f>IF(F565&lt;&gt;"",MAX('DDD Model Calculations'!$D$20-'Weather Data'!F565,0),MAX('DDD Model Calculations'!$D$20-AVERAGE('Weather Data'!F564,'Weather Data'!F566),0))</f>
        <v>0</v>
      </c>
      <c r="K565">
        <f>IF(G565&lt;&gt;"",MAX('DDD Model Calculations'!$D$20-'Weather Data'!G565,0),MAX('DDD Model Calculations'!$D$20-AVERAGE('Weather Data'!G564,'Weather Data'!G566),0))</f>
        <v>1.2000007629394496</v>
      </c>
      <c r="L565" s="2">
        <f t="shared" si="40"/>
        <v>42203</v>
      </c>
      <c r="M565">
        <f t="shared" si="41"/>
        <v>6808.3999934047461</v>
      </c>
      <c r="N565">
        <f t="shared" si="42"/>
        <v>7237.2999949231744</v>
      </c>
      <c r="O565">
        <f t="shared" si="43"/>
        <v>7778.2000013887882</v>
      </c>
      <c r="P565">
        <f t="shared" si="44"/>
        <v>9814.5000155866146</v>
      </c>
    </row>
    <row r="566" spans="1:16" x14ac:dyDescent="0.4">
      <c r="A566" s="1">
        <v>2015</v>
      </c>
      <c r="B566" s="1">
        <v>7</v>
      </c>
      <c r="C566" s="1">
        <v>19</v>
      </c>
      <c r="D566" s="1">
        <v>25.29999923706055</v>
      </c>
      <c r="E566" s="1">
        <v>23.79999923706055</v>
      </c>
      <c r="F566" s="1">
        <v>25.10000038146973</v>
      </c>
      <c r="G566" s="1">
        <v>21.20000076293945</v>
      </c>
      <c r="H566">
        <f>IF(D566&lt;&gt;"",MAX('DDD Model Calculations'!$D$20-'Weather Data'!D566,0),MAX('DDD Model Calculations'!$D$20-AVERAGE('Weather Data'!D565,'Weather Data'!D567),0))</f>
        <v>0</v>
      </c>
      <c r="I566">
        <f>IF(E566&lt;&gt;"",MAX('DDD Model Calculations'!$D$20-'Weather Data'!E566,0),MAX('DDD Model Calculations'!$D$20-AVERAGE('Weather Data'!E565,'Weather Data'!E567),0))</f>
        <v>0</v>
      </c>
      <c r="J566">
        <f>IF(F566&lt;&gt;"",MAX('DDD Model Calculations'!$D$20-'Weather Data'!F566,0),MAX('DDD Model Calculations'!$D$20-AVERAGE('Weather Data'!F565,'Weather Data'!F567),0))</f>
        <v>0</v>
      </c>
      <c r="K566">
        <f>IF(G566&lt;&gt;"",MAX('DDD Model Calculations'!$D$20-'Weather Data'!G566,0),MAX('DDD Model Calculations'!$D$20-AVERAGE('Weather Data'!G565,'Weather Data'!G567),0))</f>
        <v>0</v>
      </c>
      <c r="L566" s="2">
        <f t="shared" si="40"/>
        <v>42204</v>
      </c>
      <c r="M566">
        <f t="shared" si="41"/>
        <v>6808.3999934047461</v>
      </c>
      <c r="N566">
        <f t="shared" si="42"/>
        <v>7237.2999949231744</v>
      </c>
      <c r="O566">
        <f t="shared" si="43"/>
        <v>7778.2000013887882</v>
      </c>
      <c r="P566">
        <f t="shared" si="44"/>
        <v>9814.5000155866146</v>
      </c>
    </row>
    <row r="567" spans="1:16" x14ac:dyDescent="0.4">
      <c r="A567" s="1">
        <v>2015</v>
      </c>
      <c r="B567" s="1">
        <v>7</v>
      </c>
      <c r="C567" s="1">
        <v>20</v>
      </c>
      <c r="D567" s="1">
        <v>22.60000038146973</v>
      </c>
      <c r="E567" s="1">
        <v>21.10000038146973</v>
      </c>
      <c r="F567" s="1">
        <v>23</v>
      </c>
      <c r="G567" s="1">
        <v>18.29999923706055</v>
      </c>
      <c r="H567">
        <f>IF(D567&lt;&gt;"",MAX('DDD Model Calculations'!$D$20-'Weather Data'!D567,0),MAX('DDD Model Calculations'!$D$20-AVERAGE('Weather Data'!D566,'Weather Data'!D568),0))</f>
        <v>0</v>
      </c>
      <c r="I567">
        <f>IF(E567&lt;&gt;"",MAX('DDD Model Calculations'!$D$20-'Weather Data'!E567,0),MAX('DDD Model Calculations'!$D$20-AVERAGE('Weather Data'!E566,'Weather Data'!E568),0))</f>
        <v>0</v>
      </c>
      <c r="J567">
        <f>IF(F567&lt;&gt;"",MAX('DDD Model Calculations'!$D$20-'Weather Data'!F567,0),MAX('DDD Model Calculations'!$D$20-AVERAGE('Weather Data'!F566,'Weather Data'!F568),0))</f>
        <v>0</v>
      </c>
      <c r="K567">
        <f>IF(G567&lt;&gt;"",MAX('DDD Model Calculations'!$D$20-'Weather Data'!G567,0),MAX('DDD Model Calculations'!$D$20-AVERAGE('Weather Data'!G566,'Weather Data'!G568),0))</f>
        <v>0</v>
      </c>
      <c r="L567" s="2">
        <f t="shared" si="40"/>
        <v>42205</v>
      </c>
      <c r="M567">
        <f t="shared" si="41"/>
        <v>6808.3999934047461</v>
      </c>
      <c r="N567">
        <f t="shared" si="42"/>
        <v>7237.2999949231744</v>
      </c>
      <c r="O567">
        <f t="shared" si="43"/>
        <v>7778.2000013887882</v>
      </c>
      <c r="P567">
        <f t="shared" si="44"/>
        <v>9814.5000155866146</v>
      </c>
    </row>
    <row r="568" spans="1:16" x14ac:dyDescent="0.4">
      <c r="A568" s="1">
        <v>2015</v>
      </c>
      <c r="B568" s="1">
        <v>7</v>
      </c>
      <c r="C568" s="1">
        <v>21</v>
      </c>
      <c r="D568" s="1">
        <v>21.79999923706055</v>
      </c>
      <c r="E568" s="1">
        <v>19.89999961853027</v>
      </c>
      <c r="F568" s="1">
        <v>20.79999923706055</v>
      </c>
      <c r="G568" s="1">
        <v>16.89999961853027</v>
      </c>
      <c r="H568">
        <f>IF(D568&lt;&gt;"",MAX('DDD Model Calculations'!$D$20-'Weather Data'!D568,0),MAX('DDD Model Calculations'!$D$20-AVERAGE('Weather Data'!D567,'Weather Data'!D569),0))</f>
        <v>0</v>
      </c>
      <c r="I568">
        <f>IF(E568&lt;&gt;"",MAX('DDD Model Calculations'!$D$20-'Weather Data'!E568,0),MAX('DDD Model Calculations'!$D$20-AVERAGE('Weather Data'!E567,'Weather Data'!E569),0))</f>
        <v>0</v>
      </c>
      <c r="J568">
        <f>IF(F568&lt;&gt;"",MAX('DDD Model Calculations'!$D$20-'Weather Data'!F568,0),MAX('DDD Model Calculations'!$D$20-AVERAGE('Weather Data'!F567,'Weather Data'!F569),0))</f>
        <v>0</v>
      </c>
      <c r="K568">
        <f>IF(G568&lt;&gt;"",MAX('DDD Model Calculations'!$D$20-'Weather Data'!G568,0),MAX('DDD Model Calculations'!$D$20-AVERAGE('Weather Data'!G567,'Weather Data'!G569),0))</f>
        <v>1.1000003814697301</v>
      </c>
      <c r="L568" s="2">
        <f t="shared" si="40"/>
        <v>42206</v>
      </c>
      <c r="M568">
        <f t="shared" si="41"/>
        <v>6808.3999934047461</v>
      </c>
      <c r="N568">
        <f t="shared" si="42"/>
        <v>7237.2999949231744</v>
      </c>
      <c r="O568">
        <f t="shared" si="43"/>
        <v>7778.2000013887882</v>
      </c>
      <c r="P568">
        <f t="shared" si="44"/>
        <v>9815.6000159680843</v>
      </c>
    </row>
    <row r="569" spans="1:16" x14ac:dyDescent="0.4">
      <c r="A569" s="1">
        <v>2015</v>
      </c>
      <c r="B569" s="1">
        <v>7</v>
      </c>
      <c r="C569" s="1">
        <v>22</v>
      </c>
      <c r="D569" s="1">
        <v>20.10000038146973</v>
      </c>
      <c r="E569" s="1">
        <v>17</v>
      </c>
      <c r="F569" s="1">
        <v>19.79999923706055</v>
      </c>
      <c r="G569" s="1">
        <v>17.29999923706055</v>
      </c>
      <c r="H569">
        <f>IF(D569&lt;&gt;"",MAX('DDD Model Calculations'!$D$20-'Weather Data'!D569,0),MAX('DDD Model Calculations'!$D$20-AVERAGE('Weather Data'!D568,'Weather Data'!D570),0))</f>
        <v>0</v>
      </c>
      <c r="I569">
        <f>IF(E569&lt;&gt;"",MAX('DDD Model Calculations'!$D$20-'Weather Data'!E569,0),MAX('DDD Model Calculations'!$D$20-AVERAGE('Weather Data'!E568,'Weather Data'!E570),0))</f>
        <v>1</v>
      </c>
      <c r="J569">
        <f>IF(F569&lt;&gt;"",MAX('DDD Model Calculations'!$D$20-'Weather Data'!F569,0),MAX('DDD Model Calculations'!$D$20-AVERAGE('Weather Data'!F568,'Weather Data'!F570),0))</f>
        <v>0</v>
      </c>
      <c r="K569">
        <f>IF(G569&lt;&gt;"",MAX('DDD Model Calculations'!$D$20-'Weather Data'!G569,0),MAX('DDD Model Calculations'!$D$20-AVERAGE('Weather Data'!G568,'Weather Data'!G570),0))</f>
        <v>0.70000076293944957</v>
      </c>
      <c r="L569" s="2">
        <f t="shared" si="40"/>
        <v>42207</v>
      </c>
      <c r="M569">
        <f t="shared" si="41"/>
        <v>6808.3999934047461</v>
      </c>
      <c r="N569">
        <f t="shared" si="42"/>
        <v>7238.2999949231744</v>
      </c>
      <c r="O569">
        <f t="shared" si="43"/>
        <v>7778.2000013887882</v>
      </c>
      <c r="P569">
        <f t="shared" si="44"/>
        <v>9816.3000167310238</v>
      </c>
    </row>
    <row r="570" spans="1:16" x14ac:dyDescent="0.4">
      <c r="A570" s="1">
        <v>2015</v>
      </c>
      <c r="B570" s="1">
        <v>7</v>
      </c>
      <c r="C570" s="1">
        <v>23</v>
      </c>
      <c r="D570" s="1">
        <v>20.20000076293945</v>
      </c>
      <c r="E570" s="1">
        <v>18.20000076293945</v>
      </c>
      <c r="F570" s="1">
        <v>19.39999961853027</v>
      </c>
      <c r="G570" s="1">
        <v>18.5</v>
      </c>
      <c r="H570">
        <f>IF(D570&lt;&gt;"",MAX('DDD Model Calculations'!$D$20-'Weather Data'!D570,0),MAX('DDD Model Calculations'!$D$20-AVERAGE('Weather Data'!D569,'Weather Data'!D571),0))</f>
        <v>0</v>
      </c>
      <c r="I570">
        <f>IF(E570&lt;&gt;"",MAX('DDD Model Calculations'!$D$20-'Weather Data'!E570,0),MAX('DDD Model Calculations'!$D$20-AVERAGE('Weather Data'!E569,'Weather Data'!E571),0))</f>
        <v>0</v>
      </c>
      <c r="J570">
        <f>IF(F570&lt;&gt;"",MAX('DDD Model Calculations'!$D$20-'Weather Data'!F570,0),MAX('DDD Model Calculations'!$D$20-AVERAGE('Weather Data'!F569,'Weather Data'!F571),0))</f>
        <v>0</v>
      </c>
      <c r="K570">
        <f>IF(G570&lt;&gt;"",MAX('DDD Model Calculations'!$D$20-'Weather Data'!G570,0),MAX('DDD Model Calculations'!$D$20-AVERAGE('Weather Data'!G569,'Weather Data'!G571),0))</f>
        <v>0</v>
      </c>
      <c r="L570" s="2">
        <f t="shared" si="40"/>
        <v>42208</v>
      </c>
      <c r="M570">
        <f t="shared" si="41"/>
        <v>6808.3999934047461</v>
      </c>
      <c r="N570">
        <f t="shared" si="42"/>
        <v>7238.2999949231744</v>
      </c>
      <c r="O570">
        <f t="shared" si="43"/>
        <v>7778.2000013887882</v>
      </c>
      <c r="P570">
        <f t="shared" si="44"/>
        <v>9816.3000167310238</v>
      </c>
    </row>
    <row r="571" spans="1:16" x14ac:dyDescent="0.4">
      <c r="A571" s="1">
        <v>2015</v>
      </c>
      <c r="B571" s="1">
        <v>7</v>
      </c>
      <c r="C571" s="1">
        <v>24</v>
      </c>
      <c r="D571" s="1">
        <v>21.29999923706055</v>
      </c>
      <c r="E571" s="1">
        <v>20.79999923706055</v>
      </c>
      <c r="F571" s="1">
        <v>20.20000076293945</v>
      </c>
      <c r="G571" s="1">
        <v>19.10000038146973</v>
      </c>
      <c r="H571">
        <f>IF(D571&lt;&gt;"",MAX('DDD Model Calculations'!$D$20-'Weather Data'!D571,0),MAX('DDD Model Calculations'!$D$20-AVERAGE('Weather Data'!D570,'Weather Data'!D572),0))</f>
        <v>0</v>
      </c>
      <c r="I571">
        <f>IF(E571&lt;&gt;"",MAX('DDD Model Calculations'!$D$20-'Weather Data'!E571,0),MAX('DDD Model Calculations'!$D$20-AVERAGE('Weather Data'!E570,'Weather Data'!E572),0))</f>
        <v>0</v>
      </c>
      <c r="J571">
        <f>IF(F571&lt;&gt;"",MAX('DDD Model Calculations'!$D$20-'Weather Data'!F571,0),MAX('DDD Model Calculations'!$D$20-AVERAGE('Weather Data'!F570,'Weather Data'!F572),0))</f>
        <v>0</v>
      </c>
      <c r="K571">
        <f>IF(G571&lt;&gt;"",MAX('DDD Model Calculations'!$D$20-'Weather Data'!G571,0),MAX('DDD Model Calculations'!$D$20-AVERAGE('Weather Data'!G570,'Weather Data'!G572),0))</f>
        <v>0</v>
      </c>
      <c r="L571" s="2">
        <f t="shared" si="40"/>
        <v>42209</v>
      </c>
      <c r="M571">
        <f t="shared" si="41"/>
        <v>6808.3999934047461</v>
      </c>
      <c r="N571">
        <f t="shared" si="42"/>
        <v>7238.2999949231744</v>
      </c>
      <c r="O571">
        <f t="shared" si="43"/>
        <v>7778.2000013887882</v>
      </c>
      <c r="P571">
        <f t="shared" si="44"/>
        <v>9816.3000167310238</v>
      </c>
    </row>
    <row r="572" spans="1:16" x14ac:dyDescent="0.4">
      <c r="A572" s="1">
        <v>2015</v>
      </c>
      <c r="B572" s="1">
        <v>7</v>
      </c>
      <c r="C572" s="1">
        <v>25</v>
      </c>
      <c r="D572" s="1">
        <v>25.70000076293945</v>
      </c>
      <c r="E572" s="1">
        <v>23.20000076293945</v>
      </c>
      <c r="F572" s="1">
        <v>20.70000076293945</v>
      </c>
      <c r="G572" s="1">
        <v>22.20000076293945</v>
      </c>
      <c r="H572">
        <f>IF(D572&lt;&gt;"",MAX('DDD Model Calculations'!$D$20-'Weather Data'!D572,0),MAX('DDD Model Calculations'!$D$20-AVERAGE('Weather Data'!D571,'Weather Data'!D573),0))</f>
        <v>0</v>
      </c>
      <c r="I572">
        <f>IF(E572&lt;&gt;"",MAX('DDD Model Calculations'!$D$20-'Weather Data'!E572,0),MAX('DDD Model Calculations'!$D$20-AVERAGE('Weather Data'!E571,'Weather Data'!E573),0))</f>
        <v>0</v>
      </c>
      <c r="J572">
        <f>IF(F572&lt;&gt;"",MAX('DDD Model Calculations'!$D$20-'Weather Data'!F572,0),MAX('DDD Model Calculations'!$D$20-AVERAGE('Weather Data'!F571,'Weather Data'!F573),0))</f>
        <v>0</v>
      </c>
      <c r="K572">
        <f>IF(G572&lt;&gt;"",MAX('DDD Model Calculations'!$D$20-'Weather Data'!G572,0),MAX('DDD Model Calculations'!$D$20-AVERAGE('Weather Data'!G571,'Weather Data'!G573),0))</f>
        <v>0</v>
      </c>
      <c r="L572" s="2">
        <f t="shared" si="40"/>
        <v>42210</v>
      </c>
      <c r="M572">
        <f t="shared" si="41"/>
        <v>6808.3999934047461</v>
      </c>
      <c r="N572">
        <f t="shared" si="42"/>
        <v>7238.2999949231744</v>
      </c>
      <c r="O572">
        <f t="shared" si="43"/>
        <v>7778.2000013887882</v>
      </c>
      <c r="P572">
        <f t="shared" si="44"/>
        <v>9816.3000167310238</v>
      </c>
    </row>
    <row r="573" spans="1:16" x14ac:dyDescent="0.4">
      <c r="A573" s="1">
        <v>2015</v>
      </c>
      <c r="B573" s="1">
        <v>7</v>
      </c>
      <c r="C573" s="1">
        <v>26</v>
      </c>
      <c r="D573" s="1">
        <v>23.60000038146973</v>
      </c>
      <c r="E573" s="1">
        <v>20.89999961853027</v>
      </c>
      <c r="F573" s="1">
        <v>24</v>
      </c>
      <c r="G573" s="1">
        <v>22.5</v>
      </c>
      <c r="H573">
        <f>IF(D573&lt;&gt;"",MAX('DDD Model Calculations'!$D$20-'Weather Data'!D573,0),MAX('DDD Model Calculations'!$D$20-AVERAGE('Weather Data'!D572,'Weather Data'!D574),0))</f>
        <v>0</v>
      </c>
      <c r="I573">
        <f>IF(E573&lt;&gt;"",MAX('DDD Model Calculations'!$D$20-'Weather Data'!E573,0),MAX('DDD Model Calculations'!$D$20-AVERAGE('Weather Data'!E572,'Weather Data'!E574),0))</f>
        <v>0</v>
      </c>
      <c r="J573">
        <f>IF(F573&lt;&gt;"",MAX('DDD Model Calculations'!$D$20-'Weather Data'!F573,0),MAX('DDD Model Calculations'!$D$20-AVERAGE('Weather Data'!F572,'Weather Data'!F574),0))</f>
        <v>0</v>
      </c>
      <c r="K573">
        <f>IF(G573&lt;&gt;"",MAX('DDD Model Calculations'!$D$20-'Weather Data'!G573,0),MAX('DDD Model Calculations'!$D$20-AVERAGE('Weather Data'!G572,'Weather Data'!G574),0))</f>
        <v>0</v>
      </c>
      <c r="L573" s="2">
        <f t="shared" si="40"/>
        <v>42211</v>
      </c>
      <c r="M573">
        <f t="shared" si="41"/>
        <v>6808.3999934047461</v>
      </c>
      <c r="N573">
        <f t="shared" si="42"/>
        <v>7238.2999949231744</v>
      </c>
      <c r="O573">
        <f t="shared" si="43"/>
        <v>7778.2000013887882</v>
      </c>
      <c r="P573">
        <f t="shared" si="44"/>
        <v>9816.3000167310238</v>
      </c>
    </row>
    <row r="574" spans="1:16" x14ac:dyDescent="0.4">
      <c r="A574" s="1">
        <v>2015</v>
      </c>
      <c r="B574" s="1">
        <v>7</v>
      </c>
      <c r="C574" s="1">
        <v>27</v>
      </c>
      <c r="D574" s="1">
        <v>25.29999923706055</v>
      </c>
      <c r="E574" s="1">
        <v>22.79999923706055</v>
      </c>
      <c r="F574" s="1">
        <v>25.10000038146973</v>
      </c>
      <c r="G574" s="1">
        <v>23</v>
      </c>
      <c r="H574">
        <f>IF(D574&lt;&gt;"",MAX('DDD Model Calculations'!$D$20-'Weather Data'!D574,0),MAX('DDD Model Calculations'!$D$20-AVERAGE('Weather Data'!D573,'Weather Data'!D575),0))</f>
        <v>0</v>
      </c>
      <c r="I574">
        <f>IF(E574&lt;&gt;"",MAX('DDD Model Calculations'!$D$20-'Weather Data'!E574,0),MAX('DDD Model Calculations'!$D$20-AVERAGE('Weather Data'!E573,'Weather Data'!E575),0))</f>
        <v>0</v>
      </c>
      <c r="J574">
        <f>IF(F574&lt;&gt;"",MAX('DDD Model Calculations'!$D$20-'Weather Data'!F574,0),MAX('DDD Model Calculations'!$D$20-AVERAGE('Weather Data'!F573,'Weather Data'!F575),0))</f>
        <v>0</v>
      </c>
      <c r="K574">
        <f>IF(G574&lt;&gt;"",MAX('DDD Model Calculations'!$D$20-'Weather Data'!G574,0),MAX('DDD Model Calculations'!$D$20-AVERAGE('Weather Data'!G573,'Weather Data'!G575),0))</f>
        <v>0</v>
      </c>
      <c r="L574" s="2">
        <f t="shared" si="40"/>
        <v>42212</v>
      </c>
      <c r="M574">
        <f t="shared" si="41"/>
        <v>6808.3999934047461</v>
      </c>
      <c r="N574">
        <f t="shared" si="42"/>
        <v>7238.2999949231744</v>
      </c>
      <c r="O574">
        <f t="shared" si="43"/>
        <v>7778.2000013887882</v>
      </c>
      <c r="P574">
        <f t="shared" si="44"/>
        <v>9816.3000167310238</v>
      </c>
    </row>
    <row r="575" spans="1:16" x14ac:dyDescent="0.4">
      <c r="A575" s="1">
        <v>2015</v>
      </c>
      <c r="B575" s="1">
        <v>7</v>
      </c>
      <c r="C575" s="1">
        <v>28</v>
      </c>
      <c r="D575" s="1">
        <v>25.5</v>
      </c>
      <c r="E575" s="1">
        <v>23.20000076293945</v>
      </c>
      <c r="F575" s="1">
        <v>25.29999923706055</v>
      </c>
      <c r="G575" s="1">
        <v>20.39999961853027</v>
      </c>
      <c r="H575">
        <f>IF(D575&lt;&gt;"",MAX('DDD Model Calculations'!$D$20-'Weather Data'!D575,0),MAX('DDD Model Calculations'!$D$20-AVERAGE('Weather Data'!D574,'Weather Data'!D576),0))</f>
        <v>0</v>
      </c>
      <c r="I575">
        <f>IF(E575&lt;&gt;"",MAX('DDD Model Calculations'!$D$20-'Weather Data'!E575,0),MAX('DDD Model Calculations'!$D$20-AVERAGE('Weather Data'!E574,'Weather Data'!E576),0))</f>
        <v>0</v>
      </c>
      <c r="J575">
        <f>IF(F575&lt;&gt;"",MAX('DDD Model Calculations'!$D$20-'Weather Data'!F575,0),MAX('DDD Model Calculations'!$D$20-AVERAGE('Weather Data'!F574,'Weather Data'!F576),0))</f>
        <v>0</v>
      </c>
      <c r="K575">
        <f>IF(G575&lt;&gt;"",MAX('DDD Model Calculations'!$D$20-'Weather Data'!G575,0),MAX('DDD Model Calculations'!$D$20-AVERAGE('Weather Data'!G574,'Weather Data'!G576),0))</f>
        <v>0</v>
      </c>
      <c r="L575" s="2">
        <f t="shared" si="40"/>
        <v>42213</v>
      </c>
      <c r="M575">
        <f t="shared" si="41"/>
        <v>6808.3999934047461</v>
      </c>
      <c r="N575">
        <f t="shared" si="42"/>
        <v>7238.2999949231744</v>
      </c>
      <c r="O575">
        <f t="shared" si="43"/>
        <v>7778.2000013887882</v>
      </c>
      <c r="P575">
        <f t="shared" si="44"/>
        <v>9816.3000167310238</v>
      </c>
    </row>
    <row r="576" spans="1:16" x14ac:dyDescent="0.4">
      <c r="A576" s="1">
        <v>2015</v>
      </c>
      <c r="B576" s="1">
        <v>7</v>
      </c>
      <c r="C576" s="1">
        <v>29</v>
      </c>
      <c r="D576" s="1">
        <v>26.29999923706055</v>
      </c>
      <c r="E576" s="1">
        <v>23.70000076293945</v>
      </c>
      <c r="F576" s="1">
        <v>27.10000038146973</v>
      </c>
      <c r="G576" s="1">
        <v>21.70000076293945</v>
      </c>
      <c r="H576">
        <f>IF(D576&lt;&gt;"",MAX('DDD Model Calculations'!$D$20-'Weather Data'!D576,0),MAX('DDD Model Calculations'!$D$20-AVERAGE('Weather Data'!D575,'Weather Data'!D577),0))</f>
        <v>0</v>
      </c>
      <c r="I576">
        <f>IF(E576&lt;&gt;"",MAX('DDD Model Calculations'!$D$20-'Weather Data'!E576,0),MAX('DDD Model Calculations'!$D$20-AVERAGE('Weather Data'!E575,'Weather Data'!E577),0))</f>
        <v>0</v>
      </c>
      <c r="J576">
        <f>IF(F576&lt;&gt;"",MAX('DDD Model Calculations'!$D$20-'Weather Data'!F576,0),MAX('DDD Model Calculations'!$D$20-AVERAGE('Weather Data'!F575,'Weather Data'!F577),0))</f>
        <v>0</v>
      </c>
      <c r="K576">
        <f>IF(G576&lt;&gt;"",MAX('DDD Model Calculations'!$D$20-'Weather Data'!G576,0),MAX('DDD Model Calculations'!$D$20-AVERAGE('Weather Data'!G575,'Weather Data'!G577),0))</f>
        <v>0</v>
      </c>
      <c r="L576" s="2">
        <f t="shared" si="40"/>
        <v>42214</v>
      </c>
      <c r="M576">
        <f t="shared" si="41"/>
        <v>6808.3999934047461</v>
      </c>
      <c r="N576">
        <f t="shared" si="42"/>
        <v>7238.2999949231744</v>
      </c>
      <c r="O576">
        <f t="shared" si="43"/>
        <v>7778.2000013887882</v>
      </c>
      <c r="P576">
        <f t="shared" si="44"/>
        <v>9816.3000167310238</v>
      </c>
    </row>
    <row r="577" spans="1:16" x14ac:dyDescent="0.4">
      <c r="A577" s="1">
        <v>2015</v>
      </c>
      <c r="B577" s="1">
        <v>7</v>
      </c>
      <c r="C577" s="1">
        <v>30</v>
      </c>
      <c r="D577" s="1">
        <v>25</v>
      </c>
      <c r="E577" s="1">
        <v>22</v>
      </c>
      <c r="F577" s="1">
        <v>24.60000038146973</v>
      </c>
      <c r="G577" s="1">
        <v>20.20000076293945</v>
      </c>
      <c r="H577">
        <f>IF(D577&lt;&gt;"",MAX('DDD Model Calculations'!$D$20-'Weather Data'!D577,0),MAX('DDD Model Calculations'!$D$20-AVERAGE('Weather Data'!D576,'Weather Data'!D578),0))</f>
        <v>0</v>
      </c>
      <c r="I577">
        <f>IF(E577&lt;&gt;"",MAX('DDD Model Calculations'!$D$20-'Weather Data'!E577,0),MAX('DDD Model Calculations'!$D$20-AVERAGE('Weather Data'!E576,'Weather Data'!E578),0))</f>
        <v>0</v>
      </c>
      <c r="J577">
        <f>IF(F577&lt;&gt;"",MAX('DDD Model Calculations'!$D$20-'Weather Data'!F577,0),MAX('DDD Model Calculations'!$D$20-AVERAGE('Weather Data'!F576,'Weather Data'!F578),0))</f>
        <v>0</v>
      </c>
      <c r="K577">
        <f>IF(G577&lt;&gt;"",MAX('DDD Model Calculations'!$D$20-'Weather Data'!G577,0),MAX('DDD Model Calculations'!$D$20-AVERAGE('Weather Data'!G576,'Weather Data'!G578),0))</f>
        <v>0</v>
      </c>
      <c r="L577" s="2">
        <f t="shared" si="40"/>
        <v>42215</v>
      </c>
      <c r="M577">
        <f t="shared" si="41"/>
        <v>6808.3999934047461</v>
      </c>
      <c r="N577">
        <f t="shared" si="42"/>
        <v>7238.2999949231744</v>
      </c>
      <c r="O577">
        <f t="shared" si="43"/>
        <v>7778.2000013887882</v>
      </c>
      <c r="P577">
        <f t="shared" si="44"/>
        <v>9816.3000167310238</v>
      </c>
    </row>
    <row r="578" spans="1:16" x14ac:dyDescent="0.4">
      <c r="A578" s="1">
        <v>2015</v>
      </c>
      <c r="B578" s="1">
        <v>7</v>
      </c>
      <c r="C578" s="1">
        <v>31</v>
      </c>
      <c r="D578" s="1">
        <v>23.39999961853027</v>
      </c>
      <c r="E578" s="1">
        <v>21.5</v>
      </c>
      <c r="F578" s="1">
        <v>22.39999961853027</v>
      </c>
      <c r="G578" s="1">
        <v>18.60000038146973</v>
      </c>
      <c r="H578">
        <f>IF(D578&lt;&gt;"",MAX('DDD Model Calculations'!$D$20-'Weather Data'!D578,0),MAX('DDD Model Calculations'!$D$20-AVERAGE('Weather Data'!D577,'Weather Data'!D579),0))</f>
        <v>0</v>
      </c>
      <c r="I578">
        <f>IF(E578&lt;&gt;"",MAX('DDD Model Calculations'!$D$20-'Weather Data'!E578,0),MAX('DDD Model Calculations'!$D$20-AVERAGE('Weather Data'!E577,'Weather Data'!E579),0))</f>
        <v>0</v>
      </c>
      <c r="J578">
        <f>IF(F578&lt;&gt;"",MAX('DDD Model Calculations'!$D$20-'Weather Data'!F578,0),MAX('DDD Model Calculations'!$D$20-AVERAGE('Weather Data'!F577,'Weather Data'!F579),0))</f>
        <v>0</v>
      </c>
      <c r="K578">
        <f>IF(G578&lt;&gt;"",MAX('DDD Model Calculations'!$D$20-'Weather Data'!G578,0),MAX('DDD Model Calculations'!$D$20-AVERAGE('Weather Data'!G577,'Weather Data'!G579),0))</f>
        <v>0</v>
      </c>
      <c r="L578" s="2">
        <f t="shared" ref="L578:L641" si="45">DATE(A578,B578,C578)</f>
        <v>42216</v>
      </c>
      <c r="M578">
        <f t="shared" si="41"/>
        <v>6808.3999934047461</v>
      </c>
      <c r="N578">
        <f t="shared" si="42"/>
        <v>7238.2999949231744</v>
      </c>
      <c r="O578">
        <f t="shared" si="43"/>
        <v>7778.2000013887882</v>
      </c>
      <c r="P578">
        <f t="shared" si="44"/>
        <v>9816.3000167310238</v>
      </c>
    </row>
    <row r="579" spans="1:16" x14ac:dyDescent="0.4">
      <c r="A579" s="1">
        <v>2015</v>
      </c>
      <c r="B579" s="1">
        <v>8</v>
      </c>
      <c r="C579" s="1">
        <v>1</v>
      </c>
      <c r="D579" s="1">
        <v>21.89999961853027</v>
      </c>
      <c r="E579" s="1">
        <v>20.20000076293945</v>
      </c>
      <c r="F579" s="1">
        <v>20.29999923706055</v>
      </c>
      <c r="G579" s="1">
        <v>19.70000076293945</v>
      </c>
      <c r="H579">
        <f>IF(D579&lt;&gt;"",MAX('DDD Model Calculations'!$D$20-'Weather Data'!D579,0),MAX('DDD Model Calculations'!$D$20-AVERAGE('Weather Data'!D578,'Weather Data'!D580),0))</f>
        <v>0</v>
      </c>
      <c r="I579">
        <f>IF(E579&lt;&gt;"",MAX('DDD Model Calculations'!$D$20-'Weather Data'!E579,0),MAX('DDD Model Calculations'!$D$20-AVERAGE('Weather Data'!E578,'Weather Data'!E580),0))</f>
        <v>0</v>
      </c>
      <c r="J579">
        <f>IF(F579&lt;&gt;"",MAX('DDD Model Calculations'!$D$20-'Weather Data'!F579,0),MAX('DDD Model Calculations'!$D$20-AVERAGE('Weather Data'!F578,'Weather Data'!F580),0))</f>
        <v>0</v>
      </c>
      <c r="K579">
        <f>IF(G579&lt;&gt;"",MAX('DDD Model Calculations'!$D$20-'Weather Data'!G579,0),MAX('DDD Model Calculations'!$D$20-AVERAGE('Weather Data'!G578,'Weather Data'!G580),0))</f>
        <v>0</v>
      </c>
      <c r="L579" s="2">
        <f t="shared" si="45"/>
        <v>42217</v>
      </c>
      <c r="M579">
        <f t="shared" ref="M579:M642" si="46">M578+H579</f>
        <v>6808.3999934047461</v>
      </c>
      <c r="N579">
        <f t="shared" ref="N579:N642" si="47">N578+I579</f>
        <v>7238.2999949231744</v>
      </c>
      <c r="O579">
        <f t="shared" ref="O579:O642" si="48">O578+J579</f>
        <v>7778.2000013887882</v>
      </c>
      <c r="P579">
        <f t="shared" ref="P579:P642" si="49">P578+K579</f>
        <v>9816.3000167310238</v>
      </c>
    </row>
    <row r="580" spans="1:16" x14ac:dyDescent="0.4">
      <c r="A580" s="1">
        <v>2015</v>
      </c>
      <c r="B580" s="1">
        <v>8</v>
      </c>
      <c r="C580" s="1">
        <v>2</v>
      </c>
      <c r="D580" s="1">
        <v>23</v>
      </c>
      <c r="E580" s="1">
        <v>21</v>
      </c>
      <c r="F580" s="1">
        <v>21.10000038146973</v>
      </c>
      <c r="G580" s="1">
        <v>19.60000038146973</v>
      </c>
      <c r="H580">
        <f>IF(D580&lt;&gt;"",MAX('DDD Model Calculations'!$D$20-'Weather Data'!D580,0),MAX('DDD Model Calculations'!$D$20-AVERAGE('Weather Data'!D579,'Weather Data'!D581),0))</f>
        <v>0</v>
      </c>
      <c r="I580">
        <f>IF(E580&lt;&gt;"",MAX('DDD Model Calculations'!$D$20-'Weather Data'!E580,0),MAX('DDD Model Calculations'!$D$20-AVERAGE('Weather Data'!E579,'Weather Data'!E581),0))</f>
        <v>0</v>
      </c>
      <c r="J580">
        <f>IF(F580&lt;&gt;"",MAX('DDD Model Calculations'!$D$20-'Weather Data'!F580,0),MAX('DDD Model Calculations'!$D$20-AVERAGE('Weather Data'!F579,'Weather Data'!F581),0))</f>
        <v>0</v>
      </c>
      <c r="K580">
        <f>IF(G580&lt;&gt;"",MAX('DDD Model Calculations'!$D$20-'Weather Data'!G580,0),MAX('DDD Model Calculations'!$D$20-AVERAGE('Weather Data'!G579,'Weather Data'!G581),0))</f>
        <v>0</v>
      </c>
      <c r="L580" s="2">
        <f t="shared" si="45"/>
        <v>42218</v>
      </c>
      <c r="M580">
        <f t="shared" si="46"/>
        <v>6808.3999934047461</v>
      </c>
      <c r="N580">
        <f t="shared" si="47"/>
        <v>7238.2999949231744</v>
      </c>
      <c r="O580">
        <f t="shared" si="48"/>
        <v>7778.2000013887882</v>
      </c>
      <c r="P580">
        <f t="shared" si="49"/>
        <v>9816.3000167310238</v>
      </c>
    </row>
    <row r="581" spans="1:16" x14ac:dyDescent="0.4">
      <c r="A581" s="1">
        <v>2015</v>
      </c>
      <c r="B581" s="1">
        <v>8</v>
      </c>
      <c r="C581" s="1">
        <v>3</v>
      </c>
      <c r="D581" s="1">
        <v>22.20000076293945</v>
      </c>
      <c r="E581" s="1">
        <v>20.5</v>
      </c>
      <c r="F581" s="1">
        <v>19.60000038146973</v>
      </c>
      <c r="G581" s="1">
        <v>17.20000076293945</v>
      </c>
      <c r="H581">
        <f>IF(D581&lt;&gt;"",MAX('DDD Model Calculations'!$D$20-'Weather Data'!D581,0),MAX('DDD Model Calculations'!$D$20-AVERAGE('Weather Data'!D580,'Weather Data'!D582),0))</f>
        <v>0</v>
      </c>
      <c r="I581">
        <f>IF(E581&lt;&gt;"",MAX('DDD Model Calculations'!$D$20-'Weather Data'!E581,0),MAX('DDD Model Calculations'!$D$20-AVERAGE('Weather Data'!E580,'Weather Data'!E582),0))</f>
        <v>0</v>
      </c>
      <c r="J581">
        <f>IF(F581&lt;&gt;"",MAX('DDD Model Calculations'!$D$20-'Weather Data'!F581,0),MAX('DDD Model Calculations'!$D$20-AVERAGE('Weather Data'!F580,'Weather Data'!F582),0))</f>
        <v>0</v>
      </c>
      <c r="K581">
        <f>IF(G581&lt;&gt;"",MAX('DDD Model Calculations'!$D$20-'Weather Data'!G581,0),MAX('DDD Model Calculations'!$D$20-AVERAGE('Weather Data'!G580,'Weather Data'!G582),0))</f>
        <v>0.79999923706055043</v>
      </c>
      <c r="L581" s="2">
        <f t="shared" si="45"/>
        <v>42219</v>
      </c>
      <c r="M581">
        <f t="shared" si="46"/>
        <v>6808.3999934047461</v>
      </c>
      <c r="N581">
        <f t="shared" si="47"/>
        <v>7238.2999949231744</v>
      </c>
      <c r="O581">
        <f t="shared" si="48"/>
        <v>7778.2000013887882</v>
      </c>
      <c r="P581">
        <f t="shared" si="49"/>
        <v>9817.1000159680843</v>
      </c>
    </row>
    <row r="582" spans="1:16" x14ac:dyDescent="0.4">
      <c r="A582" s="1">
        <v>2015</v>
      </c>
      <c r="B582" s="1">
        <v>8</v>
      </c>
      <c r="C582" s="1">
        <v>4</v>
      </c>
      <c r="D582" s="1">
        <v>21.79999923706055</v>
      </c>
      <c r="E582" s="1">
        <v>19.79999923706055</v>
      </c>
      <c r="F582" s="1">
        <v>19.60000038146973</v>
      </c>
      <c r="G582" s="1">
        <v>15.30000019073486</v>
      </c>
      <c r="H582">
        <f>IF(D582&lt;&gt;"",MAX('DDD Model Calculations'!$D$20-'Weather Data'!D582,0),MAX('DDD Model Calculations'!$D$20-AVERAGE('Weather Data'!D581,'Weather Data'!D583),0))</f>
        <v>0</v>
      </c>
      <c r="I582">
        <f>IF(E582&lt;&gt;"",MAX('DDD Model Calculations'!$D$20-'Weather Data'!E582,0),MAX('DDD Model Calculations'!$D$20-AVERAGE('Weather Data'!E581,'Weather Data'!E583),0))</f>
        <v>0</v>
      </c>
      <c r="J582">
        <f>IF(F582&lt;&gt;"",MAX('DDD Model Calculations'!$D$20-'Weather Data'!F582,0),MAX('DDD Model Calculations'!$D$20-AVERAGE('Weather Data'!F581,'Weather Data'!F583),0))</f>
        <v>0</v>
      </c>
      <c r="K582">
        <f>IF(G582&lt;&gt;"",MAX('DDD Model Calculations'!$D$20-'Weather Data'!G582,0),MAX('DDD Model Calculations'!$D$20-AVERAGE('Weather Data'!G581,'Weather Data'!G583),0))</f>
        <v>2.6999998092651403</v>
      </c>
      <c r="L582" s="2">
        <f t="shared" si="45"/>
        <v>42220</v>
      </c>
      <c r="M582">
        <f t="shared" si="46"/>
        <v>6808.3999934047461</v>
      </c>
      <c r="N582">
        <f t="shared" si="47"/>
        <v>7238.2999949231744</v>
      </c>
      <c r="O582">
        <f t="shared" si="48"/>
        <v>7778.2000013887882</v>
      </c>
      <c r="P582">
        <f t="shared" si="49"/>
        <v>9819.8000157773495</v>
      </c>
    </row>
    <row r="583" spans="1:16" x14ac:dyDescent="0.4">
      <c r="A583" s="1">
        <v>2015</v>
      </c>
      <c r="B583" s="1">
        <v>8</v>
      </c>
      <c r="C583" s="1">
        <v>5</v>
      </c>
      <c r="D583" s="1">
        <v>19.29999923706055</v>
      </c>
      <c r="E583" s="1">
        <v>15.60000038146973</v>
      </c>
      <c r="F583" s="1">
        <v>18.10000038146973</v>
      </c>
      <c r="G583" s="1">
        <v>15.89999961853027</v>
      </c>
      <c r="H583">
        <f>IF(D583&lt;&gt;"",MAX('DDD Model Calculations'!$D$20-'Weather Data'!D583,0),MAX('DDD Model Calculations'!$D$20-AVERAGE('Weather Data'!D582,'Weather Data'!D584),0))</f>
        <v>0</v>
      </c>
      <c r="I583">
        <f>IF(E583&lt;&gt;"",MAX('DDD Model Calculations'!$D$20-'Weather Data'!E583,0),MAX('DDD Model Calculations'!$D$20-AVERAGE('Weather Data'!E582,'Weather Data'!E584),0))</f>
        <v>2.3999996185302699</v>
      </c>
      <c r="J583">
        <f>IF(F583&lt;&gt;"",MAX('DDD Model Calculations'!$D$20-'Weather Data'!F583,0),MAX('DDD Model Calculations'!$D$20-AVERAGE('Weather Data'!F582,'Weather Data'!F584),0))</f>
        <v>0</v>
      </c>
      <c r="K583">
        <f>IF(G583&lt;&gt;"",MAX('DDD Model Calculations'!$D$20-'Weather Data'!G583,0),MAX('DDD Model Calculations'!$D$20-AVERAGE('Weather Data'!G582,'Weather Data'!G584),0))</f>
        <v>2.1000003814697301</v>
      </c>
      <c r="L583" s="2">
        <f t="shared" si="45"/>
        <v>42221</v>
      </c>
      <c r="M583">
        <f t="shared" si="46"/>
        <v>6808.3999934047461</v>
      </c>
      <c r="N583">
        <f t="shared" si="47"/>
        <v>7240.6999945417047</v>
      </c>
      <c r="O583">
        <f t="shared" si="48"/>
        <v>7778.2000013887882</v>
      </c>
      <c r="P583">
        <f t="shared" si="49"/>
        <v>9821.9000161588192</v>
      </c>
    </row>
    <row r="584" spans="1:16" x14ac:dyDescent="0.4">
      <c r="A584" s="1">
        <v>2015</v>
      </c>
      <c r="B584" s="1">
        <v>8</v>
      </c>
      <c r="C584" s="1">
        <v>6</v>
      </c>
      <c r="D584" s="1">
        <v>18.60000038146973</v>
      </c>
      <c r="E584" s="1">
        <v>16.60000038146973</v>
      </c>
      <c r="F584" s="1">
        <v>18.10000038146973</v>
      </c>
      <c r="G584" s="1">
        <v>16.20000076293945</v>
      </c>
      <c r="H584">
        <f>IF(D584&lt;&gt;"",MAX('DDD Model Calculations'!$D$20-'Weather Data'!D584,0),MAX('DDD Model Calculations'!$D$20-AVERAGE('Weather Data'!D583,'Weather Data'!D585),0))</f>
        <v>0</v>
      </c>
      <c r="I584">
        <f>IF(E584&lt;&gt;"",MAX('DDD Model Calculations'!$D$20-'Weather Data'!E584,0),MAX('DDD Model Calculations'!$D$20-AVERAGE('Weather Data'!E583,'Weather Data'!E585),0))</f>
        <v>1.3999996185302699</v>
      </c>
      <c r="J584">
        <f>IF(F584&lt;&gt;"",MAX('DDD Model Calculations'!$D$20-'Weather Data'!F584,0),MAX('DDD Model Calculations'!$D$20-AVERAGE('Weather Data'!F583,'Weather Data'!F585),0))</f>
        <v>0</v>
      </c>
      <c r="K584">
        <f>IF(G584&lt;&gt;"",MAX('DDD Model Calculations'!$D$20-'Weather Data'!G584,0),MAX('DDD Model Calculations'!$D$20-AVERAGE('Weather Data'!G583,'Weather Data'!G585),0))</f>
        <v>1.7999992370605504</v>
      </c>
      <c r="L584" s="2">
        <f t="shared" si="45"/>
        <v>42222</v>
      </c>
      <c r="M584">
        <f t="shared" si="46"/>
        <v>6808.3999934047461</v>
      </c>
      <c r="N584">
        <f t="shared" si="47"/>
        <v>7242.0999941602349</v>
      </c>
      <c r="O584">
        <f t="shared" si="48"/>
        <v>7778.2000013887882</v>
      </c>
      <c r="P584">
        <f t="shared" si="49"/>
        <v>9823.7000153958797</v>
      </c>
    </row>
    <row r="585" spans="1:16" x14ac:dyDescent="0.4">
      <c r="A585" s="1">
        <v>2015</v>
      </c>
      <c r="B585" s="1">
        <v>8</v>
      </c>
      <c r="C585" s="1">
        <v>7</v>
      </c>
      <c r="D585" s="1">
        <v>19.5</v>
      </c>
      <c r="E585" s="1">
        <v>19.10000038146973</v>
      </c>
      <c r="F585" s="1">
        <v>17.89999961853027</v>
      </c>
      <c r="G585" s="1">
        <v>16.79999923706055</v>
      </c>
      <c r="H585">
        <f>IF(D585&lt;&gt;"",MAX('DDD Model Calculations'!$D$20-'Weather Data'!D585,0),MAX('DDD Model Calculations'!$D$20-AVERAGE('Weather Data'!D584,'Weather Data'!D586),0))</f>
        <v>0</v>
      </c>
      <c r="I585">
        <f>IF(E585&lt;&gt;"",MAX('DDD Model Calculations'!$D$20-'Weather Data'!E585,0),MAX('DDD Model Calculations'!$D$20-AVERAGE('Weather Data'!E584,'Weather Data'!E586),0))</f>
        <v>0</v>
      </c>
      <c r="J585">
        <f>IF(F585&lt;&gt;"",MAX('DDD Model Calculations'!$D$20-'Weather Data'!F585,0),MAX('DDD Model Calculations'!$D$20-AVERAGE('Weather Data'!F584,'Weather Data'!F586),0))</f>
        <v>0.10000038146973012</v>
      </c>
      <c r="K585">
        <f>IF(G585&lt;&gt;"",MAX('DDD Model Calculations'!$D$20-'Weather Data'!G585,0),MAX('DDD Model Calculations'!$D$20-AVERAGE('Weather Data'!G584,'Weather Data'!G586),0))</f>
        <v>1.2000007629394496</v>
      </c>
      <c r="L585" s="2">
        <f t="shared" si="45"/>
        <v>42223</v>
      </c>
      <c r="M585">
        <f t="shared" si="46"/>
        <v>6808.3999934047461</v>
      </c>
      <c r="N585">
        <f t="shared" si="47"/>
        <v>7242.0999941602349</v>
      </c>
      <c r="O585">
        <f t="shared" si="48"/>
        <v>7778.3000017702579</v>
      </c>
      <c r="P585">
        <f t="shared" si="49"/>
        <v>9824.9000161588192</v>
      </c>
    </row>
    <row r="586" spans="1:16" x14ac:dyDescent="0.4">
      <c r="A586" s="1">
        <v>2015</v>
      </c>
      <c r="B586" s="1">
        <v>8</v>
      </c>
      <c r="C586" s="1">
        <v>8</v>
      </c>
      <c r="D586" s="1">
        <v>19.70000076293945</v>
      </c>
      <c r="E586" s="1">
        <v>17.60000038146973</v>
      </c>
      <c r="F586" s="1">
        <v>18.20000076293945</v>
      </c>
      <c r="G586" s="1">
        <v>18.5</v>
      </c>
      <c r="H586">
        <f>IF(D586&lt;&gt;"",MAX('DDD Model Calculations'!$D$20-'Weather Data'!D586,0),MAX('DDD Model Calculations'!$D$20-AVERAGE('Weather Data'!D585,'Weather Data'!D587),0))</f>
        <v>0</v>
      </c>
      <c r="I586">
        <f>IF(E586&lt;&gt;"",MAX('DDD Model Calculations'!$D$20-'Weather Data'!E586,0),MAX('DDD Model Calculations'!$D$20-AVERAGE('Weather Data'!E585,'Weather Data'!E587),0))</f>
        <v>0.39999961853026988</v>
      </c>
      <c r="J586">
        <f>IF(F586&lt;&gt;"",MAX('DDD Model Calculations'!$D$20-'Weather Data'!F586,0),MAX('DDD Model Calculations'!$D$20-AVERAGE('Weather Data'!F585,'Weather Data'!F587),0))</f>
        <v>0</v>
      </c>
      <c r="K586">
        <f>IF(G586&lt;&gt;"",MAX('DDD Model Calculations'!$D$20-'Weather Data'!G586,0),MAX('DDD Model Calculations'!$D$20-AVERAGE('Weather Data'!G585,'Weather Data'!G587),0))</f>
        <v>0</v>
      </c>
      <c r="L586" s="2">
        <f t="shared" si="45"/>
        <v>42224</v>
      </c>
      <c r="M586">
        <f t="shared" si="46"/>
        <v>6808.3999934047461</v>
      </c>
      <c r="N586">
        <f t="shared" si="47"/>
        <v>7242.4999937787652</v>
      </c>
      <c r="O586">
        <f t="shared" si="48"/>
        <v>7778.3000017702579</v>
      </c>
      <c r="P586">
        <f t="shared" si="49"/>
        <v>9824.9000161588192</v>
      </c>
    </row>
    <row r="587" spans="1:16" x14ac:dyDescent="0.4">
      <c r="A587" s="1">
        <v>2015</v>
      </c>
      <c r="B587" s="1">
        <v>8</v>
      </c>
      <c r="C587" s="1">
        <v>9</v>
      </c>
      <c r="D587" s="1">
        <v>19</v>
      </c>
      <c r="E587" s="1">
        <v>20.20000076293945</v>
      </c>
      <c r="F587" s="1">
        <v>19.10000038146973</v>
      </c>
      <c r="G587" s="1">
        <v>20.29999923706055</v>
      </c>
      <c r="H587">
        <f>IF(D587&lt;&gt;"",MAX('DDD Model Calculations'!$D$20-'Weather Data'!D587,0),MAX('DDD Model Calculations'!$D$20-AVERAGE('Weather Data'!D586,'Weather Data'!D588),0))</f>
        <v>0</v>
      </c>
      <c r="I587">
        <f>IF(E587&lt;&gt;"",MAX('DDD Model Calculations'!$D$20-'Weather Data'!E587,0),MAX('DDD Model Calculations'!$D$20-AVERAGE('Weather Data'!E586,'Weather Data'!E588),0))</f>
        <v>0</v>
      </c>
      <c r="J587">
        <f>IF(F587&lt;&gt;"",MAX('DDD Model Calculations'!$D$20-'Weather Data'!F587,0),MAX('DDD Model Calculations'!$D$20-AVERAGE('Weather Data'!F586,'Weather Data'!F588),0))</f>
        <v>0</v>
      </c>
      <c r="K587">
        <f>IF(G587&lt;&gt;"",MAX('DDD Model Calculations'!$D$20-'Weather Data'!G587,0),MAX('DDD Model Calculations'!$D$20-AVERAGE('Weather Data'!G586,'Weather Data'!G588),0))</f>
        <v>0</v>
      </c>
      <c r="L587" s="2">
        <f t="shared" si="45"/>
        <v>42225</v>
      </c>
      <c r="M587">
        <f t="shared" si="46"/>
        <v>6808.3999934047461</v>
      </c>
      <c r="N587">
        <f t="shared" si="47"/>
        <v>7242.4999937787652</v>
      </c>
      <c r="O587">
        <f t="shared" si="48"/>
        <v>7778.3000017702579</v>
      </c>
      <c r="P587">
        <f t="shared" si="49"/>
        <v>9824.9000161588192</v>
      </c>
    </row>
    <row r="588" spans="1:16" x14ac:dyDescent="0.4">
      <c r="A588" s="1">
        <v>2015</v>
      </c>
      <c r="B588" s="1">
        <v>8</v>
      </c>
      <c r="C588" s="1">
        <v>10</v>
      </c>
      <c r="D588" s="1">
        <v>19</v>
      </c>
      <c r="E588" s="1">
        <v>19.79999923706055</v>
      </c>
      <c r="F588" s="1">
        <v>19.70000076293945</v>
      </c>
      <c r="G588" s="1">
        <v>19.10000038146973</v>
      </c>
      <c r="H588">
        <f>IF(D588&lt;&gt;"",MAX('DDD Model Calculations'!$D$20-'Weather Data'!D588,0),MAX('DDD Model Calculations'!$D$20-AVERAGE('Weather Data'!D587,'Weather Data'!D589),0))</f>
        <v>0</v>
      </c>
      <c r="I588">
        <f>IF(E588&lt;&gt;"",MAX('DDD Model Calculations'!$D$20-'Weather Data'!E588,0),MAX('DDD Model Calculations'!$D$20-AVERAGE('Weather Data'!E587,'Weather Data'!E589),0))</f>
        <v>0</v>
      </c>
      <c r="J588">
        <f>IF(F588&lt;&gt;"",MAX('DDD Model Calculations'!$D$20-'Weather Data'!F588,0),MAX('DDD Model Calculations'!$D$20-AVERAGE('Weather Data'!F587,'Weather Data'!F589),0))</f>
        <v>0</v>
      </c>
      <c r="K588">
        <f>IF(G588&lt;&gt;"",MAX('DDD Model Calculations'!$D$20-'Weather Data'!G588,0),MAX('DDD Model Calculations'!$D$20-AVERAGE('Weather Data'!G587,'Weather Data'!G589),0))</f>
        <v>0</v>
      </c>
      <c r="L588" s="2">
        <f t="shared" si="45"/>
        <v>42226</v>
      </c>
      <c r="M588">
        <f t="shared" si="46"/>
        <v>6808.3999934047461</v>
      </c>
      <c r="N588">
        <f t="shared" si="47"/>
        <v>7242.4999937787652</v>
      </c>
      <c r="O588">
        <f t="shared" si="48"/>
        <v>7778.3000017702579</v>
      </c>
      <c r="P588">
        <f t="shared" si="49"/>
        <v>9824.9000161588192</v>
      </c>
    </row>
    <row r="589" spans="1:16" x14ac:dyDescent="0.4">
      <c r="A589" s="1">
        <v>2015</v>
      </c>
      <c r="B589" s="1">
        <v>8</v>
      </c>
      <c r="C589" s="1">
        <v>11</v>
      </c>
      <c r="D589" s="1">
        <v>21.89999961853027</v>
      </c>
      <c r="E589" s="1">
        <v>18.89999961853027</v>
      </c>
      <c r="F589" s="1">
        <v>20.89999961853027</v>
      </c>
      <c r="G589" s="1">
        <v>16.39999961853027</v>
      </c>
      <c r="H589">
        <f>IF(D589&lt;&gt;"",MAX('DDD Model Calculations'!$D$20-'Weather Data'!D589,0),MAX('DDD Model Calculations'!$D$20-AVERAGE('Weather Data'!D588,'Weather Data'!D590),0))</f>
        <v>0</v>
      </c>
      <c r="I589">
        <f>IF(E589&lt;&gt;"",MAX('DDD Model Calculations'!$D$20-'Weather Data'!E589,0),MAX('DDD Model Calculations'!$D$20-AVERAGE('Weather Data'!E588,'Weather Data'!E590),0))</f>
        <v>0</v>
      </c>
      <c r="J589">
        <f>IF(F589&lt;&gt;"",MAX('DDD Model Calculations'!$D$20-'Weather Data'!F589,0),MAX('DDD Model Calculations'!$D$20-AVERAGE('Weather Data'!F588,'Weather Data'!F590),0))</f>
        <v>0</v>
      </c>
      <c r="K589">
        <f>IF(G589&lt;&gt;"",MAX('DDD Model Calculations'!$D$20-'Weather Data'!G589,0),MAX('DDD Model Calculations'!$D$20-AVERAGE('Weather Data'!G588,'Weather Data'!G590),0))</f>
        <v>1.6000003814697301</v>
      </c>
      <c r="L589" s="2">
        <f t="shared" si="45"/>
        <v>42227</v>
      </c>
      <c r="M589">
        <f t="shared" si="46"/>
        <v>6808.3999934047461</v>
      </c>
      <c r="N589">
        <f t="shared" si="47"/>
        <v>7242.4999937787652</v>
      </c>
      <c r="O589">
        <f t="shared" si="48"/>
        <v>7778.3000017702579</v>
      </c>
      <c r="P589">
        <f t="shared" si="49"/>
        <v>9826.5000165402889</v>
      </c>
    </row>
    <row r="590" spans="1:16" x14ac:dyDescent="0.4">
      <c r="A590" s="1">
        <v>2015</v>
      </c>
      <c r="B590" s="1">
        <v>8</v>
      </c>
      <c r="C590" s="1">
        <v>12</v>
      </c>
      <c r="D590" s="1">
        <v>19.10000038146973</v>
      </c>
      <c r="E590" s="1">
        <v>16.60000038146973</v>
      </c>
      <c r="F590" s="1">
        <v>17.5</v>
      </c>
      <c r="G590" s="1">
        <v>21.20000076293945</v>
      </c>
      <c r="H590">
        <f>IF(D590&lt;&gt;"",MAX('DDD Model Calculations'!$D$20-'Weather Data'!D590,0),MAX('DDD Model Calculations'!$D$20-AVERAGE('Weather Data'!D589,'Weather Data'!D591),0))</f>
        <v>0</v>
      </c>
      <c r="I590">
        <f>IF(E590&lt;&gt;"",MAX('DDD Model Calculations'!$D$20-'Weather Data'!E590,0),MAX('DDD Model Calculations'!$D$20-AVERAGE('Weather Data'!E589,'Weather Data'!E591),0))</f>
        <v>1.3999996185302699</v>
      </c>
      <c r="J590">
        <f>IF(F590&lt;&gt;"",MAX('DDD Model Calculations'!$D$20-'Weather Data'!F590,0),MAX('DDD Model Calculations'!$D$20-AVERAGE('Weather Data'!F589,'Weather Data'!F591),0))</f>
        <v>0.5</v>
      </c>
      <c r="K590">
        <f>IF(G590&lt;&gt;"",MAX('DDD Model Calculations'!$D$20-'Weather Data'!G590,0),MAX('DDD Model Calculations'!$D$20-AVERAGE('Weather Data'!G589,'Weather Data'!G591),0))</f>
        <v>0</v>
      </c>
      <c r="L590" s="2">
        <f t="shared" si="45"/>
        <v>42228</v>
      </c>
      <c r="M590">
        <f t="shared" si="46"/>
        <v>6808.3999934047461</v>
      </c>
      <c r="N590">
        <f t="shared" si="47"/>
        <v>7243.8999933972955</v>
      </c>
      <c r="O590">
        <f t="shared" si="48"/>
        <v>7778.8000017702579</v>
      </c>
      <c r="P590">
        <f t="shared" si="49"/>
        <v>9826.5000165402889</v>
      </c>
    </row>
    <row r="591" spans="1:16" x14ac:dyDescent="0.4">
      <c r="A591" s="1">
        <v>2015</v>
      </c>
      <c r="B591" s="1">
        <v>8</v>
      </c>
      <c r="C591" s="1">
        <v>13</v>
      </c>
      <c r="D591" s="1">
        <v>19.60000038146973</v>
      </c>
      <c r="E591" s="1">
        <v>18.10000038146973</v>
      </c>
      <c r="F591" s="1">
        <v>19.29999923706055</v>
      </c>
      <c r="G591" s="1">
        <v>23.5</v>
      </c>
      <c r="H591">
        <f>IF(D591&lt;&gt;"",MAX('DDD Model Calculations'!$D$20-'Weather Data'!D591,0),MAX('DDD Model Calculations'!$D$20-AVERAGE('Weather Data'!D590,'Weather Data'!D592),0))</f>
        <v>0</v>
      </c>
      <c r="I591">
        <f>IF(E591&lt;&gt;"",MAX('DDD Model Calculations'!$D$20-'Weather Data'!E591,0),MAX('DDD Model Calculations'!$D$20-AVERAGE('Weather Data'!E590,'Weather Data'!E592),0))</f>
        <v>0</v>
      </c>
      <c r="J591">
        <f>IF(F591&lt;&gt;"",MAX('DDD Model Calculations'!$D$20-'Weather Data'!F591,0),MAX('DDD Model Calculations'!$D$20-AVERAGE('Weather Data'!F590,'Weather Data'!F592),0))</f>
        <v>0</v>
      </c>
      <c r="K591">
        <f>IF(G591&lt;&gt;"",MAX('DDD Model Calculations'!$D$20-'Weather Data'!G591,0),MAX('DDD Model Calculations'!$D$20-AVERAGE('Weather Data'!G590,'Weather Data'!G592),0))</f>
        <v>0</v>
      </c>
      <c r="L591" s="2">
        <f t="shared" si="45"/>
        <v>42229</v>
      </c>
      <c r="M591">
        <f t="shared" si="46"/>
        <v>6808.3999934047461</v>
      </c>
      <c r="N591">
        <f t="shared" si="47"/>
        <v>7243.8999933972955</v>
      </c>
      <c r="O591">
        <f t="shared" si="48"/>
        <v>7778.8000017702579</v>
      </c>
      <c r="P591">
        <f t="shared" si="49"/>
        <v>9826.5000165402889</v>
      </c>
    </row>
    <row r="592" spans="1:16" x14ac:dyDescent="0.4">
      <c r="A592" s="1">
        <v>2015</v>
      </c>
      <c r="B592" s="1">
        <v>8</v>
      </c>
      <c r="C592" s="1">
        <v>14</v>
      </c>
      <c r="D592" s="1">
        <v>23.70000076293945</v>
      </c>
      <c r="E592" s="1">
        <v>21.79999923706055</v>
      </c>
      <c r="F592" s="1">
        <v>21.29999923706055</v>
      </c>
      <c r="G592" s="1">
        <v>23.29999923706055</v>
      </c>
      <c r="H592">
        <f>IF(D592&lt;&gt;"",MAX('DDD Model Calculations'!$D$20-'Weather Data'!D592,0),MAX('DDD Model Calculations'!$D$20-AVERAGE('Weather Data'!D591,'Weather Data'!D593),0))</f>
        <v>0</v>
      </c>
      <c r="I592">
        <f>IF(E592&lt;&gt;"",MAX('DDD Model Calculations'!$D$20-'Weather Data'!E592,0),MAX('DDD Model Calculations'!$D$20-AVERAGE('Weather Data'!E591,'Weather Data'!E593),0))</f>
        <v>0</v>
      </c>
      <c r="J592">
        <f>IF(F592&lt;&gt;"",MAX('DDD Model Calculations'!$D$20-'Weather Data'!F592,0),MAX('DDD Model Calculations'!$D$20-AVERAGE('Weather Data'!F591,'Weather Data'!F593),0))</f>
        <v>0</v>
      </c>
      <c r="K592">
        <f>IF(G592&lt;&gt;"",MAX('DDD Model Calculations'!$D$20-'Weather Data'!G592,0),MAX('DDD Model Calculations'!$D$20-AVERAGE('Weather Data'!G591,'Weather Data'!G593),0))</f>
        <v>0</v>
      </c>
      <c r="L592" s="2">
        <f t="shared" si="45"/>
        <v>42230</v>
      </c>
      <c r="M592">
        <f t="shared" si="46"/>
        <v>6808.3999934047461</v>
      </c>
      <c r="N592">
        <f t="shared" si="47"/>
        <v>7243.8999933972955</v>
      </c>
      <c r="O592">
        <f t="shared" si="48"/>
        <v>7778.8000017702579</v>
      </c>
      <c r="P592">
        <f t="shared" si="49"/>
        <v>9826.5000165402889</v>
      </c>
    </row>
    <row r="593" spans="1:16" x14ac:dyDescent="0.4">
      <c r="A593" s="1">
        <v>2015</v>
      </c>
      <c r="B593" s="1">
        <v>8</v>
      </c>
      <c r="C593" s="1">
        <v>15</v>
      </c>
      <c r="D593" s="1">
        <v>24.29999923706055</v>
      </c>
      <c r="E593" s="1">
        <v>21.89999961853027</v>
      </c>
      <c r="F593" s="1">
        <v>23.5</v>
      </c>
      <c r="G593" s="1">
        <v>21.79999923706055</v>
      </c>
      <c r="H593">
        <f>IF(D593&lt;&gt;"",MAX('DDD Model Calculations'!$D$20-'Weather Data'!D593,0),MAX('DDD Model Calculations'!$D$20-AVERAGE('Weather Data'!D592,'Weather Data'!D594),0))</f>
        <v>0</v>
      </c>
      <c r="I593">
        <f>IF(E593&lt;&gt;"",MAX('DDD Model Calculations'!$D$20-'Weather Data'!E593,0),MAX('DDD Model Calculations'!$D$20-AVERAGE('Weather Data'!E592,'Weather Data'!E594),0))</f>
        <v>0</v>
      </c>
      <c r="J593">
        <f>IF(F593&lt;&gt;"",MAX('DDD Model Calculations'!$D$20-'Weather Data'!F593,0),MAX('DDD Model Calculations'!$D$20-AVERAGE('Weather Data'!F592,'Weather Data'!F594),0))</f>
        <v>0</v>
      </c>
      <c r="K593">
        <f>IF(G593&lt;&gt;"",MAX('DDD Model Calculations'!$D$20-'Weather Data'!G593,0),MAX('DDD Model Calculations'!$D$20-AVERAGE('Weather Data'!G592,'Weather Data'!G594),0))</f>
        <v>0</v>
      </c>
      <c r="L593" s="2">
        <f t="shared" si="45"/>
        <v>42231</v>
      </c>
      <c r="M593">
        <f t="shared" si="46"/>
        <v>6808.3999934047461</v>
      </c>
      <c r="N593">
        <f t="shared" si="47"/>
        <v>7243.8999933972955</v>
      </c>
      <c r="O593">
        <f t="shared" si="48"/>
        <v>7778.8000017702579</v>
      </c>
      <c r="P593">
        <f t="shared" si="49"/>
        <v>9826.5000165402889</v>
      </c>
    </row>
    <row r="594" spans="1:16" x14ac:dyDescent="0.4">
      <c r="A594" s="1">
        <v>2015</v>
      </c>
      <c r="B594" s="1">
        <v>8</v>
      </c>
      <c r="C594" s="1">
        <v>16</v>
      </c>
      <c r="D594" s="1">
        <v>25</v>
      </c>
      <c r="E594" s="1">
        <v>22.39999961853027</v>
      </c>
      <c r="F594" s="1">
        <v>24.10000038146973</v>
      </c>
      <c r="G594" s="1">
        <v>24.10000038146973</v>
      </c>
      <c r="H594">
        <f>IF(D594&lt;&gt;"",MAX('DDD Model Calculations'!$D$20-'Weather Data'!D594,0),MAX('DDD Model Calculations'!$D$20-AVERAGE('Weather Data'!D593,'Weather Data'!D595),0))</f>
        <v>0</v>
      </c>
      <c r="I594">
        <f>IF(E594&lt;&gt;"",MAX('DDD Model Calculations'!$D$20-'Weather Data'!E594,0),MAX('DDD Model Calculations'!$D$20-AVERAGE('Weather Data'!E593,'Weather Data'!E595),0))</f>
        <v>0</v>
      </c>
      <c r="J594">
        <f>IF(F594&lt;&gt;"",MAX('DDD Model Calculations'!$D$20-'Weather Data'!F594,0),MAX('DDD Model Calculations'!$D$20-AVERAGE('Weather Data'!F593,'Weather Data'!F595),0))</f>
        <v>0</v>
      </c>
      <c r="K594">
        <f>IF(G594&lt;&gt;"",MAX('DDD Model Calculations'!$D$20-'Weather Data'!G594,0),MAX('DDD Model Calculations'!$D$20-AVERAGE('Weather Data'!G593,'Weather Data'!G595),0))</f>
        <v>0</v>
      </c>
      <c r="L594" s="2">
        <f t="shared" si="45"/>
        <v>42232</v>
      </c>
      <c r="M594">
        <f t="shared" si="46"/>
        <v>6808.3999934047461</v>
      </c>
      <c r="N594">
        <f t="shared" si="47"/>
        <v>7243.8999933972955</v>
      </c>
      <c r="O594">
        <f t="shared" si="48"/>
        <v>7778.8000017702579</v>
      </c>
      <c r="P594">
        <f t="shared" si="49"/>
        <v>9826.5000165402889</v>
      </c>
    </row>
    <row r="595" spans="1:16" x14ac:dyDescent="0.4">
      <c r="A595" s="1">
        <v>2015</v>
      </c>
      <c r="B595" s="1">
        <v>8</v>
      </c>
      <c r="C595" s="1">
        <v>17</v>
      </c>
      <c r="D595" s="1">
        <v>26.70000076293945</v>
      </c>
      <c r="E595" s="1">
        <v>25.10000038146973</v>
      </c>
      <c r="F595" s="1">
        <v>25.20000076293945</v>
      </c>
      <c r="G595" s="1">
        <v>17.89999961853027</v>
      </c>
      <c r="H595">
        <f>IF(D595&lt;&gt;"",MAX('DDD Model Calculations'!$D$20-'Weather Data'!D595,0),MAX('DDD Model Calculations'!$D$20-AVERAGE('Weather Data'!D594,'Weather Data'!D596),0))</f>
        <v>0</v>
      </c>
      <c r="I595">
        <f>IF(E595&lt;&gt;"",MAX('DDD Model Calculations'!$D$20-'Weather Data'!E595,0),MAX('DDD Model Calculations'!$D$20-AVERAGE('Weather Data'!E594,'Weather Data'!E596),0))</f>
        <v>0</v>
      </c>
      <c r="J595">
        <f>IF(F595&lt;&gt;"",MAX('DDD Model Calculations'!$D$20-'Weather Data'!F595,0),MAX('DDD Model Calculations'!$D$20-AVERAGE('Weather Data'!F594,'Weather Data'!F596),0))</f>
        <v>0</v>
      </c>
      <c r="K595">
        <f>IF(G595&lt;&gt;"",MAX('DDD Model Calculations'!$D$20-'Weather Data'!G595,0),MAX('DDD Model Calculations'!$D$20-AVERAGE('Weather Data'!G594,'Weather Data'!G596),0))</f>
        <v>0.10000038146973012</v>
      </c>
      <c r="L595" s="2">
        <f t="shared" si="45"/>
        <v>42233</v>
      </c>
      <c r="M595">
        <f t="shared" si="46"/>
        <v>6808.3999934047461</v>
      </c>
      <c r="N595">
        <f t="shared" si="47"/>
        <v>7243.8999933972955</v>
      </c>
      <c r="O595">
        <f t="shared" si="48"/>
        <v>7778.8000017702579</v>
      </c>
      <c r="P595">
        <f t="shared" si="49"/>
        <v>9826.6000169217587</v>
      </c>
    </row>
    <row r="596" spans="1:16" x14ac:dyDescent="0.4">
      <c r="A596" s="1">
        <v>2015</v>
      </c>
      <c r="B596" s="1">
        <v>8</v>
      </c>
      <c r="C596" s="1">
        <v>18</v>
      </c>
      <c r="D596" s="1">
        <v>23.60000038146973</v>
      </c>
      <c r="E596" s="1">
        <v>23</v>
      </c>
      <c r="F596" s="1">
        <v>25.60000038146973</v>
      </c>
      <c r="G596" s="1">
        <v>15.69999980926514</v>
      </c>
      <c r="H596">
        <f>IF(D596&lt;&gt;"",MAX('DDD Model Calculations'!$D$20-'Weather Data'!D596,0),MAX('DDD Model Calculations'!$D$20-AVERAGE('Weather Data'!D595,'Weather Data'!D597),0))</f>
        <v>0</v>
      </c>
      <c r="I596">
        <f>IF(E596&lt;&gt;"",MAX('DDD Model Calculations'!$D$20-'Weather Data'!E596,0),MAX('DDD Model Calculations'!$D$20-AVERAGE('Weather Data'!E595,'Weather Data'!E597),0))</f>
        <v>0</v>
      </c>
      <c r="J596">
        <f>IF(F596&lt;&gt;"",MAX('DDD Model Calculations'!$D$20-'Weather Data'!F596,0),MAX('DDD Model Calculations'!$D$20-AVERAGE('Weather Data'!F595,'Weather Data'!F597),0))</f>
        <v>0</v>
      </c>
      <c r="K596">
        <f>IF(G596&lt;&gt;"",MAX('DDD Model Calculations'!$D$20-'Weather Data'!G596,0),MAX('DDD Model Calculations'!$D$20-AVERAGE('Weather Data'!G595,'Weather Data'!G597),0))</f>
        <v>2.3000001907348597</v>
      </c>
      <c r="L596" s="2">
        <f t="shared" si="45"/>
        <v>42234</v>
      </c>
      <c r="M596">
        <f t="shared" si="46"/>
        <v>6808.3999934047461</v>
      </c>
      <c r="N596">
        <f t="shared" si="47"/>
        <v>7243.8999933972955</v>
      </c>
      <c r="O596">
        <f t="shared" si="48"/>
        <v>7778.8000017702579</v>
      </c>
      <c r="P596">
        <f t="shared" si="49"/>
        <v>9828.9000171124935</v>
      </c>
    </row>
    <row r="597" spans="1:16" x14ac:dyDescent="0.4">
      <c r="A597" s="1">
        <v>2015</v>
      </c>
      <c r="B597" s="1">
        <v>8</v>
      </c>
      <c r="C597" s="1">
        <v>19</v>
      </c>
      <c r="D597" s="1">
        <v>24.60000038146973</v>
      </c>
      <c r="E597" s="1">
        <v>23.60000038146973</v>
      </c>
      <c r="F597" s="1">
        <v>24.39999961853027</v>
      </c>
      <c r="G597" s="1">
        <v>13.80000019073486</v>
      </c>
      <c r="H597">
        <f>IF(D597&lt;&gt;"",MAX('DDD Model Calculations'!$D$20-'Weather Data'!D597,0),MAX('DDD Model Calculations'!$D$20-AVERAGE('Weather Data'!D596,'Weather Data'!D598),0))</f>
        <v>0</v>
      </c>
      <c r="I597">
        <f>IF(E597&lt;&gt;"",MAX('DDD Model Calculations'!$D$20-'Weather Data'!E597,0),MAX('DDD Model Calculations'!$D$20-AVERAGE('Weather Data'!E596,'Weather Data'!E598),0))</f>
        <v>0</v>
      </c>
      <c r="J597">
        <f>IF(F597&lt;&gt;"",MAX('DDD Model Calculations'!$D$20-'Weather Data'!F597,0),MAX('DDD Model Calculations'!$D$20-AVERAGE('Weather Data'!F596,'Weather Data'!F598),0))</f>
        <v>0</v>
      </c>
      <c r="K597">
        <f>IF(G597&lt;&gt;"",MAX('DDD Model Calculations'!$D$20-'Weather Data'!G597,0),MAX('DDD Model Calculations'!$D$20-AVERAGE('Weather Data'!G596,'Weather Data'!G598),0))</f>
        <v>4.1999998092651403</v>
      </c>
      <c r="L597" s="2">
        <f t="shared" si="45"/>
        <v>42235</v>
      </c>
      <c r="M597">
        <f t="shared" si="46"/>
        <v>6808.3999934047461</v>
      </c>
      <c r="N597">
        <f t="shared" si="47"/>
        <v>7243.8999933972955</v>
      </c>
      <c r="O597">
        <f t="shared" si="48"/>
        <v>7778.8000017702579</v>
      </c>
      <c r="P597">
        <f t="shared" si="49"/>
        <v>9833.1000169217587</v>
      </c>
    </row>
    <row r="598" spans="1:16" x14ac:dyDescent="0.4">
      <c r="A598" s="1">
        <v>2015</v>
      </c>
      <c r="B598" s="1">
        <v>8</v>
      </c>
      <c r="C598" s="1">
        <v>20</v>
      </c>
      <c r="D598" s="1">
        <v>21.29999923706055</v>
      </c>
      <c r="E598" s="1">
        <v>20</v>
      </c>
      <c r="F598" s="1">
        <v>23.79999923706055</v>
      </c>
      <c r="G598" s="1">
        <v>11.80000019073486</v>
      </c>
      <c r="H598">
        <f>IF(D598&lt;&gt;"",MAX('DDD Model Calculations'!$D$20-'Weather Data'!D598,0),MAX('DDD Model Calculations'!$D$20-AVERAGE('Weather Data'!D597,'Weather Data'!D599),0))</f>
        <v>0</v>
      </c>
      <c r="I598">
        <f>IF(E598&lt;&gt;"",MAX('DDD Model Calculations'!$D$20-'Weather Data'!E598,0),MAX('DDD Model Calculations'!$D$20-AVERAGE('Weather Data'!E597,'Weather Data'!E599),0))</f>
        <v>0</v>
      </c>
      <c r="J598">
        <f>IF(F598&lt;&gt;"",MAX('DDD Model Calculations'!$D$20-'Weather Data'!F598,0),MAX('DDD Model Calculations'!$D$20-AVERAGE('Weather Data'!F597,'Weather Data'!F599),0))</f>
        <v>0</v>
      </c>
      <c r="K598">
        <f>IF(G598&lt;&gt;"",MAX('DDD Model Calculations'!$D$20-'Weather Data'!G598,0),MAX('DDD Model Calculations'!$D$20-AVERAGE('Weather Data'!G597,'Weather Data'!G599),0))</f>
        <v>6.1999998092651403</v>
      </c>
      <c r="L598" s="2">
        <f t="shared" si="45"/>
        <v>42236</v>
      </c>
      <c r="M598">
        <f t="shared" si="46"/>
        <v>6808.3999934047461</v>
      </c>
      <c r="N598">
        <f t="shared" si="47"/>
        <v>7243.8999933972955</v>
      </c>
      <c r="O598">
        <f t="shared" si="48"/>
        <v>7778.8000017702579</v>
      </c>
      <c r="P598">
        <f t="shared" si="49"/>
        <v>9839.3000167310238</v>
      </c>
    </row>
    <row r="599" spans="1:16" x14ac:dyDescent="0.4">
      <c r="A599" s="1">
        <v>2015</v>
      </c>
      <c r="B599" s="1">
        <v>8</v>
      </c>
      <c r="C599" s="1">
        <v>21</v>
      </c>
      <c r="D599" s="1">
        <v>18.79999923706055</v>
      </c>
      <c r="E599" s="1">
        <v>16.70000076293945</v>
      </c>
      <c r="F599" s="1">
        <v>20.10000038146973</v>
      </c>
      <c r="G599" s="1">
        <v>14.10000038146973</v>
      </c>
      <c r="H599">
        <f>IF(D599&lt;&gt;"",MAX('DDD Model Calculations'!$D$20-'Weather Data'!D599,0),MAX('DDD Model Calculations'!$D$20-AVERAGE('Weather Data'!D598,'Weather Data'!D600),0))</f>
        <v>0</v>
      </c>
      <c r="I599">
        <f>IF(E599&lt;&gt;"",MAX('DDD Model Calculations'!$D$20-'Weather Data'!E599,0),MAX('DDD Model Calculations'!$D$20-AVERAGE('Weather Data'!E598,'Weather Data'!E600),0))</f>
        <v>1.2999992370605504</v>
      </c>
      <c r="J599">
        <f>IF(F599&lt;&gt;"",MAX('DDD Model Calculations'!$D$20-'Weather Data'!F599,0),MAX('DDD Model Calculations'!$D$20-AVERAGE('Weather Data'!F598,'Weather Data'!F600),0))</f>
        <v>0</v>
      </c>
      <c r="K599">
        <f>IF(G599&lt;&gt;"",MAX('DDD Model Calculations'!$D$20-'Weather Data'!G599,0),MAX('DDD Model Calculations'!$D$20-AVERAGE('Weather Data'!G598,'Weather Data'!G600),0))</f>
        <v>3.8999996185302699</v>
      </c>
      <c r="L599" s="2">
        <f t="shared" si="45"/>
        <v>42237</v>
      </c>
      <c r="M599">
        <f t="shared" si="46"/>
        <v>6808.3999934047461</v>
      </c>
      <c r="N599">
        <f t="shared" si="47"/>
        <v>7245.199992634356</v>
      </c>
      <c r="O599">
        <f t="shared" si="48"/>
        <v>7778.8000017702579</v>
      </c>
      <c r="P599">
        <f t="shared" si="49"/>
        <v>9843.2000163495541</v>
      </c>
    </row>
    <row r="600" spans="1:16" x14ac:dyDescent="0.4">
      <c r="A600" s="1">
        <v>2015</v>
      </c>
      <c r="B600" s="1">
        <v>8</v>
      </c>
      <c r="C600" s="1">
        <v>22</v>
      </c>
      <c r="D600" s="1">
        <v>18</v>
      </c>
      <c r="E600" s="1">
        <v>17.79999923706055</v>
      </c>
      <c r="F600" s="1">
        <v>19.20000076293945</v>
      </c>
      <c r="G600" s="1">
        <v>18.20000076293945</v>
      </c>
      <c r="H600">
        <f>IF(D600&lt;&gt;"",MAX('DDD Model Calculations'!$D$20-'Weather Data'!D600,0),MAX('DDD Model Calculations'!$D$20-AVERAGE('Weather Data'!D599,'Weather Data'!D601),0))</f>
        <v>0</v>
      </c>
      <c r="I600">
        <f>IF(E600&lt;&gt;"",MAX('DDD Model Calculations'!$D$20-'Weather Data'!E600,0),MAX('DDD Model Calculations'!$D$20-AVERAGE('Weather Data'!E599,'Weather Data'!E601),0))</f>
        <v>0.20000076293944957</v>
      </c>
      <c r="J600">
        <f>IF(F600&lt;&gt;"",MAX('DDD Model Calculations'!$D$20-'Weather Data'!F600,0),MAX('DDD Model Calculations'!$D$20-AVERAGE('Weather Data'!F599,'Weather Data'!F601),0))</f>
        <v>0</v>
      </c>
      <c r="K600">
        <f>IF(G600&lt;&gt;"",MAX('DDD Model Calculations'!$D$20-'Weather Data'!G600,0),MAX('DDD Model Calculations'!$D$20-AVERAGE('Weather Data'!G599,'Weather Data'!G601),0))</f>
        <v>0</v>
      </c>
      <c r="L600" s="2">
        <f t="shared" si="45"/>
        <v>42238</v>
      </c>
      <c r="M600">
        <f t="shared" si="46"/>
        <v>6808.3999934047461</v>
      </c>
      <c r="N600">
        <f t="shared" si="47"/>
        <v>7245.3999933972955</v>
      </c>
      <c r="O600">
        <f t="shared" si="48"/>
        <v>7778.8000017702579</v>
      </c>
      <c r="P600">
        <f t="shared" si="49"/>
        <v>9843.2000163495541</v>
      </c>
    </row>
    <row r="601" spans="1:16" x14ac:dyDescent="0.4">
      <c r="A601" s="1">
        <v>2015</v>
      </c>
      <c r="B601" s="1">
        <v>8</v>
      </c>
      <c r="C601" s="1">
        <v>23</v>
      </c>
      <c r="D601" s="1">
        <v>18.70000076293945</v>
      </c>
      <c r="E601" s="1">
        <v>18.70000076293945</v>
      </c>
      <c r="F601" s="1">
        <v>20</v>
      </c>
      <c r="G601" s="1">
        <v>17</v>
      </c>
      <c r="H601">
        <f>IF(D601&lt;&gt;"",MAX('DDD Model Calculations'!$D$20-'Weather Data'!D601,0),MAX('DDD Model Calculations'!$D$20-AVERAGE('Weather Data'!D600,'Weather Data'!D602),0))</f>
        <v>0</v>
      </c>
      <c r="I601">
        <f>IF(E601&lt;&gt;"",MAX('DDD Model Calculations'!$D$20-'Weather Data'!E601,0),MAX('DDD Model Calculations'!$D$20-AVERAGE('Weather Data'!E600,'Weather Data'!E602),0))</f>
        <v>0</v>
      </c>
      <c r="J601">
        <f>IF(F601&lt;&gt;"",MAX('DDD Model Calculations'!$D$20-'Weather Data'!F601,0),MAX('DDD Model Calculations'!$D$20-AVERAGE('Weather Data'!F600,'Weather Data'!F602),0))</f>
        <v>0</v>
      </c>
      <c r="K601">
        <f>IF(G601&lt;&gt;"",MAX('DDD Model Calculations'!$D$20-'Weather Data'!G601,0),MAX('DDD Model Calculations'!$D$20-AVERAGE('Weather Data'!G600,'Weather Data'!G602),0))</f>
        <v>1</v>
      </c>
      <c r="L601" s="2">
        <f t="shared" si="45"/>
        <v>42239</v>
      </c>
      <c r="M601">
        <f t="shared" si="46"/>
        <v>6808.3999934047461</v>
      </c>
      <c r="N601">
        <f t="shared" si="47"/>
        <v>7245.3999933972955</v>
      </c>
      <c r="O601">
        <f t="shared" si="48"/>
        <v>7778.8000017702579</v>
      </c>
      <c r="P601">
        <f t="shared" si="49"/>
        <v>9844.2000163495541</v>
      </c>
    </row>
    <row r="602" spans="1:16" x14ac:dyDescent="0.4">
      <c r="A602" s="1">
        <v>2015</v>
      </c>
      <c r="B602" s="1">
        <v>8</v>
      </c>
      <c r="C602" s="1">
        <v>24</v>
      </c>
      <c r="D602" s="1">
        <v>20</v>
      </c>
      <c r="E602" s="1">
        <v>17.79999923706055</v>
      </c>
      <c r="F602" s="1">
        <v>18.79999923706055</v>
      </c>
      <c r="G602" s="1">
        <v>12.39999961853027</v>
      </c>
      <c r="H602">
        <f>IF(D602&lt;&gt;"",MAX('DDD Model Calculations'!$D$20-'Weather Data'!D602,0),MAX('DDD Model Calculations'!$D$20-AVERAGE('Weather Data'!D601,'Weather Data'!D603),0))</f>
        <v>0</v>
      </c>
      <c r="I602">
        <f>IF(E602&lt;&gt;"",MAX('DDD Model Calculations'!$D$20-'Weather Data'!E602,0),MAX('DDD Model Calculations'!$D$20-AVERAGE('Weather Data'!E601,'Weather Data'!E603),0))</f>
        <v>0.20000076293944957</v>
      </c>
      <c r="J602">
        <f>IF(F602&lt;&gt;"",MAX('DDD Model Calculations'!$D$20-'Weather Data'!F602,0),MAX('DDD Model Calculations'!$D$20-AVERAGE('Weather Data'!F601,'Weather Data'!F603),0))</f>
        <v>0</v>
      </c>
      <c r="K602">
        <f>IF(G602&lt;&gt;"",MAX('DDD Model Calculations'!$D$20-'Weather Data'!G602,0),MAX('DDD Model Calculations'!$D$20-AVERAGE('Weather Data'!G601,'Weather Data'!G603),0))</f>
        <v>5.6000003814697301</v>
      </c>
      <c r="L602" s="2">
        <f t="shared" si="45"/>
        <v>42240</v>
      </c>
      <c r="M602">
        <f t="shared" si="46"/>
        <v>6808.3999934047461</v>
      </c>
      <c r="N602">
        <f t="shared" si="47"/>
        <v>7245.5999941602349</v>
      </c>
      <c r="O602">
        <f t="shared" si="48"/>
        <v>7778.8000017702579</v>
      </c>
      <c r="P602">
        <f t="shared" si="49"/>
        <v>9849.8000167310238</v>
      </c>
    </row>
    <row r="603" spans="1:16" x14ac:dyDescent="0.4">
      <c r="A603" s="1">
        <v>2015</v>
      </c>
      <c r="B603" s="1">
        <v>8</v>
      </c>
      <c r="C603" s="1">
        <v>25</v>
      </c>
      <c r="D603" s="1">
        <v>17.60000038146973</v>
      </c>
      <c r="E603" s="1">
        <v>15.39999961853027</v>
      </c>
      <c r="F603" s="1">
        <v>17.89999961853027</v>
      </c>
      <c r="G603" s="1">
        <v>13.10000038146973</v>
      </c>
      <c r="H603">
        <f>IF(D603&lt;&gt;"",MAX('DDD Model Calculations'!$D$20-'Weather Data'!D603,0),MAX('DDD Model Calculations'!$D$20-AVERAGE('Weather Data'!D602,'Weather Data'!D604),0))</f>
        <v>0.39999961853026988</v>
      </c>
      <c r="I603">
        <f>IF(E603&lt;&gt;"",MAX('DDD Model Calculations'!$D$20-'Weather Data'!E603,0),MAX('DDD Model Calculations'!$D$20-AVERAGE('Weather Data'!E602,'Weather Data'!E604),0))</f>
        <v>2.6000003814697301</v>
      </c>
      <c r="J603">
        <f>IF(F603&lt;&gt;"",MAX('DDD Model Calculations'!$D$20-'Weather Data'!F603,0),MAX('DDD Model Calculations'!$D$20-AVERAGE('Weather Data'!F602,'Weather Data'!F604),0))</f>
        <v>0.10000038146973012</v>
      </c>
      <c r="K603">
        <f>IF(G603&lt;&gt;"",MAX('DDD Model Calculations'!$D$20-'Weather Data'!G603,0),MAX('DDD Model Calculations'!$D$20-AVERAGE('Weather Data'!G602,'Weather Data'!G604),0))</f>
        <v>4.8999996185302699</v>
      </c>
      <c r="L603" s="2">
        <f t="shared" si="45"/>
        <v>42241</v>
      </c>
      <c r="M603">
        <f t="shared" si="46"/>
        <v>6808.7999930232763</v>
      </c>
      <c r="N603">
        <f t="shared" si="47"/>
        <v>7248.1999945417047</v>
      </c>
      <c r="O603">
        <f t="shared" si="48"/>
        <v>7778.9000021517277</v>
      </c>
      <c r="P603">
        <f t="shared" si="49"/>
        <v>9854.7000163495541</v>
      </c>
    </row>
    <row r="604" spans="1:16" x14ac:dyDescent="0.4">
      <c r="A604" s="1">
        <v>2015</v>
      </c>
      <c r="B604" s="1">
        <v>8</v>
      </c>
      <c r="C604" s="1">
        <v>26</v>
      </c>
      <c r="D604" s="1">
        <v>17.10000038146973</v>
      </c>
      <c r="E604" s="1">
        <v>15.19999980926514</v>
      </c>
      <c r="F604" s="1">
        <v>17.5</v>
      </c>
      <c r="G604" s="1">
        <v>13.89999961853027</v>
      </c>
      <c r="H604">
        <f>IF(D604&lt;&gt;"",MAX('DDD Model Calculations'!$D$20-'Weather Data'!D604,0),MAX('DDD Model Calculations'!$D$20-AVERAGE('Weather Data'!D603,'Weather Data'!D605),0))</f>
        <v>0.89999961853026988</v>
      </c>
      <c r="I604">
        <f>IF(E604&lt;&gt;"",MAX('DDD Model Calculations'!$D$20-'Weather Data'!E604,0),MAX('DDD Model Calculations'!$D$20-AVERAGE('Weather Data'!E603,'Weather Data'!E605),0))</f>
        <v>2.8000001907348597</v>
      </c>
      <c r="J604">
        <f>IF(F604&lt;&gt;"",MAX('DDD Model Calculations'!$D$20-'Weather Data'!F604,0),MAX('DDD Model Calculations'!$D$20-AVERAGE('Weather Data'!F603,'Weather Data'!F605),0))</f>
        <v>0.5</v>
      </c>
      <c r="K604">
        <f>IF(G604&lt;&gt;"",MAX('DDD Model Calculations'!$D$20-'Weather Data'!G604,0),MAX('DDD Model Calculations'!$D$20-AVERAGE('Weather Data'!G603,'Weather Data'!G605),0))</f>
        <v>4.1000003814697301</v>
      </c>
      <c r="L604" s="2">
        <f t="shared" si="45"/>
        <v>42242</v>
      </c>
      <c r="M604">
        <f t="shared" si="46"/>
        <v>6809.6999926418066</v>
      </c>
      <c r="N604">
        <f t="shared" si="47"/>
        <v>7250.9999947324395</v>
      </c>
      <c r="O604">
        <f t="shared" si="48"/>
        <v>7779.4000021517277</v>
      </c>
      <c r="P604">
        <f t="shared" si="49"/>
        <v>9858.8000167310238</v>
      </c>
    </row>
    <row r="605" spans="1:16" x14ac:dyDescent="0.4">
      <c r="A605" s="1">
        <v>2015</v>
      </c>
      <c r="B605" s="1">
        <v>8</v>
      </c>
      <c r="C605" s="1">
        <v>27</v>
      </c>
      <c r="D605" s="1">
        <v>16</v>
      </c>
      <c r="E605" s="1">
        <v>14.19999980926514</v>
      </c>
      <c r="F605" s="1">
        <v>16.39999961853027</v>
      </c>
      <c r="G605" s="1">
        <v>13.80000019073486</v>
      </c>
      <c r="H605">
        <f>IF(D605&lt;&gt;"",MAX('DDD Model Calculations'!$D$20-'Weather Data'!D605,0),MAX('DDD Model Calculations'!$D$20-AVERAGE('Weather Data'!D604,'Weather Data'!D606),0))</f>
        <v>2</v>
      </c>
      <c r="I605">
        <f>IF(E605&lt;&gt;"",MAX('DDD Model Calculations'!$D$20-'Weather Data'!E605,0),MAX('DDD Model Calculations'!$D$20-AVERAGE('Weather Data'!E604,'Weather Data'!E606),0))</f>
        <v>3.8000001907348597</v>
      </c>
      <c r="J605">
        <f>IF(F605&lt;&gt;"",MAX('DDD Model Calculations'!$D$20-'Weather Data'!F605,0),MAX('DDD Model Calculations'!$D$20-AVERAGE('Weather Data'!F604,'Weather Data'!F606),0))</f>
        <v>1.6000003814697301</v>
      </c>
      <c r="K605">
        <f>IF(G605&lt;&gt;"",MAX('DDD Model Calculations'!$D$20-'Weather Data'!G605,0),MAX('DDD Model Calculations'!$D$20-AVERAGE('Weather Data'!G604,'Weather Data'!G606),0))</f>
        <v>4.1999998092651403</v>
      </c>
      <c r="L605" s="2">
        <f t="shared" si="45"/>
        <v>42243</v>
      </c>
      <c r="M605">
        <f t="shared" si="46"/>
        <v>6811.6999926418066</v>
      </c>
      <c r="N605">
        <f t="shared" si="47"/>
        <v>7254.7999949231744</v>
      </c>
      <c r="O605">
        <f t="shared" si="48"/>
        <v>7781.0000025331974</v>
      </c>
      <c r="P605">
        <f t="shared" si="49"/>
        <v>9863.0000165402889</v>
      </c>
    </row>
    <row r="606" spans="1:16" x14ac:dyDescent="0.4">
      <c r="A606" s="1">
        <v>2015</v>
      </c>
      <c r="B606" s="1">
        <v>8</v>
      </c>
      <c r="C606" s="1">
        <v>28</v>
      </c>
      <c r="D606" s="1">
        <v>16.89999961853027</v>
      </c>
      <c r="E606" s="1">
        <v>14.89999961853027</v>
      </c>
      <c r="F606" s="1">
        <v>15.60000038146973</v>
      </c>
      <c r="G606" s="1">
        <v>14.30000019073486</v>
      </c>
      <c r="H606">
        <f>IF(D606&lt;&gt;"",MAX('DDD Model Calculations'!$D$20-'Weather Data'!D606,0),MAX('DDD Model Calculations'!$D$20-AVERAGE('Weather Data'!D605,'Weather Data'!D607),0))</f>
        <v>1.1000003814697301</v>
      </c>
      <c r="I606">
        <f>IF(E606&lt;&gt;"",MAX('DDD Model Calculations'!$D$20-'Weather Data'!E606,0),MAX('DDD Model Calculations'!$D$20-AVERAGE('Weather Data'!E605,'Weather Data'!E607),0))</f>
        <v>3.1000003814697301</v>
      </c>
      <c r="J606">
        <f>IF(F606&lt;&gt;"",MAX('DDD Model Calculations'!$D$20-'Weather Data'!F606,0),MAX('DDD Model Calculations'!$D$20-AVERAGE('Weather Data'!F605,'Weather Data'!F607),0))</f>
        <v>2.3999996185302699</v>
      </c>
      <c r="K606">
        <f>IF(G606&lt;&gt;"",MAX('DDD Model Calculations'!$D$20-'Weather Data'!G606,0),MAX('DDD Model Calculations'!$D$20-AVERAGE('Weather Data'!G605,'Weather Data'!G607),0))</f>
        <v>3.6999998092651403</v>
      </c>
      <c r="L606" s="2">
        <f t="shared" si="45"/>
        <v>42244</v>
      </c>
      <c r="M606">
        <f t="shared" si="46"/>
        <v>6812.7999930232763</v>
      </c>
      <c r="N606">
        <f t="shared" si="47"/>
        <v>7257.8999953046441</v>
      </c>
      <c r="O606">
        <f t="shared" si="48"/>
        <v>7783.4000021517277</v>
      </c>
      <c r="P606">
        <f t="shared" si="49"/>
        <v>9866.7000163495541</v>
      </c>
    </row>
    <row r="607" spans="1:16" x14ac:dyDescent="0.4">
      <c r="A607" s="1">
        <v>2015</v>
      </c>
      <c r="B607" s="1">
        <v>8</v>
      </c>
      <c r="C607" s="1">
        <v>29</v>
      </c>
      <c r="D607" s="1">
        <v>19.60000038146973</v>
      </c>
      <c r="E607" s="1">
        <v>18.39999961853027</v>
      </c>
      <c r="F607" s="1">
        <v>17.60000038146973</v>
      </c>
      <c r="G607" s="1">
        <v>18.29999923706055</v>
      </c>
      <c r="H607">
        <f>IF(D607&lt;&gt;"",MAX('DDD Model Calculations'!$D$20-'Weather Data'!D607,0),MAX('DDD Model Calculations'!$D$20-AVERAGE('Weather Data'!D606,'Weather Data'!D608),0))</f>
        <v>0</v>
      </c>
      <c r="I607">
        <f>IF(E607&lt;&gt;"",MAX('DDD Model Calculations'!$D$20-'Weather Data'!E607,0),MAX('DDD Model Calculations'!$D$20-AVERAGE('Weather Data'!E606,'Weather Data'!E608),0))</f>
        <v>0</v>
      </c>
      <c r="J607">
        <f>IF(F607&lt;&gt;"",MAX('DDD Model Calculations'!$D$20-'Weather Data'!F607,0),MAX('DDD Model Calculations'!$D$20-AVERAGE('Weather Data'!F606,'Weather Data'!F608),0))</f>
        <v>0.39999961853026988</v>
      </c>
      <c r="K607">
        <f>IF(G607&lt;&gt;"",MAX('DDD Model Calculations'!$D$20-'Weather Data'!G607,0),MAX('DDD Model Calculations'!$D$20-AVERAGE('Weather Data'!G606,'Weather Data'!G608),0))</f>
        <v>0</v>
      </c>
      <c r="L607" s="2">
        <f t="shared" si="45"/>
        <v>42245</v>
      </c>
      <c r="M607">
        <f t="shared" si="46"/>
        <v>6812.7999930232763</v>
      </c>
      <c r="N607">
        <f t="shared" si="47"/>
        <v>7257.8999953046441</v>
      </c>
      <c r="O607">
        <f t="shared" si="48"/>
        <v>7783.8000017702579</v>
      </c>
      <c r="P607">
        <f t="shared" si="49"/>
        <v>9866.7000163495541</v>
      </c>
    </row>
    <row r="608" spans="1:16" x14ac:dyDescent="0.4">
      <c r="A608" s="1">
        <v>2015</v>
      </c>
      <c r="B608" s="1">
        <v>8</v>
      </c>
      <c r="C608" s="1">
        <v>30</v>
      </c>
      <c r="D608" s="1">
        <v>22.29999923706055</v>
      </c>
      <c r="E608" s="1">
        <v>21.89999961853027</v>
      </c>
      <c r="F608" s="1">
        <v>19.60000038146973</v>
      </c>
      <c r="G608" s="1">
        <v>18.89999961853027</v>
      </c>
      <c r="H608">
        <f>IF(D608&lt;&gt;"",MAX('DDD Model Calculations'!$D$20-'Weather Data'!D608,0),MAX('DDD Model Calculations'!$D$20-AVERAGE('Weather Data'!D607,'Weather Data'!D609),0))</f>
        <v>0</v>
      </c>
      <c r="I608">
        <f>IF(E608&lt;&gt;"",MAX('DDD Model Calculations'!$D$20-'Weather Data'!E608,0),MAX('DDD Model Calculations'!$D$20-AVERAGE('Weather Data'!E607,'Weather Data'!E609),0))</f>
        <v>0</v>
      </c>
      <c r="J608">
        <f>IF(F608&lt;&gt;"",MAX('DDD Model Calculations'!$D$20-'Weather Data'!F608,0),MAX('DDD Model Calculations'!$D$20-AVERAGE('Weather Data'!F607,'Weather Data'!F609),0))</f>
        <v>0</v>
      </c>
      <c r="K608">
        <f>IF(G608&lt;&gt;"",MAX('DDD Model Calculations'!$D$20-'Weather Data'!G608,0),MAX('DDD Model Calculations'!$D$20-AVERAGE('Weather Data'!G607,'Weather Data'!G609),0))</f>
        <v>0</v>
      </c>
      <c r="L608" s="2">
        <f t="shared" si="45"/>
        <v>42246</v>
      </c>
      <c r="M608">
        <f t="shared" si="46"/>
        <v>6812.7999930232763</v>
      </c>
      <c r="N608">
        <f t="shared" si="47"/>
        <v>7257.8999953046441</v>
      </c>
      <c r="O608">
        <f t="shared" si="48"/>
        <v>7783.8000017702579</v>
      </c>
      <c r="P608">
        <f t="shared" si="49"/>
        <v>9866.7000163495541</v>
      </c>
    </row>
    <row r="609" spans="1:16" x14ac:dyDescent="0.4">
      <c r="A609" s="1">
        <v>2015</v>
      </c>
      <c r="B609" s="1">
        <v>8</v>
      </c>
      <c r="C609" s="1">
        <v>31</v>
      </c>
      <c r="D609" s="1">
        <v>23.39999961853027</v>
      </c>
      <c r="E609" s="1">
        <v>21.29999923706055</v>
      </c>
      <c r="F609" s="1">
        <v>19.79999923706055</v>
      </c>
      <c r="G609" s="1">
        <v>19.5</v>
      </c>
      <c r="H609">
        <f>IF(D609&lt;&gt;"",MAX('DDD Model Calculations'!$D$20-'Weather Data'!D609,0),MAX('DDD Model Calculations'!$D$20-AVERAGE('Weather Data'!D608,'Weather Data'!D610),0))</f>
        <v>0</v>
      </c>
      <c r="I609">
        <f>IF(E609&lt;&gt;"",MAX('DDD Model Calculations'!$D$20-'Weather Data'!E609,0),MAX('DDD Model Calculations'!$D$20-AVERAGE('Weather Data'!E608,'Weather Data'!E610),0))</f>
        <v>0</v>
      </c>
      <c r="J609">
        <f>IF(F609&lt;&gt;"",MAX('DDD Model Calculations'!$D$20-'Weather Data'!F609,0),MAX('DDD Model Calculations'!$D$20-AVERAGE('Weather Data'!F608,'Weather Data'!F610),0))</f>
        <v>0</v>
      </c>
      <c r="K609">
        <f>IF(G609&lt;&gt;"",MAX('DDD Model Calculations'!$D$20-'Weather Data'!G609,0),MAX('DDD Model Calculations'!$D$20-AVERAGE('Weather Data'!G608,'Weather Data'!G610),0))</f>
        <v>0</v>
      </c>
      <c r="L609" s="2">
        <f t="shared" si="45"/>
        <v>42247</v>
      </c>
      <c r="M609">
        <f t="shared" si="46"/>
        <v>6812.7999930232763</v>
      </c>
      <c r="N609">
        <f t="shared" si="47"/>
        <v>7257.8999953046441</v>
      </c>
      <c r="O609">
        <f t="shared" si="48"/>
        <v>7783.8000017702579</v>
      </c>
      <c r="P609">
        <f t="shared" si="49"/>
        <v>9866.7000163495541</v>
      </c>
    </row>
    <row r="610" spans="1:16" x14ac:dyDescent="0.4">
      <c r="A610" s="1">
        <v>2015</v>
      </c>
      <c r="B610" s="1">
        <v>9</v>
      </c>
      <c r="C610" s="1">
        <v>1</v>
      </c>
      <c r="D610" s="1">
        <v>23.39999961853027</v>
      </c>
      <c r="E610" s="1">
        <v>20.89999961853027</v>
      </c>
      <c r="F610" s="1">
        <v>20.29999923706055</v>
      </c>
      <c r="G610" s="1">
        <v>20.60000038146973</v>
      </c>
      <c r="H610">
        <f>IF(D610&lt;&gt;"",MAX('DDD Model Calculations'!$D$20-'Weather Data'!D610,0),MAX('DDD Model Calculations'!$D$20-AVERAGE('Weather Data'!D609,'Weather Data'!D611),0))</f>
        <v>0</v>
      </c>
      <c r="I610">
        <f>IF(E610&lt;&gt;"",MAX('DDD Model Calculations'!$D$20-'Weather Data'!E610,0),MAX('DDD Model Calculations'!$D$20-AVERAGE('Weather Data'!E609,'Weather Data'!E611),0))</f>
        <v>0</v>
      </c>
      <c r="J610">
        <f>IF(F610&lt;&gt;"",MAX('DDD Model Calculations'!$D$20-'Weather Data'!F610,0),MAX('DDD Model Calculations'!$D$20-AVERAGE('Weather Data'!F609,'Weather Data'!F611),0))</f>
        <v>0</v>
      </c>
      <c r="K610">
        <f>IF(G610&lt;&gt;"",MAX('DDD Model Calculations'!$D$20-'Weather Data'!G610,0),MAX('DDD Model Calculations'!$D$20-AVERAGE('Weather Data'!G609,'Weather Data'!G611),0))</f>
        <v>0</v>
      </c>
      <c r="L610" s="2">
        <f t="shared" si="45"/>
        <v>42248</v>
      </c>
      <c r="M610">
        <f t="shared" si="46"/>
        <v>6812.7999930232763</v>
      </c>
      <c r="N610">
        <f t="shared" si="47"/>
        <v>7257.8999953046441</v>
      </c>
      <c r="O610">
        <f t="shared" si="48"/>
        <v>7783.8000017702579</v>
      </c>
      <c r="P610">
        <f t="shared" si="49"/>
        <v>9866.7000163495541</v>
      </c>
    </row>
    <row r="611" spans="1:16" x14ac:dyDescent="0.4">
      <c r="A611" s="1">
        <v>2015</v>
      </c>
      <c r="B611" s="1">
        <v>9</v>
      </c>
      <c r="C611" s="1">
        <v>2</v>
      </c>
      <c r="D611" s="1">
        <v>26.79999923706055</v>
      </c>
      <c r="E611" s="1">
        <v>23.60000038146973</v>
      </c>
      <c r="F611" s="1">
        <v>22.29999923706055</v>
      </c>
      <c r="G611" s="1">
        <v>16.89999961853027</v>
      </c>
      <c r="H611">
        <f>IF(D611&lt;&gt;"",MAX('DDD Model Calculations'!$D$20-'Weather Data'!D611,0),MAX('DDD Model Calculations'!$D$20-AVERAGE('Weather Data'!D610,'Weather Data'!D612),0))</f>
        <v>0</v>
      </c>
      <c r="I611">
        <f>IF(E611&lt;&gt;"",MAX('DDD Model Calculations'!$D$20-'Weather Data'!E611,0),MAX('DDD Model Calculations'!$D$20-AVERAGE('Weather Data'!E610,'Weather Data'!E612),0))</f>
        <v>0</v>
      </c>
      <c r="J611">
        <f>IF(F611&lt;&gt;"",MAX('DDD Model Calculations'!$D$20-'Weather Data'!F611,0),MAX('DDD Model Calculations'!$D$20-AVERAGE('Weather Data'!F610,'Weather Data'!F612),0))</f>
        <v>0</v>
      </c>
      <c r="K611">
        <f>IF(G611&lt;&gt;"",MAX('DDD Model Calculations'!$D$20-'Weather Data'!G611,0),MAX('DDD Model Calculations'!$D$20-AVERAGE('Weather Data'!G610,'Weather Data'!G612),0))</f>
        <v>1.1000003814697301</v>
      </c>
      <c r="L611" s="2">
        <f t="shared" si="45"/>
        <v>42249</v>
      </c>
      <c r="M611">
        <f t="shared" si="46"/>
        <v>6812.7999930232763</v>
      </c>
      <c r="N611">
        <f t="shared" si="47"/>
        <v>7257.8999953046441</v>
      </c>
      <c r="O611">
        <f t="shared" si="48"/>
        <v>7783.8000017702579</v>
      </c>
      <c r="P611">
        <f t="shared" si="49"/>
        <v>9867.8000167310238</v>
      </c>
    </row>
    <row r="612" spans="1:16" x14ac:dyDescent="0.4">
      <c r="A612" s="1">
        <v>2015</v>
      </c>
      <c r="B612" s="1">
        <v>9</v>
      </c>
      <c r="C612" s="1">
        <v>3</v>
      </c>
      <c r="D612" s="1">
        <v>25.60000038146973</v>
      </c>
      <c r="E612" s="1">
        <v>23.79999923706055</v>
      </c>
      <c r="F612" s="1">
        <v>22</v>
      </c>
      <c r="G612" s="1">
        <v>16.79999923706055</v>
      </c>
      <c r="H612">
        <f>IF(D612&lt;&gt;"",MAX('DDD Model Calculations'!$D$20-'Weather Data'!D612,0),MAX('DDD Model Calculations'!$D$20-AVERAGE('Weather Data'!D611,'Weather Data'!D613),0))</f>
        <v>0</v>
      </c>
      <c r="I612">
        <f>IF(E612&lt;&gt;"",MAX('DDD Model Calculations'!$D$20-'Weather Data'!E612,0),MAX('DDD Model Calculations'!$D$20-AVERAGE('Weather Data'!E611,'Weather Data'!E613),0))</f>
        <v>0</v>
      </c>
      <c r="J612">
        <f>IF(F612&lt;&gt;"",MAX('DDD Model Calculations'!$D$20-'Weather Data'!F612,0),MAX('DDD Model Calculations'!$D$20-AVERAGE('Weather Data'!F611,'Weather Data'!F613),0))</f>
        <v>0</v>
      </c>
      <c r="K612">
        <f>IF(G612&lt;&gt;"",MAX('DDD Model Calculations'!$D$20-'Weather Data'!G612,0),MAX('DDD Model Calculations'!$D$20-AVERAGE('Weather Data'!G611,'Weather Data'!G613),0))</f>
        <v>1.2000007629394496</v>
      </c>
      <c r="L612" s="2">
        <f t="shared" si="45"/>
        <v>42250</v>
      </c>
      <c r="M612">
        <f t="shared" si="46"/>
        <v>6812.7999930232763</v>
      </c>
      <c r="N612">
        <f t="shared" si="47"/>
        <v>7257.8999953046441</v>
      </c>
      <c r="O612">
        <f t="shared" si="48"/>
        <v>7783.8000017702579</v>
      </c>
      <c r="P612">
        <f t="shared" si="49"/>
        <v>9869.0000174939632</v>
      </c>
    </row>
    <row r="613" spans="1:16" x14ac:dyDescent="0.4">
      <c r="A613" s="1">
        <v>2015</v>
      </c>
      <c r="B613" s="1">
        <v>9</v>
      </c>
      <c r="C613" s="1">
        <v>4</v>
      </c>
      <c r="D613" s="1">
        <v>24.60000038146973</v>
      </c>
      <c r="E613" s="1">
        <v>21.10000038146973</v>
      </c>
      <c r="F613" s="1">
        <v>18.70000076293945</v>
      </c>
      <c r="G613" s="1">
        <v>17.20000076293945</v>
      </c>
      <c r="H613">
        <f>IF(D613&lt;&gt;"",MAX('DDD Model Calculations'!$D$20-'Weather Data'!D613,0),MAX('DDD Model Calculations'!$D$20-AVERAGE('Weather Data'!D612,'Weather Data'!D614),0))</f>
        <v>0</v>
      </c>
      <c r="I613">
        <f>IF(E613&lt;&gt;"",MAX('DDD Model Calculations'!$D$20-'Weather Data'!E613,0),MAX('DDD Model Calculations'!$D$20-AVERAGE('Weather Data'!E612,'Weather Data'!E614),0))</f>
        <v>0</v>
      </c>
      <c r="J613">
        <f>IF(F613&lt;&gt;"",MAX('DDD Model Calculations'!$D$20-'Weather Data'!F613,0),MAX('DDD Model Calculations'!$D$20-AVERAGE('Weather Data'!F612,'Weather Data'!F614),0))</f>
        <v>0</v>
      </c>
      <c r="K613">
        <f>IF(G613&lt;&gt;"",MAX('DDD Model Calculations'!$D$20-'Weather Data'!G613,0),MAX('DDD Model Calculations'!$D$20-AVERAGE('Weather Data'!G612,'Weather Data'!G614),0))</f>
        <v>0.79999923706055043</v>
      </c>
      <c r="L613" s="2">
        <f t="shared" si="45"/>
        <v>42251</v>
      </c>
      <c r="M613">
        <f t="shared" si="46"/>
        <v>6812.7999930232763</v>
      </c>
      <c r="N613">
        <f t="shared" si="47"/>
        <v>7257.8999953046441</v>
      </c>
      <c r="O613">
        <f t="shared" si="48"/>
        <v>7783.8000017702579</v>
      </c>
      <c r="P613">
        <f t="shared" si="49"/>
        <v>9869.8000167310238</v>
      </c>
    </row>
    <row r="614" spans="1:16" x14ac:dyDescent="0.4">
      <c r="A614" s="1">
        <v>2015</v>
      </c>
      <c r="B614" s="1">
        <v>9</v>
      </c>
      <c r="C614" s="1">
        <v>5</v>
      </c>
      <c r="D614" s="1">
        <v>24.29999923706055</v>
      </c>
      <c r="E614" s="1">
        <v>22.10000038146973</v>
      </c>
      <c r="F614" s="1">
        <v>20.10000038146973</v>
      </c>
      <c r="G614" s="1">
        <v>18.5</v>
      </c>
      <c r="H614">
        <f>IF(D614&lt;&gt;"",MAX('DDD Model Calculations'!$D$20-'Weather Data'!D614,0),MAX('DDD Model Calculations'!$D$20-AVERAGE('Weather Data'!D613,'Weather Data'!D615),0))</f>
        <v>0</v>
      </c>
      <c r="I614">
        <f>IF(E614&lt;&gt;"",MAX('DDD Model Calculations'!$D$20-'Weather Data'!E614,0),MAX('DDD Model Calculations'!$D$20-AVERAGE('Weather Data'!E613,'Weather Data'!E615),0))</f>
        <v>0</v>
      </c>
      <c r="J614">
        <f>IF(F614&lt;&gt;"",MAX('DDD Model Calculations'!$D$20-'Weather Data'!F614,0),MAX('DDD Model Calculations'!$D$20-AVERAGE('Weather Data'!F613,'Weather Data'!F615),0))</f>
        <v>0</v>
      </c>
      <c r="K614">
        <f>IF(G614&lt;&gt;"",MAX('DDD Model Calculations'!$D$20-'Weather Data'!G614,0),MAX('DDD Model Calculations'!$D$20-AVERAGE('Weather Data'!G613,'Weather Data'!G615),0))</f>
        <v>0</v>
      </c>
      <c r="L614" s="2">
        <f t="shared" si="45"/>
        <v>42252</v>
      </c>
      <c r="M614">
        <f t="shared" si="46"/>
        <v>6812.7999930232763</v>
      </c>
      <c r="N614">
        <f t="shared" si="47"/>
        <v>7257.8999953046441</v>
      </c>
      <c r="O614">
        <f t="shared" si="48"/>
        <v>7783.8000017702579</v>
      </c>
      <c r="P614">
        <f t="shared" si="49"/>
        <v>9869.8000167310238</v>
      </c>
    </row>
    <row r="615" spans="1:16" x14ac:dyDescent="0.4">
      <c r="A615" s="1">
        <v>2015</v>
      </c>
      <c r="B615" s="1">
        <v>9</v>
      </c>
      <c r="C615" s="1">
        <v>6</v>
      </c>
      <c r="D615" s="1">
        <v>25.60000038146973</v>
      </c>
      <c r="E615" s="1">
        <v>23.39999961853027</v>
      </c>
      <c r="F615" s="1">
        <v>23.39999961853027</v>
      </c>
      <c r="G615" s="1">
        <v>23.70000076293945</v>
      </c>
      <c r="H615">
        <f>IF(D615&lt;&gt;"",MAX('DDD Model Calculations'!$D$20-'Weather Data'!D615,0),MAX('DDD Model Calculations'!$D$20-AVERAGE('Weather Data'!D614,'Weather Data'!D616),0))</f>
        <v>0</v>
      </c>
      <c r="I615">
        <f>IF(E615&lt;&gt;"",MAX('DDD Model Calculations'!$D$20-'Weather Data'!E615,0),MAX('DDD Model Calculations'!$D$20-AVERAGE('Weather Data'!E614,'Weather Data'!E616),0))</f>
        <v>0</v>
      </c>
      <c r="J615">
        <f>IF(F615&lt;&gt;"",MAX('DDD Model Calculations'!$D$20-'Weather Data'!F615,0),MAX('DDD Model Calculations'!$D$20-AVERAGE('Weather Data'!F614,'Weather Data'!F616),0))</f>
        <v>0</v>
      </c>
      <c r="K615">
        <f>IF(G615&lt;&gt;"",MAX('DDD Model Calculations'!$D$20-'Weather Data'!G615,0),MAX('DDD Model Calculations'!$D$20-AVERAGE('Weather Data'!G614,'Weather Data'!G616),0))</f>
        <v>0</v>
      </c>
      <c r="L615" s="2">
        <f t="shared" si="45"/>
        <v>42253</v>
      </c>
      <c r="M615">
        <f t="shared" si="46"/>
        <v>6812.7999930232763</v>
      </c>
      <c r="N615">
        <f t="shared" si="47"/>
        <v>7257.8999953046441</v>
      </c>
      <c r="O615">
        <f t="shared" si="48"/>
        <v>7783.8000017702579</v>
      </c>
      <c r="P615">
        <f t="shared" si="49"/>
        <v>9869.8000167310238</v>
      </c>
    </row>
    <row r="616" spans="1:16" x14ac:dyDescent="0.4">
      <c r="A616" s="1">
        <v>2015</v>
      </c>
      <c r="B616" s="1">
        <v>9</v>
      </c>
      <c r="C616" s="1">
        <v>7</v>
      </c>
      <c r="D616" s="1">
        <v>27.5</v>
      </c>
      <c r="E616" s="1">
        <v>26</v>
      </c>
      <c r="F616" s="1">
        <v>25.89999961853027</v>
      </c>
      <c r="G616" s="1">
        <v>20.20000076293945</v>
      </c>
      <c r="H616">
        <f>IF(D616&lt;&gt;"",MAX('DDD Model Calculations'!$D$20-'Weather Data'!D616,0),MAX('DDD Model Calculations'!$D$20-AVERAGE('Weather Data'!D615,'Weather Data'!D617),0))</f>
        <v>0</v>
      </c>
      <c r="I616">
        <f>IF(E616&lt;&gt;"",MAX('DDD Model Calculations'!$D$20-'Weather Data'!E616,0),MAX('DDD Model Calculations'!$D$20-AVERAGE('Weather Data'!E615,'Weather Data'!E617),0))</f>
        <v>0</v>
      </c>
      <c r="J616">
        <f>IF(F616&lt;&gt;"",MAX('DDD Model Calculations'!$D$20-'Weather Data'!F616,0),MAX('DDD Model Calculations'!$D$20-AVERAGE('Weather Data'!F615,'Weather Data'!F617),0))</f>
        <v>0</v>
      </c>
      <c r="K616">
        <f>IF(G616&lt;&gt;"",MAX('DDD Model Calculations'!$D$20-'Weather Data'!G616,0),MAX('DDD Model Calculations'!$D$20-AVERAGE('Weather Data'!G615,'Weather Data'!G617),0))</f>
        <v>0</v>
      </c>
      <c r="L616" s="2">
        <f t="shared" si="45"/>
        <v>42254</v>
      </c>
      <c r="M616">
        <f t="shared" si="46"/>
        <v>6812.7999930232763</v>
      </c>
      <c r="N616">
        <f t="shared" si="47"/>
        <v>7257.8999953046441</v>
      </c>
      <c r="O616">
        <f t="shared" si="48"/>
        <v>7783.8000017702579</v>
      </c>
      <c r="P616">
        <f t="shared" si="49"/>
        <v>9869.8000167310238</v>
      </c>
    </row>
    <row r="617" spans="1:16" x14ac:dyDescent="0.4">
      <c r="A617" s="1">
        <v>2015</v>
      </c>
      <c r="B617" s="1">
        <v>9</v>
      </c>
      <c r="C617" s="1">
        <v>8</v>
      </c>
      <c r="D617" s="1">
        <v>25.70000076293945</v>
      </c>
      <c r="E617" s="1">
        <v>24.79999923706055</v>
      </c>
      <c r="F617" s="1">
        <v>23.10000038146973</v>
      </c>
      <c r="G617" s="1">
        <v>16.29999923706055</v>
      </c>
      <c r="H617">
        <f>IF(D617&lt;&gt;"",MAX('DDD Model Calculations'!$D$20-'Weather Data'!D617,0),MAX('DDD Model Calculations'!$D$20-AVERAGE('Weather Data'!D616,'Weather Data'!D618),0))</f>
        <v>0</v>
      </c>
      <c r="I617">
        <f>IF(E617&lt;&gt;"",MAX('DDD Model Calculations'!$D$20-'Weather Data'!E617,0),MAX('DDD Model Calculations'!$D$20-AVERAGE('Weather Data'!E616,'Weather Data'!E618),0))</f>
        <v>0</v>
      </c>
      <c r="J617">
        <f>IF(F617&lt;&gt;"",MAX('DDD Model Calculations'!$D$20-'Weather Data'!F617,0),MAX('DDD Model Calculations'!$D$20-AVERAGE('Weather Data'!F616,'Weather Data'!F618),0))</f>
        <v>0</v>
      </c>
      <c r="K617">
        <f>IF(G617&lt;&gt;"",MAX('DDD Model Calculations'!$D$20-'Weather Data'!G617,0),MAX('DDD Model Calculations'!$D$20-AVERAGE('Weather Data'!G616,'Weather Data'!G618),0))</f>
        <v>1.7000007629394496</v>
      </c>
      <c r="L617" s="2">
        <f t="shared" si="45"/>
        <v>42255</v>
      </c>
      <c r="M617">
        <f t="shared" si="46"/>
        <v>6812.7999930232763</v>
      </c>
      <c r="N617">
        <f t="shared" si="47"/>
        <v>7257.8999953046441</v>
      </c>
      <c r="O617">
        <f t="shared" si="48"/>
        <v>7783.8000017702579</v>
      </c>
      <c r="P617">
        <f t="shared" si="49"/>
        <v>9871.5000174939632</v>
      </c>
    </row>
    <row r="618" spans="1:16" x14ac:dyDescent="0.4">
      <c r="A618" s="1">
        <v>2015</v>
      </c>
      <c r="B618" s="1">
        <v>9</v>
      </c>
      <c r="C618" s="1">
        <v>9</v>
      </c>
      <c r="D618" s="1">
        <v>20.5</v>
      </c>
      <c r="E618" s="1">
        <v>18.10000038146973</v>
      </c>
      <c r="F618" s="1">
        <v>20.20000076293945</v>
      </c>
      <c r="G618" s="1">
        <v>13.60000038146973</v>
      </c>
      <c r="H618">
        <f>IF(D618&lt;&gt;"",MAX('DDD Model Calculations'!$D$20-'Weather Data'!D618,0),MAX('DDD Model Calculations'!$D$20-AVERAGE('Weather Data'!D617,'Weather Data'!D619),0))</f>
        <v>0</v>
      </c>
      <c r="I618">
        <f>IF(E618&lt;&gt;"",MAX('DDD Model Calculations'!$D$20-'Weather Data'!E618,0),MAX('DDD Model Calculations'!$D$20-AVERAGE('Weather Data'!E617,'Weather Data'!E619),0))</f>
        <v>0</v>
      </c>
      <c r="J618">
        <f>IF(F618&lt;&gt;"",MAX('DDD Model Calculations'!$D$20-'Weather Data'!F618,0),MAX('DDD Model Calculations'!$D$20-AVERAGE('Weather Data'!F617,'Weather Data'!F619),0))</f>
        <v>0</v>
      </c>
      <c r="K618">
        <f>IF(G618&lt;&gt;"",MAX('DDD Model Calculations'!$D$20-'Weather Data'!G618,0),MAX('DDD Model Calculations'!$D$20-AVERAGE('Weather Data'!G617,'Weather Data'!G619),0))</f>
        <v>4.3999996185302699</v>
      </c>
      <c r="L618" s="2">
        <f t="shared" si="45"/>
        <v>42256</v>
      </c>
      <c r="M618">
        <f t="shared" si="46"/>
        <v>6812.7999930232763</v>
      </c>
      <c r="N618">
        <f t="shared" si="47"/>
        <v>7257.8999953046441</v>
      </c>
      <c r="O618">
        <f t="shared" si="48"/>
        <v>7783.8000017702579</v>
      </c>
      <c r="P618">
        <f t="shared" si="49"/>
        <v>9875.9000171124935</v>
      </c>
    </row>
    <row r="619" spans="1:16" x14ac:dyDescent="0.4">
      <c r="A619" s="1">
        <v>2015</v>
      </c>
      <c r="B619" s="1">
        <v>9</v>
      </c>
      <c r="C619" s="1">
        <v>10</v>
      </c>
      <c r="D619" s="1">
        <v>18.39999961853027</v>
      </c>
      <c r="E619" s="1">
        <v>17.20000076293945</v>
      </c>
      <c r="F619" s="1">
        <v>17.70000076293945</v>
      </c>
      <c r="G619" s="1">
        <v>10.89999961853027</v>
      </c>
      <c r="H619">
        <f>IF(D619&lt;&gt;"",MAX('DDD Model Calculations'!$D$20-'Weather Data'!D619,0),MAX('DDD Model Calculations'!$D$20-AVERAGE('Weather Data'!D618,'Weather Data'!D620),0))</f>
        <v>0</v>
      </c>
      <c r="I619">
        <f>IF(E619&lt;&gt;"",MAX('DDD Model Calculations'!$D$20-'Weather Data'!E619,0),MAX('DDD Model Calculations'!$D$20-AVERAGE('Weather Data'!E618,'Weather Data'!E620),0))</f>
        <v>0.79999923706055043</v>
      </c>
      <c r="J619">
        <f>IF(F619&lt;&gt;"",MAX('DDD Model Calculations'!$D$20-'Weather Data'!F619,0),MAX('DDD Model Calculations'!$D$20-AVERAGE('Weather Data'!F618,'Weather Data'!F620),0))</f>
        <v>0.29999923706055043</v>
      </c>
      <c r="K619">
        <f>IF(G619&lt;&gt;"",MAX('DDD Model Calculations'!$D$20-'Weather Data'!G619,0),MAX('DDD Model Calculations'!$D$20-AVERAGE('Weather Data'!G618,'Weather Data'!G620),0))</f>
        <v>7.1000003814697301</v>
      </c>
      <c r="L619" s="2">
        <f t="shared" si="45"/>
        <v>42257</v>
      </c>
      <c r="M619">
        <f t="shared" si="46"/>
        <v>6812.7999930232763</v>
      </c>
      <c r="N619">
        <f t="shared" si="47"/>
        <v>7258.6999945417047</v>
      </c>
      <c r="O619">
        <f t="shared" si="48"/>
        <v>7784.1000010073185</v>
      </c>
      <c r="P619">
        <f t="shared" si="49"/>
        <v>9883.0000174939632</v>
      </c>
    </row>
    <row r="620" spans="1:16" x14ac:dyDescent="0.4">
      <c r="A620" s="1">
        <v>2015</v>
      </c>
      <c r="B620" s="1">
        <v>9</v>
      </c>
      <c r="C620" s="1">
        <v>11</v>
      </c>
      <c r="D620" s="1">
        <v>18</v>
      </c>
      <c r="E620" s="1">
        <v>16.10000038146973</v>
      </c>
      <c r="F620" s="1">
        <v>18.60000038146973</v>
      </c>
      <c r="G620" s="1">
        <v>10.39999961853027</v>
      </c>
      <c r="H620">
        <f>IF(D620&lt;&gt;"",MAX('DDD Model Calculations'!$D$20-'Weather Data'!D620,0),MAX('DDD Model Calculations'!$D$20-AVERAGE('Weather Data'!D619,'Weather Data'!D621),0))</f>
        <v>0</v>
      </c>
      <c r="I620">
        <f>IF(E620&lt;&gt;"",MAX('DDD Model Calculations'!$D$20-'Weather Data'!E620,0),MAX('DDD Model Calculations'!$D$20-AVERAGE('Weather Data'!E619,'Weather Data'!E621),0))</f>
        <v>1.8999996185302699</v>
      </c>
      <c r="J620">
        <f>IF(F620&lt;&gt;"",MAX('DDD Model Calculations'!$D$20-'Weather Data'!F620,0),MAX('DDD Model Calculations'!$D$20-AVERAGE('Weather Data'!F619,'Weather Data'!F621),0))</f>
        <v>0</v>
      </c>
      <c r="K620">
        <f>IF(G620&lt;&gt;"",MAX('DDD Model Calculations'!$D$20-'Weather Data'!G620,0),MAX('DDD Model Calculations'!$D$20-AVERAGE('Weather Data'!G619,'Weather Data'!G621),0))</f>
        <v>7.6000003814697301</v>
      </c>
      <c r="L620" s="2">
        <f t="shared" si="45"/>
        <v>42258</v>
      </c>
      <c r="M620">
        <f t="shared" si="46"/>
        <v>6812.7999930232763</v>
      </c>
      <c r="N620">
        <f t="shared" si="47"/>
        <v>7260.5999941602349</v>
      </c>
      <c r="O620">
        <f t="shared" si="48"/>
        <v>7784.1000010073185</v>
      </c>
      <c r="P620">
        <f t="shared" si="49"/>
        <v>9890.600017875433</v>
      </c>
    </row>
    <row r="621" spans="1:16" x14ac:dyDescent="0.4">
      <c r="A621" s="1">
        <v>2015</v>
      </c>
      <c r="B621" s="1">
        <v>9</v>
      </c>
      <c r="C621" s="1">
        <v>12</v>
      </c>
      <c r="D621" s="1">
        <v>14.10000038146973</v>
      </c>
      <c r="E621" s="1">
        <v>13.89999961853027</v>
      </c>
      <c r="F621" s="1">
        <v>14.39999961853027</v>
      </c>
      <c r="G621" s="1">
        <v>9.8999996185302734</v>
      </c>
      <c r="H621">
        <f>IF(D621&lt;&gt;"",MAX('DDD Model Calculations'!$D$20-'Weather Data'!D621,0),MAX('DDD Model Calculations'!$D$20-AVERAGE('Weather Data'!D620,'Weather Data'!D622),0))</f>
        <v>3.8999996185302699</v>
      </c>
      <c r="I621">
        <f>IF(E621&lt;&gt;"",MAX('DDD Model Calculations'!$D$20-'Weather Data'!E621,0),MAX('DDD Model Calculations'!$D$20-AVERAGE('Weather Data'!E620,'Weather Data'!E622),0))</f>
        <v>4.1000003814697301</v>
      </c>
      <c r="J621">
        <f>IF(F621&lt;&gt;"",MAX('DDD Model Calculations'!$D$20-'Weather Data'!F621,0),MAX('DDD Model Calculations'!$D$20-AVERAGE('Weather Data'!F620,'Weather Data'!F622),0))</f>
        <v>3.6000003814697301</v>
      </c>
      <c r="K621">
        <f>IF(G621&lt;&gt;"",MAX('DDD Model Calculations'!$D$20-'Weather Data'!G621,0),MAX('DDD Model Calculations'!$D$20-AVERAGE('Weather Data'!G620,'Weather Data'!G622),0))</f>
        <v>8.1000003814697266</v>
      </c>
      <c r="L621" s="2">
        <f t="shared" si="45"/>
        <v>42259</v>
      </c>
      <c r="M621">
        <f t="shared" si="46"/>
        <v>6816.6999926418066</v>
      </c>
      <c r="N621">
        <f t="shared" si="47"/>
        <v>7264.6999945417047</v>
      </c>
      <c r="O621">
        <f t="shared" si="48"/>
        <v>7787.7000013887882</v>
      </c>
      <c r="P621">
        <f t="shared" si="49"/>
        <v>9898.7000182569027</v>
      </c>
    </row>
    <row r="622" spans="1:16" x14ac:dyDescent="0.4">
      <c r="A622" s="1">
        <v>2015</v>
      </c>
      <c r="B622" s="1">
        <v>9</v>
      </c>
      <c r="C622" s="1">
        <v>13</v>
      </c>
      <c r="D622" s="1">
        <v>12.30000019073486</v>
      </c>
      <c r="E622" s="1">
        <v>12.30000019073486</v>
      </c>
      <c r="F622" s="1">
        <v>17</v>
      </c>
      <c r="G622" s="1">
        <v>14.80000019073486</v>
      </c>
      <c r="H622">
        <f>IF(D622&lt;&gt;"",MAX('DDD Model Calculations'!$D$20-'Weather Data'!D622,0),MAX('DDD Model Calculations'!$D$20-AVERAGE('Weather Data'!D621,'Weather Data'!D623),0))</f>
        <v>5.6999998092651403</v>
      </c>
      <c r="I622">
        <f>IF(E622&lt;&gt;"",MAX('DDD Model Calculations'!$D$20-'Weather Data'!E622,0),MAX('DDD Model Calculations'!$D$20-AVERAGE('Weather Data'!E621,'Weather Data'!E623),0))</f>
        <v>5.6999998092651403</v>
      </c>
      <c r="J622">
        <f>IF(F622&lt;&gt;"",MAX('DDD Model Calculations'!$D$20-'Weather Data'!F622,0),MAX('DDD Model Calculations'!$D$20-AVERAGE('Weather Data'!F621,'Weather Data'!F623),0))</f>
        <v>1</v>
      </c>
      <c r="K622">
        <f>IF(G622&lt;&gt;"",MAX('DDD Model Calculations'!$D$20-'Weather Data'!G622,0),MAX('DDD Model Calculations'!$D$20-AVERAGE('Weather Data'!G621,'Weather Data'!G623),0))</f>
        <v>3.1999998092651403</v>
      </c>
      <c r="L622" s="2">
        <f t="shared" si="45"/>
        <v>42260</v>
      </c>
      <c r="M622">
        <f t="shared" si="46"/>
        <v>6822.3999924510717</v>
      </c>
      <c r="N622">
        <f t="shared" si="47"/>
        <v>7270.3999943509698</v>
      </c>
      <c r="O622">
        <f t="shared" si="48"/>
        <v>7788.7000013887882</v>
      </c>
      <c r="P622">
        <f t="shared" si="49"/>
        <v>9901.9000180661678</v>
      </c>
    </row>
    <row r="623" spans="1:16" x14ac:dyDescent="0.4">
      <c r="A623" s="1">
        <v>2015</v>
      </c>
      <c r="B623" s="1">
        <v>9</v>
      </c>
      <c r="C623" s="1">
        <v>14</v>
      </c>
      <c r="D623" s="1">
        <v>16.60000038146973</v>
      </c>
      <c r="E623" s="1">
        <v>15</v>
      </c>
      <c r="F623" s="1">
        <v>18.20000076293945</v>
      </c>
      <c r="G623" s="1">
        <v>16.39999961853027</v>
      </c>
      <c r="H623">
        <f>IF(D623&lt;&gt;"",MAX('DDD Model Calculations'!$D$20-'Weather Data'!D623,0),MAX('DDD Model Calculations'!$D$20-AVERAGE('Weather Data'!D622,'Weather Data'!D624),0))</f>
        <v>1.3999996185302699</v>
      </c>
      <c r="I623">
        <f>IF(E623&lt;&gt;"",MAX('DDD Model Calculations'!$D$20-'Weather Data'!E623,0),MAX('DDD Model Calculations'!$D$20-AVERAGE('Weather Data'!E622,'Weather Data'!E624),0))</f>
        <v>3</v>
      </c>
      <c r="J623">
        <f>IF(F623&lt;&gt;"",MAX('DDD Model Calculations'!$D$20-'Weather Data'!F623,0),MAX('DDD Model Calculations'!$D$20-AVERAGE('Weather Data'!F622,'Weather Data'!F624),0))</f>
        <v>0</v>
      </c>
      <c r="K623">
        <f>IF(G623&lt;&gt;"",MAX('DDD Model Calculations'!$D$20-'Weather Data'!G623,0),MAX('DDD Model Calculations'!$D$20-AVERAGE('Weather Data'!G622,'Weather Data'!G624),0))</f>
        <v>1.6000003814697301</v>
      </c>
      <c r="L623" s="2">
        <f t="shared" si="45"/>
        <v>42261</v>
      </c>
      <c r="M623">
        <f t="shared" si="46"/>
        <v>6823.799992069602</v>
      </c>
      <c r="N623">
        <f t="shared" si="47"/>
        <v>7273.3999943509698</v>
      </c>
      <c r="O623">
        <f t="shared" si="48"/>
        <v>7788.7000013887882</v>
      </c>
      <c r="P623">
        <f t="shared" si="49"/>
        <v>9903.5000184476376</v>
      </c>
    </row>
    <row r="624" spans="1:16" x14ac:dyDescent="0.4">
      <c r="A624" s="1">
        <v>2015</v>
      </c>
      <c r="B624" s="1">
        <v>9</v>
      </c>
      <c r="C624" s="1">
        <v>15</v>
      </c>
      <c r="D624" s="1">
        <v>20.79999923706055</v>
      </c>
      <c r="E624" s="1">
        <v>18.79999923706055</v>
      </c>
      <c r="F624" s="1">
        <v>19.29999923706055</v>
      </c>
      <c r="G624" s="1">
        <v>18.79999923706055</v>
      </c>
      <c r="H624">
        <f>IF(D624&lt;&gt;"",MAX('DDD Model Calculations'!$D$20-'Weather Data'!D624,0),MAX('DDD Model Calculations'!$D$20-AVERAGE('Weather Data'!D623,'Weather Data'!D625),0))</f>
        <v>0</v>
      </c>
      <c r="I624">
        <f>IF(E624&lt;&gt;"",MAX('DDD Model Calculations'!$D$20-'Weather Data'!E624,0),MAX('DDD Model Calculations'!$D$20-AVERAGE('Weather Data'!E623,'Weather Data'!E625),0))</f>
        <v>0</v>
      </c>
      <c r="J624">
        <f>IF(F624&lt;&gt;"",MAX('DDD Model Calculations'!$D$20-'Weather Data'!F624,0),MAX('DDD Model Calculations'!$D$20-AVERAGE('Weather Data'!F623,'Weather Data'!F625),0))</f>
        <v>0</v>
      </c>
      <c r="K624">
        <f>IF(G624&lt;&gt;"",MAX('DDD Model Calculations'!$D$20-'Weather Data'!G624,0),MAX('DDD Model Calculations'!$D$20-AVERAGE('Weather Data'!G623,'Weather Data'!G625),0))</f>
        <v>0</v>
      </c>
      <c r="L624" s="2">
        <f t="shared" si="45"/>
        <v>42262</v>
      </c>
      <c r="M624">
        <f t="shared" si="46"/>
        <v>6823.799992069602</v>
      </c>
      <c r="N624">
        <f t="shared" si="47"/>
        <v>7273.3999943509698</v>
      </c>
      <c r="O624">
        <f t="shared" si="48"/>
        <v>7788.7000013887882</v>
      </c>
      <c r="P624">
        <f t="shared" si="49"/>
        <v>9903.5000184476376</v>
      </c>
    </row>
    <row r="625" spans="1:16" x14ac:dyDescent="0.4">
      <c r="A625" s="1">
        <v>2015</v>
      </c>
      <c r="B625" s="1">
        <v>9</v>
      </c>
      <c r="C625" s="1">
        <v>16</v>
      </c>
      <c r="D625" s="1">
        <v>22.29999923706055</v>
      </c>
      <c r="E625" s="1">
        <v>19.29999923706055</v>
      </c>
      <c r="F625" s="1">
        <v>21.5</v>
      </c>
      <c r="G625" s="1">
        <v>20.79999923706055</v>
      </c>
      <c r="H625">
        <f>IF(D625&lt;&gt;"",MAX('DDD Model Calculations'!$D$20-'Weather Data'!D625,0),MAX('DDD Model Calculations'!$D$20-AVERAGE('Weather Data'!D624,'Weather Data'!D626),0))</f>
        <v>0</v>
      </c>
      <c r="I625">
        <f>IF(E625&lt;&gt;"",MAX('DDD Model Calculations'!$D$20-'Weather Data'!E625,0),MAX('DDD Model Calculations'!$D$20-AVERAGE('Weather Data'!E624,'Weather Data'!E626),0))</f>
        <v>0</v>
      </c>
      <c r="J625">
        <f>IF(F625&lt;&gt;"",MAX('DDD Model Calculations'!$D$20-'Weather Data'!F625,0),MAX('DDD Model Calculations'!$D$20-AVERAGE('Weather Data'!F624,'Weather Data'!F626),0))</f>
        <v>0</v>
      </c>
      <c r="K625">
        <f>IF(G625&lt;&gt;"",MAX('DDD Model Calculations'!$D$20-'Weather Data'!G625,0),MAX('DDD Model Calculations'!$D$20-AVERAGE('Weather Data'!G624,'Weather Data'!G626),0))</f>
        <v>0</v>
      </c>
      <c r="L625" s="2">
        <f t="shared" si="45"/>
        <v>42263</v>
      </c>
      <c r="M625">
        <f t="shared" si="46"/>
        <v>6823.799992069602</v>
      </c>
      <c r="N625">
        <f t="shared" si="47"/>
        <v>7273.3999943509698</v>
      </c>
      <c r="O625">
        <f t="shared" si="48"/>
        <v>7788.7000013887882</v>
      </c>
      <c r="P625">
        <f t="shared" si="49"/>
        <v>9903.5000184476376</v>
      </c>
    </row>
    <row r="626" spans="1:16" x14ac:dyDescent="0.4">
      <c r="A626" s="1">
        <v>2015</v>
      </c>
      <c r="B626" s="1">
        <v>9</v>
      </c>
      <c r="C626" s="1">
        <v>17</v>
      </c>
      <c r="D626" s="1">
        <v>21.70000076293945</v>
      </c>
      <c r="E626" s="1">
        <v>18.79999923706055</v>
      </c>
      <c r="F626" s="1">
        <v>21.5</v>
      </c>
      <c r="G626" s="1">
        <v>18.79999923706055</v>
      </c>
      <c r="H626">
        <f>IF(D626&lt;&gt;"",MAX('DDD Model Calculations'!$D$20-'Weather Data'!D626,0),MAX('DDD Model Calculations'!$D$20-AVERAGE('Weather Data'!D625,'Weather Data'!D627),0))</f>
        <v>0</v>
      </c>
      <c r="I626">
        <f>IF(E626&lt;&gt;"",MAX('DDD Model Calculations'!$D$20-'Weather Data'!E626,0),MAX('DDD Model Calculations'!$D$20-AVERAGE('Weather Data'!E625,'Weather Data'!E627),0))</f>
        <v>0</v>
      </c>
      <c r="J626">
        <f>IF(F626&lt;&gt;"",MAX('DDD Model Calculations'!$D$20-'Weather Data'!F626,0),MAX('DDD Model Calculations'!$D$20-AVERAGE('Weather Data'!F625,'Weather Data'!F627),0))</f>
        <v>0</v>
      </c>
      <c r="K626">
        <f>IF(G626&lt;&gt;"",MAX('DDD Model Calculations'!$D$20-'Weather Data'!G626,0),MAX('DDD Model Calculations'!$D$20-AVERAGE('Weather Data'!G625,'Weather Data'!G627),0))</f>
        <v>0</v>
      </c>
      <c r="L626" s="2">
        <f t="shared" si="45"/>
        <v>42264</v>
      </c>
      <c r="M626">
        <f t="shared" si="46"/>
        <v>6823.799992069602</v>
      </c>
      <c r="N626">
        <f t="shared" si="47"/>
        <v>7273.3999943509698</v>
      </c>
      <c r="O626">
        <f t="shared" si="48"/>
        <v>7788.7000013887882</v>
      </c>
      <c r="P626">
        <f t="shared" si="49"/>
        <v>9903.5000184476376</v>
      </c>
    </row>
    <row r="627" spans="1:16" x14ac:dyDescent="0.4">
      <c r="A627" s="1">
        <v>2015</v>
      </c>
      <c r="B627" s="1">
        <v>9</v>
      </c>
      <c r="C627" s="1">
        <v>18</v>
      </c>
      <c r="D627" s="1">
        <v>21.79999923706055</v>
      </c>
      <c r="E627" s="1">
        <v>19.10000038146973</v>
      </c>
      <c r="F627" s="1">
        <v>21.20000076293945</v>
      </c>
      <c r="G627" s="1">
        <v>15.10000038146973</v>
      </c>
      <c r="H627">
        <f>IF(D627&lt;&gt;"",MAX('DDD Model Calculations'!$D$20-'Weather Data'!D627,0),MAX('DDD Model Calculations'!$D$20-AVERAGE('Weather Data'!D626,'Weather Data'!D628),0))</f>
        <v>0</v>
      </c>
      <c r="I627">
        <f>IF(E627&lt;&gt;"",MAX('DDD Model Calculations'!$D$20-'Weather Data'!E627,0),MAX('DDD Model Calculations'!$D$20-AVERAGE('Weather Data'!E626,'Weather Data'!E628),0))</f>
        <v>0</v>
      </c>
      <c r="J627">
        <f>IF(F627&lt;&gt;"",MAX('DDD Model Calculations'!$D$20-'Weather Data'!F627,0),MAX('DDD Model Calculations'!$D$20-AVERAGE('Weather Data'!F626,'Weather Data'!F628),0))</f>
        <v>0</v>
      </c>
      <c r="K627">
        <f>IF(G627&lt;&gt;"",MAX('DDD Model Calculations'!$D$20-'Weather Data'!G627,0),MAX('DDD Model Calculations'!$D$20-AVERAGE('Weather Data'!G626,'Weather Data'!G628),0))</f>
        <v>2.8999996185302699</v>
      </c>
      <c r="L627" s="2">
        <f t="shared" si="45"/>
        <v>42265</v>
      </c>
      <c r="M627">
        <f t="shared" si="46"/>
        <v>6823.799992069602</v>
      </c>
      <c r="N627">
        <f t="shared" si="47"/>
        <v>7273.3999943509698</v>
      </c>
      <c r="O627">
        <f t="shared" si="48"/>
        <v>7788.7000013887882</v>
      </c>
      <c r="P627">
        <f t="shared" si="49"/>
        <v>9906.4000180661678</v>
      </c>
    </row>
    <row r="628" spans="1:16" x14ac:dyDescent="0.4">
      <c r="A628" s="1">
        <v>2015</v>
      </c>
      <c r="B628" s="1">
        <v>9</v>
      </c>
      <c r="C628" s="1">
        <v>19</v>
      </c>
      <c r="D628" s="1">
        <v>18.70000076293945</v>
      </c>
      <c r="E628" s="1">
        <v>17.29999923706055</v>
      </c>
      <c r="F628" s="1">
        <v>18</v>
      </c>
      <c r="G628" s="1">
        <v>13.89999961853027</v>
      </c>
      <c r="H628">
        <f>IF(D628&lt;&gt;"",MAX('DDD Model Calculations'!$D$20-'Weather Data'!D628,0),MAX('DDD Model Calculations'!$D$20-AVERAGE('Weather Data'!D627,'Weather Data'!D629),0))</f>
        <v>0</v>
      </c>
      <c r="I628">
        <f>IF(E628&lt;&gt;"",MAX('DDD Model Calculations'!$D$20-'Weather Data'!E628,0),MAX('DDD Model Calculations'!$D$20-AVERAGE('Weather Data'!E627,'Weather Data'!E629),0))</f>
        <v>0.70000076293944957</v>
      </c>
      <c r="J628">
        <f>IF(F628&lt;&gt;"",MAX('DDD Model Calculations'!$D$20-'Weather Data'!F628,0),MAX('DDD Model Calculations'!$D$20-AVERAGE('Weather Data'!F627,'Weather Data'!F629),0))</f>
        <v>0</v>
      </c>
      <c r="K628">
        <f>IF(G628&lt;&gt;"",MAX('DDD Model Calculations'!$D$20-'Weather Data'!G628,0),MAX('DDD Model Calculations'!$D$20-AVERAGE('Weather Data'!G627,'Weather Data'!G629),0))</f>
        <v>4.1000003814697301</v>
      </c>
      <c r="L628" s="2">
        <f t="shared" si="45"/>
        <v>42266</v>
      </c>
      <c r="M628">
        <f t="shared" si="46"/>
        <v>6823.799992069602</v>
      </c>
      <c r="N628">
        <f t="shared" si="47"/>
        <v>7274.0999951139092</v>
      </c>
      <c r="O628">
        <f t="shared" si="48"/>
        <v>7788.7000013887882</v>
      </c>
      <c r="P628">
        <f t="shared" si="49"/>
        <v>9910.5000184476376</v>
      </c>
    </row>
    <row r="629" spans="1:16" x14ac:dyDescent="0.4">
      <c r="A629" s="1">
        <v>2015</v>
      </c>
      <c r="B629" s="1">
        <v>9</v>
      </c>
      <c r="C629" s="1">
        <v>20</v>
      </c>
      <c r="D629" s="1">
        <v>14.10000038146973</v>
      </c>
      <c r="E629" s="1">
        <v>13.30000019073486</v>
      </c>
      <c r="F629" s="1">
        <v>12.60000038146973</v>
      </c>
      <c r="G629" s="1">
        <v>14.69999980926514</v>
      </c>
      <c r="H629">
        <f>IF(D629&lt;&gt;"",MAX('DDD Model Calculations'!$D$20-'Weather Data'!D629,0),MAX('DDD Model Calculations'!$D$20-AVERAGE('Weather Data'!D628,'Weather Data'!D630),0))</f>
        <v>3.8999996185302699</v>
      </c>
      <c r="I629">
        <f>IF(E629&lt;&gt;"",MAX('DDD Model Calculations'!$D$20-'Weather Data'!E629,0),MAX('DDD Model Calculations'!$D$20-AVERAGE('Weather Data'!E628,'Weather Data'!E630),0))</f>
        <v>4.6999998092651403</v>
      </c>
      <c r="J629">
        <f>IF(F629&lt;&gt;"",MAX('DDD Model Calculations'!$D$20-'Weather Data'!F629,0),MAX('DDD Model Calculations'!$D$20-AVERAGE('Weather Data'!F628,'Weather Data'!F630),0))</f>
        <v>5.3999996185302699</v>
      </c>
      <c r="K629">
        <f>IF(G629&lt;&gt;"",MAX('DDD Model Calculations'!$D$20-'Weather Data'!G629,0),MAX('DDD Model Calculations'!$D$20-AVERAGE('Weather Data'!G628,'Weather Data'!G630),0))</f>
        <v>3.3000001907348597</v>
      </c>
      <c r="L629" s="2">
        <f t="shared" si="45"/>
        <v>42267</v>
      </c>
      <c r="M629">
        <f t="shared" si="46"/>
        <v>6827.6999916881323</v>
      </c>
      <c r="N629">
        <f t="shared" si="47"/>
        <v>7278.7999949231744</v>
      </c>
      <c r="O629">
        <f t="shared" si="48"/>
        <v>7794.1000010073185</v>
      </c>
      <c r="P629">
        <f t="shared" si="49"/>
        <v>9913.8000186383724</v>
      </c>
    </row>
    <row r="630" spans="1:16" x14ac:dyDescent="0.4">
      <c r="A630" s="1">
        <v>2015</v>
      </c>
      <c r="B630" s="1">
        <v>9</v>
      </c>
      <c r="C630" s="1">
        <v>21</v>
      </c>
      <c r="D630" s="1">
        <v>15.19999980926514</v>
      </c>
      <c r="E630" s="1">
        <v>14.60000038146973</v>
      </c>
      <c r="F630" s="1">
        <v>13.10000038146973</v>
      </c>
      <c r="G630" s="1">
        <v>14.5</v>
      </c>
      <c r="H630">
        <f>IF(D630&lt;&gt;"",MAX('DDD Model Calculations'!$D$20-'Weather Data'!D630,0),MAX('DDD Model Calculations'!$D$20-AVERAGE('Weather Data'!D629,'Weather Data'!D631),0))</f>
        <v>2.8000001907348597</v>
      </c>
      <c r="I630">
        <f>IF(E630&lt;&gt;"",MAX('DDD Model Calculations'!$D$20-'Weather Data'!E630,0),MAX('DDD Model Calculations'!$D$20-AVERAGE('Weather Data'!E629,'Weather Data'!E631),0))</f>
        <v>3.3999996185302699</v>
      </c>
      <c r="J630">
        <f>IF(F630&lt;&gt;"",MAX('DDD Model Calculations'!$D$20-'Weather Data'!F630,0),MAX('DDD Model Calculations'!$D$20-AVERAGE('Weather Data'!F629,'Weather Data'!F631),0))</f>
        <v>4.8999996185302699</v>
      </c>
      <c r="K630">
        <f>IF(G630&lt;&gt;"",MAX('DDD Model Calculations'!$D$20-'Weather Data'!G630,0),MAX('DDD Model Calculations'!$D$20-AVERAGE('Weather Data'!G629,'Weather Data'!G631),0))</f>
        <v>3.5</v>
      </c>
      <c r="L630" s="2">
        <f t="shared" si="45"/>
        <v>42268</v>
      </c>
      <c r="M630">
        <f t="shared" si="46"/>
        <v>6830.4999918788671</v>
      </c>
      <c r="N630">
        <f t="shared" si="47"/>
        <v>7282.1999945417047</v>
      </c>
      <c r="O630">
        <f t="shared" si="48"/>
        <v>7799.0000006258488</v>
      </c>
      <c r="P630">
        <f t="shared" si="49"/>
        <v>9917.3000186383724</v>
      </c>
    </row>
    <row r="631" spans="1:16" x14ac:dyDescent="0.4">
      <c r="A631" s="1">
        <v>2015</v>
      </c>
      <c r="B631" s="1">
        <v>9</v>
      </c>
      <c r="C631" s="1">
        <v>22</v>
      </c>
      <c r="D631" s="1">
        <v>15.89999961853027</v>
      </c>
      <c r="E631" s="1">
        <v>15.60000038146973</v>
      </c>
      <c r="F631" s="1">
        <v>15</v>
      </c>
      <c r="G631" s="1">
        <v>13.30000019073486</v>
      </c>
      <c r="H631">
        <f>IF(D631&lt;&gt;"",MAX('DDD Model Calculations'!$D$20-'Weather Data'!D631,0),MAX('DDD Model Calculations'!$D$20-AVERAGE('Weather Data'!D630,'Weather Data'!D632),0))</f>
        <v>2.1000003814697301</v>
      </c>
      <c r="I631">
        <f>IF(E631&lt;&gt;"",MAX('DDD Model Calculations'!$D$20-'Weather Data'!E631,0),MAX('DDD Model Calculations'!$D$20-AVERAGE('Weather Data'!E630,'Weather Data'!E632),0))</f>
        <v>2.3999996185302699</v>
      </c>
      <c r="J631">
        <f>IF(F631&lt;&gt;"",MAX('DDD Model Calculations'!$D$20-'Weather Data'!F631,0),MAX('DDD Model Calculations'!$D$20-AVERAGE('Weather Data'!F630,'Weather Data'!F632),0))</f>
        <v>3</v>
      </c>
      <c r="K631">
        <f>IF(G631&lt;&gt;"",MAX('DDD Model Calculations'!$D$20-'Weather Data'!G631,0),MAX('DDD Model Calculations'!$D$20-AVERAGE('Weather Data'!G630,'Weather Data'!G632),0))</f>
        <v>4.6999998092651403</v>
      </c>
      <c r="L631" s="2">
        <f t="shared" si="45"/>
        <v>42269</v>
      </c>
      <c r="M631">
        <f t="shared" si="46"/>
        <v>6832.5999922603369</v>
      </c>
      <c r="N631">
        <f t="shared" si="47"/>
        <v>7284.5999941602349</v>
      </c>
      <c r="O631">
        <f t="shared" si="48"/>
        <v>7802.0000006258488</v>
      </c>
      <c r="P631">
        <f t="shared" si="49"/>
        <v>9922.0000184476376</v>
      </c>
    </row>
    <row r="632" spans="1:16" x14ac:dyDescent="0.4">
      <c r="A632" s="1">
        <v>2015</v>
      </c>
      <c r="B632" s="1">
        <v>9</v>
      </c>
      <c r="C632" s="1">
        <v>23</v>
      </c>
      <c r="D632" s="1">
        <v>18.70000076293945</v>
      </c>
      <c r="E632" s="1">
        <v>16.5</v>
      </c>
      <c r="F632" s="1">
        <v>16.39999961853027</v>
      </c>
      <c r="G632" s="1">
        <v>9.1999998092651367</v>
      </c>
      <c r="H632">
        <f>IF(D632&lt;&gt;"",MAX('DDD Model Calculations'!$D$20-'Weather Data'!D632,0),MAX('DDD Model Calculations'!$D$20-AVERAGE('Weather Data'!D631,'Weather Data'!D633),0))</f>
        <v>0</v>
      </c>
      <c r="I632">
        <f>IF(E632&lt;&gt;"",MAX('DDD Model Calculations'!$D$20-'Weather Data'!E632,0),MAX('DDD Model Calculations'!$D$20-AVERAGE('Weather Data'!E631,'Weather Data'!E633),0))</f>
        <v>1.5</v>
      </c>
      <c r="J632">
        <f>IF(F632&lt;&gt;"",MAX('DDD Model Calculations'!$D$20-'Weather Data'!F632,0),MAX('DDD Model Calculations'!$D$20-AVERAGE('Weather Data'!F631,'Weather Data'!F633),0))</f>
        <v>1.6000003814697301</v>
      </c>
      <c r="K632">
        <f>IF(G632&lt;&gt;"",MAX('DDD Model Calculations'!$D$20-'Weather Data'!G632,0),MAX('DDD Model Calculations'!$D$20-AVERAGE('Weather Data'!G631,'Weather Data'!G633),0))</f>
        <v>8.8000001907348633</v>
      </c>
      <c r="L632" s="2">
        <f t="shared" si="45"/>
        <v>42270</v>
      </c>
      <c r="M632">
        <f t="shared" si="46"/>
        <v>6832.5999922603369</v>
      </c>
      <c r="N632">
        <f t="shared" si="47"/>
        <v>7286.0999941602349</v>
      </c>
      <c r="O632">
        <f t="shared" si="48"/>
        <v>7803.6000010073185</v>
      </c>
      <c r="P632">
        <f t="shared" si="49"/>
        <v>9930.8000186383724</v>
      </c>
    </row>
    <row r="633" spans="1:16" x14ac:dyDescent="0.4">
      <c r="A633" s="1">
        <v>2015</v>
      </c>
      <c r="B633" s="1">
        <v>9</v>
      </c>
      <c r="C633" s="1">
        <v>24</v>
      </c>
      <c r="D633" s="1">
        <v>18.89999961853027</v>
      </c>
      <c r="E633" s="1">
        <v>18.29999923706055</v>
      </c>
      <c r="F633" s="1">
        <v>15.30000019073486</v>
      </c>
      <c r="G633" s="1">
        <v>11.19999980926514</v>
      </c>
      <c r="H633">
        <f>IF(D633&lt;&gt;"",MAX('DDD Model Calculations'!$D$20-'Weather Data'!D633,0),MAX('DDD Model Calculations'!$D$20-AVERAGE('Weather Data'!D632,'Weather Data'!D634),0))</f>
        <v>0</v>
      </c>
      <c r="I633">
        <f>IF(E633&lt;&gt;"",MAX('DDD Model Calculations'!$D$20-'Weather Data'!E633,0),MAX('DDD Model Calculations'!$D$20-AVERAGE('Weather Data'!E632,'Weather Data'!E634),0))</f>
        <v>0</v>
      </c>
      <c r="J633">
        <f>IF(F633&lt;&gt;"",MAX('DDD Model Calculations'!$D$20-'Weather Data'!F633,0),MAX('DDD Model Calculations'!$D$20-AVERAGE('Weather Data'!F632,'Weather Data'!F634),0))</f>
        <v>2.6999998092651403</v>
      </c>
      <c r="K633">
        <f>IF(G633&lt;&gt;"",MAX('DDD Model Calculations'!$D$20-'Weather Data'!G633,0),MAX('DDD Model Calculations'!$D$20-AVERAGE('Weather Data'!G632,'Weather Data'!G634),0))</f>
        <v>6.8000001907348597</v>
      </c>
      <c r="L633" s="2">
        <f t="shared" si="45"/>
        <v>42271</v>
      </c>
      <c r="M633">
        <f t="shared" si="46"/>
        <v>6832.5999922603369</v>
      </c>
      <c r="N633">
        <f t="shared" si="47"/>
        <v>7286.0999941602349</v>
      </c>
      <c r="O633">
        <f t="shared" si="48"/>
        <v>7806.3000008165836</v>
      </c>
      <c r="P633">
        <f t="shared" si="49"/>
        <v>9937.6000188291073</v>
      </c>
    </row>
    <row r="634" spans="1:16" x14ac:dyDescent="0.4">
      <c r="A634" s="1">
        <v>2015</v>
      </c>
      <c r="B634" s="1">
        <v>9</v>
      </c>
      <c r="C634" s="1">
        <v>25</v>
      </c>
      <c r="D634" s="1">
        <v>17.10000038146973</v>
      </c>
      <c r="E634" s="1">
        <v>19.39999961853027</v>
      </c>
      <c r="F634" s="1">
        <v>11.69999980926514</v>
      </c>
      <c r="G634" s="1">
        <v>13.60000038146973</v>
      </c>
      <c r="H634">
        <f>IF(D634&lt;&gt;"",MAX('DDD Model Calculations'!$D$20-'Weather Data'!D634,0),MAX('DDD Model Calculations'!$D$20-AVERAGE('Weather Data'!D633,'Weather Data'!D635),0))</f>
        <v>0.89999961853026988</v>
      </c>
      <c r="I634">
        <f>IF(E634&lt;&gt;"",MAX('DDD Model Calculations'!$D$20-'Weather Data'!E634,0),MAX('DDD Model Calculations'!$D$20-AVERAGE('Weather Data'!E633,'Weather Data'!E635),0))</f>
        <v>0</v>
      </c>
      <c r="J634">
        <f>IF(F634&lt;&gt;"",MAX('DDD Model Calculations'!$D$20-'Weather Data'!F634,0),MAX('DDD Model Calculations'!$D$20-AVERAGE('Weather Data'!F633,'Weather Data'!F635),0))</f>
        <v>6.3000001907348597</v>
      </c>
      <c r="K634">
        <f>IF(G634&lt;&gt;"",MAX('DDD Model Calculations'!$D$20-'Weather Data'!G634,0),MAX('DDD Model Calculations'!$D$20-AVERAGE('Weather Data'!G633,'Weather Data'!G635),0))</f>
        <v>4.3999996185302699</v>
      </c>
      <c r="L634" s="2">
        <f t="shared" si="45"/>
        <v>42272</v>
      </c>
      <c r="M634">
        <f t="shared" si="46"/>
        <v>6833.4999918788671</v>
      </c>
      <c r="N634">
        <f t="shared" si="47"/>
        <v>7286.0999941602349</v>
      </c>
      <c r="O634">
        <f t="shared" si="48"/>
        <v>7812.6000010073185</v>
      </c>
      <c r="P634">
        <f t="shared" si="49"/>
        <v>9942.0000184476376</v>
      </c>
    </row>
    <row r="635" spans="1:16" x14ac:dyDescent="0.4">
      <c r="A635" s="1">
        <v>2015</v>
      </c>
      <c r="B635" s="1">
        <v>9</v>
      </c>
      <c r="C635" s="1">
        <v>26</v>
      </c>
      <c r="D635" s="1">
        <v>15.10000038146973</v>
      </c>
      <c r="E635" s="1">
        <v>17.60000038146973</v>
      </c>
      <c r="F635" s="1">
        <v>11.30000019073486</v>
      </c>
      <c r="G635" s="1">
        <v>16.39999961853027</v>
      </c>
      <c r="H635">
        <f>IF(D635&lt;&gt;"",MAX('DDD Model Calculations'!$D$20-'Weather Data'!D635,0),MAX('DDD Model Calculations'!$D$20-AVERAGE('Weather Data'!D634,'Weather Data'!D636),0))</f>
        <v>2.8999996185302699</v>
      </c>
      <c r="I635">
        <f>IF(E635&lt;&gt;"",MAX('DDD Model Calculations'!$D$20-'Weather Data'!E635,0),MAX('DDD Model Calculations'!$D$20-AVERAGE('Weather Data'!E634,'Weather Data'!E636),0))</f>
        <v>0.39999961853026988</v>
      </c>
      <c r="J635">
        <f>IF(F635&lt;&gt;"",MAX('DDD Model Calculations'!$D$20-'Weather Data'!F635,0),MAX('DDD Model Calculations'!$D$20-AVERAGE('Weather Data'!F634,'Weather Data'!F636),0))</f>
        <v>6.6999998092651403</v>
      </c>
      <c r="K635">
        <f>IF(G635&lt;&gt;"",MAX('DDD Model Calculations'!$D$20-'Weather Data'!G635,0),MAX('DDD Model Calculations'!$D$20-AVERAGE('Weather Data'!G634,'Weather Data'!G636),0))</f>
        <v>1.6000003814697301</v>
      </c>
      <c r="L635" s="2">
        <f t="shared" si="45"/>
        <v>42273</v>
      </c>
      <c r="M635">
        <f t="shared" si="46"/>
        <v>6836.3999914973974</v>
      </c>
      <c r="N635">
        <f t="shared" si="47"/>
        <v>7286.4999937787652</v>
      </c>
      <c r="O635">
        <f t="shared" si="48"/>
        <v>7819.3000008165836</v>
      </c>
      <c r="P635">
        <f t="shared" si="49"/>
        <v>9943.6000188291073</v>
      </c>
    </row>
    <row r="636" spans="1:16" x14ac:dyDescent="0.4">
      <c r="A636" s="1">
        <v>2015</v>
      </c>
      <c r="B636" s="1">
        <v>9</v>
      </c>
      <c r="C636" s="1">
        <v>27</v>
      </c>
      <c r="D636" s="1">
        <v>16.10000038146973</v>
      </c>
      <c r="E636" s="1">
        <v>16.79999923706055</v>
      </c>
      <c r="F636" s="1">
        <v>13.19999980926514</v>
      </c>
      <c r="G636" s="1">
        <v>17.39999961853027</v>
      </c>
      <c r="H636">
        <f>IF(D636&lt;&gt;"",MAX('DDD Model Calculations'!$D$20-'Weather Data'!D636,0),MAX('DDD Model Calculations'!$D$20-AVERAGE('Weather Data'!D635,'Weather Data'!D637),0))</f>
        <v>1.8999996185302699</v>
      </c>
      <c r="I636">
        <f>IF(E636&lt;&gt;"",MAX('DDD Model Calculations'!$D$20-'Weather Data'!E636,0),MAX('DDD Model Calculations'!$D$20-AVERAGE('Weather Data'!E635,'Weather Data'!E637),0))</f>
        <v>1.2000007629394496</v>
      </c>
      <c r="J636">
        <f>IF(F636&lt;&gt;"",MAX('DDD Model Calculations'!$D$20-'Weather Data'!F636,0),MAX('DDD Model Calculations'!$D$20-AVERAGE('Weather Data'!F635,'Weather Data'!F637),0))</f>
        <v>4.8000001907348597</v>
      </c>
      <c r="K636">
        <f>IF(G636&lt;&gt;"",MAX('DDD Model Calculations'!$D$20-'Weather Data'!G636,0),MAX('DDD Model Calculations'!$D$20-AVERAGE('Weather Data'!G635,'Weather Data'!G637),0))</f>
        <v>0.60000038146973012</v>
      </c>
      <c r="L636" s="2">
        <f t="shared" si="45"/>
        <v>42274</v>
      </c>
      <c r="M636">
        <f t="shared" si="46"/>
        <v>6838.2999911159277</v>
      </c>
      <c r="N636">
        <f t="shared" si="47"/>
        <v>7287.6999945417047</v>
      </c>
      <c r="O636">
        <f t="shared" si="48"/>
        <v>7824.1000010073185</v>
      </c>
      <c r="P636">
        <f t="shared" si="49"/>
        <v>9944.200019210577</v>
      </c>
    </row>
    <row r="637" spans="1:16" x14ac:dyDescent="0.4">
      <c r="A637" s="1">
        <v>2015</v>
      </c>
      <c r="B637" s="1">
        <v>9</v>
      </c>
      <c r="C637" s="1">
        <v>28</v>
      </c>
      <c r="D637" s="1">
        <v>20.29999923706055</v>
      </c>
      <c r="E637" s="1">
        <v>20.70000076293945</v>
      </c>
      <c r="F637" s="1">
        <v>18.20000076293945</v>
      </c>
      <c r="G637" s="1">
        <v>13.69999980926514</v>
      </c>
      <c r="H637">
        <f>IF(D637&lt;&gt;"",MAX('DDD Model Calculations'!$D$20-'Weather Data'!D637,0),MAX('DDD Model Calculations'!$D$20-AVERAGE('Weather Data'!D636,'Weather Data'!D638),0))</f>
        <v>0</v>
      </c>
      <c r="I637">
        <f>IF(E637&lt;&gt;"",MAX('DDD Model Calculations'!$D$20-'Weather Data'!E637,0),MAX('DDD Model Calculations'!$D$20-AVERAGE('Weather Data'!E636,'Weather Data'!E638),0))</f>
        <v>0</v>
      </c>
      <c r="J637">
        <f>IF(F637&lt;&gt;"",MAX('DDD Model Calculations'!$D$20-'Weather Data'!F637,0),MAX('DDD Model Calculations'!$D$20-AVERAGE('Weather Data'!F636,'Weather Data'!F638),0))</f>
        <v>0</v>
      </c>
      <c r="K637">
        <f>IF(G637&lt;&gt;"",MAX('DDD Model Calculations'!$D$20-'Weather Data'!G637,0),MAX('DDD Model Calculations'!$D$20-AVERAGE('Weather Data'!G636,'Weather Data'!G638),0))</f>
        <v>4.3000001907348597</v>
      </c>
      <c r="L637" s="2">
        <f t="shared" si="45"/>
        <v>42275</v>
      </c>
      <c r="M637">
        <f t="shared" si="46"/>
        <v>6838.2999911159277</v>
      </c>
      <c r="N637">
        <f t="shared" si="47"/>
        <v>7287.6999945417047</v>
      </c>
      <c r="O637">
        <f t="shared" si="48"/>
        <v>7824.1000010073185</v>
      </c>
      <c r="P637">
        <f t="shared" si="49"/>
        <v>9948.5000194013119</v>
      </c>
    </row>
    <row r="638" spans="1:16" x14ac:dyDescent="0.4">
      <c r="A638" s="1">
        <v>2015</v>
      </c>
      <c r="B638" s="1">
        <v>9</v>
      </c>
      <c r="C638" s="1">
        <v>29</v>
      </c>
      <c r="D638" s="1">
        <v>18.29999923706055</v>
      </c>
      <c r="E638" s="1">
        <v>17</v>
      </c>
      <c r="F638" s="1">
        <v>17.60000038146973</v>
      </c>
      <c r="G638" s="1">
        <v>7.1999998092651367</v>
      </c>
      <c r="H638">
        <f>IF(D638&lt;&gt;"",MAX('DDD Model Calculations'!$D$20-'Weather Data'!D638,0),MAX('DDD Model Calculations'!$D$20-AVERAGE('Weather Data'!D637,'Weather Data'!D639),0))</f>
        <v>0</v>
      </c>
      <c r="I638">
        <f>IF(E638&lt;&gt;"",MAX('DDD Model Calculations'!$D$20-'Weather Data'!E638,0),MAX('DDD Model Calculations'!$D$20-AVERAGE('Weather Data'!E637,'Weather Data'!E639),0))</f>
        <v>1</v>
      </c>
      <c r="J638">
        <f>IF(F638&lt;&gt;"",MAX('DDD Model Calculations'!$D$20-'Weather Data'!F638,0),MAX('DDD Model Calculations'!$D$20-AVERAGE('Weather Data'!F637,'Weather Data'!F639),0))</f>
        <v>0.39999961853026988</v>
      </c>
      <c r="K638">
        <f>IF(G638&lt;&gt;"",MAX('DDD Model Calculations'!$D$20-'Weather Data'!G638,0),MAX('DDD Model Calculations'!$D$20-AVERAGE('Weather Data'!G637,'Weather Data'!G639),0))</f>
        <v>10.800000190734863</v>
      </c>
      <c r="L638" s="2">
        <f t="shared" si="45"/>
        <v>42276</v>
      </c>
      <c r="M638">
        <f t="shared" si="46"/>
        <v>6838.2999911159277</v>
      </c>
      <c r="N638">
        <f t="shared" si="47"/>
        <v>7288.6999945417047</v>
      </c>
      <c r="O638">
        <f t="shared" si="48"/>
        <v>7824.5000006258488</v>
      </c>
      <c r="P638">
        <f t="shared" si="49"/>
        <v>9959.3000195920467</v>
      </c>
    </row>
    <row r="639" spans="1:16" x14ac:dyDescent="0.4">
      <c r="A639" s="1">
        <v>2015</v>
      </c>
      <c r="B639" s="1">
        <v>9</v>
      </c>
      <c r="C639" s="1">
        <v>30</v>
      </c>
      <c r="D639" s="1">
        <v>12.39999961853027</v>
      </c>
      <c r="E639" s="1">
        <v>12.69999980926514</v>
      </c>
      <c r="F639" s="1">
        <v>10.30000019073486</v>
      </c>
      <c r="G639" s="1">
        <v>6.5999999046325684</v>
      </c>
      <c r="H639">
        <f>IF(D639&lt;&gt;"",MAX('DDD Model Calculations'!$D$20-'Weather Data'!D639,0),MAX('DDD Model Calculations'!$D$20-AVERAGE('Weather Data'!D638,'Weather Data'!D640),0))</f>
        <v>5.6000003814697301</v>
      </c>
      <c r="I639">
        <f>IF(E639&lt;&gt;"",MAX('DDD Model Calculations'!$D$20-'Weather Data'!E639,0),MAX('DDD Model Calculations'!$D$20-AVERAGE('Weather Data'!E638,'Weather Data'!E640),0))</f>
        <v>5.3000001907348597</v>
      </c>
      <c r="J639">
        <f>IF(F639&lt;&gt;"",MAX('DDD Model Calculations'!$D$20-'Weather Data'!F639,0),MAX('DDD Model Calculations'!$D$20-AVERAGE('Weather Data'!F638,'Weather Data'!F640),0))</f>
        <v>7.6999998092651403</v>
      </c>
      <c r="K639">
        <f>IF(G639&lt;&gt;"",MAX('DDD Model Calculations'!$D$20-'Weather Data'!G639,0),MAX('DDD Model Calculations'!$D$20-AVERAGE('Weather Data'!G638,'Weather Data'!G640),0))</f>
        <v>11.400000095367432</v>
      </c>
      <c r="L639" s="2">
        <f t="shared" si="45"/>
        <v>42277</v>
      </c>
      <c r="M639">
        <f t="shared" si="46"/>
        <v>6843.8999914973974</v>
      </c>
      <c r="N639">
        <f t="shared" si="47"/>
        <v>7293.9999947324395</v>
      </c>
      <c r="O639">
        <f t="shared" si="48"/>
        <v>7832.2000004351139</v>
      </c>
      <c r="P639">
        <f t="shared" si="49"/>
        <v>9970.7000196874142</v>
      </c>
    </row>
    <row r="640" spans="1:16" x14ac:dyDescent="0.4">
      <c r="A640" s="1">
        <v>2015</v>
      </c>
      <c r="B640" s="1">
        <v>10</v>
      </c>
      <c r="C640" s="1">
        <v>1</v>
      </c>
      <c r="D640" s="1">
        <v>9.6999998092651367</v>
      </c>
      <c r="E640" s="1">
        <v>9.6999998092651367</v>
      </c>
      <c r="F640" s="1">
        <v>9.1999998092651367</v>
      </c>
      <c r="G640" s="1">
        <v>6.1999998092651367</v>
      </c>
      <c r="H640">
        <f>IF(D640&lt;&gt;"",MAX('DDD Model Calculations'!$D$20-'Weather Data'!D640,0),MAX('DDD Model Calculations'!$D$20-AVERAGE('Weather Data'!D639,'Weather Data'!D641),0))</f>
        <v>8.3000001907348633</v>
      </c>
      <c r="I640">
        <f>IF(E640&lt;&gt;"",MAX('DDD Model Calculations'!$D$20-'Weather Data'!E640,0),MAX('DDD Model Calculations'!$D$20-AVERAGE('Weather Data'!E639,'Weather Data'!E641),0))</f>
        <v>8.3000001907348633</v>
      </c>
      <c r="J640">
        <f>IF(F640&lt;&gt;"",MAX('DDD Model Calculations'!$D$20-'Weather Data'!F640,0),MAX('DDD Model Calculations'!$D$20-AVERAGE('Weather Data'!F639,'Weather Data'!F641),0))</f>
        <v>8.8000001907348633</v>
      </c>
      <c r="K640">
        <f>IF(G640&lt;&gt;"",MAX('DDD Model Calculations'!$D$20-'Weather Data'!G640,0),MAX('DDD Model Calculations'!$D$20-AVERAGE('Weather Data'!G639,'Weather Data'!G641),0))</f>
        <v>11.800000190734863</v>
      </c>
      <c r="L640" s="2">
        <f t="shared" si="45"/>
        <v>42278</v>
      </c>
      <c r="M640">
        <f t="shared" si="46"/>
        <v>6852.1999916881323</v>
      </c>
      <c r="N640">
        <f t="shared" si="47"/>
        <v>7302.2999949231744</v>
      </c>
      <c r="O640">
        <f t="shared" si="48"/>
        <v>7841.0000006258488</v>
      </c>
      <c r="P640">
        <f t="shared" si="49"/>
        <v>9982.500019878149</v>
      </c>
    </row>
    <row r="641" spans="1:16" x14ac:dyDescent="0.4">
      <c r="A641" s="1">
        <v>2015</v>
      </c>
      <c r="B641" s="1">
        <v>10</v>
      </c>
      <c r="C641" s="1">
        <v>2</v>
      </c>
      <c r="D641" s="1">
        <v>8.6999998092651367</v>
      </c>
      <c r="E641" s="1">
        <v>8.8000001907348633</v>
      </c>
      <c r="F641" s="1">
        <v>7.9000000953674316</v>
      </c>
      <c r="G641" s="1">
        <v>5.0999999046325684</v>
      </c>
      <c r="H641">
        <f>IF(D641&lt;&gt;"",MAX('DDD Model Calculations'!$D$20-'Weather Data'!D641,0),MAX('DDD Model Calculations'!$D$20-AVERAGE('Weather Data'!D640,'Weather Data'!D642),0))</f>
        <v>9.3000001907348633</v>
      </c>
      <c r="I641">
        <f>IF(E641&lt;&gt;"",MAX('DDD Model Calculations'!$D$20-'Weather Data'!E641,0),MAX('DDD Model Calculations'!$D$20-AVERAGE('Weather Data'!E640,'Weather Data'!E642),0))</f>
        <v>9.1999998092651367</v>
      </c>
      <c r="J641">
        <f>IF(F641&lt;&gt;"",MAX('DDD Model Calculations'!$D$20-'Weather Data'!F641,0),MAX('DDD Model Calculations'!$D$20-AVERAGE('Weather Data'!F640,'Weather Data'!F642),0))</f>
        <v>10.099999904632568</v>
      </c>
      <c r="K641">
        <f>IF(G641&lt;&gt;"",MAX('DDD Model Calculations'!$D$20-'Weather Data'!G641,0),MAX('DDD Model Calculations'!$D$20-AVERAGE('Weather Data'!G640,'Weather Data'!G642),0))</f>
        <v>12.900000095367432</v>
      </c>
      <c r="L641" s="2">
        <f t="shared" si="45"/>
        <v>42279</v>
      </c>
      <c r="M641">
        <f t="shared" si="46"/>
        <v>6861.4999918788671</v>
      </c>
      <c r="N641">
        <f t="shared" si="47"/>
        <v>7311.4999947324395</v>
      </c>
      <c r="O641">
        <f t="shared" si="48"/>
        <v>7851.1000005304813</v>
      </c>
      <c r="P641">
        <f t="shared" si="49"/>
        <v>9995.4000199735165</v>
      </c>
    </row>
    <row r="642" spans="1:16" x14ac:dyDescent="0.4">
      <c r="A642" s="1">
        <v>2015</v>
      </c>
      <c r="B642" s="1">
        <v>10</v>
      </c>
      <c r="C642" s="1">
        <v>3</v>
      </c>
      <c r="D642" s="1">
        <v>9</v>
      </c>
      <c r="E642" s="1">
        <v>8.1000003814697266</v>
      </c>
      <c r="F642" s="1">
        <v>8.1000003814697266</v>
      </c>
      <c r="G642" s="1">
        <v>4.8000001907348633</v>
      </c>
      <c r="H642">
        <f>IF(D642&lt;&gt;"",MAX('DDD Model Calculations'!$D$20-'Weather Data'!D642,0),MAX('DDD Model Calculations'!$D$20-AVERAGE('Weather Data'!D641,'Weather Data'!D643),0))</f>
        <v>9</v>
      </c>
      <c r="I642">
        <f>IF(E642&lt;&gt;"",MAX('DDD Model Calculations'!$D$20-'Weather Data'!E642,0),MAX('DDD Model Calculations'!$D$20-AVERAGE('Weather Data'!E641,'Weather Data'!E643),0))</f>
        <v>9.8999996185302734</v>
      </c>
      <c r="J642">
        <f>IF(F642&lt;&gt;"",MAX('DDD Model Calculations'!$D$20-'Weather Data'!F642,0),MAX('DDD Model Calculations'!$D$20-AVERAGE('Weather Data'!F641,'Weather Data'!F643),0))</f>
        <v>9.8999996185302734</v>
      </c>
      <c r="K642">
        <f>IF(G642&lt;&gt;"",MAX('DDD Model Calculations'!$D$20-'Weather Data'!G642,0),MAX('DDD Model Calculations'!$D$20-AVERAGE('Weather Data'!G641,'Weather Data'!G643),0))</f>
        <v>13.199999809265137</v>
      </c>
      <c r="L642" s="2">
        <f t="shared" ref="L642:L705" si="50">DATE(A642,B642,C642)</f>
        <v>42280</v>
      </c>
      <c r="M642">
        <f t="shared" si="46"/>
        <v>6870.4999918788671</v>
      </c>
      <c r="N642">
        <f t="shared" si="47"/>
        <v>7321.3999943509698</v>
      </c>
      <c r="O642">
        <f t="shared" si="48"/>
        <v>7861.0000001490116</v>
      </c>
      <c r="P642">
        <f t="shared" si="49"/>
        <v>10008.600019782782</v>
      </c>
    </row>
    <row r="643" spans="1:16" x14ac:dyDescent="0.4">
      <c r="A643" s="1">
        <v>2015</v>
      </c>
      <c r="B643" s="1">
        <v>10</v>
      </c>
      <c r="C643" s="1">
        <v>4</v>
      </c>
      <c r="D643" s="1">
        <v>11.80000019073486</v>
      </c>
      <c r="E643" s="1">
        <v>12.5</v>
      </c>
      <c r="F643" s="1">
        <v>10.19999980926514</v>
      </c>
      <c r="G643" s="1">
        <v>6.1999998092651367</v>
      </c>
      <c r="H643">
        <f>IF(D643&lt;&gt;"",MAX('DDD Model Calculations'!$D$20-'Weather Data'!D643,0),MAX('DDD Model Calculations'!$D$20-AVERAGE('Weather Data'!D642,'Weather Data'!D644),0))</f>
        <v>6.1999998092651403</v>
      </c>
      <c r="I643">
        <f>IF(E643&lt;&gt;"",MAX('DDD Model Calculations'!$D$20-'Weather Data'!E643,0),MAX('DDD Model Calculations'!$D$20-AVERAGE('Weather Data'!E642,'Weather Data'!E644),0))</f>
        <v>5.5</v>
      </c>
      <c r="J643">
        <f>IF(F643&lt;&gt;"",MAX('DDD Model Calculations'!$D$20-'Weather Data'!F643,0),MAX('DDD Model Calculations'!$D$20-AVERAGE('Weather Data'!F642,'Weather Data'!F644),0))</f>
        <v>7.8000001907348597</v>
      </c>
      <c r="K643">
        <f>IF(G643&lt;&gt;"",MAX('DDD Model Calculations'!$D$20-'Weather Data'!G643,0),MAX('DDD Model Calculations'!$D$20-AVERAGE('Weather Data'!G642,'Weather Data'!G644),0))</f>
        <v>11.800000190734863</v>
      </c>
      <c r="L643" s="2">
        <f t="shared" si="50"/>
        <v>42281</v>
      </c>
      <c r="M643">
        <f t="shared" ref="M643:M706" si="51">M642+H643</f>
        <v>6876.6999916881323</v>
      </c>
      <c r="N643">
        <f t="shared" ref="N643:N706" si="52">N642+I643</f>
        <v>7326.8999943509698</v>
      </c>
      <c r="O643">
        <f t="shared" ref="O643:O706" si="53">O642+J643</f>
        <v>7868.8000003397465</v>
      </c>
      <c r="P643">
        <f t="shared" ref="P643:P706" si="54">P642+K643</f>
        <v>10020.400019973516</v>
      </c>
    </row>
    <row r="644" spans="1:16" x14ac:dyDescent="0.4">
      <c r="A644" s="1">
        <v>2015</v>
      </c>
      <c r="B644" s="1">
        <v>10</v>
      </c>
      <c r="C644" s="1">
        <v>5</v>
      </c>
      <c r="D644" s="1">
        <v>12.39999961853027</v>
      </c>
      <c r="E644" s="1">
        <v>14.89999961853027</v>
      </c>
      <c r="F644" s="1">
        <v>11.69999980926514</v>
      </c>
      <c r="G644" s="1">
        <v>7.0999999046325684</v>
      </c>
      <c r="H644">
        <f>IF(D644&lt;&gt;"",MAX('DDD Model Calculations'!$D$20-'Weather Data'!D644,0),MAX('DDD Model Calculations'!$D$20-AVERAGE('Weather Data'!D643,'Weather Data'!D645),0))</f>
        <v>5.6000003814697301</v>
      </c>
      <c r="I644">
        <f>IF(E644&lt;&gt;"",MAX('DDD Model Calculations'!$D$20-'Weather Data'!E644,0),MAX('DDD Model Calculations'!$D$20-AVERAGE('Weather Data'!E643,'Weather Data'!E645),0))</f>
        <v>3.1000003814697301</v>
      </c>
      <c r="J644">
        <f>IF(F644&lt;&gt;"",MAX('DDD Model Calculations'!$D$20-'Weather Data'!F644,0),MAX('DDD Model Calculations'!$D$20-AVERAGE('Weather Data'!F643,'Weather Data'!F645),0))</f>
        <v>6.3000001907348597</v>
      </c>
      <c r="K644">
        <f>IF(G644&lt;&gt;"",MAX('DDD Model Calculations'!$D$20-'Weather Data'!G644,0),MAX('DDD Model Calculations'!$D$20-AVERAGE('Weather Data'!G643,'Weather Data'!G645),0))</f>
        <v>10.900000095367432</v>
      </c>
      <c r="L644" s="2">
        <f t="shared" si="50"/>
        <v>42282</v>
      </c>
      <c r="M644">
        <f t="shared" si="51"/>
        <v>6882.299992069602</v>
      </c>
      <c r="N644">
        <f t="shared" si="52"/>
        <v>7329.9999947324395</v>
      </c>
      <c r="O644">
        <f t="shared" si="53"/>
        <v>7875.1000005304813</v>
      </c>
      <c r="P644">
        <f t="shared" si="54"/>
        <v>10031.300020068884</v>
      </c>
    </row>
    <row r="645" spans="1:16" x14ac:dyDescent="0.4">
      <c r="A645" s="1">
        <v>2015</v>
      </c>
      <c r="B645" s="1">
        <v>10</v>
      </c>
      <c r="C645" s="1">
        <v>6</v>
      </c>
      <c r="D645" s="1">
        <v>13.39999961853027</v>
      </c>
      <c r="E645" s="1">
        <v>12.5</v>
      </c>
      <c r="F645" s="1">
        <v>11.80000019073486</v>
      </c>
      <c r="G645" s="1">
        <v>10.19999980926514</v>
      </c>
      <c r="H645">
        <f>IF(D645&lt;&gt;"",MAX('DDD Model Calculations'!$D$20-'Weather Data'!D645,0),MAX('DDD Model Calculations'!$D$20-AVERAGE('Weather Data'!D644,'Weather Data'!D646),0))</f>
        <v>4.6000003814697301</v>
      </c>
      <c r="I645">
        <f>IF(E645&lt;&gt;"",MAX('DDD Model Calculations'!$D$20-'Weather Data'!E645,0),MAX('DDD Model Calculations'!$D$20-AVERAGE('Weather Data'!E644,'Weather Data'!E646),0))</f>
        <v>5.5</v>
      </c>
      <c r="J645">
        <f>IF(F645&lt;&gt;"",MAX('DDD Model Calculations'!$D$20-'Weather Data'!F645,0),MAX('DDD Model Calculations'!$D$20-AVERAGE('Weather Data'!F644,'Weather Data'!F646),0))</f>
        <v>6.1999998092651403</v>
      </c>
      <c r="K645">
        <f>IF(G645&lt;&gt;"",MAX('DDD Model Calculations'!$D$20-'Weather Data'!G645,0),MAX('DDD Model Calculations'!$D$20-AVERAGE('Weather Data'!G644,'Weather Data'!G646),0))</f>
        <v>7.8000001907348597</v>
      </c>
      <c r="L645" s="2">
        <f t="shared" si="50"/>
        <v>42283</v>
      </c>
      <c r="M645">
        <f t="shared" si="51"/>
        <v>6886.8999924510717</v>
      </c>
      <c r="N645">
        <f t="shared" si="52"/>
        <v>7335.4999947324395</v>
      </c>
      <c r="O645">
        <f t="shared" si="53"/>
        <v>7881.3000003397465</v>
      </c>
      <c r="P645">
        <f t="shared" si="54"/>
        <v>10039.100020259619</v>
      </c>
    </row>
    <row r="646" spans="1:16" x14ac:dyDescent="0.4">
      <c r="A646" s="1">
        <v>2015</v>
      </c>
      <c r="B646" s="1">
        <v>10</v>
      </c>
      <c r="C646" s="1">
        <v>7</v>
      </c>
      <c r="D646" s="1">
        <v>15.30000019073486</v>
      </c>
      <c r="E646" s="1">
        <v>12.5</v>
      </c>
      <c r="F646" s="1">
        <v>12</v>
      </c>
      <c r="G646" s="1">
        <v>6.0999999046325684</v>
      </c>
      <c r="H646">
        <f>IF(D646&lt;&gt;"",MAX('DDD Model Calculations'!$D$20-'Weather Data'!D646,0),MAX('DDD Model Calculations'!$D$20-AVERAGE('Weather Data'!D645,'Weather Data'!D647),0))</f>
        <v>2.6999998092651403</v>
      </c>
      <c r="I646">
        <f>IF(E646&lt;&gt;"",MAX('DDD Model Calculations'!$D$20-'Weather Data'!E646,0),MAX('DDD Model Calculations'!$D$20-AVERAGE('Weather Data'!E645,'Weather Data'!E647),0))</f>
        <v>5.5</v>
      </c>
      <c r="J646">
        <f>IF(F646&lt;&gt;"",MAX('DDD Model Calculations'!$D$20-'Weather Data'!F646,0),MAX('DDD Model Calculations'!$D$20-AVERAGE('Weather Data'!F645,'Weather Data'!F647),0))</f>
        <v>6</v>
      </c>
      <c r="K646">
        <f>IF(G646&lt;&gt;"",MAX('DDD Model Calculations'!$D$20-'Weather Data'!G646,0),MAX('DDD Model Calculations'!$D$20-AVERAGE('Weather Data'!G645,'Weather Data'!G647),0))</f>
        <v>11.900000095367432</v>
      </c>
      <c r="L646" s="2">
        <f t="shared" si="50"/>
        <v>42284</v>
      </c>
      <c r="M646">
        <f t="shared" si="51"/>
        <v>6889.5999922603369</v>
      </c>
      <c r="N646">
        <f t="shared" si="52"/>
        <v>7340.9999947324395</v>
      </c>
      <c r="O646">
        <f t="shared" si="53"/>
        <v>7887.3000003397465</v>
      </c>
      <c r="P646">
        <f t="shared" si="54"/>
        <v>10051.000020354986</v>
      </c>
    </row>
    <row r="647" spans="1:16" x14ac:dyDescent="0.4">
      <c r="A647" s="1">
        <v>2015</v>
      </c>
      <c r="B647" s="1">
        <v>10</v>
      </c>
      <c r="C647" s="1">
        <v>8</v>
      </c>
      <c r="D647" s="1">
        <v>11.30000019073486</v>
      </c>
      <c r="E647" s="1">
        <v>10.89999961853027</v>
      </c>
      <c r="F647" s="1">
        <v>7</v>
      </c>
      <c r="G647" s="1">
        <v>8.3000001907348633</v>
      </c>
      <c r="H647">
        <f>IF(D647&lt;&gt;"",MAX('DDD Model Calculations'!$D$20-'Weather Data'!D647,0),MAX('DDD Model Calculations'!$D$20-AVERAGE('Weather Data'!D646,'Weather Data'!D648),0))</f>
        <v>6.6999998092651403</v>
      </c>
      <c r="I647">
        <f>IF(E647&lt;&gt;"",MAX('DDD Model Calculations'!$D$20-'Weather Data'!E647,0),MAX('DDD Model Calculations'!$D$20-AVERAGE('Weather Data'!E646,'Weather Data'!E648),0))</f>
        <v>7.1000003814697301</v>
      </c>
      <c r="J647">
        <f>IF(F647&lt;&gt;"",MAX('DDD Model Calculations'!$D$20-'Weather Data'!F647,0),MAX('DDD Model Calculations'!$D$20-AVERAGE('Weather Data'!F646,'Weather Data'!F648),0))</f>
        <v>11</v>
      </c>
      <c r="K647">
        <f>IF(G647&lt;&gt;"",MAX('DDD Model Calculations'!$D$20-'Weather Data'!G647,0),MAX('DDD Model Calculations'!$D$20-AVERAGE('Weather Data'!G646,'Weather Data'!G648),0))</f>
        <v>9.6999998092651367</v>
      </c>
      <c r="L647" s="2">
        <f t="shared" si="50"/>
        <v>42285</v>
      </c>
      <c r="M647">
        <f t="shared" si="51"/>
        <v>6896.299992069602</v>
      </c>
      <c r="N647">
        <f t="shared" si="52"/>
        <v>7348.0999951139092</v>
      </c>
      <c r="O647">
        <f t="shared" si="53"/>
        <v>7898.3000003397465</v>
      </c>
      <c r="P647">
        <f t="shared" si="54"/>
        <v>10060.700020164251</v>
      </c>
    </row>
    <row r="648" spans="1:16" x14ac:dyDescent="0.4">
      <c r="A648" s="1">
        <v>2015</v>
      </c>
      <c r="B648" s="1">
        <v>10</v>
      </c>
      <c r="C648" s="1">
        <v>9</v>
      </c>
      <c r="D648" s="1">
        <v>11.30000019073486</v>
      </c>
      <c r="E648" s="1">
        <v>9.6000003814697266</v>
      </c>
      <c r="F648" s="1">
        <v>6.5999999046325684</v>
      </c>
      <c r="G648" s="1">
        <v>8</v>
      </c>
      <c r="H648">
        <f>IF(D648&lt;&gt;"",MAX('DDD Model Calculations'!$D$20-'Weather Data'!D648,0),MAX('DDD Model Calculations'!$D$20-AVERAGE('Weather Data'!D647,'Weather Data'!D649),0))</f>
        <v>6.6999998092651403</v>
      </c>
      <c r="I648">
        <f>IF(E648&lt;&gt;"",MAX('DDD Model Calculations'!$D$20-'Weather Data'!E648,0),MAX('DDD Model Calculations'!$D$20-AVERAGE('Weather Data'!E647,'Weather Data'!E649),0))</f>
        <v>8.3999996185302734</v>
      </c>
      <c r="J648">
        <f>IF(F648&lt;&gt;"",MAX('DDD Model Calculations'!$D$20-'Weather Data'!F648,0),MAX('DDD Model Calculations'!$D$20-AVERAGE('Weather Data'!F647,'Weather Data'!F649),0))</f>
        <v>11.400000095367432</v>
      </c>
      <c r="K648">
        <f>IF(G648&lt;&gt;"",MAX('DDD Model Calculations'!$D$20-'Weather Data'!G648,0),MAX('DDD Model Calculations'!$D$20-AVERAGE('Weather Data'!G647,'Weather Data'!G649),0))</f>
        <v>10</v>
      </c>
      <c r="L648" s="2">
        <f t="shared" si="50"/>
        <v>42286</v>
      </c>
      <c r="M648">
        <f t="shared" si="51"/>
        <v>6902.9999918788671</v>
      </c>
      <c r="N648">
        <f t="shared" si="52"/>
        <v>7356.4999947324395</v>
      </c>
      <c r="O648">
        <f t="shared" si="53"/>
        <v>7909.7000004351139</v>
      </c>
      <c r="P648">
        <f t="shared" si="54"/>
        <v>10070.700020164251</v>
      </c>
    </row>
    <row r="649" spans="1:16" x14ac:dyDescent="0.4">
      <c r="A649" s="1">
        <v>2015</v>
      </c>
      <c r="B649" s="1">
        <v>10</v>
      </c>
      <c r="C649" s="1">
        <v>10</v>
      </c>
      <c r="D649" s="1">
        <v>9.8999996185302734</v>
      </c>
      <c r="E649" s="1">
        <v>9</v>
      </c>
      <c r="F649" s="1">
        <v>5.8000001907348633</v>
      </c>
      <c r="G649" s="1">
        <v>10.39999961853027</v>
      </c>
      <c r="H649">
        <f>IF(D649&lt;&gt;"",MAX('DDD Model Calculations'!$D$20-'Weather Data'!D649,0),MAX('DDD Model Calculations'!$D$20-AVERAGE('Weather Data'!D648,'Weather Data'!D650),0))</f>
        <v>8.1000003814697266</v>
      </c>
      <c r="I649">
        <f>IF(E649&lt;&gt;"",MAX('DDD Model Calculations'!$D$20-'Weather Data'!E649,0),MAX('DDD Model Calculations'!$D$20-AVERAGE('Weather Data'!E648,'Weather Data'!E650),0))</f>
        <v>9</v>
      </c>
      <c r="J649">
        <f>IF(F649&lt;&gt;"",MAX('DDD Model Calculations'!$D$20-'Weather Data'!F649,0),MAX('DDD Model Calculations'!$D$20-AVERAGE('Weather Data'!F648,'Weather Data'!F650),0))</f>
        <v>12.199999809265137</v>
      </c>
      <c r="K649">
        <f>IF(G649&lt;&gt;"",MAX('DDD Model Calculations'!$D$20-'Weather Data'!G649,0),MAX('DDD Model Calculations'!$D$20-AVERAGE('Weather Data'!G648,'Weather Data'!G650),0))</f>
        <v>7.6000003814697301</v>
      </c>
      <c r="L649" s="2">
        <f t="shared" si="50"/>
        <v>42287</v>
      </c>
      <c r="M649">
        <f t="shared" si="51"/>
        <v>6911.0999922603369</v>
      </c>
      <c r="N649">
        <f t="shared" si="52"/>
        <v>7365.4999947324395</v>
      </c>
      <c r="O649">
        <f t="shared" si="53"/>
        <v>7921.900000244379</v>
      </c>
      <c r="P649">
        <f t="shared" si="54"/>
        <v>10078.300020545721</v>
      </c>
    </row>
    <row r="650" spans="1:16" x14ac:dyDescent="0.4">
      <c r="A650" s="1">
        <v>2015</v>
      </c>
      <c r="B650" s="1">
        <v>10</v>
      </c>
      <c r="C650" s="1">
        <v>11</v>
      </c>
      <c r="D650" s="1">
        <v>16.89999961853027</v>
      </c>
      <c r="E650" s="1">
        <v>16</v>
      </c>
      <c r="F650" s="1">
        <v>13.30000019073486</v>
      </c>
      <c r="G650" s="1">
        <v>13.5</v>
      </c>
      <c r="H650">
        <f>IF(D650&lt;&gt;"",MAX('DDD Model Calculations'!$D$20-'Weather Data'!D650,0),MAX('DDD Model Calculations'!$D$20-AVERAGE('Weather Data'!D649,'Weather Data'!D651),0))</f>
        <v>1.1000003814697301</v>
      </c>
      <c r="I650">
        <f>IF(E650&lt;&gt;"",MAX('DDD Model Calculations'!$D$20-'Weather Data'!E650,0),MAX('DDD Model Calculations'!$D$20-AVERAGE('Weather Data'!E649,'Weather Data'!E651),0))</f>
        <v>2</v>
      </c>
      <c r="J650">
        <f>IF(F650&lt;&gt;"",MAX('DDD Model Calculations'!$D$20-'Weather Data'!F650,0),MAX('DDD Model Calculations'!$D$20-AVERAGE('Weather Data'!F649,'Weather Data'!F651),0))</f>
        <v>4.6999998092651403</v>
      </c>
      <c r="K650">
        <f>IF(G650&lt;&gt;"",MAX('DDD Model Calculations'!$D$20-'Weather Data'!G650,0),MAX('DDD Model Calculations'!$D$20-AVERAGE('Weather Data'!G649,'Weather Data'!G651),0))</f>
        <v>4.5</v>
      </c>
      <c r="L650" s="2">
        <f t="shared" si="50"/>
        <v>42288</v>
      </c>
      <c r="M650">
        <f t="shared" si="51"/>
        <v>6912.1999926418066</v>
      </c>
      <c r="N650">
        <f t="shared" si="52"/>
        <v>7367.4999947324395</v>
      </c>
      <c r="O650">
        <f t="shared" si="53"/>
        <v>7926.6000000536442</v>
      </c>
      <c r="P650">
        <f t="shared" si="54"/>
        <v>10082.800020545721</v>
      </c>
    </row>
    <row r="651" spans="1:16" x14ac:dyDescent="0.4">
      <c r="A651" s="1">
        <v>2015</v>
      </c>
      <c r="B651" s="1">
        <v>10</v>
      </c>
      <c r="C651" s="1">
        <v>12</v>
      </c>
      <c r="D651" s="1">
        <v>17.89999961853027</v>
      </c>
      <c r="E651" s="1">
        <v>17</v>
      </c>
      <c r="F651" s="1">
        <v>17.39999961853027</v>
      </c>
      <c r="G651" s="1">
        <v>13.80000019073486</v>
      </c>
      <c r="H651">
        <f>IF(D651&lt;&gt;"",MAX('DDD Model Calculations'!$D$20-'Weather Data'!D651,0),MAX('DDD Model Calculations'!$D$20-AVERAGE('Weather Data'!D650,'Weather Data'!D652),0))</f>
        <v>0.10000038146973012</v>
      </c>
      <c r="I651">
        <f>IF(E651&lt;&gt;"",MAX('DDD Model Calculations'!$D$20-'Weather Data'!E651,0),MAX('DDD Model Calculations'!$D$20-AVERAGE('Weather Data'!E650,'Weather Data'!E652),0))</f>
        <v>1</v>
      </c>
      <c r="J651">
        <f>IF(F651&lt;&gt;"",MAX('DDD Model Calculations'!$D$20-'Weather Data'!F651,0),MAX('DDD Model Calculations'!$D$20-AVERAGE('Weather Data'!F650,'Weather Data'!F652),0))</f>
        <v>0.60000038146973012</v>
      </c>
      <c r="K651">
        <f>IF(G651&lt;&gt;"",MAX('DDD Model Calculations'!$D$20-'Weather Data'!G651,0),MAX('DDD Model Calculations'!$D$20-AVERAGE('Weather Data'!G650,'Weather Data'!G652),0))</f>
        <v>4.1999998092651403</v>
      </c>
      <c r="L651" s="2">
        <f t="shared" si="50"/>
        <v>42289</v>
      </c>
      <c r="M651">
        <f t="shared" si="51"/>
        <v>6912.2999930232763</v>
      </c>
      <c r="N651">
        <f t="shared" si="52"/>
        <v>7368.4999947324395</v>
      </c>
      <c r="O651">
        <f t="shared" si="53"/>
        <v>7927.2000004351139</v>
      </c>
      <c r="P651">
        <f t="shared" si="54"/>
        <v>10087.000020354986</v>
      </c>
    </row>
    <row r="652" spans="1:16" x14ac:dyDescent="0.4">
      <c r="A652" s="1">
        <v>2015</v>
      </c>
      <c r="B652" s="1">
        <v>10</v>
      </c>
      <c r="C652" s="1">
        <v>13</v>
      </c>
      <c r="D652" s="1">
        <v>14.60000038146973</v>
      </c>
      <c r="E652" s="1">
        <v>13.19999980926514</v>
      </c>
      <c r="F652" s="1">
        <v>14.60000038146973</v>
      </c>
      <c r="G652" s="1">
        <v>4.9000000953674316</v>
      </c>
      <c r="H652">
        <f>IF(D652&lt;&gt;"",MAX('DDD Model Calculations'!$D$20-'Weather Data'!D652,0),MAX('DDD Model Calculations'!$D$20-AVERAGE('Weather Data'!D651,'Weather Data'!D653),0))</f>
        <v>3.3999996185302699</v>
      </c>
      <c r="I652">
        <f>IF(E652&lt;&gt;"",MAX('DDD Model Calculations'!$D$20-'Weather Data'!E652,0),MAX('DDD Model Calculations'!$D$20-AVERAGE('Weather Data'!E651,'Weather Data'!E653),0))</f>
        <v>4.8000001907348597</v>
      </c>
      <c r="J652">
        <f>IF(F652&lt;&gt;"",MAX('DDD Model Calculations'!$D$20-'Weather Data'!F652,0),MAX('DDD Model Calculations'!$D$20-AVERAGE('Weather Data'!F651,'Weather Data'!F653),0))</f>
        <v>3.3999996185302699</v>
      </c>
      <c r="K652">
        <f>IF(G652&lt;&gt;"",MAX('DDD Model Calculations'!$D$20-'Weather Data'!G652,0),MAX('DDD Model Calculations'!$D$20-AVERAGE('Weather Data'!G651,'Weather Data'!G653),0))</f>
        <v>13.099999904632568</v>
      </c>
      <c r="L652" s="2">
        <f t="shared" si="50"/>
        <v>42290</v>
      </c>
      <c r="M652">
        <f t="shared" si="51"/>
        <v>6915.6999926418066</v>
      </c>
      <c r="N652">
        <f t="shared" si="52"/>
        <v>7373.2999949231744</v>
      </c>
      <c r="O652">
        <f t="shared" si="53"/>
        <v>7930.6000000536442</v>
      </c>
      <c r="P652">
        <f t="shared" si="54"/>
        <v>10100.100020259619</v>
      </c>
    </row>
    <row r="653" spans="1:16" x14ac:dyDescent="0.4">
      <c r="A653" s="1">
        <v>2015</v>
      </c>
      <c r="B653" s="1">
        <v>10</v>
      </c>
      <c r="C653" s="1">
        <v>14</v>
      </c>
      <c r="D653" s="1">
        <v>9.1000003814697266</v>
      </c>
      <c r="E653" s="1">
        <v>7</v>
      </c>
      <c r="F653" s="1">
        <v>6.3000001907348633</v>
      </c>
      <c r="G653" s="1">
        <v>7.9000000953674316</v>
      </c>
      <c r="H653">
        <f>IF(D653&lt;&gt;"",MAX('DDD Model Calculations'!$D$20-'Weather Data'!D653,0),MAX('DDD Model Calculations'!$D$20-AVERAGE('Weather Data'!D652,'Weather Data'!D654),0))</f>
        <v>8.8999996185302734</v>
      </c>
      <c r="I653">
        <f>IF(E653&lt;&gt;"",MAX('DDD Model Calculations'!$D$20-'Weather Data'!E653,0),MAX('DDD Model Calculations'!$D$20-AVERAGE('Weather Data'!E652,'Weather Data'!E654),0))</f>
        <v>11</v>
      </c>
      <c r="J653">
        <f>IF(F653&lt;&gt;"",MAX('DDD Model Calculations'!$D$20-'Weather Data'!F653,0),MAX('DDD Model Calculations'!$D$20-AVERAGE('Weather Data'!F652,'Weather Data'!F654),0))</f>
        <v>11.699999809265137</v>
      </c>
      <c r="K653">
        <f>IF(G653&lt;&gt;"",MAX('DDD Model Calculations'!$D$20-'Weather Data'!G653,0),MAX('DDD Model Calculations'!$D$20-AVERAGE('Weather Data'!G652,'Weather Data'!G654),0))</f>
        <v>10.099999904632568</v>
      </c>
      <c r="L653" s="2">
        <f t="shared" si="50"/>
        <v>42291</v>
      </c>
      <c r="M653">
        <f t="shared" si="51"/>
        <v>6924.5999922603369</v>
      </c>
      <c r="N653">
        <f t="shared" si="52"/>
        <v>7384.2999949231744</v>
      </c>
      <c r="O653">
        <f t="shared" si="53"/>
        <v>7942.2999998629093</v>
      </c>
      <c r="P653">
        <f t="shared" si="54"/>
        <v>10110.200020164251</v>
      </c>
    </row>
    <row r="654" spans="1:16" x14ac:dyDescent="0.4">
      <c r="A654" s="1">
        <v>2015</v>
      </c>
      <c r="B654" s="1">
        <v>10</v>
      </c>
      <c r="C654" s="1">
        <v>15</v>
      </c>
      <c r="D654" s="1">
        <v>11.5</v>
      </c>
      <c r="E654" s="1">
        <v>10.89999961853027</v>
      </c>
      <c r="F654" s="1">
        <v>6.5999999046325684</v>
      </c>
      <c r="G654" s="1">
        <v>6.5</v>
      </c>
      <c r="H654">
        <f>IF(D654&lt;&gt;"",MAX('DDD Model Calculations'!$D$20-'Weather Data'!D654,0),MAX('DDD Model Calculations'!$D$20-AVERAGE('Weather Data'!D653,'Weather Data'!D655),0))</f>
        <v>6.5</v>
      </c>
      <c r="I654">
        <f>IF(E654&lt;&gt;"",MAX('DDD Model Calculations'!$D$20-'Weather Data'!E654,0),MAX('DDD Model Calculations'!$D$20-AVERAGE('Weather Data'!E653,'Weather Data'!E655),0))</f>
        <v>7.1000003814697301</v>
      </c>
      <c r="J654">
        <f>IF(F654&lt;&gt;"",MAX('DDD Model Calculations'!$D$20-'Weather Data'!F654,0),MAX('DDD Model Calculations'!$D$20-AVERAGE('Weather Data'!F653,'Weather Data'!F655),0))</f>
        <v>11.400000095367432</v>
      </c>
      <c r="K654">
        <f>IF(G654&lt;&gt;"",MAX('DDD Model Calculations'!$D$20-'Weather Data'!G654,0),MAX('DDD Model Calculations'!$D$20-AVERAGE('Weather Data'!G653,'Weather Data'!G655),0))</f>
        <v>11.5</v>
      </c>
      <c r="L654" s="2">
        <f t="shared" si="50"/>
        <v>42292</v>
      </c>
      <c r="M654">
        <f t="shared" si="51"/>
        <v>6931.0999922603369</v>
      </c>
      <c r="N654">
        <f t="shared" si="52"/>
        <v>7391.3999953046441</v>
      </c>
      <c r="O654">
        <f t="shared" si="53"/>
        <v>7953.6999999582767</v>
      </c>
      <c r="P654">
        <f t="shared" si="54"/>
        <v>10121.700020164251</v>
      </c>
    </row>
    <row r="655" spans="1:16" x14ac:dyDescent="0.4">
      <c r="A655" s="1">
        <v>2015</v>
      </c>
      <c r="B655" s="1">
        <v>10</v>
      </c>
      <c r="C655" s="1">
        <v>16</v>
      </c>
      <c r="D655" s="1">
        <v>7.4000000953674316</v>
      </c>
      <c r="E655" s="1">
        <v>7.4000000953674316</v>
      </c>
      <c r="F655" s="1">
        <v>7.5</v>
      </c>
      <c r="G655" s="1">
        <v>1.6000000238418579</v>
      </c>
      <c r="H655">
        <f>IF(D655&lt;&gt;"",MAX('DDD Model Calculations'!$D$20-'Weather Data'!D655,0),MAX('DDD Model Calculations'!$D$20-AVERAGE('Weather Data'!D654,'Weather Data'!D656),0))</f>
        <v>10.599999904632568</v>
      </c>
      <c r="I655">
        <f>IF(E655&lt;&gt;"",MAX('DDD Model Calculations'!$D$20-'Weather Data'!E655,0),MAX('DDD Model Calculations'!$D$20-AVERAGE('Weather Data'!E654,'Weather Data'!E656),0))</f>
        <v>10.599999904632568</v>
      </c>
      <c r="J655">
        <f>IF(F655&lt;&gt;"",MAX('DDD Model Calculations'!$D$20-'Weather Data'!F655,0),MAX('DDD Model Calculations'!$D$20-AVERAGE('Weather Data'!F654,'Weather Data'!F656),0))</f>
        <v>10.5</v>
      </c>
      <c r="K655">
        <f>IF(G655&lt;&gt;"",MAX('DDD Model Calculations'!$D$20-'Weather Data'!G655,0),MAX('DDD Model Calculations'!$D$20-AVERAGE('Weather Data'!G654,'Weather Data'!G656),0))</f>
        <v>16.399999976158142</v>
      </c>
      <c r="L655" s="2">
        <f t="shared" si="50"/>
        <v>42293</v>
      </c>
      <c r="M655">
        <f t="shared" si="51"/>
        <v>6941.6999921649694</v>
      </c>
      <c r="N655">
        <f t="shared" si="52"/>
        <v>7401.9999952092767</v>
      </c>
      <c r="O655">
        <f t="shared" si="53"/>
        <v>7964.1999999582767</v>
      </c>
      <c r="P655">
        <f t="shared" si="54"/>
        <v>10138.100020140409</v>
      </c>
    </row>
    <row r="656" spans="1:16" x14ac:dyDescent="0.4">
      <c r="A656" s="1">
        <v>2015</v>
      </c>
      <c r="B656" s="1">
        <v>10</v>
      </c>
      <c r="C656" s="1">
        <v>17</v>
      </c>
      <c r="D656" s="1">
        <v>2</v>
      </c>
      <c r="E656" s="1">
        <v>2</v>
      </c>
      <c r="F656" s="1">
        <v>0.69999998807907104</v>
      </c>
      <c r="G656" s="1">
        <v>-1.8999999761581421</v>
      </c>
      <c r="H656">
        <f>IF(D656&lt;&gt;"",MAX('DDD Model Calculations'!$D$20-'Weather Data'!D656,0),MAX('DDD Model Calculations'!$D$20-AVERAGE('Weather Data'!D655,'Weather Data'!D657),0))</f>
        <v>16</v>
      </c>
      <c r="I656">
        <f>IF(E656&lt;&gt;"",MAX('DDD Model Calculations'!$D$20-'Weather Data'!E656,0),MAX('DDD Model Calculations'!$D$20-AVERAGE('Weather Data'!E655,'Weather Data'!E657),0))</f>
        <v>16</v>
      </c>
      <c r="J656">
        <f>IF(F656&lt;&gt;"",MAX('DDD Model Calculations'!$D$20-'Weather Data'!F656,0),MAX('DDD Model Calculations'!$D$20-AVERAGE('Weather Data'!F655,'Weather Data'!F657),0))</f>
        <v>17.300000011920929</v>
      </c>
      <c r="K656">
        <f>IF(G656&lt;&gt;"",MAX('DDD Model Calculations'!$D$20-'Weather Data'!G656,0),MAX('DDD Model Calculations'!$D$20-AVERAGE('Weather Data'!G655,'Weather Data'!G657),0))</f>
        <v>19.899999976158142</v>
      </c>
      <c r="L656" s="2">
        <f t="shared" si="50"/>
        <v>42294</v>
      </c>
      <c r="M656">
        <f t="shared" si="51"/>
        <v>6957.6999921649694</v>
      </c>
      <c r="N656">
        <f t="shared" si="52"/>
        <v>7417.9999952092767</v>
      </c>
      <c r="O656">
        <f t="shared" si="53"/>
        <v>7981.4999999701977</v>
      </c>
      <c r="P656">
        <f t="shared" si="54"/>
        <v>10158.000020116568</v>
      </c>
    </row>
    <row r="657" spans="1:16" x14ac:dyDescent="0.4">
      <c r="A657" s="1">
        <v>2015</v>
      </c>
      <c r="B657" s="1">
        <v>10</v>
      </c>
      <c r="C657" s="1">
        <v>18</v>
      </c>
      <c r="D657" s="1">
        <v>1.799999952316284</v>
      </c>
      <c r="E657" s="1">
        <v>1.6000000238418579</v>
      </c>
      <c r="F657" s="1">
        <v>-2.2999999523162842</v>
      </c>
      <c r="G657" s="1">
        <v>0.5</v>
      </c>
      <c r="H657">
        <f>IF(D657&lt;&gt;"",MAX('DDD Model Calculations'!$D$20-'Weather Data'!D657,0),MAX('DDD Model Calculations'!$D$20-AVERAGE('Weather Data'!D656,'Weather Data'!D658),0))</f>
        <v>16.200000047683716</v>
      </c>
      <c r="I657">
        <f>IF(E657&lt;&gt;"",MAX('DDD Model Calculations'!$D$20-'Weather Data'!E657,0),MAX('DDD Model Calculations'!$D$20-AVERAGE('Weather Data'!E656,'Weather Data'!E658),0))</f>
        <v>16.399999976158142</v>
      </c>
      <c r="J657">
        <f>IF(F657&lt;&gt;"",MAX('DDD Model Calculations'!$D$20-'Weather Data'!F657,0),MAX('DDD Model Calculations'!$D$20-AVERAGE('Weather Data'!F656,'Weather Data'!F658),0))</f>
        <v>20.299999952316284</v>
      </c>
      <c r="K657">
        <f>IF(G657&lt;&gt;"",MAX('DDD Model Calculations'!$D$20-'Weather Data'!G657,0),MAX('DDD Model Calculations'!$D$20-AVERAGE('Weather Data'!G656,'Weather Data'!G658),0))</f>
        <v>17.5</v>
      </c>
      <c r="L657" s="2">
        <f t="shared" si="50"/>
        <v>42295</v>
      </c>
      <c r="M657">
        <f t="shared" si="51"/>
        <v>6973.8999922126532</v>
      </c>
      <c r="N657">
        <f t="shared" si="52"/>
        <v>7434.3999951854348</v>
      </c>
      <c r="O657">
        <f t="shared" si="53"/>
        <v>8001.799999922514</v>
      </c>
      <c r="P657">
        <f t="shared" si="54"/>
        <v>10175.500020116568</v>
      </c>
    </row>
    <row r="658" spans="1:16" x14ac:dyDescent="0.4">
      <c r="A658" s="1">
        <v>2015</v>
      </c>
      <c r="B658" s="1">
        <v>10</v>
      </c>
      <c r="C658" s="1">
        <v>19</v>
      </c>
      <c r="D658" s="1">
        <v>7</v>
      </c>
      <c r="E658" s="1">
        <v>6</v>
      </c>
      <c r="F658" s="1">
        <v>1.1000000238418579</v>
      </c>
      <c r="G658" s="1">
        <v>9.5</v>
      </c>
      <c r="H658">
        <f>IF(D658&lt;&gt;"",MAX('DDD Model Calculations'!$D$20-'Weather Data'!D658,0),MAX('DDD Model Calculations'!$D$20-AVERAGE('Weather Data'!D657,'Weather Data'!D659),0))</f>
        <v>11</v>
      </c>
      <c r="I658">
        <f>IF(E658&lt;&gt;"",MAX('DDD Model Calculations'!$D$20-'Weather Data'!E658,0),MAX('DDD Model Calculations'!$D$20-AVERAGE('Weather Data'!E657,'Weather Data'!E659),0))</f>
        <v>12</v>
      </c>
      <c r="J658">
        <f>IF(F658&lt;&gt;"",MAX('DDD Model Calculations'!$D$20-'Weather Data'!F658,0),MAX('DDD Model Calculations'!$D$20-AVERAGE('Weather Data'!F657,'Weather Data'!F659),0))</f>
        <v>16.899999976158142</v>
      </c>
      <c r="K658">
        <f>IF(G658&lt;&gt;"",MAX('DDD Model Calculations'!$D$20-'Weather Data'!G658,0),MAX('DDD Model Calculations'!$D$20-AVERAGE('Weather Data'!G657,'Weather Data'!G659),0))</f>
        <v>8.5</v>
      </c>
      <c r="L658" s="2">
        <f t="shared" si="50"/>
        <v>42296</v>
      </c>
      <c r="M658">
        <f t="shared" si="51"/>
        <v>6984.8999922126532</v>
      </c>
      <c r="N658">
        <f t="shared" si="52"/>
        <v>7446.3999951854348</v>
      </c>
      <c r="O658">
        <f t="shared" si="53"/>
        <v>8018.6999998986721</v>
      </c>
      <c r="P658">
        <f t="shared" si="54"/>
        <v>10184.000020116568</v>
      </c>
    </row>
    <row r="659" spans="1:16" x14ac:dyDescent="0.4">
      <c r="A659" s="1">
        <v>2015</v>
      </c>
      <c r="B659" s="1">
        <v>10</v>
      </c>
      <c r="C659" s="1">
        <v>20</v>
      </c>
      <c r="D659" s="1">
        <v>14.80000019073486</v>
      </c>
      <c r="E659" s="1">
        <v>15</v>
      </c>
      <c r="F659" s="1">
        <v>12</v>
      </c>
      <c r="G659" s="1">
        <v>3.9000000953674321</v>
      </c>
      <c r="H659">
        <f>IF(D659&lt;&gt;"",MAX('DDD Model Calculations'!$D$20-'Weather Data'!D659,0),MAX('DDD Model Calculations'!$D$20-AVERAGE('Weather Data'!D658,'Weather Data'!D660),0))</f>
        <v>3.1999998092651403</v>
      </c>
      <c r="I659">
        <f>IF(E659&lt;&gt;"",MAX('DDD Model Calculations'!$D$20-'Weather Data'!E659,0),MAX('DDD Model Calculations'!$D$20-AVERAGE('Weather Data'!E658,'Weather Data'!E660),0))</f>
        <v>3</v>
      </c>
      <c r="J659">
        <f>IF(F659&lt;&gt;"",MAX('DDD Model Calculations'!$D$20-'Weather Data'!F659,0),MAX('DDD Model Calculations'!$D$20-AVERAGE('Weather Data'!F658,'Weather Data'!F660),0))</f>
        <v>6</v>
      </c>
      <c r="K659">
        <f>IF(G659&lt;&gt;"",MAX('DDD Model Calculations'!$D$20-'Weather Data'!G659,0),MAX('DDD Model Calculations'!$D$20-AVERAGE('Weather Data'!G658,'Weather Data'!G660),0))</f>
        <v>14.099999904632568</v>
      </c>
      <c r="L659" s="2">
        <f t="shared" si="50"/>
        <v>42297</v>
      </c>
      <c r="M659">
        <f t="shared" si="51"/>
        <v>6988.0999920219183</v>
      </c>
      <c r="N659">
        <f t="shared" si="52"/>
        <v>7449.3999951854348</v>
      </c>
      <c r="O659">
        <f t="shared" si="53"/>
        <v>8024.6999998986721</v>
      </c>
      <c r="P659">
        <f t="shared" si="54"/>
        <v>10198.1000200212</v>
      </c>
    </row>
    <row r="660" spans="1:16" x14ac:dyDescent="0.4">
      <c r="A660" s="1">
        <v>2015</v>
      </c>
      <c r="B660" s="1">
        <v>10</v>
      </c>
      <c r="C660" s="1">
        <v>21</v>
      </c>
      <c r="D660" s="1">
        <v>11.10000038146973</v>
      </c>
      <c r="E660" s="1">
        <v>14.19999980926514</v>
      </c>
      <c r="F660" s="1">
        <v>7.1999998092651367</v>
      </c>
      <c r="G660" s="1">
        <v>6.0999999046325684</v>
      </c>
      <c r="H660">
        <f>IF(D660&lt;&gt;"",MAX('DDD Model Calculations'!$D$20-'Weather Data'!D660,0),MAX('DDD Model Calculations'!$D$20-AVERAGE('Weather Data'!D659,'Weather Data'!D661),0))</f>
        <v>6.8999996185302699</v>
      </c>
      <c r="I660">
        <f>IF(E660&lt;&gt;"",MAX('DDD Model Calculations'!$D$20-'Weather Data'!E660,0),MAX('DDD Model Calculations'!$D$20-AVERAGE('Weather Data'!E659,'Weather Data'!E661),0))</f>
        <v>3.8000001907348597</v>
      </c>
      <c r="J660">
        <f>IF(F660&lt;&gt;"",MAX('DDD Model Calculations'!$D$20-'Weather Data'!F660,0),MAX('DDD Model Calculations'!$D$20-AVERAGE('Weather Data'!F659,'Weather Data'!F661),0))</f>
        <v>10.800000190734863</v>
      </c>
      <c r="K660">
        <f>IF(G660&lt;&gt;"",MAX('DDD Model Calculations'!$D$20-'Weather Data'!G660,0),MAX('DDD Model Calculations'!$D$20-AVERAGE('Weather Data'!G659,'Weather Data'!G661),0))</f>
        <v>11.900000095367432</v>
      </c>
      <c r="L660" s="2">
        <f t="shared" si="50"/>
        <v>42298</v>
      </c>
      <c r="M660">
        <f t="shared" si="51"/>
        <v>6994.9999916404486</v>
      </c>
      <c r="N660">
        <f t="shared" si="52"/>
        <v>7453.1999953761697</v>
      </c>
      <c r="O660">
        <f t="shared" si="53"/>
        <v>8035.500000089407</v>
      </c>
      <c r="P660">
        <f t="shared" si="54"/>
        <v>10210.000020116568</v>
      </c>
    </row>
    <row r="661" spans="1:16" x14ac:dyDescent="0.4">
      <c r="A661" s="1">
        <v>2015</v>
      </c>
      <c r="B661" s="1">
        <v>10</v>
      </c>
      <c r="C661" s="1">
        <v>22</v>
      </c>
      <c r="D661" s="1">
        <v>10.60000038146973</v>
      </c>
      <c r="E661" s="1">
        <v>10.10000038146973</v>
      </c>
      <c r="F661" s="1">
        <v>9.3000001907348633</v>
      </c>
      <c r="G661" s="1">
        <v>6.0999999046325684</v>
      </c>
      <c r="H661">
        <f>IF(D661&lt;&gt;"",MAX('DDD Model Calculations'!$D$20-'Weather Data'!D661,0),MAX('DDD Model Calculations'!$D$20-AVERAGE('Weather Data'!D660,'Weather Data'!D662),0))</f>
        <v>7.3999996185302699</v>
      </c>
      <c r="I661">
        <f>IF(E661&lt;&gt;"",MAX('DDD Model Calculations'!$D$20-'Weather Data'!E661,0),MAX('DDD Model Calculations'!$D$20-AVERAGE('Weather Data'!E660,'Weather Data'!E662),0))</f>
        <v>7.8999996185302699</v>
      </c>
      <c r="J661">
        <f>IF(F661&lt;&gt;"",MAX('DDD Model Calculations'!$D$20-'Weather Data'!F661,0),MAX('DDD Model Calculations'!$D$20-AVERAGE('Weather Data'!F660,'Weather Data'!F662),0))</f>
        <v>8.6999998092651367</v>
      </c>
      <c r="K661">
        <f>IF(G661&lt;&gt;"",MAX('DDD Model Calculations'!$D$20-'Weather Data'!G661,0),MAX('DDD Model Calculations'!$D$20-AVERAGE('Weather Data'!G660,'Weather Data'!G662),0))</f>
        <v>11.900000095367432</v>
      </c>
      <c r="L661" s="2">
        <f t="shared" si="50"/>
        <v>42299</v>
      </c>
      <c r="M661">
        <f t="shared" si="51"/>
        <v>7002.3999912589788</v>
      </c>
      <c r="N661">
        <f t="shared" si="52"/>
        <v>7461.0999949947</v>
      </c>
      <c r="O661">
        <f t="shared" si="53"/>
        <v>8044.1999998986721</v>
      </c>
      <c r="P661">
        <f t="shared" si="54"/>
        <v>10221.900020211935</v>
      </c>
    </row>
    <row r="662" spans="1:16" x14ac:dyDescent="0.4">
      <c r="A662" s="1">
        <v>2015</v>
      </c>
      <c r="B662" s="1">
        <v>10</v>
      </c>
      <c r="C662" s="1">
        <v>23</v>
      </c>
      <c r="D662" s="1">
        <v>5</v>
      </c>
      <c r="E662" s="1">
        <v>5.6999998092651367</v>
      </c>
      <c r="F662" s="1">
        <v>3.2999999523162842</v>
      </c>
      <c r="G662" s="1">
        <v>6.5999999046325684</v>
      </c>
      <c r="H662">
        <f>IF(D662&lt;&gt;"",MAX('DDD Model Calculations'!$D$20-'Weather Data'!D662,0),MAX('DDD Model Calculations'!$D$20-AVERAGE('Weather Data'!D661,'Weather Data'!D663),0))</f>
        <v>13</v>
      </c>
      <c r="I662">
        <f>IF(E662&lt;&gt;"",MAX('DDD Model Calculations'!$D$20-'Weather Data'!E662,0),MAX('DDD Model Calculations'!$D$20-AVERAGE('Weather Data'!E661,'Weather Data'!E663),0))</f>
        <v>12.300000190734863</v>
      </c>
      <c r="J662">
        <f>IF(F662&lt;&gt;"",MAX('DDD Model Calculations'!$D$20-'Weather Data'!F662,0),MAX('DDD Model Calculations'!$D$20-AVERAGE('Weather Data'!F661,'Weather Data'!F663),0))</f>
        <v>14.700000047683716</v>
      </c>
      <c r="K662">
        <f>IF(G662&lt;&gt;"",MAX('DDD Model Calculations'!$D$20-'Weather Data'!G662,0),MAX('DDD Model Calculations'!$D$20-AVERAGE('Weather Data'!G661,'Weather Data'!G663),0))</f>
        <v>11.400000095367432</v>
      </c>
      <c r="L662" s="2">
        <f t="shared" si="50"/>
        <v>42300</v>
      </c>
      <c r="M662">
        <f t="shared" si="51"/>
        <v>7015.3999912589788</v>
      </c>
      <c r="N662">
        <f t="shared" si="52"/>
        <v>7473.3999951854348</v>
      </c>
      <c r="O662">
        <f t="shared" si="53"/>
        <v>8058.8999999463558</v>
      </c>
      <c r="P662">
        <f t="shared" si="54"/>
        <v>10233.300020307302</v>
      </c>
    </row>
    <row r="663" spans="1:16" x14ac:dyDescent="0.4">
      <c r="A663" s="1">
        <v>2015</v>
      </c>
      <c r="B663" s="1">
        <v>10</v>
      </c>
      <c r="C663" s="1">
        <v>24</v>
      </c>
      <c r="D663" s="1">
        <v>11.5</v>
      </c>
      <c r="E663" s="1">
        <v>12.19999980926514</v>
      </c>
      <c r="F663" s="1">
        <v>4.0999999046325684</v>
      </c>
      <c r="G663" s="1">
        <v>6.0999999046325684</v>
      </c>
      <c r="H663">
        <f>IF(D663&lt;&gt;"",MAX('DDD Model Calculations'!$D$20-'Weather Data'!D663,0),MAX('DDD Model Calculations'!$D$20-AVERAGE('Weather Data'!D662,'Weather Data'!D664),0))</f>
        <v>6.5</v>
      </c>
      <c r="I663">
        <f>IF(E663&lt;&gt;"",MAX('DDD Model Calculations'!$D$20-'Weather Data'!E663,0),MAX('DDD Model Calculations'!$D$20-AVERAGE('Weather Data'!E662,'Weather Data'!E664),0))</f>
        <v>5.8000001907348597</v>
      </c>
      <c r="J663">
        <f>IF(F663&lt;&gt;"",MAX('DDD Model Calculations'!$D$20-'Weather Data'!F663,0),MAX('DDD Model Calculations'!$D$20-AVERAGE('Weather Data'!F662,'Weather Data'!F664),0))</f>
        <v>13.900000095367432</v>
      </c>
      <c r="K663">
        <f>IF(G663&lt;&gt;"",MAX('DDD Model Calculations'!$D$20-'Weather Data'!G663,0),MAX('DDD Model Calculations'!$D$20-AVERAGE('Weather Data'!G662,'Weather Data'!G664),0))</f>
        <v>11.900000095367432</v>
      </c>
      <c r="L663" s="2">
        <f t="shared" si="50"/>
        <v>42301</v>
      </c>
      <c r="M663">
        <f t="shared" si="51"/>
        <v>7021.8999912589788</v>
      </c>
      <c r="N663">
        <f t="shared" si="52"/>
        <v>7479.1999953761697</v>
      </c>
      <c r="O663">
        <f t="shared" si="53"/>
        <v>8072.8000000417233</v>
      </c>
      <c r="P663">
        <f t="shared" si="54"/>
        <v>10245.20002040267</v>
      </c>
    </row>
    <row r="664" spans="1:16" x14ac:dyDescent="0.4">
      <c r="A664" s="1">
        <v>2015</v>
      </c>
      <c r="B664" s="1">
        <v>10</v>
      </c>
      <c r="C664" s="1">
        <v>25</v>
      </c>
      <c r="D664" s="1">
        <v>8.3000001907348633</v>
      </c>
      <c r="E664" s="1">
        <v>7</v>
      </c>
      <c r="F664" s="1">
        <v>6.4000000953674316</v>
      </c>
      <c r="G664" s="1">
        <v>1.8999999761581421</v>
      </c>
      <c r="H664">
        <f>IF(D664&lt;&gt;"",MAX('DDD Model Calculations'!$D$20-'Weather Data'!D664,0),MAX('DDD Model Calculations'!$D$20-AVERAGE('Weather Data'!D663,'Weather Data'!D665),0))</f>
        <v>9.6999998092651367</v>
      </c>
      <c r="I664">
        <f>IF(E664&lt;&gt;"",MAX('DDD Model Calculations'!$D$20-'Weather Data'!E664,0),MAX('DDD Model Calculations'!$D$20-AVERAGE('Weather Data'!E663,'Weather Data'!E665),0))</f>
        <v>11</v>
      </c>
      <c r="J664">
        <f>IF(F664&lt;&gt;"",MAX('DDD Model Calculations'!$D$20-'Weather Data'!F664,0),MAX('DDD Model Calculations'!$D$20-AVERAGE('Weather Data'!F663,'Weather Data'!F665),0))</f>
        <v>11.599999904632568</v>
      </c>
      <c r="K664">
        <f>IF(G664&lt;&gt;"",MAX('DDD Model Calculations'!$D$20-'Weather Data'!G664,0),MAX('DDD Model Calculations'!$D$20-AVERAGE('Weather Data'!G663,'Weather Data'!G665),0))</f>
        <v>16.100000023841858</v>
      </c>
      <c r="L664" s="2">
        <f t="shared" si="50"/>
        <v>42302</v>
      </c>
      <c r="M664">
        <f t="shared" si="51"/>
        <v>7031.599991068244</v>
      </c>
      <c r="N664">
        <f t="shared" si="52"/>
        <v>7490.1999953761697</v>
      </c>
      <c r="O664">
        <f t="shared" si="53"/>
        <v>8084.3999999463558</v>
      </c>
      <c r="P664">
        <f t="shared" si="54"/>
        <v>10261.300020426512</v>
      </c>
    </row>
    <row r="665" spans="1:16" x14ac:dyDescent="0.4">
      <c r="A665" s="1">
        <v>2015</v>
      </c>
      <c r="B665" s="1">
        <v>10</v>
      </c>
      <c r="C665" s="1">
        <v>26</v>
      </c>
      <c r="D665" s="1">
        <v>6.0999999046325684</v>
      </c>
      <c r="E665" s="1">
        <v>6.9000000953674316</v>
      </c>
      <c r="F665" s="1">
        <v>2.0999999046325679</v>
      </c>
      <c r="G665" s="1">
        <v>1.6000000238418579</v>
      </c>
      <c r="H665">
        <f>IF(D665&lt;&gt;"",MAX('DDD Model Calculations'!$D$20-'Weather Data'!D665,0),MAX('DDD Model Calculations'!$D$20-AVERAGE('Weather Data'!D664,'Weather Data'!D666),0))</f>
        <v>11.900000095367432</v>
      </c>
      <c r="I665">
        <f>IF(E665&lt;&gt;"",MAX('DDD Model Calculations'!$D$20-'Weather Data'!E665,0),MAX('DDD Model Calculations'!$D$20-AVERAGE('Weather Data'!E664,'Weather Data'!E666),0))</f>
        <v>11.099999904632568</v>
      </c>
      <c r="J665">
        <f>IF(F665&lt;&gt;"",MAX('DDD Model Calculations'!$D$20-'Weather Data'!F665,0),MAX('DDD Model Calculations'!$D$20-AVERAGE('Weather Data'!F664,'Weather Data'!F666),0))</f>
        <v>15.900000095367432</v>
      </c>
      <c r="K665">
        <f>IF(G665&lt;&gt;"",MAX('DDD Model Calculations'!$D$20-'Weather Data'!G665,0),MAX('DDD Model Calculations'!$D$20-AVERAGE('Weather Data'!G664,'Weather Data'!G666),0))</f>
        <v>16.399999976158142</v>
      </c>
      <c r="L665" s="2">
        <f t="shared" si="50"/>
        <v>42303</v>
      </c>
      <c r="M665">
        <f t="shared" si="51"/>
        <v>7043.4999911636114</v>
      </c>
      <c r="N665">
        <f t="shared" si="52"/>
        <v>7501.2999952808022</v>
      </c>
      <c r="O665">
        <f t="shared" si="53"/>
        <v>8100.3000000417233</v>
      </c>
      <c r="P665">
        <f t="shared" si="54"/>
        <v>10277.70002040267</v>
      </c>
    </row>
    <row r="666" spans="1:16" x14ac:dyDescent="0.4">
      <c r="A666" s="1">
        <v>2015</v>
      </c>
      <c r="B666" s="1">
        <v>10</v>
      </c>
      <c r="C666" s="1">
        <v>27</v>
      </c>
      <c r="D666" s="1">
        <v>6.6999998092651367</v>
      </c>
      <c r="E666" s="1">
        <v>8</v>
      </c>
      <c r="F666" s="1">
        <v>4.0999999046325684</v>
      </c>
      <c r="G666" s="1">
        <v>2.2999999523162842</v>
      </c>
      <c r="H666">
        <f>IF(D666&lt;&gt;"",MAX('DDD Model Calculations'!$D$20-'Weather Data'!D666,0),MAX('DDD Model Calculations'!$D$20-AVERAGE('Weather Data'!D665,'Weather Data'!D667),0))</f>
        <v>11.300000190734863</v>
      </c>
      <c r="I666">
        <f>IF(E666&lt;&gt;"",MAX('DDD Model Calculations'!$D$20-'Weather Data'!E666,0),MAX('DDD Model Calculations'!$D$20-AVERAGE('Weather Data'!E665,'Weather Data'!E667),0))</f>
        <v>10</v>
      </c>
      <c r="J666">
        <f>IF(F666&lt;&gt;"",MAX('DDD Model Calculations'!$D$20-'Weather Data'!F666,0),MAX('DDD Model Calculations'!$D$20-AVERAGE('Weather Data'!F665,'Weather Data'!F667),0))</f>
        <v>13.900000095367432</v>
      </c>
      <c r="K666">
        <f>IF(G666&lt;&gt;"",MAX('DDD Model Calculations'!$D$20-'Weather Data'!G666,0),MAX('DDD Model Calculations'!$D$20-AVERAGE('Weather Data'!G665,'Weather Data'!G667),0))</f>
        <v>15.700000047683716</v>
      </c>
      <c r="L666" s="2">
        <f t="shared" si="50"/>
        <v>42304</v>
      </c>
      <c r="M666">
        <f t="shared" si="51"/>
        <v>7054.7999913543463</v>
      </c>
      <c r="N666">
        <f t="shared" si="52"/>
        <v>7511.2999952808022</v>
      </c>
      <c r="O666">
        <f t="shared" si="53"/>
        <v>8114.2000001370907</v>
      </c>
      <c r="P666">
        <f t="shared" si="54"/>
        <v>10293.400020450354</v>
      </c>
    </row>
    <row r="667" spans="1:16" x14ac:dyDescent="0.4">
      <c r="A667" s="1">
        <v>2015</v>
      </c>
      <c r="B667" s="1">
        <v>10</v>
      </c>
      <c r="C667" s="1">
        <v>28</v>
      </c>
      <c r="D667" s="1">
        <v>11.80000019073486</v>
      </c>
      <c r="E667" s="1">
        <v>11.80000019073486</v>
      </c>
      <c r="F667" s="1">
        <v>4.6999998092651367</v>
      </c>
      <c r="G667" s="1">
        <v>6.5</v>
      </c>
      <c r="H667">
        <f>IF(D667&lt;&gt;"",MAX('DDD Model Calculations'!$D$20-'Weather Data'!D667,0),MAX('DDD Model Calculations'!$D$20-AVERAGE('Weather Data'!D666,'Weather Data'!D668),0))</f>
        <v>6.1999998092651403</v>
      </c>
      <c r="I667">
        <f>IF(E667&lt;&gt;"",MAX('DDD Model Calculations'!$D$20-'Weather Data'!E667,0),MAX('DDD Model Calculations'!$D$20-AVERAGE('Weather Data'!E666,'Weather Data'!E668),0))</f>
        <v>6.1999998092651403</v>
      </c>
      <c r="J667">
        <f>IF(F667&lt;&gt;"",MAX('DDD Model Calculations'!$D$20-'Weather Data'!F667,0),MAX('DDD Model Calculations'!$D$20-AVERAGE('Weather Data'!F666,'Weather Data'!F668),0))</f>
        <v>13.300000190734863</v>
      </c>
      <c r="K667">
        <f>IF(G667&lt;&gt;"",MAX('DDD Model Calculations'!$D$20-'Weather Data'!G667,0),MAX('DDD Model Calculations'!$D$20-AVERAGE('Weather Data'!G666,'Weather Data'!G668),0))</f>
        <v>11.5</v>
      </c>
      <c r="L667" s="2">
        <f t="shared" si="50"/>
        <v>42305</v>
      </c>
      <c r="M667">
        <f t="shared" si="51"/>
        <v>7060.9999911636114</v>
      </c>
      <c r="N667">
        <f t="shared" si="52"/>
        <v>7517.4999950900674</v>
      </c>
      <c r="O667">
        <f t="shared" si="53"/>
        <v>8127.5000003278255</v>
      </c>
      <c r="P667">
        <f t="shared" si="54"/>
        <v>10304.900020450354</v>
      </c>
    </row>
    <row r="668" spans="1:16" x14ac:dyDescent="0.4">
      <c r="A668" s="1">
        <v>2015</v>
      </c>
      <c r="B668" s="1">
        <v>10</v>
      </c>
      <c r="C668" s="1">
        <v>29</v>
      </c>
      <c r="D668" s="1">
        <v>10.19999980926514</v>
      </c>
      <c r="E668" s="1">
        <v>7.4000000953674316</v>
      </c>
      <c r="F668" s="1">
        <v>9.8999996185302734</v>
      </c>
      <c r="G668" s="1">
        <v>2.5</v>
      </c>
      <c r="H668">
        <f>IF(D668&lt;&gt;"",MAX('DDD Model Calculations'!$D$20-'Weather Data'!D668,0),MAX('DDD Model Calculations'!$D$20-AVERAGE('Weather Data'!D667,'Weather Data'!D669),0))</f>
        <v>7.8000001907348597</v>
      </c>
      <c r="I668">
        <f>IF(E668&lt;&gt;"",MAX('DDD Model Calculations'!$D$20-'Weather Data'!E668,0),MAX('DDD Model Calculations'!$D$20-AVERAGE('Weather Data'!E667,'Weather Data'!E669),0))</f>
        <v>10.599999904632568</v>
      </c>
      <c r="J668">
        <f>IF(F668&lt;&gt;"",MAX('DDD Model Calculations'!$D$20-'Weather Data'!F668,0),MAX('DDD Model Calculations'!$D$20-AVERAGE('Weather Data'!F667,'Weather Data'!F669),0))</f>
        <v>8.1000003814697266</v>
      </c>
      <c r="K668">
        <f>IF(G668&lt;&gt;"",MAX('DDD Model Calculations'!$D$20-'Weather Data'!G668,0),MAX('DDD Model Calculations'!$D$20-AVERAGE('Weather Data'!G667,'Weather Data'!G669),0))</f>
        <v>15.5</v>
      </c>
      <c r="L668" s="2">
        <f t="shared" si="50"/>
        <v>42306</v>
      </c>
      <c r="M668">
        <f t="shared" si="51"/>
        <v>7068.7999913543463</v>
      </c>
      <c r="N668">
        <f t="shared" si="52"/>
        <v>7528.0999949947</v>
      </c>
      <c r="O668">
        <f t="shared" si="53"/>
        <v>8135.6000007092953</v>
      </c>
      <c r="P668">
        <f t="shared" si="54"/>
        <v>10320.400020450354</v>
      </c>
    </row>
    <row r="669" spans="1:16" x14ac:dyDescent="0.4">
      <c r="A669" s="1">
        <v>2015</v>
      </c>
      <c r="B669" s="1">
        <v>10</v>
      </c>
      <c r="C669" s="1">
        <v>30</v>
      </c>
      <c r="D669" s="1">
        <v>5.4000000953674316</v>
      </c>
      <c r="E669" s="1">
        <v>4.4000000953674316</v>
      </c>
      <c r="F669" s="1">
        <v>1.700000047683716</v>
      </c>
      <c r="G669" s="1">
        <v>3</v>
      </c>
      <c r="H669">
        <f>IF(D669&lt;&gt;"",MAX('DDD Model Calculations'!$D$20-'Weather Data'!D669,0),MAX('DDD Model Calculations'!$D$20-AVERAGE('Weather Data'!D668,'Weather Data'!D670),0))</f>
        <v>12.599999904632568</v>
      </c>
      <c r="I669">
        <f>IF(E669&lt;&gt;"",MAX('DDD Model Calculations'!$D$20-'Weather Data'!E669,0),MAX('DDD Model Calculations'!$D$20-AVERAGE('Weather Data'!E668,'Weather Data'!E670),0))</f>
        <v>13.599999904632568</v>
      </c>
      <c r="J669">
        <f>IF(F669&lt;&gt;"",MAX('DDD Model Calculations'!$D$20-'Weather Data'!F669,0),MAX('DDD Model Calculations'!$D$20-AVERAGE('Weather Data'!F668,'Weather Data'!F670),0))</f>
        <v>16.299999952316284</v>
      </c>
      <c r="K669">
        <f>IF(G669&lt;&gt;"",MAX('DDD Model Calculations'!$D$20-'Weather Data'!G669,0),MAX('DDD Model Calculations'!$D$20-AVERAGE('Weather Data'!G668,'Weather Data'!G670),0))</f>
        <v>15</v>
      </c>
      <c r="L669" s="2">
        <f t="shared" si="50"/>
        <v>42307</v>
      </c>
      <c r="M669">
        <f t="shared" si="51"/>
        <v>7081.3999912589788</v>
      </c>
      <c r="N669">
        <f t="shared" si="52"/>
        <v>7541.6999948993325</v>
      </c>
      <c r="O669">
        <f t="shared" si="53"/>
        <v>8151.9000006616116</v>
      </c>
      <c r="P669">
        <f t="shared" si="54"/>
        <v>10335.400020450354</v>
      </c>
    </row>
    <row r="670" spans="1:16" x14ac:dyDescent="0.4">
      <c r="A670" s="1">
        <v>2015</v>
      </c>
      <c r="B670" s="1">
        <v>10</v>
      </c>
      <c r="C670" s="1">
        <v>31</v>
      </c>
      <c r="D670" s="1">
        <v>5.6999998092651367</v>
      </c>
      <c r="E670" s="1">
        <v>4.5999999046325684</v>
      </c>
      <c r="F670" s="1">
        <v>0.40000000596046448</v>
      </c>
      <c r="G670" s="1">
        <v>7.3000001907348633</v>
      </c>
      <c r="H670">
        <f>IF(D670&lt;&gt;"",MAX('DDD Model Calculations'!$D$20-'Weather Data'!D670,0),MAX('DDD Model Calculations'!$D$20-AVERAGE('Weather Data'!D669,'Weather Data'!D671),0))</f>
        <v>12.300000190734863</v>
      </c>
      <c r="I670">
        <f>IF(E670&lt;&gt;"",MAX('DDD Model Calculations'!$D$20-'Weather Data'!E670,0),MAX('DDD Model Calculations'!$D$20-AVERAGE('Weather Data'!E669,'Weather Data'!E671),0))</f>
        <v>13.400000095367432</v>
      </c>
      <c r="J670">
        <f>IF(F670&lt;&gt;"",MAX('DDD Model Calculations'!$D$20-'Weather Data'!F670,0),MAX('DDD Model Calculations'!$D$20-AVERAGE('Weather Data'!F669,'Weather Data'!F671),0))</f>
        <v>17.599999994039536</v>
      </c>
      <c r="K670">
        <f>IF(G670&lt;&gt;"",MAX('DDD Model Calculations'!$D$20-'Weather Data'!G670,0),MAX('DDD Model Calculations'!$D$20-AVERAGE('Weather Data'!G669,'Weather Data'!G671),0))</f>
        <v>10.699999809265137</v>
      </c>
      <c r="L670" s="2">
        <f t="shared" si="50"/>
        <v>42308</v>
      </c>
      <c r="M670">
        <f t="shared" si="51"/>
        <v>7093.6999914497137</v>
      </c>
      <c r="N670">
        <f t="shared" si="52"/>
        <v>7555.0999949947</v>
      </c>
      <c r="O670">
        <f t="shared" si="53"/>
        <v>8169.5000006556511</v>
      </c>
      <c r="P670">
        <f t="shared" si="54"/>
        <v>10346.100020259619</v>
      </c>
    </row>
    <row r="671" spans="1:16" x14ac:dyDescent="0.4">
      <c r="A671" s="1">
        <v>2015</v>
      </c>
      <c r="B671" s="1">
        <v>11</v>
      </c>
      <c r="C671" s="1">
        <v>1</v>
      </c>
      <c r="D671" s="1">
        <v>10.10000038146973</v>
      </c>
      <c r="E671" s="1">
        <v>9.8999996185302734</v>
      </c>
      <c r="F671" s="1">
        <v>9.5</v>
      </c>
      <c r="G671" s="1">
        <v>7.4000000953674316</v>
      </c>
      <c r="H671">
        <f>IF(D671&lt;&gt;"",MAX('DDD Model Calculations'!$D$20-'Weather Data'!D671,0),MAX('DDD Model Calculations'!$D$20-AVERAGE('Weather Data'!D670,'Weather Data'!D672),0))</f>
        <v>7.8999996185302699</v>
      </c>
      <c r="I671">
        <f>IF(E671&lt;&gt;"",MAX('DDD Model Calculations'!$D$20-'Weather Data'!E671,0),MAX('DDD Model Calculations'!$D$20-AVERAGE('Weather Data'!E670,'Weather Data'!E672),0))</f>
        <v>8.1000003814697266</v>
      </c>
      <c r="J671">
        <f>IF(F671&lt;&gt;"",MAX('DDD Model Calculations'!$D$20-'Weather Data'!F671,0),MAX('DDD Model Calculations'!$D$20-AVERAGE('Weather Data'!F670,'Weather Data'!F672),0))</f>
        <v>8.5</v>
      </c>
      <c r="K671">
        <f>IF(G671&lt;&gt;"",MAX('DDD Model Calculations'!$D$20-'Weather Data'!G671,0),MAX('DDD Model Calculations'!$D$20-AVERAGE('Weather Data'!G670,'Weather Data'!G672),0))</f>
        <v>10.599999904632568</v>
      </c>
      <c r="L671" s="2">
        <f t="shared" si="50"/>
        <v>42309</v>
      </c>
      <c r="M671">
        <f t="shared" si="51"/>
        <v>7101.599991068244</v>
      </c>
      <c r="N671">
        <f t="shared" si="52"/>
        <v>7563.1999953761697</v>
      </c>
      <c r="O671">
        <f t="shared" si="53"/>
        <v>8178.0000006556511</v>
      </c>
      <c r="P671">
        <f t="shared" si="54"/>
        <v>10356.700020164251</v>
      </c>
    </row>
    <row r="672" spans="1:16" x14ac:dyDescent="0.4">
      <c r="A672" s="1">
        <v>2015</v>
      </c>
      <c r="B672" s="1">
        <v>11</v>
      </c>
      <c r="C672" s="1">
        <v>2</v>
      </c>
      <c r="D672" s="1">
        <v>9.1000003814697266</v>
      </c>
      <c r="E672" s="1">
        <v>8.1999998092651367</v>
      </c>
      <c r="F672" s="1">
        <v>8.8999996185302734</v>
      </c>
      <c r="G672" s="1">
        <v>4</v>
      </c>
      <c r="H672">
        <f>IF(D672&lt;&gt;"",MAX('DDD Model Calculations'!$D$20-'Weather Data'!D672,0),MAX('DDD Model Calculations'!$D$20-AVERAGE('Weather Data'!D671,'Weather Data'!D673),0))</f>
        <v>8.8999996185302734</v>
      </c>
      <c r="I672">
        <f>IF(E672&lt;&gt;"",MAX('DDD Model Calculations'!$D$20-'Weather Data'!E672,0),MAX('DDD Model Calculations'!$D$20-AVERAGE('Weather Data'!E671,'Weather Data'!E673),0))</f>
        <v>9.8000001907348633</v>
      </c>
      <c r="J672">
        <f>IF(F672&lt;&gt;"",MAX('DDD Model Calculations'!$D$20-'Weather Data'!F672,0),MAX('DDD Model Calculations'!$D$20-AVERAGE('Weather Data'!F671,'Weather Data'!F673),0))</f>
        <v>9.1000003814697266</v>
      </c>
      <c r="K672">
        <f>IF(G672&lt;&gt;"",MAX('DDD Model Calculations'!$D$20-'Weather Data'!G672,0),MAX('DDD Model Calculations'!$D$20-AVERAGE('Weather Data'!G671,'Weather Data'!G673),0))</f>
        <v>14</v>
      </c>
      <c r="L672" s="2">
        <f t="shared" si="50"/>
        <v>42310</v>
      </c>
      <c r="M672">
        <f t="shared" si="51"/>
        <v>7110.4999906867743</v>
      </c>
      <c r="N672">
        <f t="shared" si="52"/>
        <v>7572.9999955669045</v>
      </c>
      <c r="O672">
        <f t="shared" si="53"/>
        <v>8187.1000010371208</v>
      </c>
      <c r="P672">
        <f t="shared" si="54"/>
        <v>10370.700020164251</v>
      </c>
    </row>
    <row r="673" spans="1:16" x14ac:dyDescent="0.4">
      <c r="A673" s="1">
        <v>2015</v>
      </c>
      <c r="B673" s="1">
        <v>11</v>
      </c>
      <c r="C673" s="1">
        <v>3</v>
      </c>
      <c r="D673" s="1">
        <v>15</v>
      </c>
      <c r="E673" s="1">
        <v>14.39999961853027</v>
      </c>
      <c r="F673" s="1">
        <v>9.6999998092651367</v>
      </c>
      <c r="G673" s="1">
        <v>6.5999999046325684</v>
      </c>
      <c r="H673">
        <f>IF(D673&lt;&gt;"",MAX('DDD Model Calculations'!$D$20-'Weather Data'!D673,0),MAX('DDD Model Calculations'!$D$20-AVERAGE('Weather Data'!D672,'Weather Data'!D674),0))</f>
        <v>3</v>
      </c>
      <c r="I673">
        <f>IF(E673&lt;&gt;"",MAX('DDD Model Calculations'!$D$20-'Weather Data'!E673,0),MAX('DDD Model Calculations'!$D$20-AVERAGE('Weather Data'!E672,'Weather Data'!E674),0))</f>
        <v>3.6000003814697301</v>
      </c>
      <c r="J673">
        <f>IF(F673&lt;&gt;"",MAX('DDD Model Calculations'!$D$20-'Weather Data'!F673,0),MAX('DDD Model Calculations'!$D$20-AVERAGE('Weather Data'!F672,'Weather Data'!F674),0))</f>
        <v>8.3000001907348633</v>
      </c>
      <c r="K673">
        <f>IF(G673&lt;&gt;"",MAX('DDD Model Calculations'!$D$20-'Weather Data'!G673,0),MAX('DDD Model Calculations'!$D$20-AVERAGE('Weather Data'!G672,'Weather Data'!G674),0))</f>
        <v>11.400000095367432</v>
      </c>
      <c r="L673" s="2">
        <f t="shared" si="50"/>
        <v>42311</v>
      </c>
      <c r="M673">
        <f t="shared" si="51"/>
        <v>7113.4999906867743</v>
      </c>
      <c r="N673">
        <f t="shared" si="52"/>
        <v>7576.5999959483743</v>
      </c>
      <c r="O673">
        <f t="shared" si="53"/>
        <v>8195.4000012278557</v>
      </c>
      <c r="P673">
        <f t="shared" si="54"/>
        <v>10382.100020259619</v>
      </c>
    </row>
    <row r="674" spans="1:16" x14ac:dyDescent="0.4">
      <c r="A674" s="1">
        <v>2015</v>
      </c>
      <c r="B674" s="1">
        <v>11</v>
      </c>
      <c r="C674" s="1">
        <v>4</v>
      </c>
      <c r="D674" s="1">
        <v>11.89999961853027</v>
      </c>
      <c r="E674" s="1">
        <v>14.30000019073486</v>
      </c>
      <c r="F674" s="1">
        <v>8.1999998092651367</v>
      </c>
      <c r="G674" s="1">
        <v>8.6999998092651367</v>
      </c>
      <c r="H674">
        <f>IF(D674&lt;&gt;"",MAX('DDD Model Calculations'!$D$20-'Weather Data'!D674,0),MAX('DDD Model Calculations'!$D$20-AVERAGE('Weather Data'!D673,'Weather Data'!D675),0))</f>
        <v>6.1000003814697301</v>
      </c>
      <c r="I674">
        <f>IF(E674&lt;&gt;"",MAX('DDD Model Calculations'!$D$20-'Weather Data'!E674,0),MAX('DDD Model Calculations'!$D$20-AVERAGE('Weather Data'!E673,'Weather Data'!E675),0))</f>
        <v>3.6999998092651403</v>
      </c>
      <c r="J674">
        <f>IF(F674&lt;&gt;"",MAX('DDD Model Calculations'!$D$20-'Weather Data'!F674,0),MAX('DDD Model Calculations'!$D$20-AVERAGE('Weather Data'!F673,'Weather Data'!F675),0))</f>
        <v>9.8000001907348633</v>
      </c>
      <c r="K674">
        <f>IF(G674&lt;&gt;"",MAX('DDD Model Calculations'!$D$20-'Weather Data'!G674,0),MAX('DDD Model Calculations'!$D$20-AVERAGE('Weather Data'!G673,'Weather Data'!G675),0))</f>
        <v>9.3000001907348633</v>
      </c>
      <c r="L674" s="2">
        <f t="shared" si="50"/>
        <v>42312</v>
      </c>
      <c r="M674">
        <f t="shared" si="51"/>
        <v>7119.599991068244</v>
      </c>
      <c r="N674">
        <f t="shared" si="52"/>
        <v>7580.2999957576394</v>
      </c>
      <c r="O674">
        <f t="shared" si="53"/>
        <v>8205.2000014185905</v>
      </c>
      <c r="P674">
        <f t="shared" si="54"/>
        <v>10391.400020450354</v>
      </c>
    </row>
    <row r="675" spans="1:16" x14ac:dyDescent="0.4">
      <c r="A675" s="1">
        <v>2015</v>
      </c>
      <c r="B675" s="1">
        <v>11</v>
      </c>
      <c r="C675" s="1">
        <v>5</v>
      </c>
      <c r="D675" s="1">
        <v>15.19999980926514</v>
      </c>
      <c r="E675" s="1">
        <v>15.60000038146973</v>
      </c>
      <c r="F675" s="1">
        <v>12.69999980926514</v>
      </c>
      <c r="G675" s="1">
        <v>11.39999961853027</v>
      </c>
      <c r="H675">
        <f>IF(D675&lt;&gt;"",MAX('DDD Model Calculations'!$D$20-'Weather Data'!D675,0),MAX('DDD Model Calculations'!$D$20-AVERAGE('Weather Data'!D674,'Weather Data'!D676),0))</f>
        <v>2.8000001907348597</v>
      </c>
      <c r="I675">
        <f>IF(E675&lt;&gt;"",MAX('DDD Model Calculations'!$D$20-'Weather Data'!E675,0),MAX('DDD Model Calculations'!$D$20-AVERAGE('Weather Data'!E674,'Weather Data'!E676),0))</f>
        <v>2.3999996185302699</v>
      </c>
      <c r="J675">
        <f>IF(F675&lt;&gt;"",MAX('DDD Model Calculations'!$D$20-'Weather Data'!F675,0),MAX('DDD Model Calculations'!$D$20-AVERAGE('Weather Data'!F674,'Weather Data'!F676),0))</f>
        <v>5.3000001907348597</v>
      </c>
      <c r="K675">
        <f>IF(G675&lt;&gt;"",MAX('DDD Model Calculations'!$D$20-'Weather Data'!G675,0),MAX('DDD Model Calculations'!$D$20-AVERAGE('Weather Data'!G674,'Weather Data'!G676),0))</f>
        <v>6.6000003814697301</v>
      </c>
      <c r="L675" s="2">
        <f t="shared" si="50"/>
        <v>42313</v>
      </c>
      <c r="M675">
        <f t="shared" si="51"/>
        <v>7122.3999912589788</v>
      </c>
      <c r="N675">
        <f t="shared" si="52"/>
        <v>7582.6999953761697</v>
      </c>
      <c r="O675">
        <f t="shared" si="53"/>
        <v>8210.5000016093254</v>
      </c>
      <c r="P675">
        <f t="shared" si="54"/>
        <v>10398.000020831823</v>
      </c>
    </row>
    <row r="676" spans="1:16" x14ac:dyDescent="0.4">
      <c r="A676" s="1">
        <v>2015</v>
      </c>
      <c r="B676" s="1">
        <v>11</v>
      </c>
      <c r="C676" s="1">
        <v>6</v>
      </c>
      <c r="D676" s="1">
        <v>13.19999980926514</v>
      </c>
      <c r="E676" s="1">
        <v>12.39999961853027</v>
      </c>
      <c r="F676" s="1">
        <v>14.19999980926514</v>
      </c>
      <c r="G676" s="1">
        <v>4.6999998092651367</v>
      </c>
      <c r="H676">
        <f>IF(D676&lt;&gt;"",MAX('DDD Model Calculations'!$D$20-'Weather Data'!D676,0),MAX('DDD Model Calculations'!$D$20-AVERAGE('Weather Data'!D675,'Weather Data'!D677),0))</f>
        <v>4.8000001907348597</v>
      </c>
      <c r="I676">
        <f>IF(E676&lt;&gt;"",MAX('DDD Model Calculations'!$D$20-'Weather Data'!E676,0),MAX('DDD Model Calculations'!$D$20-AVERAGE('Weather Data'!E675,'Weather Data'!E677),0))</f>
        <v>5.6000003814697301</v>
      </c>
      <c r="J676">
        <f>IF(F676&lt;&gt;"",MAX('DDD Model Calculations'!$D$20-'Weather Data'!F676,0),MAX('DDD Model Calculations'!$D$20-AVERAGE('Weather Data'!F675,'Weather Data'!F677),0))</f>
        <v>3.8000001907348597</v>
      </c>
      <c r="K676">
        <f>IF(G676&lt;&gt;"",MAX('DDD Model Calculations'!$D$20-'Weather Data'!G676,0),MAX('DDD Model Calculations'!$D$20-AVERAGE('Weather Data'!G675,'Weather Data'!G677),0))</f>
        <v>13.300000190734863</v>
      </c>
      <c r="L676" s="2">
        <f t="shared" si="50"/>
        <v>42314</v>
      </c>
      <c r="M676">
        <f t="shared" si="51"/>
        <v>7127.1999914497137</v>
      </c>
      <c r="N676">
        <f t="shared" si="52"/>
        <v>7588.2999957576394</v>
      </c>
      <c r="O676">
        <f t="shared" si="53"/>
        <v>8214.3000018000603</v>
      </c>
      <c r="P676">
        <f t="shared" si="54"/>
        <v>10411.300021022558</v>
      </c>
    </row>
    <row r="677" spans="1:16" x14ac:dyDescent="0.4">
      <c r="A677" s="1">
        <v>2015</v>
      </c>
      <c r="B677" s="1">
        <v>11</v>
      </c>
      <c r="C677" s="1">
        <v>7</v>
      </c>
      <c r="D677" s="1">
        <v>7.0999999046325684</v>
      </c>
      <c r="E677" s="1">
        <v>6.5999999046325684</v>
      </c>
      <c r="F677" s="1">
        <v>5.8000001907348633</v>
      </c>
      <c r="G677" s="1">
        <v>0.60000002384185791</v>
      </c>
      <c r="H677">
        <f>IF(D677&lt;&gt;"",MAX('DDD Model Calculations'!$D$20-'Weather Data'!D677,0),MAX('DDD Model Calculations'!$D$20-AVERAGE('Weather Data'!D676,'Weather Data'!D678),0))</f>
        <v>10.900000095367432</v>
      </c>
      <c r="I677">
        <f>IF(E677&lt;&gt;"",MAX('DDD Model Calculations'!$D$20-'Weather Data'!E677,0),MAX('DDD Model Calculations'!$D$20-AVERAGE('Weather Data'!E676,'Weather Data'!E678),0))</f>
        <v>11.400000095367432</v>
      </c>
      <c r="J677">
        <f>IF(F677&lt;&gt;"",MAX('DDD Model Calculations'!$D$20-'Weather Data'!F677,0),MAX('DDD Model Calculations'!$D$20-AVERAGE('Weather Data'!F676,'Weather Data'!F678),0))</f>
        <v>12.199999809265137</v>
      </c>
      <c r="K677">
        <f>IF(G677&lt;&gt;"",MAX('DDD Model Calculations'!$D$20-'Weather Data'!G677,0),MAX('DDD Model Calculations'!$D$20-AVERAGE('Weather Data'!G676,'Weather Data'!G678),0))</f>
        <v>17.399999976158142</v>
      </c>
      <c r="L677" s="2">
        <f t="shared" si="50"/>
        <v>42315</v>
      </c>
      <c r="M677">
        <f t="shared" si="51"/>
        <v>7138.0999915450811</v>
      </c>
      <c r="N677">
        <f t="shared" si="52"/>
        <v>7599.6999958530068</v>
      </c>
      <c r="O677">
        <f t="shared" si="53"/>
        <v>8226.5000016093254</v>
      </c>
      <c r="P677">
        <f t="shared" si="54"/>
        <v>10428.700020998716</v>
      </c>
    </row>
    <row r="678" spans="1:16" x14ac:dyDescent="0.4">
      <c r="A678" s="1">
        <v>2015</v>
      </c>
      <c r="B678" s="1">
        <v>11</v>
      </c>
      <c r="C678" s="1">
        <v>8</v>
      </c>
      <c r="D678" s="1">
        <v>5.5</v>
      </c>
      <c r="E678" s="1">
        <v>3.9000000953674321</v>
      </c>
      <c r="F678" s="1">
        <v>2.2999999523162842</v>
      </c>
      <c r="G678" s="1">
        <v>5.3000001907348633</v>
      </c>
      <c r="H678">
        <f>IF(D678&lt;&gt;"",MAX('DDD Model Calculations'!$D$20-'Weather Data'!D678,0),MAX('DDD Model Calculations'!$D$20-AVERAGE('Weather Data'!D677,'Weather Data'!D679),0))</f>
        <v>12.5</v>
      </c>
      <c r="I678">
        <f>IF(E678&lt;&gt;"",MAX('DDD Model Calculations'!$D$20-'Weather Data'!E678,0),MAX('DDD Model Calculations'!$D$20-AVERAGE('Weather Data'!E677,'Weather Data'!E679),0))</f>
        <v>14.099999904632568</v>
      </c>
      <c r="J678">
        <f>IF(F678&lt;&gt;"",MAX('DDD Model Calculations'!$D$20-'Weather Data'!F678,0),MAX('DDD Model Calculations'!$D$20-AVERAGE('Weather Data'!F677,'Weather Data'!F679),0))</f>
        <v>15.700000047683716</v>
      </c>
      <c r="K678">
        <f>IF(G678&lt;&gt;"",MAX('DDD Model Calculations'!$D$20-'Weather Data'!G678,0),MAX('DDD Model Calculations'!$D$20-AVERAGE('Weather Data'!G677,'Weather Data'!G679),0))</f>
        <v>12.699999809265137</v>
      </c>
      <c r="L678" s="2">
        <f t="shared" si="50"/>
        <v>42316</v>
      </c>
      <c r="M678">
        <f t="shared" si="51"/>
        <v>7150.5999915450811</v>
      </c>
      <c r="N678">
        <f t="shared" si="52"/>
        <v>7613.7999957576394</v>
      </c>
      <c r="O678">
        <f t="shared" si="53"/>
        <v>8242.2000016570091</v>
      </c>
      <c r="P678">
        <f t="shared" si="54"/>
        <v>10441.400020807981</v>
      </c>
    </row>
    <row r="679" spans="1:16" x14ac:dyDescent="0.4">
      <c r="A679" s="1">
        <v>2015</v>
      </c>
      <c r="B679" s="1">
        <v>11</v>
      </c>
      <c r="C679" s="1">
        <v>9</v>
      </c>
      <c r="D679" s="1">
        <v>5.5</v>
      </c>
      <c r="E679" s="1">
        <v>4.5</v>
      </c>
      <c r="F679" s="1">
        <v>5.6999998092651367</v>
      </c>
      <c r="G679" s="1">
        <v>5.9000000953674316</v>
      </c>
      <c r="H679">
        <f>IF(D679&lt;&gt;"",MAX('DDD Model Calculations'!$D$20-'Weather Data'!D679,0),MAX('DDD Model Calculations'!$D$20-AVERAGE('Weather Data'!D678,'Weather Data'!D680),0))</f>
        <v>12.5</v>
      </c>
      <c r="I679">
        <f>IF(E679&lt;&gt;"",MAX('DDD Model Calculations'!$D$20-'Weather Data'!E679,0),MAX('DDD Model Calculations'!$D$20-AVERAGE('Weather Data'!E678,'Weather Data'!E680),0))</f>
        <v>13.5</v>
      </c>
      <c r="J679">
        <f>IF(F679&lt;&gt;"",MAX('DDD Model Calculations'!$D$20-'Weather Data'!F679,0),MAX('DDD Model Calculations'!$D$20-AVERAGE('Weather Data'!F678,'Weather Data'!F680),0))</f>
        <v>12.300000190734863</v>
      </c>
      <c r="K679">
        <f>IF(G679&lt;&gt;"",MAX('DDD Model Calculations'!$D$20-'Weather Data'!G679,0),MAX('DDD Model Calculations'!$D$20-AVERAGE('Weather Data'!G678,'Weather Data'!G680),0))</f>
        <v>12.099999904632568</v>
      </c>
      <c r="L679" s="2">
        <f t="shared" si="50"/>
        <v>42317</v>
      </c>
      <c r="M679">
        <f t="shared" si="51"/>
        <v>7163.0999915450811</v>
      </c>
      <c r="N679">
        <f t="shared" si="52"/>
        <v>7627.2999957576394</v>
      </c>
      <c r="O679">
        <f t="shared" si="53"/>
        <v>8254.500001847744</v>
      </c>
      <c r="P679">
        <f t="shared" si="54"/>
        <v>10453.500020712614</v>
      </c>
    </row>
    <row r="680" spans="1:16" x14ac:dyDescent="0.4">
      <c r="A680" s="1">
        <v>2015</v>
      </c>
      <c r="B680" s="1">
        <v>11</v>
      </c>
      <c r="C680" s="1">
        <v>10</v>
      </c>
      <c r="D680" s="1">
        <v>4.9000000953674316</v>
      </c>
      <c r="E680" s="1">
        <v>5.8000001907348633</v>
      </c>
      <c r="F680" s="1">
        <v>2.9000000953674321</v>
      </c>
      <c r="G680" s="1">
        <v>4.4000000953674316</v>
      </c>
      <c r="H680">
        <f>IF(D680&lt;&gt;"",MAX('DDD Model Calculations'!$D$20-'Weather Data'!D680,0),MAX('DDD Model Calculations'!$D$20-AVERAGE('Weather Data'!D679,'Weather Data'!D681),0))</f>
        <v>13.099999904632568</v>
      </c>
      <c r="I680">
        <f>IF(E680&lt;&gt;"",MAX('DDD Model Calculations'!$D$20-'Weather Data'!E680,0),MAX('DDD Model Calculations'!$D$20-AVERAGE('Weather Data'!E679,'Weather Data'!E681),0))</f>
        <v>12.199999809265137</v>
      </c>
      <c r="J680">
        <f>IF(F680&lt;&gt;"",MAX('DDD Model Calculations'!$D$20-'Weather Data'!F680,0),MAX('DDD Model Calculations'!$D$20-AVERAGE('Weather Data'!F679,'Weather Data'!F681),0))</f>
        <v>15.099999904632568</v>
      </c>
      <c r="K680">
        <f>IF(G680&lt;&gt;"",MAX('DDD Model Calculations'!$D$20-'Weather Data'!G680,0),MAX('DDD Model Calculations'!$D$20-AVERAGE('Weather Data'!G679,'Weather Data'!G681),0))</f>
        <v>13.599999904632568</v>
      </c>
      <c r="L680" s="2">
        <f t="shared" si="50"/>
        <v>42318</v>
      </c>
      <c r="M680">
        <f t="shared" si="51"/>
        <v>7176.1999914497137</v>
      </c>
      <c r="N680">
        <f t="shared" si="52"/>
        <v>7639.4999955669045</v>
      </c>
      <c r="O680">
        <f t="shared" si="53"/>
        <v>8269.6000017523766</v>
      </c>
      <c r="P680">
        <f t="shared" si="54"/>
        <v>10467.100020617247</v>
      </c>
    </row>
    <row r="681" spans="1:16" x14ac:dyDescent="0.4">
      <c r="A681" s="1">
        <v>2015</v>
      </c>
      <c r="B681" s="1">
        <v>11</v>
      </c>
      <c r="C681" s="1">
        <v>11</v>
      </c>
      <c r="D681" s="1">
        <v>9.8999996185302734</v>
      </c>
      <c r="E681" s="1">
        <v>8.3000001907348633</v>
      </c>
      <c r="F681" s="1">
        <v>8.6999998092651367</v>
      </c>
      <c r="G681" s="1">
        <v>5.4000000953674316</v>
      </c>
      <c r="H681">
        <f>IF(D681&lt;&gt;"",MAX('DDD Model Calculations'!$D$20-'Weather Data'!D681,0),MAX('DDD Model Calculations'!$D$20-AVERAGE('Weather Data'!D680,'Weather Data'!D682),0))</f>
        <v>8.1000003814697266</v>
      </c>
      <c r="I681">
        <f>IF(E681&lt;&gt;"",MAX('DDD Model Calculations'!$D$20-'Weather Data'!E681,0),MAX('DDD Model Calculations'!$D$20-AVERAGE('Weather Data'!E680,'Weather Data'!E682),0))</f>
        <v>9.6999998092651367</v>
      </c>
      <c r="J681">
        <f>IF(F681&lt;&gt;"",MAX('DDD Model Calculations'!$D$20-'Weather Data'!F681,0),MAX('DDD Model Calculations'!$D$20-AVERAGE('Weather Data'!F680,'Weather Data'!F682),0))</f>
        <v>9.3000001907348633</v>
      </c>
      <c r="K681">
        <f>IF(G681&lt;&gt;"",MAX('DDD Model Calculations'!$D$20-'Weather Data'!G681,0),MAX('DDD Model Calculations'!$D$20-AVERAGE('Weather Data'!G680,'Weather Data'!G682),0))</f>
        <v>12.599999904632568</v>
      </c>
      <c r="L681" s="2">
        <f t="shared" si="50"/>
        <v>42319</v>
      </c>
      <c r="M681">
        <f t="shared" si="51"/>
        <v>7184.2999918311834</v>
      </c>
      <c r="N681">
        <f t="shared" si="52"/>
        <v>7649.1999953761697</v>
      </c>
      <c r="O681">
        <f t="shared" si="53"/>
        <v>8278.9000019431114</v>
      </c>
      <c r="P681">
        <f t="shared" si="54"/>
        <v>10479.700020521879</v>
      </c>
    </row>
    <row r="682" spans="1:16" x14ac:dyDescent="0.4">
      <c r="A682" s="1">
        <v>2015</v>
      </c>
      <c r="B682" s="1">
        <v>11</v>
      </c>
      <c r="C682" s="1">
        <v>12</v>
      </c>
      <c r="D682" s="1">
        <v>9.6999998092651367</v>
      </c>
      <c r="E682" s="1">
        <v>9.5</v>
      </c>
      <c r="F682" s="1">
        <v>8.8999996185302734</v>
      </c>
      <c r="G682" s="1">
        <v>4</v>
      </c>
      <c r="H682">
        <f>IF(D682&lt;&gt;"",MAX('DDD Model Calculations'!$D$20-'Weather Data'!D682,0),MAX('DDD Model Calculations'!$D$20-AVERAGE('Weather Data'!D681,'Weather Data'!D683),0))</f>
        <v>8.3000001907348633</v>
      </c>
      <c r="I682">
        <f>IF(E682&lt;&gt;"",MAX('DDD Model Calculations'!$D$20-'Weather Data'!E682,0),MAX('DDD Model Calculations'!$D$20-AVERAGE('Weather Data'!E681,'Weather Data'!E683),0))</f>
        <v>8.5</v>
      </c>
      <c r="J682">
        <f>IF(F682&lt;&gt;"",MAX('DDD Model Calculations'!$D$20-'Weather Data'!F682,0),MAX('DDD Model Calculations'!$D$20-AVERAGE('Weather Data'!F681,'Weather Data'!F683),0))</f>
        <v>9.1000003814697266</v>
      </c>
      <c r="K682">
        <f>IF(G682&lt;&gt;"",MAX('DDD Model Calculations'!$D$20-'Weather Data'!G682,0),MAX('DDD Model Calculations'!$D$20-AVERAGE('Weather Data'!G681,'Weather Data'!G683),0))</f>
        <v>14</v>
      </c>
      <c r="L682" s="2">
        <f t="shared" si="50"/>
        <v>42320</v>
      </c>
      <c r="M682">
        <f t="shared" si="51"/>
        <v>7192.5999920219183</v>
      </c>
      <c r="N682">
        <f t="shared" si="52"/>
        <v>7657.6999953761697</v>
      </c>
      <c r="O682">
        <f t="shared" si="53"/>
        <v>8288.0000023245811</v>
      </c>
      <c r="P682">
        <f t="shared" si="54"/>
        <v>10493.700020521879</v>
      </c>
    </row>
    <row r="683" spans="1:16" x14ac:dyDescent="0.4">
      <c r="A683" s="1">
        <v>2015</v>
      </c>
      <c r="B683" s="1">
        <v>11</v>
      </c>
      <c r="C683" s="1">
        <v>13</v>
      </c>
      <c r="D683" s="1">
        <v>5.5999999046325684</v>
      </c>
      <c r="E683" s="1">
        <v>4.5</v>
      </c>
      <c r="F683" s="1">
        <v>3.7999999523162842</v>
      </c>
      <c r="G683" s="1">
        <v>-1.3999999761581421</v>
      </c>
      <c r="H683">
        <f>IF(D683&lt;&gt;"",MAX('DDD Model Calculations'!$D$20-'Weather Data'!D683,0),MAX('DDD Model Calculations'!$D$20-AVERAGE('Weather Data'!D682,'Weather Data'!D684),0))</f>
        <v>12.400000095367432</v>
      </c>
      <c r="I683">
        <f>IF(E683&lt;&gt;"",MAX('DDD Model Calculations'!$D$20-'Weather Data'!E683,0),MAX('DDD Model Calculations'!$D$20-AVERAGE('Weather Data'!E682,'Weather Data'!E684),0))</f>
        <v>13.5</v>
      </c>
      <c r="J683">
        <f>IF(F683&lt;&gt;"",MAX('DDD Model Calculations'!$D$20-'Weather Data'!F683,0),MAX('DDD Model Calculations'!$D$20-AVERAGE('Weather Data'!F682,'Weather Data'!F684),0))</f>
        <v>14.200000047683716</v>
      </c>
      <c r="K683">
        <f>IF(G683&lt;&gt;"",MAX('DDD Model Calculations'!$D$20-'Weather Data'!G683,0),MAX('DDD Model Calculations'!$D$20-AVERAGE('Weather Data'!G682,'Weather Data'!G684),0))</f>
        <v>19.399999976158142</v>
      </c>
      <c r="L683" s="2">
        <f t="shared" si="50"/>
        <v>42321</v>
      </c>
      <c r="M683">
        <f t="shared" si="51"/>
        <v>7204.9999921172857</v>
      </c>
      <c r="N683">
        <f t="shared" si="52"/>
        <v>7671.1999953761697</v>
      </c>
      <c r="O683">
        <f t="shared" si="53"/>
        <v>8302.2000023722649</v>
      </c>
      <c r="P683">
        <f t="shared" si="54"/>
        <v>10513.100020498037</v>
      </c>
    </row>
    <row r="684" spans="1:16" x14ac:dyDescent="0.4">
      <c r="A684" s="1">
        <v>2015</v>
      </c>
      <c r="B684" s="1">
        <v>11</v>
      </c>
      <c r="C684" s="1">
        <v>14</v>
      </c>
      <c r="D684" s="1">
        <v>3.4000000953674321</v>
      </c>
      <c r="E684" s="1">
        <v>3.4000000953674321</v>
      </c>
      <c r="F684" s="1">
        <v>-1.200000047683716</v>
      </c>
      <c r="G684" s="1">
        <v>1</v>
      </c>
      <c r="H684">
        <f>IF(D684&lt;&gt;"",MAX('DDD Model Calculations'!$D$20-'Weather Data'!D684,0),MAX('DDD Model Calculations'!$D$20-AVERAGE('Weather Data'!D683,'Weather Data'!D685),0))</f>
        <v>14.599999904632568</v>
      </c>
      <c r="I684">
        <f>IF(E684&lt;&gt;"",MAX('DDD Model Calculations'!$D$20-'Weather Data'!E684,0),MAX('DDD Model Calculations'!$D$20-AVERAGE('Weather Data'!E683,'Weather Data'!E685),0))</f>
        <v>14.599999904632568</v>
      </c>
      <c r="J684">
        <f>IF(F684&lt;&gt;"",MAX('DDD Model Calculations'!$D$20-'Weather Data'!F684,0),MAX('DDD Model Calculations'!$D$20-AVERAGE('Weather Data'!F683,'Weather Data'!F685),0))</f>
        <v>19.200000047683716</v>
      </c>
      <c r="K684">
        <f>IF(G684&lt;&gt;"",MAX('DDD Model Calculations'!$D$20-'Weather Data'!G684,0),MAX('DDD Model Calculations'!$D$20-AVERAGE('Weather Data'!G683,'Weather Data'!G685),0))</f>
        <v>17</v>
      </c>
      <c r="L684" s="2">
        <f t="shared" si="50"/>
        <v>42322</v>
      </c>
      <c r="M684">
        <f t="shared" si="51"/>
        <v>7219.5999920219183</v>
      </c>
      <c r="N684">
        <f t="shared" si="52"/>
        <v>7685.7999952808022</v>
      </c>
      <c r="O684">
        <f t="shared" si="53"/>
        <v>8321.4000024199486</v>
      </c>
      <c r="P684">
        <f t="shared" si="54"/>
        <v>10530.100020498037</v>
      </c>
    </row>
    <row r="685" spans="1:16" x14ac:dyDescent="0.4">
      <c r="A685" s="1">
        <v>2015</v>
      </c>
      <c r="B685" s="1">
        <v>11</v>
      </c>
      <c r="C685" s="1">
        <v>15</v>
      </c>
      <c r="D685" s="1">
        <v>8.3999996185302734</v>
      </c>
      <c r="E685" s="1">
        <v>8.8999996185302734</v>
      </c>
      <c r="F685" s="1">
        <v>3</v>
      </c>
      <c r="G685" s="1">
        <v>2.7000000476837158</v>
      </c>
      <c r="H685">
        <f>IF(D685&lt;&gt;"",MAX('DDD Model Calculations'!$D$20-'Weather Data'!D685,0),MAX('DDD Model Calculations'!$D$20-AVERAGE('Weather Data'!D684,'Weather Data'!D686),0))</f>
        <v>9.6000003814697266</v>
      </c>
      <c r="I685">
        <f>IF(E685&lt;&gt;"",MAX('DDD Model Calculations'!$D$20-'Weather Data'!E685,0),MAX('DDD Model Calculations'!$D$20-AVERAGE('Weather Data'!E684,'Weather Data'!E686),0))</f>
        <v>9.1000003814697266</v>
      </c>
      <c r="J685">
        <f>IF(F685&lt;&gt;"",MAX('DDD Model Calculations'!$D$20-'Weather Data'!F685,0),MAX('DDD Model Calculations'!$D$20-AVERAGE('Weather Data'!F684,'Weather Data'!F686),0))</f>
        <v>15</v>
      </c>
      <c r="K685">
        <f>IF(G685&lt;&gt;"",MAX('DDD Model Calculations'!$D$20-'Weather Data'!G685,0),MAX('DDD Model Calculations'!$D$20-AVERAGE('Weather Data'!G684,'Weather Data'!G686),0))</f>
        <v>15.299999952316284</v>
      </c>
      <c r="L685" s="2">
        <f t="shared" si="50"/>
        <v>42323</v>
      </c>
      <c r="M685">
        <f t="shared" si="51"/>
        <v>7229.199992403388</v>
      </c>
      <c r="N685">
        <f t="shared" si="52"/>
        <v>7694.899995662272</v>
      </c>
      <c r="O685">
        <f t="shared" si="53"/>
        <v>8336.4000024199486</v>
      </c>
      <c r="P685">
        <f t="shared" si="54"/>
        <v>10545.400020450354</v>
      </c>
    </row>
    <row r="686" spans="1:16" x14ac:dyDescent="0.4">
      <c r="A686" s="1">
        <v>2015</v>
      </c>
      <c r="B686" s="1">
        <v>11</v>
      </c>
      <c r="C686" s="1">
        <v>16</v>
      </c>
      <c r="D686" s="1">
        <v>7.0999999046325684</v>
      </c>
      <c r="E686" s="1">
        <v>9.1999998092651367</v>
      </c>
      <c r="F686" s="1">
        <v>1.799999952316284</v>
      </c>
      <c r="G686" s="1">
        <v>3.4000000953674321</v>
      </c>
      <c r="H686">
        <f>IF(D686&lt;&gt;"",MAX('DDD Model Calculations'!$D$20-'Weather Data'!D686,0),MAX('DDD Model Calculations'!$D$20-AVERAGE('Weather Data'!D685,'Weather Data'!D687),0))</f>
        <v>10.900000095367432</v>
      </c>
      <c r="I686">
        <f>IF(E686&lt;&gt;"",MAX('DDD Model Calculations'!$D$20-'Weather Data'!E686,0),MAX('DDD Model Calculations'!$D$20-AVERAGE('Weather Data'!E685,'Weather Data'!E687),0))</f>
        <v>8.8000001907348633</v>
      </c>
      <c r="J686">
        <f>IF(F686&lt;&gt;"",MAX('DDD Model Calculations'!$D$20-'Weather Data'!F686,0),MAX('DDD Model Calculations'!$D$20-AVERAGE('Weather Data'!F685,'Weather Data'!F687),0))</f>
        <v>16.200000047683716</v>
      </c>
      <c r="K686">
        <f>IF(G686&lt;&gt;"",MAX('DDD Model Calculations'!$D$20-'Weather Data'!G686,0),MAX('DDD Model Calculations'!$D$20-AVERAGE('Weather Data'!G685,'Weather Data'!G687),0))</f>
        <v>14.599999904632568</v>
      </c>
      <c r="L686" s="2">
        <f t="shared" si="50"/>
        <v>42324</v>
      </c>
      <c r="M686">
        <f t="shared" si="51"/>
        <v>7240.0999924987555</v>
      </c>
      <c r="N686">
        <f t="shared" si="52"/>
        <v>7703.6999958530068</v>
      </c>
      <c r="O686">
        <f t="shared" si="53"/>
        <v>8352.6000024676323</v>
      </c>
      <c r="P686">
        <f t="shared" si="54"/>
        <v>10560.000020354986</v>
      </c>
    </row>
    <row r="687" spans="1:16" x14ac:dyDescent="0.4">
      <c r="A687" s="1">
        <v>2015</v>
      </c>
      <c r="B687" s="1">
        <v>11</v>
      </c>
      <c r="C687" s="1">
        <v>17</v>
      </c>
      <c r="D687" s="1">
        <v>5.5</v>
      </c>
      <c r="E687" s="1">
        <v>7.6999998092651367</v>
      </c>
      <c r="F687" s="1">
        <v>-0.5</v>
      </c>
      <c r="G687" s="1">
        <v>8.3999996185302734</v>
      </c>
      <c r="H687">
        <f>IF(D687&lt;&gt;"",MAX('DDD Model Calculations'!$D$20-'Weather Data'!D687,0),MAX('DDD Model Calculations'!$D$20-AVERAGE('Weather Data'!D686,'Weather Data'!D688),0))</f>
        <v>12.5</v>
      </c>
      <c r="I687">
        <f>IF(E687&lt;&gt;"",MAX('DDD Model Calculations'!$D$20-'Weather Data'!E687,0),MAX('DDD Model Calculations'!$D$20-AVERAGE('Weather Data'!E686,'Weather Data'!E688),0))</f>
        <v>10.300000190734863</v>
      </c>
      <c r="J687">
        <f>IF(F687&lt;&gt;"",MAX('DDD Model Calculations'!$D$20-'Weather Data'!F687,0),MAX('DDD Model Calculations'!$D$20-AVERAGE('Weather Data'!F686,'Weather Data'!F688),0))</f>
        <v>18.5</v>
      </c>
      <c r="K687">
        <f>IF(G687&lt;&gt;"",MAX('DDD Model Calculations'!$D$20-'Weather Data'!G687,0),MAX('DDD Model Calculations'!$D$20-AVERAGE('Weather Data'!G686,'Weather Data'!G688),0))</f>
        <v>9.6000003814697266</v>
      </c>
      <c r="L687" s="2">
        <f t="shared" si="50"/>
        <v>42325</v>
      </c>
      <c r="M687">
        <f t="shared" si="51"/>
        <v>7252.5999924987555</v>
      </c>
      <c r="N687">
        <f t="shared" si="52"/>
        <v>7713.9999960437417</v>
      </c>
      <c r="O687">
        <f t="shared" si="53"/>
        <v>8371.1000024676323</v>
      </c>
      <c r="P687">
        <f t="shared" si="54"/>
        <v>10569.600020736456</v>
      </c>
    </row>
    <row r="688" spans="1:16" x14ac:dyDescent="0.4">
      <c r="A688" s="1">
        <v>2015</v>
      </c>
      <c r="B688" s="1">
        <v>11</v>
      </c>
      <c r="C688" s="1">
        <v>18</v>
      </c>
      <c r="D688" s="1">
        <v>11.39999961853027</v>
      </c>
      <c r="E688" s="1">
        <v>13.39999961853027</v>
      </c>
      <c r="F688" s="1">
        <v>2.9000000953674321</v>
      </c>
      <c r="G688" s="1">
        <v>10.89999961853027</v>
      </c>
      <c r="H688">
        <f>IF(D688&lt;&gt;"",MAX('DDD Model Calculations'!$D$20-'Weather Data'!D688,0),MAX('DDD Model Calculations'!$D$20-AVERAGE('Weather Data'!D687,'Weather Data'!D689),0))</f>
        <v>6.6000003814697301</v>
      </c>
      <c r="I688">
        <f>IF(E688&lt;&gt;"",MAX('DDD Model Calculations'!$D$20-'Weather Data'!E688,0),MAX('DDD Model Calculations'!$D$20-AVERAGE('Weather Data'!E687,'Weather Data'!E689),0))</f>
        <v>4.6000003814697301</v>
      </c>
      <c r="J688">
        <f>IF(F688&lt;&gt;"",MAX('DDD Model Calculations'!$D$20-'Weather Data'!F688,0),MAX('DDD Model Calculations'!$D$20-AVERAGE('Weather Data'!F687,'Weather Data'!F689),0))</f>
        <v>15.099999904632568</v>
      </c>
      <c r="K688">
        <f>IF(G688&lt;&gt;"",MAX('DDD Model Calculations'!$D$20-'Weather Data'!G688,0),MAX('DDD Model Calculations'!$D$20-AVERAGE('Weather Data'!G687,'Weather Data'!G689),0))</f>
        <v>7.1000003814697301</v>
      </c>
      <c r="L688" s="2">
        <f t="shared" si="50"/>
        <v>42326</v>
      </c>
      <c r="M688">
        <f t="shared" si="51"/>
        <v>7259.1999928802252</v>
      </c>
      <c r="N688">
        <f t="shared" si="52"/>
        <v>7718.5999964252114</v>
      </c>
      <c r="O688">
        <f t="shared" si="53"/>
        <v>8386.2000023722649</v>
      </c>
      <c r="P688">
        <f t="shared" si="54"/>
        <v>10576.700021117926</v>
      </c>
    </row>
    <row r="689" spans="1:16" x14ac:dyDescent="0.4">
      <c r="A689" s="1">
        <v>2015</v>
      </c>
      <c r="B689" s="1">
        <v>11</v>
      </c>
      <c r="C689" s="1">
        <v>19</v>
      </c>
      <c r="D689" s="1">
        <v>9.8000001907348633</v>
      </c>
      <c r="E689" s="1">
        <v>8.1000003814697266</v>
      </c>
      <c r="F689" s="1">
        <v>12.19999980926514</v>
      </c>
      <c r="G689" s="1">
        <v>2.7000000476837158</v>
      </c>
      <c r="H689">
        <f>IF(D689&lt;&gt;"",MAX('DDD Model Calculations'!$D$20-'Weather Data'!D689,0),MAX('DDD Model Calculations'!$D$20-AVERAGE('Weather Data'!D688,'Weather Data'!D690),0))</f>
        <v>8.1999998092651367</v>
      </c>
      <c r="I689">
        <f>IF(E689&lt;&gt;"",MAX('DDD Model Calculations'!$D$20-'Weather Data'!E689,0),MAX('DDD Model Calculations'!$D$20-AVERAGE('Weather Data'!E688,'Weather Data'!E690),0))</f>
        <v>9.8999996185302734</v>
      </c>
      <c r="J689">
        <f>IF(F689&lt;&gt;"",MAX('DDD Model Calculations'!$D$20-'Weather Data'!F689,0),MAX('DDD Model Calculations'!$D$20-AVERAGE('Weather Data'!F688,'Weather Data'!F690),0))</f>
        <v>5.8000001907348597</v>
      </c>
      <c r="K689">
        <f>IF(G689&lt;&gt;"",MAX('DDD Model Calculations'!$D$20-'Weather Data'!G689,0),MAX('DDD Model Calculations'!$D$20-AVERAGE('Weather Data'!G688,'Weather Data'!G690),0))</f>
        <v>15.299999952316284</v>
      </c>
      <c r="L689" s="2">
        <f t="shared" si="50"/>
        <v>42327</v>
      </c>
      <c r="M689">
        <f t="shared" si="51"/>
        <v>7267.3999926894903</v>
      </c>
      <c r="N689">
        <f t="shared" si="52"/>
        <v>7728.4999960437417</v>
      </c>
      <c r="O689">
        <f t="shared" si="53"/>
        <v>8392.0000025629997</v>
      </c>
      <c r="P689">
        <f t="shared" si="54"/>
        <v>10592.000021070242</v>
      </c>
    </row>
    <row r="690" spans="1:16" x14ac:dyDescent="0.4">
      <c r="A690" s="1">
        <v>2015</v>
      </c>
      <c r="B690" s="1">
        <v>11</v>
      </c>
      <c r="C690" s="1">
        <v>20</v>
      </c>
      <c r="D690" s="1">
        <v>3.9000000953674321</v>
      </c>
      <c r="E690" s="1">
        <v>3.0999999046325679</v>
      </c>
      <c r="F690" s="1">
        <v>3.5</v>
      </c>
      <c r="G690" s="1">
        <v>-3.5999999046325679</v>
      </c>
      <c r="H690">
        <f>IF(D690&lt;&gt;"",MAX('DDD Model Calculations'!$D$20-'Weather Data'!D690,0),MAX('DDD Model Calculations'!$D$20-AVERAGE('Weather Data'!D689,'Weather Data'!D691),0))</f>
        <v>14.099999904632568</v>
      </c>
      <c r="I690">
        <f>IF(E690&lt;&gt;"",MAX('DDD Model Calculations'!$D$20-'Weather Data'!E690,0),MAX('DDD Model Calculations'!$D$20-AVERAGE('Weather Data'!E689,'Weather Data'!E691),0))</f>
        <v>14.900000095367432</v>
      </c>
      <c r="J690">
        <f>IF(F690&lt;&gt;"",MAX('DDD Model Calculations'!$D$20-'Weather Data'!F690,0),MAX('DDD Model Calculations'!$D$20-AVERAGE('Weather Data'!F689,'Weather Data'!F691),0))</f>
        <v>14.5</v>
      </c>
      <c r="K690">
        <f>IF(G690&lt;&gt;"",MAX('DDD Model Calculations'!$D$20-'Weather Data'!G690,0),MAX('DDD Model Calculations'!$D$20-AVERAGE('Weather Data'!G689,'Weather Data'!G691),0))</f>
        <v>21.599999904632568</v>
      </c>
      <c r="L690" s="2">
        <f t="shared" si="50"/>
        <v>42328</v>
      </c>
      <c r="M690">
        <f t="shared" si="51"/>
        <v>7281.4999925941229</v>
      </c>
      <c r="N690">
        <f t="shared" si="52"/>
        <v>7743.3999961391091</v>
      </c>
      <c r="O690">
        <f t="shared" si="53"/>
        <v>8406.5000025629997</v>
      </c>
      <c r="P690">
        <f t="shared" si="54"/>
        <v>10613.600020974874</v>
      </c>
    </row>
    <row r="691" spans="1:16" x14ac:dyDescent="0.4">
      <c r="A691" s="1">
        <v>2015</v>
      </c>
      <c r="B691" s="1">
        <v>11</v>
      </c>
      <c r="C691" s="1">
        <v>21</v>
      </c>
      <c r="D691" s="1">
        <v>3.5999999046325679</v>
      </c>
      <c r="E691" s="1">
        <v>1.1000000238418579</v>
      </c>
      <c r="F691" s="1">
        <v>0.69999998807907104</v>
      </c>
      <c r="G691" s="1">
        <v>-6.5999999046325684</v>
      </c>
      <c r="H691">
        <f>IF(D691&lt;&gt;"",MAX('DDD Model Calculations'!$D$20-'Weather Data'!D691,0),MAX('DDD Model Calculations'!$D$20-AVERAGE('Weather Data'!D690,'Weather Data'!D692),0))</f>
        <v>14.400000095367432</v>
      </c>
      <c r="I691">
        <f>IF(E691&lt;&gt;"",MAX('DDD Model Calculations'!$D$20-'Weather Data'!E691,0),MAX('DDD Model Calculations'!$D$20-AVERAGE('Weather Data'!E690,'Weather Data'!E692),0))</f>
        <v>16.899999976158142</v>
      </c>
      <c r="J691">
        <f>IF(F691&lt;&gt;"",MAX('DDD Model Calculations'!$D$20-'Weather Data'!F691,0),MAX('DDD Model Calculations'!$D$20-AVERAGE('Weather Data'!F690,'Weather Data'!F692),0))</f>
        <v>17.300000011920929</v>
      </c>
      <c r="K691">
        <f>IF(G691&lt;&gt;"",MAX('DDD Model Calculations'!$D$20-'Weather Data'!G691,0),MAX('DDD Model Calculations'!$D$20-AVERAGE('Weather Data'!G690,'Weather Data'!G692),0))</f>
        <v>24.599999904632568</v>
      </c>
      <c r="L691" s="2">
        <f t="shared" si="50"/>
        <v>42329</v>
      </c>
      <c r="M691">
        <f t="shared" si="51"/>
        <v>7295.8999926894903</v>
      </c>
      <c r="N691">
        <f t="shared" si="52"/>
        <v>7760.2999961152673</v>
      </c>
      <c r="O691">
        <f t="shared" si="53"/>
        <v>8423.8000025749207</v>
      </c>
      <c r="P691">
        <f t="shared" si="54"/>
        <v>10638.200020879507</v>
      </c>
    </row>
    <row r="692" spans="1:16" x14ac:dyDescent="0.4">
      <c r="A692" s="1">
        <v>2015</v>
      </c>
      <c r="B692" s="1">
        <v>11</v>
      </c>
      <c r="C692" s="1">
        <v>22</v>
      </c>
      <c r="D692" s="1">
        <v>-1.1000000238418579</v>
      </c>
      <c r="E692" s="1">
        <v>-3.2999999523162842</v>
      </c>
      <c r="F692" s="1">
        <v>1.1000000238418579</v>
      </c>
      <c r="G692" s="1">
        <v>-6.5999999046325684</v>
      </c>
      <c r="H692">
        <f>IF(D692&lt;&gt;"",MAX('DDD Model Calculations'!$D$20-'Weather Data'!D692,0),MAX('DDD Model Calculations'!$D$20-AVERAGE('Weather Data'!D691,'Weather Data'!D693),0))</f>
        <v>19.100000023841858</v>
      </c>
      <c r="I692">
        <f>IF(E692&lt;&gt;"",MAX('DDD Model Calculations'!$D$20-'Weather Data'!E692,0),MAX('DDD Model Calculations'!$D$20-AVERAGE('Weather Data'!E691,'Weather Data'!E693),0))</f>
        <v>21.299999952316284</v>
      </c>
      <c r="J692">
        <f>IF(F692&lt;&gt;"",MAX('DDD Model Calculations'!$D$20-'Weather Data'!F692,0),MAX('DDD Model Calculations'!$D$20-AVERAGE('Weather Data'!F691,'Weather Data'!F693),0))</f>
        <v>16.899999976158142</v>
      </c>
      <c r="K692">
        <f>IF(G692&lt;&gt;"",MAX('DDD Model Calculations'!$D$20-'Weather Data'!G692,0),MAX('DDD Model Calculations'!$D$20-AVERAGE('Weather Data'!G691,'Weather Data'!G693),0))</f>
        <v>24.599999904632568</v>
      </c>
      <c r="L692" s="2">
        <f t="shared" si="50"/>
        <v>42330</v>
      </c>
      <c r="M692">
        <f t="shared" si="51"/>
        <v>7314.9999927133322</v>
      </c>
      <c r="N692">
        <f t="shared" si="52"/>
        <v>7781.5999960675836</v>
      </c>
      <c r="O692">
        <f t="shared" si="53"/>
        <v>8440.7000025510788</v>
      </c>
      <c r="P692">
        <f t="shared" si="54"/>
        <v>10662.80002078414</v>
      </c>
    </row>
    <row r="693" spans="1:16" x14ac:dyDescent="0.4">
      <c r="A693" s="1">
        <v>2015</v>
      </c>
      <c r="B693" s="1">
        <v>11</v>
      </c>
      <c r="C693" s="1">
        <v>23</v>
      </c>
      <c r="D693" s="1">
        <v>-2.2999999523162842</v>
      </c>
      <c r="E693" s="1">
        <v>-3.5</v>
      </c>
      <c r="F693" s="1">
        <v>-4</v>
      </c>
      <c r="G693" s="1">
        <v>-2.5</v>
      </c>
      <c r="H693">
        <f>IF(D693&lt;&gt;"",MAX('DDD Model Calculations'!$D$20-'Weather Data'!D693,0),MAX('DDD Model Calculations'!$D$20-AVERAGE('Weather Data'!D692,'Weather Data'!D694),0))</f>
        <v>20.299999952316284</v>
      </c>
      <c r="I693">
        <f>IF(E693&lt;&gt;"",MAX('DDD Model Calculations'!$D$20-'Weather Data'!E693,0),MAX('DDD Model Calculations'!$D$20-AVERAGE('Weather Data'!E692,'Weather Data'!E694),0))</f>
        <v>21.5</v>
      </c>
      <c r="J693">
        <f>IF(F693&lt;&gt;"",MAX('DDD Model Calculations'!$D$20-'Weather Data'!F693,0),MAX('DDD Model Calculations'!$D$20-AVERAGE('Weather Data'!F692,'Weather Data'!F694),0))</f>
        <v>22</v>
      </c>
      <c r="K693">
        <f>IF(G693&lt;&gt;"",MAX('DDD Model Calculations'!$D$20-'Weather Data'!G693,0),MAX('DDD Model Calculations'!$D$20-AVERAGE('Weather Data'!G692,'Weather Data'!G694),0))</f>
        <v>20.5</v>
      </c>
      <c r="L693" s="2">
        <f t="shared" si="50"/>
        <v>42331</v>
      </c>
      <c r="M693">
        <f t="shared" si="51"/>
        <v>7335.2999926656485</v>
      </c>
      <c r="N693">
        <f t="shared" si="52"/>
        <v>7803.0999960675836</v>
      </c>
      <c r="O693">
        <f t="shared" si="53"/>
        <v>8462.7000025510788</v>
      </c>
      <c r="P693">
        <f t="shared" si="54"/>
        <v>10683.30002078414</v>
      </c>
    </row>
    <row r="694" spans="1:16" x14ac:dyDescent="0.4">
      <c r="A694" s="1">
        <v>2015</v>
      </c>
      <c r="B694" s="1">
        <v>11</v>
      </c>
      <c r="C694" s="1">
        <v>24</v>
      </c>
      <c r="D694" s="1">
        <v>2.5</v>
      </c>
      <c r="E694" s="1">
        <v>-0.20000000298023221</v>
      </c>
      <c r="F694" s="1">
        <v>-5.3000001907348633</v>
      </c>
      <c r="G694" s="1">
        <v>-3.7000000476837158</v>
      </c>
      <c r="H694">
        <f>IF(D694&lt;&gt;"",MAX('DDD Model Calculations'!$D$20-'Weather Data'!D694,0),MAX('DDD Model Calculations'!$D$20-AVERAGE('Weather Data'!D693,'Weather Data'!D695),0))</f>
        <v>15.5</v>
      </c>
      <c r="I694">
        <f>IF(E694&lt;&gt;"",MAX('DDD Model Calculations'!$D$20-'Weather Data'!E694,0),MAX('DDD Model Calculations'!$D$20-AVERAGE('Weather Data'!E693,'Weather Data'!E695),0))</f>
        <v>18.200000002980232</v>
      </c>
      <c r="J694">
        <f>IF(F694&lt;&gt;"",MAX('DDD Model Calculations'!$D$20-'Weather Data'!F694,0),MAX('DDD Model Calculations'!$D$20-AVERAGE('Weather Data'!F693,'Weather Data'!F695),0))</f>
        <v>23.300000190734863</v>
      </c>
      <c r="K694">
        <f>IF(G694&lt;&gt;"",MAX('DDD Model Calculations'!$D$20-'Weather Data'!G694,0),MAX('DDD Model Calculations'!$D$20-AVERAGE('Weather Data'!G693,'Weather Data'!G695),0))</f>
        <v>21.700000047683716</v>
      </c>
      <c r="L694" s="2">
        <f t="shared" si="50"/>
        <v>42332</v>
      </c>
      <c r="M694">
        <f t="shared" si="51"/>
        <v>7350.7999926656485</v>
      </c>
      <c r="N694">
        <f t="shared" si="52"/>
        <v>7821.2999960705638</v>
      </c>
      <c r="O694">
        <f t="shared" si="53"/>
        <v>8486.0000027418137</v>
      </c>
      <c r="P694">
        <f t="shared" si="54"/>
        <v>10705.000020831823</v>
      </c>
    </row>
    <row r="695" spans="1:16" x14ac:dyDescent="0.4">
      <c r="A695" s="1">
        <v>2015</v>
      </c>
      <c r="B695" s="1">
        <v>11</v>
      </c>
      <c r="C695" s="1">
        <v>25</v>
      </c>
      <c r="D695" s="1">
        <v>2.5999999046325679</v>
      </c>
      <c r="E695" s="1">
        <v>3</v>
      </c>
      <c r="F695" s="1">
        <v>-3.0999999046325679</v>
      </c>
      <c r="G695" s="1">
        <v>3.7000000476837158</v>
      </c>
      <c r="H695">
        <f>IF(D695&lt;&gt;"",MAX('DDD Model Calculations'!$D$20-'Weather Data'!D695,0),MAX('DDD Model Calculations'!$D$20-AVERAGE('Weather Data'!D694,'Weather Data'!D696),0))</f>
        <v>15.400000095367432</v>
      </c>
      <c r="I695">
        <f>IF(E695&lt;&gt;"",MAX('DDD Model Calculations'!$D$20-'Weather Data'!E695,0),MAX('DDD Model Calculations'!$D$20-AVERAGE('Weather Data'!E694,'Weather Data'!E696),0))</f>
        <v>15</v>
      </c>
      <c r="J695">
        <f>IF(F695&lt;&gt;"",MAX('DDD Model Calculations'!$D$20-'Weather Data'!F695,0),MAX('DDD Model Calculations'!$D$20-AVERAGE('Weather Data'!F694,'Weather Data'!F696),0))</f>
        <v>21.099999904632568</v>
      </c>
      <c r="K695">
        <f>IF(G695&lt;&gt;"",MAX('DDD Model Calculations'!$D$20-'Weather Data'!G695,0),MAX('DDD Model Calculations'!$D$20-AVERAGE('Weather Data'!G694,'Weather Data'!G696),0))</f>
        <v>14.299999952316284</v>
      </c>
      <c r="L695" s="2">
        <f t="shared" si="50"/>
        <v>42333</v>
      </c>
      <c r="M695">
        <f t="shared" si="51"/>
        <v>7366.1999927610159</v>
      </c>
      <c r="N695">
        <f t="shared" si="52"/>
        <v>7836.2999960705638</v>
      </c>
      <c r="O695">
        <f t="shared" si="53"/>
        <v>8507.1000026464462</v>
      </c>
      <c r="P695">
        <f t="shared" si="54"/>
        <v>10719.30002078414</v>
      </c>
    </row>
    <row r="696" spans="1:16" x14ac:dyDescent="0.4">
      <c r="A696" s="1">
        <v>2015</v>
      </c>
      <c r="B696" s="1">
        <v>11</v>
      </c>
      <c r="C696" s="1">
        <v>26</v>
      </c>
      <c r="D696" s="1">
        <v>10.10000038146973</v>
      </c>
      <c r="E696" s="1">
        <v>10.30000019073486</v>
      </c>
      <c r="F696" s="1">
        <v>5.1999998092651367</v>
      </c>
      <c r="G696" s="1">
        <v>-4.1999998092651367</v>
      </c>
      <c r="H696">
        <f>IF(D696&lt;&gt;"",MAX('DDD Model Calculations'!$D$20-'Weather Data'!D696,0),MAX('DDD Model Calculations'!$D$20-AVERAGE('Weather Data'!D695,'Weather Data'!D697),0))</f>
        <v>7.8999996185302699</v>
      </c>
      <c r="I696">
        <f>IF(E696&lt;&gt;"",MAX('DDD Model Calculations'!$D$20-'Weather Data'!E696,0),MAX('DDD Model Calculations'!$D$20-AVERAGE('Weather Data'!E695,'Weather Data'!E697),0))</f>
        <v>7.6999998092651403</v>
      </c>
      <c r="J696">
        <f>IF(F696&lt;&gt;"",MAX('DDD Model Calculations'!$D$20-'Weather Data'!F696,0),MAX('DDD Model Calculations'!$D$20-AVERAGE('Weather Data'!F695,'Weather Data'!F697),0))</f>
        <v>12.800000190734863</v>
      </c>
      <c r="K696">
        <f>IF(G696&lt;&gt;"",MAX('DDD Model Calculations'!$D$20-'Weather Data'!G696,0),MAX('DDD Model Calculations'!$D$20-AVERAGE('Weather Data'!G695,'Weather Data'!G697),0))</f>
        <v>22.199999809265137</v>
      </c>
      <c r="L696" s="2">
        <f t="shared" si="50"/>
        <v>42334</v>
      </c>
      <c r="M696">
        <f t="shared" si="51"/>
        <v>7374.0999923795462</v>
      </c>
      <c r="N696">
        <f t="shared" si="52"/>
        <v>7843.9999958798289</v>
      </c>
      <c r="O696">
        <f t="shared" si="53"/>
        <v>8519.9000028371811</v>
      </c>
      <c r="P696">
        <f t="shared" si="54"/>
        <v>10741.500020593405</v>
      </c>
    </row>
    <row r="697" spans="1:16" x14ac:dyDescent="0.4">
      <c r="A697" s="1">
        <v>2015</v>
      </c>
      <c r="B697" s="1">
        <v>11</v>
      </c>
      <c r="C697" s="1">
        <v>27</v>
      </c>
      <c r="D697" s="1">
        <v>7.8000001907348633</v>
      </c>
      <c r="E697" s="1">
        <v>7.0999999046325684</v>
      </c>
      <c r="F697" s="1">
        <v>6.4000000953674316</v>
      </c>
      <c r="G697" s="1">
        <v>-10.80000019073486</v>
      </c>
      <c r="H697">
        <f>IF(D697&lt;&gt;"",MAX('DDD Model Calculations'!$D$20-'Weather Data'!D697,0),MAX('DDD Model Calculations'!$D$20-AVERAGE('Weather Data'!D696,'Weather Data'!D698),0))</f>
        <v>10.199999809265137</v>
      </c>
      <c r="I697">
        <f>IF(E697&lt;&gt;"",MAX('DDD Model Calculations'!$D$20-'Weather Data'!E697,0),MAX('DDD Model Calculations'!$D$20-AVERAGE('Weather Data'!E696,'Weather Data'!E698),0))</f>
        <v>10.900000095367432</v>
      </c>
      <c r="J697">
        <f>IF(F697&lt;&gt;"",MAX('DDD Model Calculations'!$D$20-'Weather Data'!F697,0),MAX('DDD Model Calculations'!$D$20-AVERAGE('Weather Data'!F696,'Weather Data'!F698),0))</f>
        <v>11.599999904632568</v>
      </c>
      <c r="K697">
        <f>IF(G697&lt;&gt;"",MAX('DDD Model Calculations'!$D$20-'Weather Data'!G697,0),MAX('DDD Model Calculations'!$D$20-AVERAGE('Weather Data'!G696,'Weather Data'!G698),0))</f>
        <v>28.80000019073486</v>
      </c>
      <c r="L697" s="2">
        <f t="shared" si="50"/>
        <v>42335</v>
      </c>
      <c r="M697">
        <f t="shared" si="51"/>
        <v>7384.2999921888113</v>
      </c>
      <c r="N697">
        <f t="shared" si="52"/>
        <v>7854.8999959751964</v>
      </c>
      <c r="O697">
        <f t="shared" si="53"/>
        <v>8531.5000027418137</v>
      </c>
      <c r="P697">
        <f t="shared" si="54"/>
        <v>10770.30002078414</v>
      </c>
    </row>
    <row r="698" spans="1:16" x14ac:dyDescent="0.4">
      <c r="A698" s="1">
        <v>2015</v>
      </c>
      <c r="B698" s="1">
        <v>11</v>
      </c>
      <c r="C698" s="1">
        <v>28</v>
      </c>
      <c r="D698" s="1">
        <v>-1.1000000238418579</v>
      </c>
      <c r="E698" s="1">
        <v>-2.2999999523162842</v>
      </c>
      <c r="F698" s="1">
        <v>-4</v>
      </c>
      <c r="G698" s="1">
        <v>-4.5999999046325684</v>
      </c>
      <c r="H698">
        <f>IF(D698&lt;&gt;"",MAX('DDD Model Calculations'!$D$20-'Weather Data'!D698,0),MAX('DDD Model Calculations'!$D$20-AVERAGE('Weather Data'!D697,'Weather Data'!D699),0))</f>
        <v>19.100000023841858</v>
      </c>
      <c r="I698">
        <f>IF(E698&lt;&gt;"",MAX('DDD Model Calculations'!$D$20-'Weather Data'!E698,0),MAX('DDD Model Calculations'!$D$20-AVERAGE('Weather Data'!E697,'Weather Data'!E699),0))</f>
        <v>20.299999952316284</v>
      </c>
      <c r="J698">
        <f>IF(F698&lt;&gt;"",MAX('DDD Model Calculations'!$D$20-'Weather Data'!F698,0),MAX('DDD Model Calculations'!$D$20-AVERAGE('Weather Data'!F697,'Weather Data'!F699),0))</f>
        <v>22</v>
      </c>
      <c r="K698">
        <f>IF(G698&lt;&gt;"",MAX('DDD Model Calculations'!$D$20-'Weather Data'!G698,0),MAX('DDD Model Calculations'!$D$20-AVERAGE('Weather Data'!G697,'Weather Data'!G699),0))</f>
        <v>22.599999904632568</v>
      </c>
      <c r="L698" s="2">
        <f t="shared" si="50"/>
        <v>42336</v>
      </c>
      <c r="M698">
        <f t="shared" si="51"/>
        <v>7403.3999922126532</v>
      </c>
      <c r="N698">
        <f t="shared" si="52"/>
        <v>7875.1999959275126</v>
      </c>
      <c r="O698">
        <f t="shared" si="53"/>
        <v>8553.5000027418137</v>
      </c>
      <c r="P698">
        <f t="shared" si="54"/>
        <v>10792.900020688772</v>
      </c>
    </row>
    <row r="699" spans="1:16" x14ac:dyDescent="0.4">
      <c r="A699" s="1">
        <v>2015</v>
      </c>
      <c r="B699" s="1">
        <v>11</v>
      </c>
      <c r="C699" s="1">
        <v>29</v>
      </c>
      <c r="D699" s="1">
        <v>-0.69999998807907104</v>
      </c>
      <c r="E699" s="1">
        <v>-2.5</v>
      </c>
      <c r="F699" s="1">
        <v>-4.4000000953674316</v>
      </c>
      <c r="G699" s="1">
        <v>-5.9000000953674316</v>
      </c>
      <c r="H699">
        <f>IF(D699&lt;&gt;"",MAX('DDD Model Calculations'!$D$20-'Weather Data'!D699,0),MAX('DDD Model Calculations'!$D$20-AVERAGE('Weather Data'!D698,'Weather Data'!D700),0))</f>
        <v>18.699999988079071</v>
      </c>
      <c r="I699">
        <f>IF(E699&lt;&gt;"",MAX('DDD Model Calculations'!$D$20-'Weather Data'!E699,0),MAX('DDD Model Calculations'!$D$20-AVERAGE('Weather Data'!E698,'Weather Data'!E700),0))</f>
        <v>20.5</v>
      </c>
      <c r="J699">
        <f>IF(F699&lt;&gt;"",MAX('DDD Model Calculations'!$D$20-'Weather Data'!F699,0),MAX('DDD Model Calculations'!$D$20-AVERAGE('Weather Data'!F698,'Weather Data'!F700),0))</f>
        <v>22.400000095367432</v>
      </c>
      <c r="K699">
        <f>IF(G699&lt;&gt;"",MAX('DDD Model Calculations'!$D$20-'Weather Data'!G699,0),MAX('DDD Model Calculations'!$D$20-AVERAGE('Weather Data'!G698,'Weather Data'!G700),0))</f>
        <v>23.900000095367432</v>
      </c>
      <c r="L699" s="2">
        <f t="shared" si="50"/>
        <v>42337</v>
      </c>
      <c r="M699">
        <f t="shared" si="51"/>
        <v>7422.0999922007322</v>
      </c>
      <c r="N699">
        <f t="shared" si="52"/>
        <v>7895.6999959275126</v>
      </c>
      <c r="O699">
        <f t="shared" si="53"/>
        <v>8575.9000028371811</v>
      </c>
      <c r="P699">
        <f t="shared" si="54"/>
        <v>10816.80002078414</v>
      </c>
    </row>
    <row r="700" spans="1:16" x14ac:dyDescent="0.4">
      <c r="A700" s="1">
        <v>2015</v>
      </c>
      <c r="B700" s="1">
        <v>11</v>
      </c>
      <c r="C700" s="1">
        <v>30</v>
      </c>
      <c r="D700" s="1">
        <v>1.3999999761581421</v>
      </c>
      <c r="E700" s="1">
        <v>0.10000000149011611</v>
      </c>
      <c r="F700" s="1">
        <v>-4.5999999046325684</v>
      </c>
      <c r="G700" s="1">
        <v>-3.7000000476837158</v>
      </c>
      <c r="H700">
        <f>IF(D700&lt;&gt;"",MAX('DDD Model Calculations'!$D$20-'Weather Data'!D700,0),MAX('DDD Model Calculations'!$D$20-AVERAGE('Weather Data'!D699,'Weather Data'!D701),0))</f>
        <v>16.600000023841858</v>
      </c>
      <c r="I700">
        <f>IF(E700&lt;&gt;"",MAX('DDD Model Calculations'!$D$20-'Weather Data'!E700,0),MAX('DDD Model Calculations'!$D$20-AVERAGE('Weather Data'!E699,'Weather Data'!E701),0))</f>
        <v>17.899999998509884</v>
      </c>
      <c r="J700">
        <f>IF(F700&lt;&gt;"",MAX('DDD Model Calculations'!$D$20-'Weather Data'!F700,0),MAX('DDD Model Calculations'!$D$20-AVERAGE('Weather Data'!F699,'Weather Data'!F701),0))</f>
        <v>22.599999904632568</v>
      </c>
      <c r="K700">
        <f>IF(G700&lt;&gt;"",MAX('DDD Model Calculations'!$D$20-'Weather Data'!G700,0),MAX('DDD Model Calculations'!$D$20-AVERAGE('Weather Data'!G699,'Weather Data'!G701),0))</f>
        <v>21.700000047683716</v>
      </c>
      <c r="L700" s="2">
        <f t="shared" si="50"/>
        <v>42338</v>
      </c>
      <c r="M700">
        <f t="shared" si="51"/>
        <v>7438.6999922245741</v>
      </c>
      <c r="N700">
        <f t="shared" si="52"/>
        <v>7913.5999959260225</v>
      </c>
      <c r="O700">
        <f t="shared" si="53"/>
        <v>8598.5000027418137</v>
      </c>
      <c r="P700">
        <f t="shared" si="54"/>
        <v>10838.500020831823</v>
      </c>
    </row>
    <row r="701" spans="1:16" x14ac:dyDescent="0.4">
      <c r="A701" s="1">
        <v>2015</v>
      </c>
      <c r="B701" s="1">
        <v>12</v>
      </c>
      <c r="C701" s="1">
        <v>1</v>
      </c>
      <c r="D701" s="1">
        <v>4.5</v>
      </c>
      <c r="E701" s="1">
        <v>5</v>
      </c>
      <c r="F701" s="1">
        <v>-4.0999999046325684</v>
      </c>
      <c r="G701" s="1">
        <v>0.60000002384185791</v>
      </c>
      <c r="H701">
        <f>IF(D701&lt;&gt;"",MAX('DDD Model Calculations'!$D$20-'Weather Data'!D701,0),MAX('DDD Model Calculations'!$D$20-AVERAGE('Weather Data'!D700,'Weather Data'!D702),0))</f>
        <v>13.5</v>
      </c>
      <c r="I701">
        <f>IF(E701&lt;&gt;"",MAX('DDD Model Calculations'!$D$20-'Weather Data'!E701,0),MAX('DDD Model Calculations'!$D$20-AVERAGE('Weather Data'!E700,'Weather Data'!E702),0))</f>
        <v>13</v>
      </c>
      <c r="J701">
        <f>IF(F701&lt;&gt;"",MAX('DDD Model Calculations'!$D$20-'Weather Data'!F701,0),MAX('DDD Model Calculations'!$D$20-AVERAGE('Weather Data'!F700,'Weather Data'!F702),0))</f>
        <v>22.099999904632568</v>
      </c>
      <c r="K701">
        <f>IF(G701&lt;&gt;"",MAX('DDD Model Calculations'!$D$20-'Weather Data'!G701,0),MAX('DDD Model Calculations'!$D$20-AVERAGE('Weather Data'!G700,'Weather Data'!G702),0))</f>
        <v>17.399999976158142</v>
      </c>
      <c r="L701" s="2">
        <f t="shared" si="50"/>
        <v>42339</v>
      </c>
      <c r="M701">
        <f t="shared" si="51"/>
        <v>7452.1999922245741</v>
      </c>
      <c r="N701">
        <f t="shared" si="52"/>
        <v>7926.5999959260225</v>
      </c>
      <c r="O701">
        <f t="shared" si="53"/>
        <v>8620.6000026464462</v>
      </c>
      <c r="P701">
        <f t="shared" si="54"/>
        <v>10855.900020807981</v>
      </c>
    </row>
    <row r="702" spans="1:16" x14ac:dyDescent="0.4">
      <c r="A702" s="1">
        <v>2015</v>
      </c>
      <c r="B702" s="1">
        <v>12</v>
      </c>
      <c r="C702" s="1">
        <v>2</v>
      </c>
      <c r="D702" s="1">
        <v>4.0999999046325684</v>
      </c>
      <c r="E702" s="1">
        <v>2.7000000476837158</v>
      </c>
      <c r="F702" s="1">
        <v>1.5</v>
      </c>
      <c r="G702" s="1">
        <v>-0.20000000298023221</v>
      </c>
      <c r="H702">
        <f>IF(D702&lt;&gt;"",MAX('DDD Model Calculations'!$D$20-'Weather Data'!D702,0),MAX('DDD Model Calculations'!$D$20-AVERAGE('Weather Data'!D701,'Weather Data'!D703),0))</f>
        <v>13.900000095367432</v>
      </c>
      <c r="I702">
        <f>IF(E702&lt;&gt;"",MAX('DDD Model Calculations'!$D$20-'Weather Data'!E702,0),MAX('DDD Model Calculations'!$D$20-AVERAGE('Weather Data'!E701,'Weather Data'!E703),0))</f>
        <v>15.299999952316284</v>
      </c>
      <c r="J702">
        <f>IF(F702&lt;&gt;"",MAX('DDD Model Calculations'!$D$20-'Weather Data'!F702,0),MAX('DDD Model Calculations'!$D$20-AVERAGE('Weather Data'!F701,'Weather Data'!F703),0))</f>
        <v>16.5</v>
      </c>
      <c r="K702">
        <f>IF(G702&lt;&gt;"",MAX('DDD Model Calculations'!$D$20-'Weather Data'!G702,0),MAX('DDD Model Calculations'!$D$20-AVERAGE('Weather Data'!G701,'Weather Data'!G703),0))</f>
        <v>18.200000002980232</v>
      </c>
      <c r="L702" s="2">
        <f t="shared" si="50"/>
        <v>42340</v>
      </c>
      <c r="M702">
        <f t="shared" si="51"/>
        <v>7466.0999923199415</v>
      </c>
      <c r="N702">
        <f t="shared" si="52"/>
        <v>7941.8999958783388</v>
      </c>
      <c r="O702">
        <f t="shared" si="53"/>
        <v>8637.1000026464462</v>
      </c>
      <c r="P702">
        <f t="shared" si="54"/>
        <v>10874.100020810962</v>
      </c>
    </row>
    <row r="703" spans="1:16" x14ac:dyDescent="0.4">
      <c r="A703" s="1">
        <v>2015</v>
      </c>
      <c r="B703" s="1">
        <v>12</v>
      </c>
      <c r="C703" s="1">
        <v>3</v>
      </c>
      <c r="D703" s="1">
        <v>4.0999999046325684</v>
      </c>
      <c r="E703" s="1">
        <v>2.5999999046325679</v>
      </c>
      <c r="F703" s="1">
        <v>1.8999999761581421</v>
      </c>
      <c r="G703" s="1">
        <v>0.40000000596046448</v>
      </c>
      <c r="H703">
        <f>IF(D703&lt;&gt;"",MAX('DDD Model Calculations'!$D$20-'Weather Data'!D703,0),MAX('DDD Model Calculations'!$D$20-AVERAGE('Weather Data'!D702,'Weather Data'!D704),0))</f>
        <v>13.900000095367432</v>
      </c>
      <c r="I703">
        <f>IF(E703&lt;&gt;"",MAX('DDD Model Calculations'!$D$20-'Weather Data'!E703,0),MAX('DDD Model Calculations'!$D$20-AVERAGE('Weather Data'!E702,'Weather Data'!E704),0))</f>
        <v>15.400000095367432</v>
      </c>
      <c r="J703">
        <f>IF(F703&lt;&gt;"",MAX('DDD Model Calculations'!$D$20-'Weather Data'!F703,0),MAX('DDD Model Calculations'!$D$20-AVERAGE('Weather Data'!F702,'Weather Data'!F704),0))</f>
        <v>16.100000023841858</v>
      </c>
      <c r="K703">
        <f>IF(G703&lt;&gt;"",MAX('DDD Model Calculations'!$D$20-'Weather Data'!G703,0),MAX('DDD Model Calculations'!$D$20-AVERAGE('Weather Data'!G702,'Weather Data'!G704),0))</f>
        <v>17.599999994039536</v>
      </c>
      <c r="L703" s="2">
        <f t="shared" si="50"/>
        <v>42341</v>
      </c>
      <c r="M703">
        <f t="shared" si="51"/>
        <v>7479.999992415309</v>
      </c>
      <c r="N703">
        <f t="shared" si="52"/>
        <v>7957.2999959737062</v>
      </c>
      <c r="O703">
        <f t="shared" si="53"/>
        <v>8653.2000026702881</v>
      </c>
      <c r="P703">
        <f t="shared" si="54"/>
        <v>10891.700020805001</v>
      </c>
    </row>
    <row r="704" spans="1:16" x14ac:dyDescent="0.4">
      <c r="A704" s="1">
        <v>2015</v>
      </c>
      <c r="B704" s="1">
        <v>12</v>
      </c>
      <c r="C704" s="1">
        <v>4</v>
      </c>
      <c r="D704" s="1">
        <v>4.5</v>
      </c>
      <c r="E704" s="1">
        <v>1.1000000238418579</v>
      </c>
      <c r="F704" s="1">
        <v>3.0999999046325679</v>
      </c>
      <c r="G704" s="1">
        <v>0.10000000149011611</v>
      </c>
      <c r="H704">
        <f>IF(D704&lt;&gt;"",MAX('DDD Model Calculations'!$D$20-'Weather Data'!D704,0),MAX('DDD Model Calculations'!$D$20-AVERAGE('Weather Data'!D703,'Weather Data'!D705),0))</f>
        <v>13.5</v>
      </c>
      <c r="I704">
        <f>IF(E704&lt;&gt;"",MAX('DDD Model Calculations'!$D$20-'Weather Data'!E704,0),MAX('DDD Model Calculations'!$D$20-AVERAGE('Weather Data'!E703,'Weather Data'!E705),0))</f>
        <v>16.899999976158142</v>
      </c>
      <c r="J704">
        <f>IF(F704&lt;&gt;"",MAX('DDD Model Calculations'!$D$20-'Weather Data'!F704,0),MAX('DDD Model Calculations'!$D$20-AVERAGE('Weather Data'!F703,'Weather Data'!F705),0))</f>
        <v>14.900000095367432</v>
      </c>
      <c r="K704">
        <f>IF(G704&lt;&gt;"",MAX('DDD Model Calculations'!$D$20-'Weather Data'!G704,0),MAX('DDD Model Calculations'!$D$20-AVERAGE('Weather Data'!G703,'Weather Data'!G705),0))</f>
        <v>17.899999998509884</v>
      </c>
      <c r="L704" s="2">
        <f t="shared" si="50"/>
        <v>42342</v>
      </c>
      <c r="M704">
        <f t="shared" si="51"/>
        <v>7493.499992415309</v>
      </c>
      <c r="N704">
        <f t="shared" si="52"/>
        <v>7974.1999959498644</v>
      </c>
      <c r="O704">
        <f t="shared" si="53"/>
        <v>8668.1000027656555</v>
      </c>
      <c r="P704">
        <f t="shared" si="54"/>
        <v>10909.600020803511</v>
      </c>
    </row>
    <row r="705" spans="1:16" x14ac:dyDescent="0.4">
      <c r="A705" s="1">
        <v>2015</v>
      </c>
      <c r="B705" s="1">
        <v>12</v>
      </c>
      <c r="C705" s="1">
        <v>5</v>
      </c>
      <c r="D705" s="1">
        <v>2.7999999523162842</v>
      </c>
      <c r="E705" s="1">
        <v>1.799999952316284</v>
      </c>
      <c r="F705" s="1">
        <v>5</v>
      </c>
      <c r="G705" s="1">
        <v>6.1999998092651367</v>
      </c>
      <c r="H705">
        <f>IF(D705&lt;&gt;"",MAX('DDD Model Calculations'!$D$20-'Weather Data'!D705,0),MAX('DDD Model Calculations'!$D$20-AVERAGE('Weather Data'!D704,'Weather Data'!D706),0))</f>
        <v>15.200000047683716</v>
      </c>
      <c r="I705">
        <f>IF(E705&lt;&gt;"",MAX('DDD Model Calculations'!$D$20-'Weather Data'!E705,0),MAX('DDD Model Calculations'!$D$20-AVERAGE('Weather Data'!E704,'Weather Data'!E706),0))</f>
        <v>16.200000047683716</v>
      </c>
      <c r="J705">
        <f>IF(F705&lt;&gt;"",MAX('DDD Model Calculations'!$D$20-'Weather Data'!F705,0),MAX('DDD Model Calculations'!$D$20-AVERAGE('Weather Data'!F704,'Weather Data'!F706),0))</f>
        <v>13</v>
      </c>
      <c r="K705">
        <f>IF(G705&lt;&gt;"",MAX('DDD Model Calculations'!$D$20-'Weather Data'!G705,0),MAX('DDD Model Calculations'!$D$20-AVERAGE('Weather Data'!G704,'Weather Data'!G706),0))</f>
        <v>11.800000190734863</v>
      </c>
      <c r="L705" s="2">
        <f t="shared" si="50"/>
        <v>42343</v>
      </c>
      <c r="M705">
        <f t="shared" si="51"/>
        <v>7508.6999924629927</v>
      </c>
      <c r="N705">
        <f t="shared" si="52"/>
        <v>7990.3999959975481</v>
      </c>
      <c r="O705">
        <f t="shared" si="53"/>
        <v>8681.1000027656555</v>
      </c>
      <c r="P705">
        <f t="shared" si="54"/>
        <v>10921.400020994246</v>
      </c>
    </row>
    <row r="706" spans="1:16" x14ac:dyDescent="0.4">
      <c r="A706" s="1">
        <v>2015</v>
      </c>
      <c r="B706" s="1">
        <v>12</v>
      </c>
      <c r="C706" s="1">
        <v>6</v>
      </c>
      <c r="D706" s="1">
        <v>1</v>
      </c>
      <c r="E706" s="1">
        <v>2.7999999523162842</v>
      </c>
      <c r="F706" s="1">
        <v>4.1999998092651367</v>
      </c>
      <c r="G706" s="1">
        <v>1.3999999761581421</v>
      </c>
      <c r="H706">
        <f>IF(D706&lt;&gt;"",MAX('DDD Model Calculations'!$D$20-'Weather Data'!D706,0),MAX('DDD Model Calculations'!$D$20-AVERAGE('Weather Data'!D705,'Weather Data'!D707),0))</f>
        <v>17</v>
      </c>
      <c r="I706">
        <f>IF(E706&lt;&gt;"",MAX('DDD Model Calculations'!$D$20-'Weather Data'!E706,0),MAX('DDD Model Calculations'!$D$20-AVERAGE('Weather Data'!E705,'Weather Data'!E707),0))</f>
        <v>15.200000047683716</v>
      </c>
      <c r="J706">
        <f>IF(F706&lt;&gt;"",MAX('DDD Model Calculations'!$D$20-'Weather Data'!F706,0),MAX('DDD Model Calculations'!$D$20-AVERAGE('Weather Data'!F705,'Weather Data'!F707),0))</f>
        <v>13.800000190734863</v>
      </c>
      <c r="K706">
        <f>IF(G706&lt;&gt;"",MAX('DDD Model Calculations'!$D$20-'Weather Data'!G706,0),MAX('DDD Model Calculations'!$D$20-AVERAGE('Weather Data'!G705,'Weather Data'!G707),0))</f>
        <v>16.600000023841858</v>
      </c>
      <c r="L706" s="2">
        <f t="shared" ref="L706:L769" si="55">DATE(A706,B706,C706)</f>
        <v>42344</v>
      </c>
      <c r="M706">
        <f t="shared" si="51"/>
        <v>7525.6999924629927</v>
      </c>
      <c r="N706">
        <f t="shared" si="52"/>
        <v>8005.5999960452318</v>
      </c>
      <c r="O706">
        <f t="shared" si="53"/>
        <v>8694.9000029563904</v>
      </c>
      <c r="P706">
        <f t="shared" si="54"/>
        <v>10938.000021018088</v>
      </c>
    </row>
    <row r="707" spans="1:16" x14ac:dyDescent="0.4">
      <c r="A707" s="1">
        <v>2015</v>
      </c>
      <c r="B707" s="1">
        <v>12</v>
      </c>
      <c r="C707" s="1">
        <v>7</v>
      </c>
      <c r="D707" s="1">
        <v>1.8999999761581421</v>
      </c>
      <c r="E707" s="1">
        <v>-1.1000000238418579</v>
      </c>
      <c r="F707" s="1">
        <v>1.8999999761581421</v>
      </c>
      <c r="G707" s="1">
        <v>-1.5</v>
      </c>
      <c r="H707">
        <f>IF(D707&lt;&gt;"",MAX('DDD Model Calculations'!$D$20-'Weather Data'!D707,0),MAX('DDD Model Calculations'!$D$20-AVERAGE('Weather Data'!D706,'Weather Data'!D708),0))</f>
        <v>16.100000023841858</v>
      </c>
      <c r="I707">
        <f>IF(E707&lt;&gt;"",MAX('DDD Model Calculations'!$D$20-'Weather Data'!E707,0),MAX('DDD Model Calculations'!$D$20-AVERAGE('Weather Data'!E706,'Weather Data'!E708),0))</f>
        <v>19.100000023841858</v>
      </c>
      <c r="J707">
        <f>IF(F707&lt;&gt;"",MAX('DDD Model Calculations'!$D$20-'Weather Data'!F707,0),MAX('DDD Model Calculations'!$D$20-AVERAGE('Weather Data'!F706,'Weather Data'!F708),0))</f>
        <v>16.100000023841858</v>
      </c>
      <c r="K707">
        <f>IF(G707&lt;&gt;"",MAX('DDD Model Calculations'!$D$20-'Weather Data'!G707,0),MAX('DDD Model Calculations'!$D$20-AVERAGE('Weather Data'!G706,'Weather Data'!G708),0))</f>
        <v>19.5</v>
      </c>
      <c r="L707" s="2">
        <f t="shared" si="55"/>
        <v>42345</v>
      </c>
      <c r="M707">
        <f t="shared" ref="M707:M770" si="56">M706+H707</f>
        <v>7541.7999924868345</v>
      </c>
      <c r="N707">
        <f t="shared" ref="N707:N770" si="57">N706+I707</f>
        <v>8024.6999960690737</v>
      </c>
      <c r="O707">
        <f t="shared" ref="O707:O770" si="58">O706+J707</f>
        <v>8711.0000029802322</v>
      </c>
      <c r="P707">
        <f t="shared" ref="P707:P770" si="59">P706+K707</f>
        <v>10957.500021018088</v>
      </c>
    </row>
    <row r="708" spans="1:16" x14ac:dyDescent="0.4">
      <c r="A708" s="1">
        <v>2015</v>
      </c>
      <c r="B708" s="1">
        <v>12</v>
      </c>
      <c r="C708" s="1">
        <v>8</v>
      </c>
      <c r="D708" s="1">
        <v>4.1999998092651367</v>
      </c>
      <c r="E708" s="1">
        <v>3.4000000953674321</v>
      </c>
      <c r="F708" s="1">
        <v>0.5</v>
      </c>
      <c r="G708" s="1">
        <v>2.5999999046325679</v>
      </c>
      <c r="H708">
        <f>IF(D708&lt;&gt;"",MAX('DDD Model Calculations'!$D$20-'Weather Data'!D708,0),MAX('DDD Model Calculations'!$D$20-AVERAGE('Weather Data'!D707,'Weather Data'!D709),0))</f>
        <v>13.800000190734863</v>
      </c>
      <c r="I708">
        <f>IF(E708&lt;&gt;"",MAX('DDD Model Calculations'!$D$20-'Weather Data'!E708,0),MAX('DDD Model Calculations'!$D$20-AVERAGE('Weather Data'!E707,'Weather Data'!E709),0))</f>
        <v>14.599999904632568</v>
      </c>
      <c r="J708">
        <f>IF(F708&lt;&gt;"",MAX('DDD Model Calculations'!$D$20-'Weather Data'!F708,0),MAX('DDD Model Calculations'!$D$20-AVERAGE('Weather Data'!F707,'Weather Data'!F709),0))</f>
        <v>17.5</v>
      </c>
      <c r="K708">
        <f>IF(G708&lt;&gt;"",MAX('DDD Model Calculations'!$D$20-'Weather Data'!G708,0),MAX('DDD Model Calculations'!$D$20-AVERAGE('Weather Data'!G707,'Weather Data'!G709),0))</f>
        <v>15.400000095367432</v>
      </c>
      <c r="L708" s="2">
        <f t="shared" si="55"/>
        <v>42346</v>
      </c>
      <c r="M708">
        <f t="shared" si="56"/>
        <v>7555.5999926775694</v>
      </c>
      <c r="N708">
        <f t="shared" si="57"/>
        <v>8039.2999959737062</v>
      </c>
      <c r="O708">
        <f t="shared" si="58"/>
        <v>8728.5000029802322</v>
      </c>
      <c r="P708">
        <f t="shared" si="59"/>
        <v>10972.900021113455</v>
      </c>
    </row>
    <row r="709" spans="1:16" x14ac:dyDescent="0.4">
      <c r="A709" s="1">
        <v>2015</v>
      </c>
      <c r="B709" s="1">
        <v>12</v>
      </c>
      <c r="C709" s="1">
        <v>9</v>
      </c>
      <c r="D709" s="1">
        <v>7.5</v>
      </c>
      <c r="E709" s="1">
        <v>6</v>
      </c>
      <c r="F709" s="1">
        <v>4.9000000953674316</v>
      </c>
      <c r="G709" s="1">
        <v>1.700000047683716</v>
      </c>
      <c r="H709">
        <f>IF(D709&lt;&gt;"",MAX('DDD Model Calculations'!$D$20-'Weather Data'!D709,0),MAX('DDD Model Calculations'!$D$20-AVERAGE('Weather Data'!D708,'Weather Data'!D710),0))</f>
        <v>10.5</v>
      </c>
      <c r="I709">
        <f>IF(E709&lt;&gt;"",MAX('DDD Model Calculations'!$D$20-'Weather Data'!E709,0),MAX('DDD Model Calculations'!$D$20-AVERAGE('Weather Data'!E708,'Weather Data'!E710),0))</f>
        <v>12</v>
      </c>
      <c r="J709">
        <f>IF(F709&lt;&gt;"",MAX('DDD Model Calculations'!$D$20-'Weather Data'!F709,0),MAX('DDD Model Calculations'!$D$20-AVERAGE('Weather Data'!F708,'Weather Data'!F710),0))</f>
        <v>13.099999904632568</v>
      </c>
      <c r="K709">
        <f>IF(G709&lt;&gt;"",MAX('DDD Model Calculations'!$D$20-'Weather Data'!G709,0),MAX('DDD Model Calculations'!$D$20-AVERAGE('Weather Data'!G708,'Weather Data'!G710),0))</f>
        <v>16.299999952316284</v>
      </c>
      <c r="L709" s="2">
        <f t="shared" si="55"/>
        <v>42347</v>
      </c>
      <c r="M709">
        <f t="shared" si="56"/>
        <v>7566.0999926775694</v>
      </c>
      <c r="N709">
        <f t="shared" si="57"/>
        <v>8051.2999959737062</v>
      </c>
      <c r="O709">
        <f t="shared" si="58"/>
        <v>8741.6000028848648</v>
      </c>
      <c r="P709">
        <f t="shared" si="59"/>
        <v>10989.200021065772</v>
      </c>
    </row>
    <row r="710" spans="1:16" x14ac:dyDescent="0.4">
      <c r="A710" s="1">
        <v>2015</v>
      </c>
      <c r="B710" s="1">
        <v>12</v>
      </c>
      <c r="C710" s="1">
        <v>10</v>
      </c>
      <c r="D710" s="1">
        <v>8.1000003814697266</v>
      </c>
      <c r="E710" s="1">
        <v>5.5</v>
      </c>
      <c r="F710" s="1">
        <v>8.5</v>
      </c>
      <c r="G710" s="1">
        <v>2.0999999046325679</v>
      </c>
      <c r="H710">
        <f>IF(D710&lt;&gt;"",MAX('DDD Model Calculations'!$D$20-'Weather Data'!D710,0),MAX('DDD Model Calculations'!$D$20-AVERAGE('Weather Data'!D709,'Weather Data'!D711),0))</f>
        <v>9.8999996185302734</v>
      </c>
      <c r="I710">
        <f>IF(E710&lt;&gt;"",MAX('DDD Model Calculations'!$D$20-'Weather Data'!E710,0),MAX('DDD Model Calculations'!$D$20-AVERAGE('Weather Data'!E709,'Weather Data'!E711),0))</f>
        <v>12.5</v>
      </c>
      <c r="J710">
        <f>IF(F710&lt;&gt;"",MAX('DDD Model Calculations'!$D$20-'Weather Data'!F710,0),MAX('DDD Model Calculations'!$D$20-AVERAGE('Weather Data'!F709,'Weather Data'!F711),0))</f>
        <v>9.5</v>
      </c>
      <c r="K710">
        <f>IF(G710&lt;&gt;"",MAX('DDD Model Calculations'!$D$20-'Weather Data'!G710,0),MAX('DDD Model Calculations'!$D$20-AVERAGE('Weather Data'!G709,'Weather Data'!G711),0))</f>
        <v>15.900000095367432</v>
      </c>
      <c r="L710" s="2">
        <f t="shared" si="55"/>
        <v>42348</v>
      </c>
      <c r="M710">
        <f t="shared" si="56"/>
        <v>7575.9999922960997</v>
      </c>
      <c r="N710">
        <f t="shared" si="57"/>
        <v>8063.7999959737062</v>
      </c>
      <c r="O710">
        <f t="shared" si="58"/>
        <v>8751.1000028848648</v>
      </c>
      <c r="P710">
        <f t="shared" si="59"/>
        <v>11005.100021161139</v>
      </c>
    </row>
    <row r="711" spans="1:16" x14ac:dyDescent="0.4">
      <c r="A711" s="1">
        <v>2015</v>
      </c>
      <c r="B711" s="1">
        <v>12</v>
      </c>
      <c r="C711" s="1">
        <v>11</v>
      </c>
      <c r="D711" s="1">
        <v>8.6000003814697266</v>
      </c>
      <c r="E711" s="1">
        <v>7</v>
      </c>
      <c r="F711" s="1">
        <v>10.60000038146973</v>
      </c>
      <c r="G711" s="1">
        <v>-0.20000000298023221</v>
      </c>
      <c r="H711">
        <f>IF(D711&lt;&gt;"",MAX('DDD Model Calculations'!$D$20-'Weather Data'!D711,0),MAX('DDD Model Calculations'!$D$20-AVERAGE('Weather Data'!D710,'Weather Data'!D712),0))</f>
        <v>9.3999996185302734</v>
      </c>
      <c r="I711">
        <f>IF(E711&lt;&gt;"",MAX('DDD Model Calculations'!$D$20-'Weather Data'!E711,0),MAX('DDD Model Calculations'!$D$20-AVERAGE('Weather Data'!E710,'Weather Data'!E712),0))</f>
        <v>11</v>
      </c>
      <c r="J711">
        <f>IF(F711&lt;&gt;"",MAX('DDD Model Calculations'!$D$20-'Weather Data'!F711,0),MAX('DDD Model Calculations'!$D$20-AVERAGE('Weather Data'!F710,'Weather Data'!F712),0))</f>
        <v>7.3999996185302699</v>
      </c>
      <c r="K711">
        <f>IF(G711&lt;&gt;"",MAX('DDD Model Calculations'!$D$20-'Weather Data'!G711,0),MAX('DDD Model Calculations'!$D$20-AVERAGE('Weather Data'!G710,'Weather Data'!G712),0))</f>
        <v>18.200000002980232</v>
      </c>
      <c r="L711" s="2">
        <f t="shared" si="55"/>
        <v>42349</v>
      </c>
      <c r="M711">
        <f t="shared" si="56"/>
        <v>7585.3999919146299</v>
      </c>
      <c r="N711">
        <f t="shared" si="57"/>
        <v>8074.7999959737062</v>
      </c>
      <c r="O711">
        <f t="shared" si="58"/>
        <v>8758.5000025033951</v>
      </c>
      <c r="P711">
        <f t="shared" si="59"/>
        <v>11023.300021164119</v>
      </c>
    </row>
    <row r="712" spans="1:16" x14ac:dyDescent="0.4">
      <c r="A712" s="1">
        <v>2015</v>
      </c>
      <c r="B712" s="1">
        <v>12</v>
      </c>
      <c r="C712" s="1">
        <v>12</v>
      </c>
      <c r="D712" s="1">
        <v>4.8000001907348633</v>
      </c>
      <c r="E712" s="1">
        <v>5.4000000953674316</v>
      </c>
      <c r="F712" s="1">
        <v>5.9000000953674316</v>
      </c>
      <c r="G712" s="1">
        <v>0.10000000149011611</v>
      </c>
      <c r="H712">
        <f>IF(D712&lt;&gt;"",MAX('DDD Model Calculations'!$D$20-'Weather Data'!D712,0),MAX('DDD Model Calculations'!$D$20-AVERAGE('Weather Data'!D711,'Weather Data'!D713),0))</f>
        <v>13.199999809265137</v>
      </c>
      <c r="I712">
        <f>IF(E712&lt;&gt;"",MAX('DDD Model Calculations'!$D$20-'Weather Data'!E712,0),MAX('DDD Model Calculations'!$D$20-AVERAGE('Weather Data'!E711,'Weather Data'!E713),0))</f>
        <v>12.599999904632568</v>
      </c>
      <c r="J712">
        <f>IF(F712&lt;&gt;"",MAX('DDD Model Calculations'!$D$20-'Weather Data'!F712,0),MAX('DDD Model Calculations'!$D$20-AVERAGE('Weather Data'!F711,'Weather Data'!F713),0))</f>
        <v>12.099999904632568</v>
      </c>
      <c r="K712">
        <f>IF(G712&lt;&gt;"",MAX('DDD Model Calculations'!$D$20-'Weather Data'!G712,0),MAX('DDD Model Calculations'!$D$20-AVERAGE('Weather Data'!G711,'Weather Data'!G713),0))</f>
        <v>17.899999998509884</v>
      </c>
      <c r="L712" s="2">
        <f t="shared" si="55"/>
        <v>42350</v>
      </c>
      <c r="M712">
        <f t="shared" si="56"/>
        <v>7598.5999917238951</v>
      </c>
      <c r="N712">
        <f t="shared" si="57"/>
        <v>8087.3999958783388</v>
      </c>
      <c r="O712">
        <f t="shared" si="58"/>
        <v>8770.6000024080276</v>
      </c>
      <c r="P712">
        <f t="shared" si="59"/>
        <v>11041.200021162629</v>
      </c>
    </row>
    <row r="713" spans="1:16" x14ac:dyDescent="0.4">
      <c r="A713" s="1">
        <v>2015</v>
      </c>
      <c r="B713" s="1">
        <v>12</v>
      </c>
      <c r="C713" s="1">
        <v>13</v>
      </c>
      <c r="D713" s="1">
        <v>6.4000000953674316</v>
      </c>
      <c r="E713" s="1">
        <v>7.5</v>
      </c>
      <c r="F713" s="1">
        <v>1.700000047683716</v>
      </c>
      <c r="G713" s="1">
        <v>0.5</v>
      </c>
      <c r="H713">
        <f>IF(D713&lt;&gt;"",MAX('DDD Model Calculations'!$D$20-'Weather Data'!D713,0),MAX('DDD Model Calculations'!$D$20-AVERAGE('Weather Data'!D712,'Weather Data'!D714),0))</f>
        <v>11.599999904632568</v>
      </c>
      <c r="I713">
        <f>IF(E713&lt;&gt;"",MAX('DDD Model Calculations'!$D$20-'Weather Data'!E713,0),MAX('DDD Model Calculations'!$D$20-AVERAGE('Weather Data'!E712,'Weather Data'!E714),0))</f>
        <v>10.5</v>
      </c>
      <c r="J713">
        <f>IF(F713&lt;&gt;"",MAX('DDD Model Calculations'!$D$20-'Weather Data'!F713,0),MAX('DDD Model Calculations'!$D$20-AVERAGE('Weather Data'!F712,'Weather Data'!F714),0))</f>
        <v>16.299999952316284</v>
      </c>
      <c r="K713">
        <f>IF(G713&lt;&gt;"",MAX('DDD Model Calculations'!$D$20-'Weather Data'!G713,0),MAX('DDD Model Calculations'!$D$20-AVERAGE('Weather Data'!G712,'Weather Data'!G714),0))</f>
        <v>17.5</v>
      </c>
      <c r="L713" s="2">
        <f t="shared" si="55"/>
        <v>42351</v>
      </c>
      <c r="M713">
        <f t="shared" si="56"/>
        <v>7610.1999916285276</v>
      </c>
      <c r="N713">
        <f t="shared" si="57"/>
        <v>8097.8999958783388</v>
      </c>
      <c r="O713">
        <f t="shared" si="58"/>
        <v>8786.9000023603439</v>
      </c>
      <c r="P713">
        <f t="shared" si="59"/>
        <v>11058.700021162629</v>
      </c>
    </row>
    <row r="714" spans="1:16" x14ac:dyDescent="0.4">
      <c r="A714" s="1">
        <v>2015</v>
      </c>
      <c r="B714" s="1">
        <v>12</v>
      </c>
      <c r="C714" s="1">
        <v>14</v>
      </c>
      <c r="D714" s="1">
        <v>9.3999996185302734</v>
      </c>
      <c r="E714" s="1">
        <v>10.19999980926514</v>
      </c>
      <c r="F714" s="1">
        <v>2.2000000476837158</v>
      </c>
      <c r="G714" s="1">
        <v>-2.7000000476837158</v>
      </c>
      <c r="H714">
        <f>IF(D714&lt;&gt;"",MAX('DDD Model Calculations'!$D$20-'Weather Data'!D714,0),MAX('DDD Model Calculations'!$D$20-AVERAGE('Weather Data'!D713,'Weather Data'!D715),0))</f>
        <v>8.6000003814697266</v>
      </c>
      <c r="I714">
        <f>IF(E714&lt;&gt;"",MAX('DDD Model Calculations'!$D$20-'Weather Data'!E714,0),MAX('DDD Model Calculations'!$D$20-AVERAGE('Weather Data'!E713,'Weather Data'!E715),0))</f>
        <v>7.8000001907348597</v>
      </c>
      <c r="J714">
        <f>IF(F714&lt;&gt;"",MAX('DDD Model Calculations'!$D$20-'Weather Data'!F714,0),MAX('DDD Model Calculations'!$D$20-AVERAGE('Weather Data'!F713,'Weather Data'!F715),0))</f>
        <v>15.799999952316284</v>
      </c>
      <c r="K714">
        <f>IF(G714&lt;&gt;"",MAX('DDD Model Calculations'!$D$20-'Weather Data'!G714,0),MAX('DDD Model Calculations'!$D$20-AVERAGE('Weather Data'!G713,'Weather Data'!G715),0))</f>
        <v>20.700000047683716</v>
      </c>
      <c r="L714" s="2">
        <f t="shared" si="55"/>
        <v>42352</v>
      </c>
      <c r="M714">
        <f t="shared" si="56"/>
        <v>7618.7999920099974</v>
      </c>
      <c r="N714">
        <f t="shared" si="57"/>
        <v>8105.6999960690737</v>
      </c>
      <c r="O714">
        <f t="shared" si="58"/>
        <v>8802.7000023126602</v>
      </c>
      <c r="P714">
        <f t="shared" si="59"/>
        <v>11079.400021210313</v>
      </c>
    </row>
    <row r="715" spans="1:16" x14ac:dyDescent="0.4">
      <c r="A715" s="1">
        <v>2015</v>
      </c>
      <c r="B715" s="1">
        <v>12</v>
      </c>
      <c r="C715" s="1">
        <v>15</v>
      </c>
      <c r="D715" s="1">
        <v>5.0999999046325684</v>
      </c>
      <c r="E715" s="1">
        <v>4</v>
      </c>
      <c r="F715" s="1">
        <v>4.5999999046325684</v>
      </c>
      <c r="G715" s="1">
        <v>-3.5999999046325679</v>
      </c>
      <c r="H715">
        <f>IF(D715&lt;&gt;"",MAX('DDD Model Calculations'!$D$20-'Weather Data'!D715,0),MAX('DDD Model Calculations'!$D$20-AVERAGE('Weather Data'!D714,'Weather Data'!D716),0))</f>
        <v>12.900000095367432</v>
      </c>
      <c r="I715">
        <f>IF(E715&lt;&gt;"",MAX('DDD Model Calculations'!$D$20-'Weather Data'!E715,0),MAX('DDD Model Calculations'!$D$20-AVERAGE('Weather Data'!E714,'Weather Data'!E716),0))</f>
        <v>14</v>
      </c>
      <c r="J715">
        <f>IF(F715&lt;&gt;"",MAX('DDD Model Calculations'!$D$20-'Weather Data'!F715,0),MAX('DDD Model Calculations'!$D$20-AVERAGE('Weather Data'!F714,'Weather Data'!F716),0))</f>
        <v>13.400000095367432</v>
      </c>
      <c r="K715">
        <f>IF(G715&lt;&gt;"",MAX('DDD Model Calculations'!$D$20-'Weather Data'!G715,0),MAX('DDD Model Calculations'!$D$20-AVERAGE('Weather Data'!G714,'Weather Data'!G716),0))</f>
        <v>21.599999904632568</v>
      </c>
      <c r="L715" s="2">
        <f t="shared" si="55"/>
        <v>42353</v>
      </c>
      <c r="M715">
        <f t="shared" si="56"/>
        <v>7631.6999921053648</v>
      </c>
      <c r="N715">
        <f t="shared" si="57"/>
        <v>8119.6999960690737</v>
      </c>
      <c r="O715">
        <f t="shared" si="58"/>
        <v>8816.1000024080276</v>
      </c>
      <c r="P715">
        <f t="shared" si="59"/>
        <v>11101.000021114945</v>
      </c>
    </row>
    <row r="716" spans="1:16" x14ac:dyDescent="0.4">
      <c r="A716" s="1">
        <v>2015</v>
      </c>
      <c r="B716" s="1">
        <v>12</v>
      </c>
      <c r="C716" s="1">
        <v>16</v>
      </c>
      <c r="D716" s="1">
        <v>3.5</v>
      </c>
      <c r="E716" s="1">
        <v>5.0999999046325684</v>
      </c>
      <c r="F716" s="1">
        <v>-0.40000000596046448</v>
      </c>
      <c r="G716" s="1">
        <v>0.30000001192092901</v>
      </c>
      <c r="H716">
        <f>IF(D716&lt;&gt;"",MAX('DDD Model Calculations'!$D$20-'Weather Data'!D716,0),MAX('DDD Model Calculations'!$D$20-AVERAGE('Weather Data'!D715,'Weather Data'!D717),0))</f>
        <v>14.5</v>
      </c>
      <c r="I716">
        <f>IF(E716&lt;&gt;"",MAX('DDD Model Calculations'!$D$20-'Weather Data'!E716,0),MAX('DDD Model Calculations'!$D$20-AVERAGE('Weather Data'!E715,'Weather Data'!E717),0))</f>
        <v>12.900000095367432</v>
      </c>
      <c r="J716">
        <f>IF(F716&lt;&gt;"",MAX('DDD Model Calculations'!$D$20-'Weather Data'!F716,0),MAX('DDD Model Calculations'!$D$20-AVERAGE('Weather Data'!F715,'Weather Data'!F717),0))</f>
        <v>18.400000005960464</v>
      </c>
      <c r="K716">
        <f>IF(G716&lt;&gt;"",MAX('DDD Model Calculations'!$D$20-'Weather Data'!G716,0),MAX('DDD Model Calculations'!$D$20-AVERAGE('Weather Data'!G715,'Weather Data'!G717),0))</f>
        <v>17.699999988079071</v>
      </c>
      <c r="L716" s="2">
        <f t="shared" si="55"/>
        <v>42354</v>
      </c>
      <c r="M716">
        <f t="shared" si="56"/>
        <v>7646.1999921053648</v>
      </c>
      <c r="N716">
        <f t="shared" si="57"/>
        <v>8132.5999961644411</v>
      </c>
      <c r="O716">
        <f t="shared" si="58"/>
        <v>8834.5000024139881</v>
      </c>
      <c r="P716">
        <f t="shared" si="59"/>
        <v>11118.700021103024</v>
      </c>
    </row>
    <row r="717" spans="1:16" x14ac:dyDescent="0.4">
      <c r="A717" s="1">
        <v>2015</v>
      </c>
      <c r="B717" s="1">
        <v>12</v>
      </c>
      <c r="C717" s="1">
        <v>17</v>
      </c>
      <c r="D717" s="1">
        <v>5.9000000953674316</v>
      </c>
      <c r="E717" s="1">
        <v>4.4000000953674316</v>
      </c>
      <c r="F717" s="1">
        <v>3.7999999523162842</v>
      </c>
      <c r="G717" s="1">
        <v>-3.9000000953674321</v>
      </c>
      <c r="H717">
        <f>IF(D717&lt;&gt;"",MAX('DDD Model Calculations'!$D$20-'Weather Data'!D717,0),MAX('DDD Model Calculations'!$D$20-AVERAGE('Weather Data'!D716,'Weather Data'!D718),0))</f>
        <v>12.099999904632568</v>
      </c>
      <c r="I717">
        <f>IF(E717&lt;&gt;"",MAX('DDD Model Calculations'!$D$20-'Weather Data'!E717,0),MAX('DDD Model Calculations'!$D$20-AVERAGE('Weather Data'!E716,'Weather Data'!E718),0))</f>
        <v>13.599999904632568</v>
      </c>
      <c r="J717">
        <f>IF(F717&lt;&gt;"",MAX('DDD Model Calculations'!$D$20-'Weather Data'!F717,0),MAX('DDD Model Calculations'!$D$20-AVERAGE('Weather Data'!F716,'Weather Data'!F718),0))</f>
        <v>14.200000047683716</v>
      </c>
      <c r="K717">
        <f>IF(G717&lt;&gt;"",MAX('DDD Model Calculations'!$D$20-'Weather Data'!G717,0),MAX('DDD Model Calculations'!$D$20-AVERAGE('Weather Data'!G716,'Weather Data'!G718),0))</f>
        <v>21.900000095367432</v>
      </c>
      <c r="L717" s="2">
        <f t="shared" si="55"/>
        <v>42355</v>
      </c>
      <c r="M717">
        <f t="shared" si="56"/>
        <v>7658.2999920099974</v>
      </c>
      <c r="N717">
        <f t="shared" si="57"/>
        <v>8146.1999960690737</v>
      </c>
      <c r="O717">
        <f t="shared" si="58"/>
        <v>8848.7000024616718</v>
      </c>
      <c r="P717">
        <f t="shared" si="59"/>
        <v>11140.600021198392</v>
      </c>
    </row>
    <row r="718" spans="1:16" x14ac:dyDescent="0.4">
      <c r="A718" s="1">
        <v>2015</v>
      </c>
      <c r="B718" s="1">
        <v>12</v>
      </c>
      <c r="C718" s="1">
        <v>18</v>
      </c>
      <c r="D718" s="1">
        <v>-0.20000000298023221</v>
      </c>
      <c r="E718" s="1">
        <v>-1.5</v>
      </c>
      <c r="F718" s="1">
        <v>1.299999952316284</v>
      </c>
      <c r="G718" s="1">
        <v>-9.8000001907348633</v>
      </c>
      <c r="H718">
        <f>IF(D718&lt;&gt;"",MAX('DDD Model Calculations'!$D$20-'Weather Data'!D718,0),MAX('DDD Model Calculations'!$D$20-AVERAGE('Weather Data'!D717,'Weather Data'!D719),0))</f>
        <v>18.200000002980232</v>
      </c>
      <c r="I718">
        <f>IF(E718&lt;&gt;"",MAX('DDD Model Calculations'!$D$20-'Weather Data'!E718,0),MAX('DDD Model Calculations'!$D$20-AVERAGE('Weather Data'!E717,'Weather Data'!E719),0))</f>
        <v>19.5</v>
      </c>
      <c r="J718">
        <f>IF(F718&lt;&gt;"",MAX('DDD Model Calculations'!$D$20-'Weather Data'!F718,0),MAX('DDD Model Calculations'!$D$20-AVERAGE('Weather Data'!F717,'Weather Data'!F719),0))</f>
        <v>16.700000047683716</v>
      </c>
      <c r="K718">
        <f>IF(G718&lt;&gt;"",MAX('DDD Model Calculations'!$D$20-'Weather Data'!G718,0),MAX('DDD Model Calculations'!$D$20-AVERAGE('Weather Data'!G717,'Weather Data'!G719),0))</f>
        <v>27.800000190734863</v>
      </c>
      <c r="L718" s="2">
        <f t="shared" si="55"/>
        <v>42356</v>
      </c>
      <c r="M718">
        <f t="shared" si="56"/>
        <v>7676.4999920129776</v>
      </c>
      <c r="N718">
        <f t="shared" si="57"/>
        <v>8165.6999960690737</v>
      </c>
      <c r="O718">
        <f t="shared" si="58"/>
        <v>8865.4000025093555</v>
      </c>
      <c r="P718">
        <f t="shared" si="59"/>
        <v>11168.400021389127</v>
      </c>
    </row>
    <row r="719" spans="1:16" x14ac:dyDescent="0.4">
      <c r="A719" s="1">
        <v>2015</v>
      </c>
      <c r="B719" s="1">
        <v>12</v>
      </c>
      <c r="C719" s="1">
        <v>19</v>
      </c>
      <c r="D719" s="1">
        <v>-2.4000000953674321</v>
      </c>
      <c r="E719" s="1">
        <v>-4.3000001907348633</v>
      </c>
      <c r="F719" s="1">
        <v>-2.7000000476837158</v>
      </c>
      <c r="G719" s="1">
        <v>-11.10000038146973</v>
      </c>
      <c r="H719">
        <f>IF(D719&lt;&gt;"",MAX('DDD Model Calculations'!$D$20-'Weather Data'!D719,0),MAX('DDD Model Calculations'!$D$20-AVERAGE('Weather Data'!D718,'Weather Data'!D720),0))</f>
        <v>20.400000095367432</v>
      </c>
      <c r="I719">
        <f>IF(E719&lt;&gt;"",MAX('DDD Model Calculations'!$D$20-'Weather Data'!E719,0),MAX('DDD Model Calculations'!$D$20-AVERAGE('Weather Data'!E718,'Weather Data'!E720),0))</f>
        <v>22.300000190734863</v>
      </c>
      <c r="J719">
        <f>IF(F719&lt;&gt;"",MAX('DDD Model Calculations'!$D$20-'Weather Data'!F719,0),MAX('DDD Model Calculations'!$D$20-AVERAGE('Weather Data'!F718,'Weather Data'!F720),0))</f>
        <v>20.700000047683716</v>
      </c>
      <c r="K719">
        <f>IF(G719&lt;&gt;"",MAX('DDD Model Calculations'!$D$20-'Weather Data'!G719,0),MAX('DDD Model Calculations'!$D$20-AVERAGE('Weather Data'!G718,'Weather Data'!G720),0))</f>
        <v>29.10000038146973</v>
      </c>
      <c r="L719" s="2">
        <f t="shared" si="55"/>
        <v>42357</v>
      </c>
      <c r="M719">
        <f t="shared" si="56"/>
        <v>7696.899992108345</v>
      </c>
      <c r="N719">
        <f t="shared" si="57"/>
        <v>8187.9999962598085</v>
      </c>
      <c r="O719">
        <f t="shared" si="58"/>
        <v>8886.1000025570393</v>
      </c>
      <c r="P719">
        <f t="shared" si="59"/>
        <v>11197.500021770597</v>
      </c>
    </row>
    <row r="720" spans="1:16" x14ac:dyDescent="0.4">
      <c r="A720" s="1">
        <v>2015</v>
      </c>
      <c r="B720" s="1">
        <v>12</v>
      </c>
      <c r="C720" s="1">
        <v>20</v>
      </c>
      <c r="D720" s="1">
        <v>0.80000001192092896</v>
      </c>
      <c r="E720" s="1">
        <v>-0.60000002384185791</v>
      </c>
      <c r="F720" s="1">
        <v>-5.1999998092651367</v>
      </c>
      <c r="G720" s="1">
        <v>-6.4000000953674316</v>
      </c>
      <c r="H720">
        <f>IF(D720&lt;&gt;"",MAX('DDD Model Calculations'!$D$20-'Weather Data'!D720,0),MAX('DDD Model Calculations'!$D$20-AVERAGE('Weather Data'!D719,'Weather Data'!D721),0))</f>
        <v>17.199999988079071</v>
      </c>
      <c r="I720">
        <f>IF(E720&lt;&gt;"",MAX('DDD Model Calculations'!$D$20-'Weather Data'!E720,0),MAX('DDD Model Calculations'!$D$20-AVERAGE('Weather Data'!E719,'Weather Data'!E721),0))</f>
        <v>18.600000023841858</v>
      </c>
      <c r="J720">
        <f>IF(F720&lt;&gt;"",MAX('DDD Model Calculations'!$D$20-'Weather Data'!F720,0),MAX('DDD Model Calculations'!$D$20-AVERAGE('Weather Data'!F719,'Weather Data'!F721),0))</f>
        <v>23.199999809265137</v>
      </c>
      <c r="K720">
        <f>IF(G720&lt;&gt;"",MAX('DDD Model Calculations'!$D$20-'Weather Data'!G720,0),MAX('DDD Model Calculations'!$D$20-AVERAGE('Weather Data'!G719,'Weather Data'!G721),0))</f>
        <v>24.400000095367432</v>
      </c>
      <c r="L720" s="2">
        <f t="shared" si="55"/>
        <v>42358</v>
      </c>
      <c r="M720">
        <f t="shared" si="56"/>
        <v>7714.0999920964241</v>
      </c>
      <c r="N720">
        <f t="shared" si="57"/>
        <v>8206.5999962836504</v>
      </c>
      <c r="O720">
        <f t="shared" si="58"/>
        <v>8909.3000023663044</v>
      </c>
      <c r="P720">
        <f t="shared" si="59"/>
        <v>11221.900021865964</v>
      </c>
    </row>
    <row r="721" spans="1:16" x14ac:dyDescent="0.4">
      <c r="A721" s="1">
        <v>2015</v>
      </c>
      <c r="B721" s="1">
        <v>12</v>
      </c>
      <c r="C721" s="1">
        <v>21</v>
      </c>
      <c r="D721" s="1">
        <v>6.4000000953674316</v>
      </c>
      <c r="E721" s="1">
        <v>6.5</v>
      </c>
      <c r="F721" s="1">
        <v>1.200000047683716</v>
      </c>
      <c r="G721" s="1">
        <v>-6.5999999046325684</v>
      </c>
      <c r="H721">
        <f>IF(D721&lt;&gt;"",MAX('DDD Model Calculations'!$D$20-'Weather Data'!D721,0),MAX('DDD Model Calculations'!$D$20-AVERAGE('Weather Data'!D720,'Weather Data'!D722),0))</f>
        <v>11.599999904632568</v>
      </c>
      <c r="I721">
        <f>IF(E721&lt;&gt;"",MAX('DDD Model Calculations'!$D$20-'Weather Data'!E721,0),MAX('DDD Model Calculations'!$D$20-AVERAGE('Weather Data'!E720,'Weather Data'!E722),0))</f>
        <v>11.5</v>
      </c>
      <c r="J721">
        <f>IF(F721&lt;&gt;"",MAX('DDD Model Calculations'!$D$20-'Weather Data'!F721,0),MAX('DDD Model Calculations'!$D$20-AVERAGE('Weather Data'!F720,'Weather Data'!F722),0))</f>
        <v>16.799999952316284</v>
      </c>
      <c r="K721">
        <f>IF(G721&lt;&gt;"",MAX('DDD Model Calculations'!$D$20-'Weather Data'!G721,0),MAX('DDD Model Calculations'!$D$20-AVERAGE('Weather Data'!G720,'Weather Data'!G722),0))</f>
        <v>24.599999904632568</v>
      </c>
      <c r="L721" s="2">
        <f t="shared" si="55"/>
        <v>42359</v>
      </c>
      <c r="M721">
        <f t="shared" si="56"/>
        <v>7725.6999920010567</v>
      </c>
      <c r="N721">
        <f t="shared" si="57"/>
        <v>8218.0999962836504</v>
      </c>
      <c r="O721">
        <f t="shared" si="58"/>
        <v>8926.1000023186207</v>
      </c>
      <c r="P721">
        <f t="shared" si="59"/>
        <v>11246.500021770597</v>
      </c>
    </row>
    <row r="722" spans="1:16" x14ac:dyDescent="0.4">
      <c r="A722" s="1">
        <v>2015</v>
      </c>
      <c r="B722" s="1">
        <v>12</v>
      </c>
      <c r="C722" s="1">
        <v>22</v>
      </c>
      <c r="D722" s="1">
        <v>9.1999998092651367</v>
      </c>
      <c r="E722" s="1">
        <v>7.5999999046325684</v>
      </c>
      <c r="F722" s="1">
        <v>3.2000000476837158</v>
      </c>
      <c r="G722" s="1">
        <v>-2.2999999523162842</v>
      </c>
      <c r="H722">
        <f>IF(D722&lt;&gt;"",MAX('DDD Model Calculations'!$D$20-'Weather Data'!D722,0),MAX('DDD Model Calculations'!$D$20-AVERAGE('Weather Data'!D721,'Weather Data'!D723),0))</f>
        <v>8.8000001907348633</v>
      </c>
      <c r="I722">
        <f>IF(E722&lt;&gt;"",MAX('DDD Model Calculations'!$D$20-'Weather Data'!E722,0),MAX('DDD Model Calculations'!$D$20-AVERAGE('Weather Data'!E721,'Weather Data'!E723),0))</f>
        <v>10.400000095367432</v>
      </c>
      <c r="J722">
        <f>IF(F722&lt;&gt;"",MAX('DDD Model Calculations'!$D$20-'Weather Data'!F722,0),MAX('DDD Model Calculations'!$D$20-AVERAGE('Weather Data'!F721,'Weather Data'!F723),0))</f>
        <v>14.799999952316284</v>
      </c>
      <c r="K722">
        <f>IF(G722&lt;&gt;"",MAX('DDD Model Calculations'!$D$20-'Weather Data'!G722,0),MAX('DDD Model Calculations'!$D$20-AVERAGE('Weather Data'!G721,'Weather Data'!G723),0))</f>
        <v>20.299999952316284</v>
      </c>
      <c r="L722" s="2">
        <f t="shared" si="55"/>
        <v>42360</v>
      </c>
      <c r="M722">
        <f t="shared" si="56"/>
        <v>7734.4999921917915</v>
      </c>
      <c r="N722">
        <f t="shared" si="57"/>
        <v>8228.4999963790178</v>
      </c>
      <c r="O722">
        <f t="shared" si="58"/>
        <v>8940.900002270937</v>
      </c>
      <c r="P722">
        <f t="shared" si="59"/>
        <v>11266.800021722913</v>
      </c>
    </row>
    <row r="723" spans="1:16" x14ac:dyDescent="0.4">
      <c r="A723" s="1">
        <v>2015</v>
      </c>
      <c r="B723" s="1">
        <v>12</v>
      </c>
      <c r="C723" s="1">
        <v>23</v>
      </c>
      <c r="D723" s="1">
        <v>8.8999996185302734</v>
      </c>
      <c r="E723" s="1">
        <v>9.1999998092651367</v>
      </c>
      <c r="F723" s="1">
        <v>5.5999999046325684</v>
      </c>
      <c r="G723" s="1">
        <v>2</v>
      </c>
      <c r="H723">
        <f>IF(D723&lt;&gt;"",MAX('DDD Model Calculations'!$D$20-'Weather Data'!D723,0),MAX('DDD Model Calculations'!$D$20-AVERAGE('Weather Data'!D722,'Weather Data'!D724),0))</f>
        <v>9.1000003814697266</v>
      </c>
      <c r="I723">
        <f>IF(E723&lt;&gt;"",MAX('DDD Model Calculations'!$D$20-'Weather Data'!E723,0),MAX('DDD Model Calculations'!$D$20-AVERAGE('Weather Data'!E722,'Weather Data'!E724),0))</f>
        <v>8.8000001907348633</v>
      </c>
      <c r="J723">
        <f>IF(F723&lt;&gt;"",MAX('DDD Model Calculations'!$D$20-'Weather Data'!F723,0),MAX('DDD Model Calculations'!$D$20-AVERAGE('Weather Data'!F722,'Weather Data'!F724),0))</f>
        <v>12.400000095367432</v>
      </c>
      <c r="K723">
        <f>IF(G723&lt;&gt;"",MAX('DDD Model Calculations'!$D$20-'Weather Data'!G723,0),MAX('DDD Model Calculations'!$D$20-AVERAGE('Weather Data'!G722,'Weather Data'!G724),0))</f>
        <v>16</v>
      </c>
      <c r="L723" s="2">
        <f t="shared" si="55"/>
        <v>42361</v>
      </c>
      <c r="M723">
        <f t="shared" si="56"/>
        <v>7743.5999925732613</v>
      </c>
      <c r="N723">
        <f t="shared" si="57"/>
        <v>8237.2999965697527</v>
      </c>
      <c r="O723">
        <f t="shared" si="58"/>
        <v>8953.3000023663044</v>
      </c>
      <c r="P723">
        <f t="shared" si="59"/>
        <v>11282.800021722913</v>
      </c>
    </row>
    <row r="724" spans="1:16" x14ac:dyDescent="0.4">
      <c r="A724" s="1">
        <v>2015</v>
      </c>
      <c r="B724" s="1">
        <v>12</v>
      </c>
      <c r="C724" s="1">
        <v>24</v>
      </c>
      <c r="D724" s="1">
        <v>10.30000019073486</v>
      </c>
      <c r="E724" s="1">
        <v>9.3000001907348633</v>
      </c>
      <c r="F724" s="1">
        <v>10.10000038146973</v>
      </c>
      <c r="G724" s="1">
        <v>-2</v>
      </c>
      <c r="H724">
        <f>IF(D724&lt;&gt;"",MAX('DDD Model Calculations'!$D$20-'Weather Data'!D724,0),MAX('DDD Model Calculations'!$D$20-AVERAGE('Weather Data'!D723,'Weather Data'!D725),0))</f>
        <v>7.6999998092651403</v>
      </c>
      <c r="I724">
        <f>IF(E724&lt;&gt;"",MAX('DDD Model Calculations'!$D$20-'Weather Data'!E724,0),MAX('DDD Model Calculations'!$D$20-AVERAGE('Weather Data'!E723,'Weather Data'!E725),0))</f>
        <v>8.6999998092651367</v>
      </c>
      <c r="J724">
        <f>IF(F724&lt;&gt;"",MAX('DDD Model Calculations'!$D$20-'Weather Data'!F724,0),MAX('DDD Model Calculations'!$D$20-AVERAGE('Weather Data'!F723,'Weather Data'!F725),0))</f>
        <v>7.8999996185302699</v>
      </c>
      <c r="K724">
        <f>IF(G724&lt;&gt;"",MAX('DDD Model Calculations'!$D$20-'Weather Data'!G724,0),MAX('DDD Model Calculations'!$D$20-AVERAGE('Weather Data'!G723,'Weather Data'!G725),0))</f>
        <v>20</v>
      </c>
      <c r="L724" s="2">
        <f t="shared" si="55"/>
        <v>42362</v>
      </c>
      <c r="M724">
        <f t="shared" si="56"/>
        <v>7751.2999923825264</v>
      </c>
      <c r="N724">
        <f t="shared" si="57"/>
        <v>8245.9999963790178</v>
      </c>
      <c r="O724">
        <f t="shared" si="58"/>
        <v>8961.2000019848347</v>
      </c>
      <c r="P724">
        <f t="shared" si="59"/>
        <v>11302.800021722913</v>
      </c>
    </row>
    <row r="725" spans="1:16" x14ac:dyDescent="0.4">
      <c r="A725" s="1">
        <v>2015</v>
      </c>
      <c r="B725" s="1">
        <v>12</v>
      </c>
      <c r="C725" s="1">
        <v>25</v>
      </c>
      <c r="D725" s="1">
        <v>5.1999998092651367</v>
      </c>
      <c r="E725" s="1">
        <v>3.5</v>
      </c>
      <c r="F725" s="1">
        <v>2.9000000953674321</v>
      </c>
      <c r="G725" s="1">
        <v>-7.5999999046325684</v>
      </c>
      <c r="H725">
        <f>IF(D725&lt;&gt;"",MAX('DDD Model Calculations'!$D$20-'Weather Data'!D725,0),MAX('DDD Model Calculations'!$D$20-AVERAGE('Weather Data'!D724,'Weather Data'!D726),0))</f>
        <v>12.800000190734863</v>
      </c>
      <c r="I725">
        <f>IF(E725&lt;&gt;"",MAX('DDD Model Calculations'!$D$20-'Weather Data'!E725,0),MAX('DDD Model Calculations'!$D$20-AVERAGE('Weather Data'!E724,'Weather Data'!E726),0))</f>
        <v>14.5</v>
      </c>
      <c r="J725">
        <f>IF(F725&lt;&gt;"",MAX('DDD Model Calculations'!$D$20-'Weather Data'!F725,0),MAX('DDD Model Calculations'!$D$20-AVERAGE('Weather Data'!F724,'Weather Data'!F726),0))</f>
        <v>15.099999904632568</v>
      </c>
      <c r="K725">
        <f>IF(G725&lt;&gt;"",MAX('DDD Model Calculations'!$D$20-'Weather Data'!G725,0),MAX('DDD Model Calculations'!$D$20-AVERAGE('Weather Data'!G724,'Weather Data'!G726),0))</f>
        <v>25.599999904632568</v>
      </c>
      <c r="L725" s="2">
        <f t="shared" si="55"/>
        <v>42363</v>
      </c>
      <c r="M725">
        <f t="shared" si="56"/>
        <v>7764.0999925732613</v>
      </c>
      <c r="N725">
        <f t="shared" si="57"/>
        <v>8260.4999963790178</v>
      </c>
      <c r="O725">
        <f t="shared" si="58"/>
        <v>8976.3000018894672</v>
      </c>
      <c r="P725">
        <f t="shared" si="59"/>
        <v>11328.400021627545</v>
      </c>
    </row>
    <row r="726" spans="1:16" x14ac:dyDescent="0.4">
      <c r="A726" s="1">
        <v>2015</v>
      </c>
      <c r="B726" s="1">
        <v>12</v>
      </c>
      <c r="C726" s="1">
        <v>26</v>
      </c>
      <c r="D726" s="1">
        <v>1.200000047683716</v>
      </c>
      <c r="E726" s="1">
        <v>0.89999997615814209</v>
      </c>
      <c r="F726" s="1">
        <v>-1.1000000238418579</v>
      </c>
      <c r="G726" s="1">
        <v>-9</v>
      </c>
      <c r="H726">
        <f>IF(D726&lt;&gt;"",MAX('DDD Model Calculations'!$D$20-'Weather Data'!D726,0),MAX('DDD Model Calculations'!$D$20-AVERAGE('Weather Data'!D725,'Weather Data'!D727),0))</f>
        <v>16.799999952316284</v>
      </c>
      <c r="I726">
        <f>IF(E726&lt;&gt;"",MAX('DDD Model Calculations'!$D$20-'Weather Data'!E726,0),MAX('DDD Model Calculations'!$D$20-AVERAGE('Weather Data'!E725,'Weather Data'!E727),0))</f>
        <v>17.100000023841858</v>
      </c>
      <c r="J726">
        <f>IF(F726&lt;&gt;"",MAX('DDD Model Calculations'!$D$20-'Weather Data'!F726,0),MAX('DDD Model Calculations'!$D$20-AVERAGE('Weather Data'!F725,'Weather Data'!F727),0))</f>
        <v>19.100000023841858</v>
      </c>
      <c r="K726">
        <f>IF(G726&lt;&gt;"",MAX('DDD Model Calculations'!$D$20-'Weather Data'!G726,0),MAX('DDD Model Calculations'!$D$20-AVERAGE('Weather Data'!G725,'Weather Data'!G727),0))</f>
        <v>27</v>
      </c>
      <c r="L726" s="2">
        <f t="shared" si="55"/>
        <v>42364</v>
      </c>
      <c r="M726">
        <f t="shared" si="56"/>
        <v>7780.8999925255775</v>
      </c>
      <c r="N726">
        <f t="shared" si="57"/>
        <v>8277.5999964028597</v>
      </c>
      <c r="O726">
        <f t="shared" si="58"/>
        <v>8995.4000019133091</v>
      </c>
      <c r="P726">
        <f t="shared" si="59"/>
        <v>11355.400021627545</v>
      </c>
    </row>
    <row r="727" spans="1:16" x14ac:dyDescent="0.4">
      <c r="A727" s="1">
        <v>2015</v>
      </c>
      <c r="B727" s="1">
        <v>12</v>
      </c>
      <c r="C727" s="1">
        <v>27</v>
      </c>
      <c r="D727" s="1">
        <v>0.89999997615814209</v>
      </c>
      <c r="E727" s="1">
        <v>2.2999999523162842</v>
      </c>
      <c r="F727" s="1">
        <v>-3.0999999046325679</v>
      </c>
      <c r="G727" s="1">
        <v>-13.19999980926514</v>
      </c>
      <c r="H727">
        <f>IF(D727&lt;&gt;"",MAX('DDD Model Calculations'!$D$20-'Weather Data'!D727,0),MAX('DDD Model Calculations'!$D$20-AVERAGE('Weather Data'!D726,'Weather Data'!D728),0))</f>
        <v>17.100000023841858</v>
      </c>
      <c r="I727">
        <f>IF(E727&lt;&gt;"",MAX('DDD Model Calculations'!$D$20-'Weather Data'!E727,0),MAX('DDD Model Calculations'!$D$20-AVERAGE('Weather Data'!E726,'Weather Data'!E728),0))</f>
        <v>15.700000047683716</v>
      </c>
      <c r="J727">
        <f>IF(F727&lt;&gt;"",MAX('DDD Model Calculations'!$D$20-'Weather Data'!F727,0),MAX('DDD Model Calculations'!$D$20-AVERAGE('Weather Data'!F726,'Weather Data'!F728),0))</f>
        <v>21.099999904632568</v>
      </c>
      <c r="K727">
        <f>IF(G727&lt;&gt;"",MAX('DDD Model Calculations'!$D$20-'Weather Data'!G727,0),MAX('DDD Model Calculations'!$D$20-AVERAGE('Weather Data'!G726,'Weather Data'!G728),0))</f>
        <v>31.19999980926514</v>
      </c>
      <c r="L727" s="2">
        <f t="shared" si="55"/>
        <v>42365</v>
      </c>
      <c r="M727">
        <f t="shared" si="56"/>
        <v>7797.9999925494194</v>
      </c>
      <c r="N727">
        <f t="shared" si="57"/>
        <v>8293.2999964505434</v>
      </c>
      <c r="O727">
        <f t="shared" si="58"/>
        <v>9016.5000018179417</v>
      </c>
      <c r="P727">
        <f t="shared" si="59"/>
        <v>11386.60002143681</v>
      </c>
    </row>
    <row r="728" spans="1:16" x14ac:dyDescent="0.4">
      <c r="A728" s="1">
        <v>2015</v>
      </c>
      <c r="B728" s="1">
        <v>12</v>
      </c>
      <c r="C728" s="1">
        <v>28</v>
      </c>
      <c r="D728" s="1">
        <v>-3.2999999523162842</v>
      </c>
      <c r="E728" s="1">
        <v>-2.7000000476837158</v>
      </c>
      <c r="F728" s="1">
        <v>-8.6999998092651367</v>
      </c>
      <c r="G728" s="1">
        <v>-13.80000019073486</v>
      </c>
      <c r="H728">
        <f>IF(D728&lt;&gt;"",MAX('DDD Model Calculations'!$D$20-'Weather Data'!D728,0),MAX('DDD Model Calculations'!$D$20-AVERAGE('Weather Data'!D727,'Weather Data'!D729),0))</f>
        <v>21.299999952316284</v>
      </c>
      <c r="I728">
        <f>IF(E728&lt;&gt;"",MAX('DDD Model Calculations'!$D$20-'Weather Data'!E728,0),MAX('DDD Model Calculations'!$D$20-AVERAGE('Weather Data'!E727,'Weather Data'!E729),0))</f>
        <v>20.700000047683716</v>
      </c>
      <c r="J728">
        <f>IF(F728&lt;&gt;"",MAX('DDD Model Calculations'!$D$20-'Weather Data'!F728,0),MAX('DDD Model Calculations'!$D$20-AVERAGE('Weather Data'!F727,'Weather Data'!F729),0))</f>
        <v>26.699999809265137</v>
      </c>
      <c r="K728">
        <f>IF(G728&lt;&gt;"",MAX('DDD Model Calculations'!$D$20-'Weather Data'!G728,0),MAX('DDD Model Calculations'!$D$20-AVERAGE('Weather Data'!G727,'Weather Data'!G729),0))</f>
        <v>31.80000019073486</v>
      </c>
      <c r="L728" s="2">
        <f t="shared" si="55"/>
        <v>42366</v>
      </c>
      <c r="M728">
        <f t="shared" si="56"/>
        <v>7819.2999925017357</v>
      </c>
      <c r="N728">
        <f t="shared" si="57"/>
        <v>8313.9999964982271</v>
      </c>
      <c r="O728">
        <f t="shared" si="58"/>
        <v>9043.2000016272068</v>
      </c>
      <c r="P728">
        <f t="shared" si="59"/>
        <v>11418.400021627545</v>
      </c>
    </row>
    <row r="729" spans="1:16" x14ac:dyDescent="0.4">
      <c r="A729" s="1">
        <v>2015</v>
      </c>
      <c r="B729" s="1">
        <v>12</v>
      </c>
      <c r="C729" s="1">
        <v>29</v>
      </c>
      <c r="D729" s="1">
        <v>2.2000000476837158</v>
      </c>
      <c r="E729" s="1">
        <v>2.2999999523162842</v>
      </c>
      <c r="F729" s="1">
        <v>-9.8999996185302734</v>
      </c>
      <c r="G729" s="1">
        <v>-10.69999980926514</v>
      </c>
      <c r="H729">
        <f>IF(D729&lt;&gt;"",MAX('DDD Model Calculations'!$D$20-'Weather Data'!D729,0),MAX('DDD Model Calculations'!$D$20-AVERAGE('Weather Data'!D728,'Weather Data'!D730),0))</f>
        <v>15.799999952316284</v>
      </c>
      <c r="I729">
        <f>IF(E729&lt;&gt;"",MAX('DDD Model Calculations'!$D$20-'Weather Data'!E729,0),MAX('DDD Model Calculations'!$D$20-AVERAGE('Weather Data'!E728,'Weather Data'!E730),0))</f>
        <v>15.700000047683716</v>
      </c>
      <c r="J729">
        <f>IF(F729&lt;&gt;"",MAX('DDD Model Calculations'!$D$20-'Weather Data'!F729,0),MAX('DDD Model Calculations'!$D$20-AVERAGE('Weather Data'!F728,'Weather Data'!F730),0))</f>
        <v>27.899999618530273</v>
      </c>
      <c r="K729">
        <f>IF(G729&lt;&gt;"",MAX('DDD Model Calculations'!$D$20-'Weather Data'!G729,0),MAX('DDD Model Calculations'!$D$20-AVERAGE('Weather Data'!G728,'Weather Data'!G730),0))</f>
        <v>28.69999980926514</v>
      </c>
      <c r="L729" s="2">
        <f t="shared" si="55"/>
        <v>42367</v>
      </c>
      <c r="M729">
        <f t="shared" si="56"/>
        <v>7835.099992454052</v>
      </c>
      <c r="N729">
        <f t="shared" si="57"/>
        <v>8329.6999965459108</v>
      </c>
      <c r="O729">
        <f t="shared" si="58"/>
        <v>9071.1000012457371</v>
      </c>
      <c r="P729">
        <f t="shared" si="59"/>
        <v>11447.10002143681</v>
      </c>
    </row>
    <row r="730" spans="1:16" x14ac:dyDescent="0.4">
      <c r="A730" s="1">
        <v>2015</v>
      </c>
      <c r="B730" s="1">
        <v>12</v>
      </c>
      <c r="C730" s="1">
        <v>30</v>
      </c>
      <c r="D730" s="1">
        <v>2.2999999523162842</v>
      </c>
      <c r="E730" s="1">
        <v>0.5</v>
      </c>
      <c r="F730" s="1">
        <v>-7.5999999046325684</v>
      </c>
      <c r="G730" s="1">
        <v>-9.8000001907348633</v>
      </c>
      <c r="H730">
        <f>IF(D730&lt;&gt;"",MAX('DDD Model Calculations'!$D$20-'Weather Data'!D730,0),MAX('DDD Model Calculations'!$D$20-AVERAGE('Weather Data'!D729,'Weather Data'!D731),0))</f>
        <v>15.700000047683716</v>
      </c>
      <c r="I730">
        <f>IF(E730&lt;&gt;"",MAX('DDD Model Calculations'!$D$20-'Weather Data'!E730,0),MAX('DDD Model Calculations'!$D$20-AVERAGE('Weather Data'!E729,'Weather Data'!E731),0))</f>
        <v>17.5</v>
      </c>
      <c r="J730">
        <f>IF(F730&lt;&gt;"",MAX('DDD Model Calculations'!$D$20-'Weather Data'!F730,0),MAX('DDD Model Calculations'!$D$20-AVERAGE('Weather Data'!F729,'Weather Data'!F731),0))</f>
        <v>25.599999904632568</v>
      </c>
      <c r="K730">
        <f>IF(G730&lt;&gt;"",MAX('DDD Model Calculations'!$D$20-'Weather Data'!G730,0),MAX('DDD Model Calculations'!$D$20-AVERAGE('Weather Data'!G729,'Weather Data'!G731),0))</f>
        <v>27.800000190734863</v>
      </c>
      <c r="L730" s="2">
        <f t="shared" si="55"/>
        <v>42368</v>
      </c>
      <c r="M730">
        <f t="shared" si="56"/>
        <v>7850.7999925017357</v>
      </c>
      <c r="N730">
        <f t="shared" si="57"/>
        <v>8347.1999965459108</v>
      </c>
      <c r="O730">
        <f t="shared" si="58"/>
        <v>9096.7000011503696</v>
      </c>
      <c r="P730">
        <f t="shared" si="59"/>
        <v>11474.900021627545</v>
      </c>
    </row>
    <row r="731" spans="1:16" x14ac:dyDescent="0.4">
      <c r="A731" s="1">
        <v>2015</v>
      </c>
      <c r="B731" s="1">
        <v>12</v>
      </c>
      <c r="C731" s="1">
        <v>31</v>
      </c>
      <c r="D731" s="1">
        <v>0.40000000596046448</v>
      </c>
      <c r="E731" s="1">
        <v>-1</v>
      </c>
      <c r="F731" s="1">
        <v>-3.7000000476837158</v>
      </c>
      <c r="G731" s="1">
        <v>-9</v>
      </c>
      <c r="H731">
        <f>IF(D731&lt;&gt;"",MAX('DDD Model Calculations'!$D$20-'Weather Data'!D731,0),MAX('DDD Model Calculations'!$D$20-AVERAGE('Weather Data'!D730,'Weather Data'!D732),0))</f>
        <v>17.599999994039536</v>
      </c>
      <c r="I731">
        <f>IF(E731&lt;&gt;"",MAX('DDD Model Calculations'!$D$20-'Weather Data'!E731,0),MAX('DDD Model Calculations'!$D$20-AVERAGE('Weather Data'!E730,'Weather Data'!E732),0))</f>
        <v>19</v>
      </c>
      <c r="J731">
        <f>IF(F731&lt;&gt;"",MAX('DDD Model Calculations'!$D$20-'Weather Data'!F731,0),MAX('DDD Model Calculations'!$D$20-AVERAGE('Weather Data'!F730,'Weather Data'!F732),0))</f>
        <v>21.700000047683716</v>
      </c>
      <c r="K731">
        <f>IF(G731&lt;&gt;"",MAX('DDD Model Calculations'!$D$20-'Weather Data'!G731,0),MAX('DDD Model Calculations'!$D$20-AVERAGE('Weather Data'!G730,'Weather Data'!G732),0))</f>
        <v>27</v>
      </c>
      <c r="L731" s="2">
        <f t="shared" si="55"/>
        <v>42369</v>
      </c>
      <c r="M731">
        <f t="shared" si="56"/>
        <v>7868.3999924957752</v>
      </c>
      <c r="N731">
        <f t="shared" si="57"/>
        <v>8366.1999965459108</v>
      </c>
      <c r="O731">
        <f t="shared" si="58"/>
        <v>9118.4000011980534</v>
      </c>
      <c r="P731">
        <f t="shared" si="59"/>
        <v>11501.900021627545</v>
      </c>
    </row>
    <row r="732" spans="1:16" x14ac:dyDescent="0.4">
      <c r="A732" s="1">
        <v>2016</v>
      </c>
      <c r="B732" s="1">
        <v>1</v>
      </c>
      <c r="C732" s="1">
        <v>1</v>
      </c>
      <c r="D732" s="1">
        <v>-2.2999999523162842</v>
      </c>
      <c r="E732" s="1">
        <v>-3.2000000476837158</v>
      </c>
      <c r="F732" s="1">
        <v>-2.2999999523162842</v>
      </c>
      <c r="G732" s="1">
        <v>-7.3000001907348633</v>
      </c>
      <c r="H732">
        <f>IF(D732&lt;&gt;"",MAX('DDD Model Calculations'!$D$20-'Weather Data'!D732,0),MAX('DDD Model Calculations'!$D$20-AVERAGE('Weather Data'!D731,'Weather Data'!D733),0))</f>
        <v>20.299999952316284</v>
      </c>
      <c r="I732">
        <f>IF(E732&lt;&gt;"",MAX('DDD Model Calculations'!$D$20-'Weather Data'!E732,0),MAX('DDD Model Calculations'!$D$20-AVERAGE('Weather Data'!E731,'Weather Data'!E733),0))</f>
        <v>21.200000047683716</v>
      </c>
      <c r="J732">
        <f>IF(F732&lt;&gt;"",MAX('DDD Model Calculations'!$D$20-'Weather Data'!F732,0),MAX('DDD Model Calculations'!$D$20-AVERAGE('Weather Data'!F731,'Weather Data'!F733),0))</f>
        <v>20.299999952316284</v>
      </c>
      <c r="K732">
        <f>IF(G732&lt;&gt;"",MAX('DDD Model Calculations'!$D$20-'Weather Data'!G732,0),MAX('DDD Model Calculations'!$D$20-AVERAGE('Weather Data'!G731,'Weather Data'!G733),0))</f>
        <v>25.300000190734863</v>
      </c>
      <c r="L732" s="2">
        <f t="shared" si="55"/>
        <v>42370</v>
      </c>
      <c r="M732">
        <f t="shared" si="56"/>
        <v>7888.6999924480915</v>
      </c>
      <c r="N732">
        <f t="shared" si="57"/>
        <v>8387.3999965935946</v>
      </c>
      <c r="O732">
        <f t="shared" si="58"/>
        <v>9138.7000011503696</v>
      </c>
      <c r="P732">
        <f t="shared" si="59"/>
        <v>11527.20002181828</v>
      </c>
    </row>
    <row r="733" spans="1:16" x14ac:dyDescent="0.4">
      <c r="A733" s="1">
        <v>2016</v>
      </c>
      <c r="B733" s="1">
        <v>1</v>
      </c>
      <c r="C733" s="1">
        <v>2</v>
      </c>
      <c r="D733" s="1">
        <v>-2</v>
      </c>
      <c r="E733" s="1">
        <v>-2.2999999523162842</v>
      </c>
      <c r="F733" s="1">
        <v>-3.9000000953674321</v>
      </c>
      <c r="G733" s="1">
        <v>-6.8000001907348633</v>
      </c>
      <c r="H733">
        <f>IF(D733&lt;&gt;"",MAX('DDD Model Calculations'!$D$20-'Weather Data'!D733,0),MAX('DDD Model Calculations'!$D$20-AVERAGE('Weather Data'!D732,'Weather Data'!D734),0))</f>
        <v>20</v>
      </c>
      <c r="I733">
        <f>IF(E733&lt;&gt;"",MAX('DDD Model Calculations'!$D$20-'Weather Data'!E733,0),MAX('DDD Model Calculations'!$D$20-AVERAGE('Weather Data'!E732,'Weather Data'!E734),0))</f>
        <v>20.299999952316284</v>
      </c>
      <c r="J733">
        <f>IF(F733&lt;&gt;"",MAX('DDD Model Calculations'!$D$20-'Weather Data'!F733,0),MAX('DDD Model Calculations'!$D$20-AVERAGE('Weather Data'!F732,'Weather Data'!F734),0))</f>
        <v>21.900000095367432</v>
      </c>
      <c r="K733">
        <f>IF(G733&lt;&gt;"",MAX('DDD Model Calculations'!$D$20-'Weather Data'!G733,0),MAX('DDD Model Calculations'!$D$20-AVERAGE('Weather Data'!G732,'Weather Data'!G734),0))</f>
        <v>24.800000190734863</v>
      </c>
      <c r="L733" s="2">
        <f t="shared" si="55"/>
        <v>42371</v>
      </c>
      <c r="M733">
        <f t="shared" si="56"/>
        <v>7908.6999924480915</v>
      </c>
      <c r="N733">
        <f t="shared" si="57"/>
        <v>8407.6999965459108</v>
      </c>
      <c r="O733">
        <f t="shared" si="58"/>
        <v>9160.6000012457371</v>
      </c>
      <c r="P733">
        <f t="shared" si="59"/>
        <v>11552.000022009015</v>
      </c>
    </row>
    <row r="734" spans="1:16" x14ac:dyDescent="0.4">
      <c r="A734" s="1">
        <v>2016</v>
      </c>
      <c r="B734" s="1">
        <v>1</v>
      </c>
      <c r="C734" s="1">
        <v>3</v>
      </c>
      <c r="D734" s="1">
        <v>-5</v>
      </c>
      <c r="E734" s="1">
        <v>-4.5</v>
      </c>
      <c r="F734" s="1">
        <v>-8.5</v>
      </c>
      <c r="G734" s="1">
        <v>-6.5</v>
      </c>
      <c r="H734">
        <f>IF(D734&lt;&gt;"",MAX('DDD Model Calculations'!$D$20-'Weather Data'!D734,0),MAX('DDD Model Calculations'!$D$20-AVERAGE('Weather Data'!D733,'Weather Data'!D735),0))</f>
        <v>23</v>
      </c>
      <c r="I734">
        <f>IF(E734&lt;&gt;"",MAX('DDD Model Calculations'!$D$20-'Weather Data'!E734,0),MAX('DDD Model Calculations'!$D$20-AVERAGE('Weather Data'!E733,'Weather Data'!E735),0))</f>
        <v>22.5</v>
      </c>
      <c r="J734">
        <f>IF(F734&lt;&gt;"",MAX('DDD Model Calculations'!$D$20-'Weather Data'!F734,0),MAX('DDD Model Calculations'!$D$20-AVERAGE('Weather Data'!F733,'Weather Data'!F735),0))</f>
        <v>26.5</v>
      </c>
      <c r="K734">
        <f>IF(G734&lt;&gt;"",MAX('DDD Model Calculations'!$D$20-'Weather Data'!G734,0),MAX('DDD Model Calculations'!$D$20-AVERAGE('Weather Data'!G733,'Weather Data'!G735),0))</f>
        <v>24.5</v>
      </c>
      <c r="L734" s="2">
        <f t="shared" si="55"/>
        <v>42372</v>
      </c>
      <c r="M734">
        <f t="shared" si="56"/>
        <v>7931.6999924480915</v>
      </c>
      <c r="N734">
        <f t="shared" si="57"/>
        <v>8430.1999965459108</v>
      </c>
      <c r="O734">
        <f t="shared" si="58"/>
        <v>9187.1000012457371</v>
      </c>
      <c r="P734">
        <f t="shared" si="59"/>
        <v>11576.500022009015</v>
      </c>
    </row>
    <row r="735" spans="1:16" x14ac:dyDescent="0.4">
      <c r="A735" s="1">
        <v>2016</v>
      </c>
      <c r="B735" s="1">
        <v>1</v>
      </c>
      <c r="C735" s="1">
        <v>4</v>
      </c>
      <c r="D735" s="1">
        <v>-13.30000019073486</v>
      </c>
      <c r="E735" s="1">
        <v>-12.69999980926514</v>
      </c>
      <c r="F735" s="1">
        <v>-17.10000038146973</v>
      </c>
      <c r="G735" s="1">
        <v>-7.4000000953674316</v>
      </c>
      <c r="H735">
        <f>IF(D735&lt;&gt;"",MAX('DDD Model Calculations'!$D$20-'Weather Data'!D735,0),MAX('DDD Model Calculations'!$D$20-AVERAGE('Weather Data'!D734,'Weather Data'!D736),0))</f>
        <v>31.30000019073486</v>
      </c>
      <c r="I735">
        <f>IF(E735&lt;&gt;"",MAX('DDD Model Calculations'!$D$20-'Weather Data'!E735,0),MAX('DDD Model Calculations'!$D$20-AVERAGE('Weather Data'!E734,'Weather Data'!E736),0))</f>
        <v>30.69999980926514</v>
      </c>
      <c r="J735">
        <f>IF(F735&lt;&gt;"",MAX('DDD Model Calculations'!$D$20-'Weather Data'!F735,0),MAX('DDD Model Calculations'!$D$20-AVERAGE('Weather Data'!F734,'Weather Data'!F736),0))</f>
        <v>35.100000381469727</v>
      </c>
      <c r="K735">
        <f>IF(G735&lt;&gt;"",MAX('DDD Model Calculations'!$D$20-'Weather Data'!G735,0),MAX('DDD Model Calculations'!$D$20-AVERAGE('Weather Data'!G734,'Weather Data'!G736),0))</f>
        <v>25.400000095367432</v>
      </c>
      <c r="L735" s="2">
        <f t="shared" si="55"/>
        <v>42373</v>
      </c>
      <c r="M735">
        <f t="shared" si="56"/>
        <v>7962.9999926388264</v>
      </c>
      <c r="N735">
        <f t="shared" si="57"/>
        <v>8460.899996355176</v>
      </c>
      <c r="O735">
        <f t="shared" si="58"/>
        <v>9222.2000016272068</v>
      </c>
      <c r="P735">
        <f t="shared" si="59"/>
        <v>11601.900022104383</v>
      </c>
    </row>
    <row r="736" spans="1:16" x14ac:dyDescent="0.4">
      <c r="A736" s="1">
        <v>2016</v>
      </c>
      <c r="B736" s="1">
        <v>1</v>
      </c>
      <c r="C736" s="1">
        <v>5</v>
      </c>
      <c r="D736" s="1">
        <v>-8.8999996185302734</v>
      </c>
      <c r="E736" s="1">
        <v>-10.60000038146973</v>
      </c>
      <c r="F736" s="1">
        <v>-16.10000038146973</v>
      </c>
      <c r="G736" s="1">
        <v>-2.2000000476837158</v>
      </c>
      <c r="H736">
        <f>IF(D736&lt;&gt;"",MAX('DDD Model Calculations'!$D$20-'Weather Data'!D736,0),MAX('DDD Model Calculations'!$D$20-AVERAGE('Weather Data'!D735,'Weather Data'!D737),0))</f>
        <v>26.899999618530273</v>
      </c>
      <c r="I736">
        <f>IF(E736&lt;&gt;"",MAX('DDD Model Calculations'!$D$20-'Weather Data'!E736,0),MAX('DDD Model Calculations'!$D$20-AVERAGE('Weather Data'!E735,'Weather Data'!E737),0))</f>
        <v>28.60000038146973</v>
      </c>
      <c r="J736">
        <f>IF(F736&lt;&gt;"",MAX('DDD Model Calculations'!$D$20-'Weather Data'!F736,0),MAX('DDD Model Calculations'!$D$20-AVERAGE('Weather Data'!F735,'Weather Data'!F737),0))</f>
        <v>34.100000381469727</v>
      </c>
      <c r="K736">
        <f>IF(G736&lt;&gt;"",MAX('DDD Model Calculations'!$D$20-'Weather Data'!G736,0),MAX('DDD Model Calculations'!$D$20-AVERAGE('Weather Data'!G735,'Weather Data'!G737),0))</f>
        <v>20.200000047683716</v>
      </c>
      <c r="L736" s="2">
        <f t="shared" si="55"/>
        <v>42374</v>
      </c>
      <c r="M736">
        <f t="shared" si="56"/>
        <v>7989.8999922573566</v>
      </c>
      <c r="N736">
        <f t="shared" si="57"/>
        <v>8489.4999967366457</v>
      </c>
      <c r="O736">
        <f t="shared" si="58"/>
        <v>9256.3000020086765</v>
      </c>
      <c r="P736">
        <f t="shared" si="59"/>
        <v>11622.100022152066</v>
      </c>
    </row>
    <row r="737" spans="1:16" x14ac:dyDescent="0.4">
      <c r="A737" s="1">
        <v>2016</v>
      </c>
      <c r="B737" s="1">
        <v>1</v>
      </c>
      <c r="C737" s="1">
        <v>6</v>
      </c>
      <c r="D737" s="1">
        <v>-2.2000000476837158</v>
      </c>
      <c r="E737" s="1">
        <v>-3.7999999523162842</v>
      </c>
      <c r="F737" s="1">
        <v>-6.5999999046325684</v>
      </c>
      <c r="G737" s="1">
        <v>-3.5999999046325679</v>
      </c>
      <c r="H737">
        <f>IF(D737&lt;&gt;"",MAX('DDD Model Calculations'!$D$20-'Weather Data'!D737,0),MAX('DDD Model Calculations'!$D$20-AVERAGE('Weather Data'!D736,'Weather Data'!D738),0))</f>
        <v>20.200000047683716</v>
      </c>
      <c r="I737">
        <f>IF(E737&lt;&gt;"",MAX('DDD Model Calculations'!$D$20-'Weather Data'!E737,0),MAX('DDD Model Calculations'!$D$20-AVERAGE('Weather Data'!E736,'Weather Data'!E738),0))</f>
        <v>21.799999952316284</v>
      </c>
      <c r="J737">
        <f>IF(F737&lt;&gt;"",MAX('DDD Model Calculations'!$D$20-'Weather Data'!F737,0),MAX('DDD Model Calculations'!$D$20-AVERAGE('Weather Data'!F736,'Weather Data'!F738),0))</f>
        <v>24.599999904632568</v>
      </c>
      <c r="K737">
        <f>IF(G737&lt;&gt;"",MAX('DDD Model Calculations'!$D$20-'Weather Data'!G737,0),MAX('DDD Model Calculations'!$D$20-AVERAGE('Weather Data'!G736,'Weather Data'!G738),0))</f>
        <v>21.599999904632568</v>
      </c>
      <c r="L737" s="2">
        <f t="shared" si="55"/>
        <v>42375</v>
      </c>
      <c r="M737">
        <f t="shared" si="56"/>
        <v>8010.0999923050404</v>
      </c>
      <c r="N737">
        <f t="shared" si="57"/>
        <v>8511.299996688962</v>
      </c>
      <c r="O737">
        <f t="shared" si="58"/>
        <v>9280.9000019133091</v>
      </c>
      <c r="P737">
        <f t="shared" si="59"/>
        <v>11643.700022056699</v>
      </c>
    </row>
    <row r="738" spans="1:16" x14ac:dyDescent="0.4">
      <c r="A738" s="1">
        <v>2016</v>
      </c>
      <c r="B738" s="1">
        <v>1</v>
      </c>
      <c r="C738" s="1">
        <v>7</v>
      </c>
      <c r="D738" s="1">
        <v>-0.5</v>
      </c>
      <c r="E738" s="1">
        <v>-2</v>
      </c>
      <c r="F738" s="1">
        <v>-4.4000000953674316</v>
      </c>
      <c r="G738" s="1">
        <v>-2.7999999523162842</v>
      </c>
      <c r="H738">
        <f>IF(D738&lt;&gt;"",MAX('DDD Model Calculations'!$D$20-'Weather Data'!D738,0),MAX('DDD Model Calculations'!$D$20-AVERAGE('Weather Data'!D737,'Weather Data'!D739),0))</f>
        <v>18.5</v>
      </c>
      <c r="I738">
        <f>IF(E738&lt;&gt;"",MAX('DDD Model Calculations'!$D$20-'Weather Data'!E738,0),MAX('DDD Model Calculations'!$D$20-AVERAGE('Weather Data'!E737,'Weather Data'!E739),0))</f>
        <v>20</v>
      </c>
      <c r="J738">
        <f>IF(F738&lt;&gt;"",MAX('DDD Model Calculations'!$D$20-'Weather Data'!F738,0),MAX('DDD Model Calculations'!$D$20-AVERAGE('Weather Data'!F737,'Weather Data'!F739),0))</f>
        <v>22.400000095367432</v>
      </c>
      <c r="K738">
        <f>IF(G738&lt;&gt;"",MAX('DDD Model Calculations'!$D$20-'Weather Data'!G738,0),MAX('DDD Model Calculations'!$D$20-AVERAGE('Weather Data'!G737,'Weather Data'!G739),0))</f>
        <v>20.799999952316284</v>
      </c>
      <c r="L738" s="2">
        <f t="shared" si="55"/>
        <v>42376</v>
      </c>
      <c r="M738">
        <f t="shared" si="56"/>
        <v>8028.5999923050404</v>
      </c>
      <c r="N738">
        <f t="shared" si="57"/>
        <v>8531.299996688962</v>
      </c>
      <c r="O738">
        <f t="shared" si="58"/>
        <v>9303.3000020086765</v>
      </c>
      <c r="P738">
        <f t="shared" si="59"/>
        <v>11664.500022009015</v>
      </c>
    </row>
    <row r="739" spans="1:16" x14ac:dyDescent="0.4">
      <c r="A739" s="1">
        <v>2016</v>
      </c>
      <c r="B739" s="1">
        <v>1</v>
      </c>
      <c r="C739" s="1">
        <v>8</v>
      </c>
      <c r="D739" s="1">
        <v>-0.80000001192092896</v>
      </c>
      <c r="E739" s="1">
        <v>0.20000000298023221</v>
      </c>
      <c r="F739" s="1">
        <v>-5.5</v>
      </c>
      <c r="G739" s="1">
        <v>-1.799999952316284</v>
      </c>
      <c r="H739">
        <f>IF(D739&lt;&gt;"",MAX('DDD Model Calculations'!$D$20-'Weather Data'!D739,0),MAX('DDD Model Calculations'!$D$20-AVERAGE('Weather Data'!D738,'Weather Data'!D740),0))</f>
        <v>18.800000011920929</v>
      </c>
      <c r="I739">
        <f>IF(E739&lt;&gt;"",MAX('DDD Model Calculations'!$D$20-'Weather Data'!E739,0),MAX('DDD Model Calculations'!$D$20-AVERAGE('Weather Data'!E738,'Weather Data'!E740),0))</f>
        <v>17.799999997019768</v>
      </c>
      <c r="J739">
        <f>IF(F739&lt;&gt;"",MAX('DDD Model Calculations'!$D$20-'Weather Data'!F739,0),MAX('DDD Model Calculations'!$D$20-AVERAGE('Weather Data'!F738,'Weather Data'!F740),0))</f>
        <v>23.5</v>
      </c>
      <c r="K739">
        <f>IF(G739&lt;&gt;"",MAX('DDD Model Calculations'!$D$20-'Weather Data'!G739,0),MAX('DDD Model Calculations'!$D$20-AVERAGE('Weather Data'!G738,'Weather Data'!G740),0))</f>
        <v>19.799999952316284</v>
      </c>
      <c r="L739" s="2">
        <f t="shared" si="55"/>
        <v>42377</v>
      </c>
      <c r="M739">
        <f t="shared" si="56"/>
        <v>8047.3999923169613</v>
      </c>
      <c r="N739">
        <f t="shared" si="57"/>
        <v>8549.0999966859818</v>
      </c>
      <c r="O739">
        <f t="shared" si="58"/>
        <v>9326.8000020086765</v>
      </c>
      <c r="P739">
        <f t="shared" si="59"/>
        <v>11684.300021961331</v>
      </c>
    </row>
    <row r="740" spans="1:16" x14ac:dyDescent="0.4">
      <c r="A740" s="1">
        <v>2016</v>
      </c>
      <c r="B740" s="1">
        <v>1</v>
      </c>
      <c r="C740" s="1">
        <v>9</v>
      </c>
      <c r="D740" s="1">
        <v>5.6999998092651367</v>
      </c>
      <c r="E740" s="1">
        <v>5.5</v>
      </c>
      <c r="F740" s="1">
        <v>0.89999997615814209</v>
      </c>
      <c r="G740" s="1">
        <v>-10.89999961853027</v>
      </c>
      <c r="H740">
        <f>IF(D740&lt;&gt;"",MAX('DDD Model Calculations'!$D$20-'Weather Data'!D740,0),MAX('DDD Model Calculations'!$D$20-AVERAGE('Weather Data'!D739,'Weather Data'!D741),0))</f>
        <v>12.300000190734863</v>
      </c>
      <c r="I740">
        <f>IF(E740&lt;&gt;"",MAX('DDD Model Calculations'!$D$20-'Weather Data'!E740,0),MAX('DDD Model Calculations'!$D$20-AVERAGE('Weather Data'!E739,'Weather Data'!E741),0))</f>
        <v>12.5</v>
      </c>
      <c r="J740">
        <f>IF(F740&lt;&gt;"",MAX('DDD Model Calculations'!$D$20-'Weather Data'!F740,0),MAX('DDD Model Calculations'!$D$20-AVERAGE('Weather Data'!F739,'Weather Data'!F741),0))</f>
        <v>17.100000023841858</v>
      </c>
      <c r="K740">
        <f>IF(G740&lt;&gt;"",MAX('DDD Model Calculations'!$D$20-'Weather Data'!G740,0),MAX('DDD Model Calculations'!$D$20-AVERAGE('Weather Data'!G739,'Weather Data'!G741),0))</f>
        <v>28.89999961853027</v>
      </c>
      <c r="L740" s="2">
        <f t="shared" si="55"/>
        <v>42378</v>
      </c>
      <c r="M740">
        <f t="shared" si="56"/>
        <v>8059.6999925076962</v>
      </c>
      <c r="N740">
        <f t="shared" si="57"/>
        <v>8561.5999966859818</v>
      </c>
      <c r="O740">
        <f t="shared" si="58"/>
        <v>9343.9000020325184</v>
      </c>
      <c r="P740">
        <f t="shared" si="59"/>
        <v>11713.200021579862</v>
      </c>
    </row>
    <row r="741" spans="1:16" x14ac:dyDescent="0.4">
      <c r="A741" s="1">
        <v>2016</v>
      </c>
      <c r="B741" s="1">
        <v>1</v>
      </c>
      <c r="C741" s="1">
        <v>10</v>
      </c>
      <c r="D741" s="1">
        <v>0.20000000298023221</v>
      </c>
      <c r="E741" s="1">
        <v>-2</v>
      </c>
      <c r="F741" s="1">
        <v>0.5</v>
      </c>
      <c r="G741" s="1">
        <v>-19.29999923706055</v>
      </c>
      <c r="H741">
        <f>IF(D741&lt;&gt;"",MAX('DDD Model Calculations'!$D$20-'Weather Data'!D741,0),MAX('DDD Model Calculations'!$D$20-AVERAGE('Weather Data'!D740,'Weather Data'!D742),0))</f>
        <v>17.799999997019768</v>
      </c>
      <c r="I741">
        <f>IF(E741&lt;&gt;"",MAX('DDD Model Calculations'!$D$20-'Weather Data'!E741,0),MAX('DDD Model Calculations'!$D$20-AVERAGE('Weather Data'!E740,'Weather Data'!E742),0))</f>
        <v>20</v>
      </c>
      <c r="J741">
        <f>IF(F741&lt;&gt;"",MAX('DDD Model Calculations'!$D$20-'Weather Data'!F741,0),MAX('DDD Model Calculations'!$D$20-AVERAGE('Weather Data'!F740,'Weather Data'!F742),0))</f>
        <v>17.5</v>
      </c>
      <c r="K741">
        <f>IF(G741&lt;&gt;"",MAX('DDD Model Calculations'!$D$20-'Weather Data'!G741,0),MAX('DDD Model Calculations'!$D$20-AVERAGE('Weather Data'!G740,'Weather Data'!G742),0))</f>
        <v>37.299999237060547</v>
      </c>
      <c r="L741" s="2">
        <f t="shared" si="55"/>
        <v>42379</v>
      </c>
      <c r="M741">
        <f t="shared" si="56"/>
        <v>8077.4999925047159</v>
      </c>
      <c r="N741">
        <f t="shared" si="57"/>
        <v>8581.5999966859818</v>
      </c>
      <c r="O741">
        <f t="shared" si="58"/>
        <v>9361.4000020325184</v>
      </c>
      <c r="P741">
        <f t="shared" si="59"/>
        <v>11750.500020816922</v>
      </c>
    </row>
    <row r="742" spans="1:16" x14ac:dyDescent="0.4">
      <c r="A742" s="1">
        <v>2016</v>
      </c>
      <c r="B742" s="1">
        <v>1</v>
      </c>
      <c r="C742" s="1">
        <v>11</v>
      </c>
      <c r="D742" s="1">
        <v>-8.1999998092651367</v>
      </c>
      <c r="E742" s="1">
        <v>-10.19999980926514</v>
      </c>
      <c r="F742" s="1">
        <v>-10.60000038146973</v>
      </c>
      <c r="G742" s="1">
        <v>-20.39999961853027</v>
      </c>
      <c r="H742">
        <f>IF(D742&lt;&gt;"",MAX('DDD Model Calculations'!$D$20-'Weather Data'!D742,0),MAX('DDD Model Calculations'!$D$20-AVERAGE('Weather Data'!D741,'Weather Data'!D743),0))</f>
        <v>26.199999809265137</v>
      </c>
      <c r="I742">
        <f>IF(E742&lt;&gt;"",MAX('DDD Model Calculations'!$D$20-'Weather Data'!E742,0),MAX('DDD Model Calculations'!$D$20-AVERAGE('Weather Data'!E741,'Weather Data'!E743),0))</f>
        <v>28.19999980926514</v>
      </c>
      <c r="J742">
        <f>IF(F742&lt;&gt;"",MAX('DDD Model Calculations'!$D$20-'Weather Data'!F742,0),MAX('DDD Model Calculations'!$D$20-AVERAGE('Weather Data'!F741,'Weather Data'!F743),0))</f>
        <v>28.60000038146973</v>
      </c>
      <c r="K742">
        <f>IF(G742&lt;&gt;"",MAX('DDD Model Calculations'!$D$20-'Weather Data'!G742,0),MAX('DDD Model Calculations'!$D$20-AVERAGE('Weather Data'!G741,'Weather Data'!G743),0))</f>
        <v>38.399999618530273</v>
      </c>
      <c r="L742" s="2">
        <f t="shared" si="55"/>
        <v>42380</v>
      </c>
      <c r="M742">
        <f t="shared" si="56"/>
        <v>8103.6999923139811</v>
      </c>
      <c r="N742">
        <f t="shared" si="57"/>
        <v>8609.7999964952469</v>
      </c>
      <c r="O742">
        <f t="shared" si="58"/>
        <v>9390.0000024139881</v>
      </c>
      <c r="P742">
        <f t="shared" si="59"/>
        <v>11788.900020435452</v>
      </c>
    </row>
    <row r="743" spans="1:16" x14ac:dyDescent="0.4">
      <c r="A743" s="1">
        <v>2016</v>
      </c>
      <c r="B743" s="1">
        <v>1</v>
      </c>
      <c r="C743" s="1">
        <v>12</v>
      </c>
      <c r="D743" s="1">
        <v>-5.8000001907348633</v>
      </c>
      <c r="E743" s="1">
        <v>-7.0999999046325684</v>
      </c>
      <c r="F743" s="1">
        <v>-9.3000001907348633</v>
      </c>
      <c r="G743" s="1">
        <v>-21.10000038146973</v>
      </c>
      <c r="H743">
        <f>IF(D743&lt;&gt;"",MAX('DDD Model Calculations'!$D$20-'Weather Data'!D743,0),MAX('DDD Model Calculations'!$D$20-AVERAGE('Weather Data'!D742,'Weather Data'!D744),0))</f>
        <v>23.800000190734863</v>
      </c>
      <c r="I743">
        <f>IF(E743&lt;&gt;"",MAX('DDD Model Calculations'!$D$20-'Weather Data'!E743,0),MAX('DDD Model Calculations'!$D$20-AVERAGE('Weather Data'!E742,'Weather Data'!E744),0))</f>
        <v>25.099999904632568</v>
      </c>
      <c r="J743">
        <f>IF(F743&lt;&gt;"",MAX('DDD Model Calculations'!$D$20-'Weather Data'!F743,0),MAX('DDD Model Calculations'!$D$20-AVERAGE('Weather Data'!F742,'Weather Data'!F744),0))</f>
        <v>27.300000190734863</v>
      </c>
      <c r="K743">
        <f>IF(G743&lt;&gt;"",MAX('DDD Model Calculations'!$D$20-'Weather Data'!G743,0),MAX('DDD Model Calculations'!$D$20-AVERAGE('Weather Data'!G742,'Weather Data'!G744),0))</f>
        <v>39.100000381469727</v>
      </c>
      <c r="L743" s="2">
        <f t="shared" si="55"/>
        <v>42381</v>
      </c>
      <c r="M743">
        <f t="shared" si="56"/>
        <v>8127.4999925047159</v>
      </c>
      <c r="N743">
        <f t="shared" si="57"/>
        <v>8634.8999963998795</v>
      </c>
      <c r="O743">
        <f t="shared" si="58"/>
        <v>9417.300002604723</v>
      </c>
      <c r="P743">
        <f t="shared" si="59"/>
        <v>11828.000020816922</v>
      </c>
    </row>
    <row r="744" spans="1:16" x14ac:dyDescent="0.4">
      <c r="A744" s="1">
        <v>2016</v>
      </c>
      <c r="B744" s="1">
        <v>1</v>
      </c>
      <c r="C744" s="1">
        <v>13</v>
      </c>
      <c r="D744" s="1">
        <v>-8.8000001907348633</v>
      </c>
      <c r="E744" s="1">
        <v>-10.30000019073486</v>
      </c>
      <c r="F744" s="1">
        <v>-13.19999980926514</v>
      </c>
      <c r="G744" s="1">
        <v>-22.79999923706055</v>
      </c>
      <c r="H744">
        <f>IF(D744&lt;&gt;"",MAX('DDD Model Calculations'!$D$20-'Weather Data'!D744,0),MAX('DDD Model Calculations'!$D$20-AVERAGE('Weather Data'!D743,'Weather Data'!D745),0))</f>
        <v>26.800000190734863</v>
      </c>
      <c r="I744">
        <f>IF(E744&lt;&gt;"",MAX('DDD Model Calculations'!$D$20-'Weather Data'!E744,0),MAX('DDD Model Calculations'!$D$20-AVERAGE('Weather Data'!E743,'Weather Data'!E745),0))</f>
        <v>28.30000019073486</v>
      </c>
      <c r="J744">
        <f>IF(F744&lt;&gt;"",MAX('DDD Model Calculations'!$D$20-'Weather Data'!F744,0),MAX('DDD Model Calculations'!$D$20-AVERAGE('Weather Data'!F743,'Weather Data'!F745),0))</f>
        <v>31.19999980926514</v>
      </c>
      <c r="K744">
        <f>IF(G744&lt;&gt;"",MAX('DDD Model Calculations'!$D$20-'Weather Data'!G744,0),MAX('DDD Model Calculations'!$D$20-AVERAGE('Weather Data'!G743,'Weather Data'!G745),0))</f>
        <v>40.799999237060547</v>
      </c>
      <c r="L744" s="2">
        <f t="shared" si="55"/>
        <v>42382</v>
      </c>
      <c r="M744">
        <f t="shared" si="56"/>
        <v>8154.2999926954508</v>
      </c>
      <c r="N744">
        <f t="shared" si="57"/>
        <v>8663.1999965906143</v>
      </c>
      <c r="O744">
        <f t="shared" si="58"/>
        <v>9448.5000024139881</v>
      </c>
      <c r="P744">
        <f t="shared" si="59"/>
        <v>11868.800020053983</v>
      </c>
    </row>
    <row r="745" spans="1:16" x14ac:dyDescent="0.4">
      <c r="A745" s="1">
        <v>2016</v>
      </c>
      <c r="B745" s="1">
        <v>1</v>
      </c>
      <c r="C745" s="1">
        <v>14</v>
      </c>
      <c r="D745" s="1">
        <v>-5.3000001907348633</v>
      </c>
      <c r="E745" s="1">
        <v>-6.0999999046325684</v>
      </c>
      <c r="F745" s="1">
        <v>-10.89999961853027</v>
      </c>
      <c r="G745" s="1">
        <v>-16.20000076293945</v>
      </c>
      <c r="H745">
        <f>IF(D745&lt;&gt;"",MAX('DDD Model Calculations'!$D$20-'Weather Data'!D745,0),MAX('DDD Model Calculations'!$D$20-AVERAGE('Weather Data'!D744,'Weather Data'!D746),0))</f>
        <v>23.300000190734863</v>
      </c>
      <c r="I745">
        <f>IF(E745&lt;&gt;"",MAX('DDD Model Calculations'!$D$20-'Weather Data'!E745,0),MAX('DDD Model Calculations'!$D$20-AVERAGE('Weather Data'!E744,'Weather Data'!E746),0))</f>
        <v>24.099999904632568</v>
      </c>
      <c r="J745">
        <f>IF(F745&lt;&gt;"",MAX('DDD Model Calculations'!$D$20-'Weather Data'!F745,0),MAX('DDD Model Calculations'!$D$20-AVERAGE('Weather Data'!F744,'Weather Data'!F746),0))</f>
        <v>28.89999961853027</v>
      </c>
      <c r="K745">
        <f>IF(G745&lt;&gt;"",MAX('DDD Model Calculations'!$D$20-'Weather Data'!G745,0),MAX('DDD Model Calculations'!$D$20-AVERAGE('Weather Data'!G744,'Weather Data'!G746),0))</f>
        <v>34.200000762939453</v>
      </c>
      <c r="L745" s="2">
        <f t="shared" si="55"/>
        <v>42383</v>
      </c>
      <c r="M745">
        <f t="shared" si="56"/>
        <v>8177.5999928861856</v>
      </c>
      <c r="N745">
        <f t="shared" si="57"/>
        <v>8687.2999964952469</v>
      </c>
      <c r="O745">
        <f t="shared" si="58"/>
        <v>9477.4000020325184</v>
      </c>
      <c r="P745">
        <f t="shared" si="59"/>
        <v>11903.000020816922</v>
      </c>
    </row>
    <row r="746" spans="1:16" x14ac:dyDescent="0.4">
      <c r="A746" s="1">
        <v>2016</v>
      </c>
      <c r="B746" s="1">
        <v>1</v>
      </c>
      <c r="C746" s="1">
        <v>15</v>
      </c>
      <c r="D746" s="1">
        <v>0.60000002384185791</v>
      </c>
      <c r="E746" s="1">
        <v>0.40000000596046448</v>
      </c>
      <c r="F746" s="1">
        <v>-11.10000038146973</v>
      </c>
      <c r="G746" s="1">
        <v>-8.3000001907348633</v>
      </c>
      <c r="H746">
        <f>IF(D746&lt;&gt;"",MAX('DDD Model Calculations'!$D$20-'Weather Data'!D746,0),MAX('DDD Model Calculations'!$D$20-AVERAGE('Weather Data'!D745,'Weather Data'!D747),0))</f>
        <v>17.399999976158142</v>
      </c>
      <c r="I746">
        <f>IF(E746&lt;&gt;"",MAX('DDD Model Calculations'!$D$20-'Weather Data'!E746,0),MAX('DDD Model Calculations'!$D$20-AVERAGE('Weather Data'!E745,'Weather Data'!E747),0))</f>
        <v>17.599999994039536</v>
      </c>
      <c r="J746">
        <f>IF(F746&lt;&gt;"",MAX('DDD Model Calculations'!$D$20-'Weather Data'!F746,0),MAX('DDD Model Calculations'!$D$20-AVERAGE('Weather Data'!F745,'Weather Data'!F747),0))</f>
        <v>29.10000038146973</v>
      </c>
      <c r="K746">
        <f>IF(G746&lt;&gt;"",MAX('DDD Model Calculations'!$D$20-'Weather Data'!G746,0),MAX('DDD Model Calculations'!$D$20-AVERAGE('Weather Data'!G745,'Weather Data'!G747),0))</f>
        <v>26.300000190734863</v>
      </c>
      <c r="L746" s="2">
        <f t="shared" si="55"/>
        <v>42384</v>
      </c>
      <c r="M746">
        <f t="shared" si="56"/>
        <v>8194.9999928623438</v>
      </c>
      <c r="N746">
        <f t="shared" si="57"/>
        <v>8704.8999964892864</v>
      </c>
      <c r="O746">
        <f t="shared" si="58"/>
        <v>9506.5000024139881</v>
      </c>
      <c r="P746">
        <f t="shared" si="59"/>
        <v>11929.300021007657</v>
      </c>
    </row>
    <row r="747" spans="1:16" x14ac:dyDescent="0.4">
      <c r="A747" s="1">
        <v>2016</v>
      </c>
      <c r="B747" s="1">
        <v>1</v>
      </c>
      <c r="C747" s="1">
        <v>16</v>
      </c>
      <c r="D747" s="1">
        <v>-0.5</v>
      </c>
      <c r="E747" s="1">
        <v>-0.60000002384185791</v>
      </c>
      <c r="F747" s="1">
        <v>-6.5999999046325684</v>
      </c>
      <c r="G747" s="1">
        <v>-16.60000038146973</v>
      </c>
      <c r="H747">
        <f>IF(D747&lt;&gt;"",MAX('DDD Model Calculations'!$D$20-'Weather Data'!D747,0),MAX('DDD Model Calculations'!$D$20-AVERAGE('Weather Data'!D746,'Weather Data'!D748),0))</f>
        <v>18.5</v>
      </c>
      <c r="I747">
        <f>IF(E747&lt;&gt;"",MAX('DDD Model Calculations'!$D$20-'Weather Data'!E747,0),MAX('DDD Model Calculations'!$D$20-AVERAGE('Weather Data'!E746,'Weather Data'!E748),0))</f>
        <v>18.600000023841858</v>
      </c>
      <c r="J747">
        <f>IF(F747&lt;&gt;"",MAX('DDD Model Calculations'!$D$20-'Weather Data'!F747,0),MAX('DDD Model Calculations'!$D$20-AVERAGE('Weather Data'!F746,'Weather Data'!F748),0))</f>
        <v>24.599999904632568</v>
      </c>
      <c r="K747">
        <f>IF(G747&lt;&gt;"",MAX('DDD Model Calculations'!$D$20-'Weather Data'!G747,0),MAX('DDD Model Calculations'!$D$20-AVERAGE('Weather Data'!G746,'Weather Data'!G748),0))</f>
        <v>34.600000381469727</v>
      </c>
      <c r="L747" s="2">
        <f t="shared" si="55"/>
        <v>42385</v>
      </c>
      <c r="M747">
        <f t="shared" si="56"/>
        <v>8213.4999928623438</v>
      </c>
      <c r="N747">
        <f t="shared" si="57"/>
        <v>8723.4999965131283</v>
      </c>
      <c r="O747">
        <f t="shared" si="58"/>
        <v>9531.1000023186207</v>
      </c>
      <c r="P747">
        <f t="shared" si="59"/>
        <v>11963.900021389127</v>
      </c>
    </row>
    <row r="748" spans="1:16" x14ac:dyDescent="0.4">
      <c r="A748" s="1">
        <v>2016</v>
      </c>
      <c r="B748" s="1">
        <v>1</v>
      </c>
      <c r="C748" s="1">
        <v>17</v>
      </c>
      <c r="D748" s="1">
        <v>-5.3000001907348633</v>
      </c>
      <c r="E748" s="1">
        <v>-7.4000000953674316</v>
      </c>
      <c r="F748" s="1">
        <v>-12.19999980926514</v>
      </c>
      <c r="G748" s="1">
        <v>-21.10000038146973</v>
      </c>
      <c r="H748">
        <f>IF(D748&lt;&gt;"",MAX('DDD Model Calculations'!$D$20-'Weather Data'!D748,0),MAX('DDD Model Calculations'!$D$20-AVERAGE('Weather Data'!D747,'Weather Data'!D749),0))</f>
        <v>23.300000190734863</v>
      </c>
      <c r="I748">
        <f>IF(E748&lt;&gt;"",MAX('DDD Model Calculations'!$D$20-'Weather Data'!E748,0),MAX('DDD Model Calculations'!$D$20-AVERAGE('Weather Data'!E747,'Weather Data'!E749),0))</f>
        <v>25.400000095367432</v>
      </c>
      <c r="J748">
        <f>IF(F748&lt;&gt;"",MAX('DDD Model Calculations'!$D$20-'Weather Data'!F748,0),MAX('DDD Model Calculations'!$D$20-AVERAGE('Weather Data'!F747,'Weather Data'!F749),0))</f>
        <v>30.19999980926514</v>
      </c>
      <c r="K748">
        <f>IF(G748&lt;&gt;"",MAX('DDD Model Calculations'!$D$20-'Weather Data'!G748,0),MAX('DDD Model Calculations'!$D$20-AVERAGE('Weather Data'!G747,'Weather Data'!G749),0))</f>
        <v>39.100000381469727</v>
      </c>
      <c r="L748" s="2">
        <f t="shared" si="55"/>
        <v>42386</v>
      </c>
      <c r="M748">
        <f t="shared" si="56"/>
        <v>8236.7999930530787</v>
      </c>
      <c r="N748">
        <f t="shared" si="57"/>
        <v>8748.8999966084957</v>
      </c>
      <c r="O748">
        <f t="shared" si="58"/>
        <v>9561.3000021278858</v>
      </c>
      <c r="P748">
        <f t="shared" si="59"/>
        <v>12003.000021770597</v>
      </c>
    </row>
    <row r="749" spans="1:16" x14ac:dyDescent="0.4">
      <c r="A749" s="1">
        <v>2016</v>
      </c>
      <c r="B749" s="1">
        <v>1</v>
      </c>
      <c r="C749" s="1">
        <v>18</v>
      </c>
      <c r="D749" s="1">
        <v>-9.8000001907348633</v>
      </c>
      <c r="E749" s="1">
        <v>-10.5</v>
      </c>
      <c r="F749" s="1">
        <v>-12.10000038146973</v>
      </c>
      <c r="G749" s="1">
        <v>-20.5</v>
      </c>
      <c r="H749">
        <f>IF(D749&lt;&gt;"",MAX('DDD Model Calculations'!$D$20-'Weather Data'!D749,0),MAX('DDD Model Calculations'!$D$20-AVERAGE('Weather Data'!D748,'Weather Data'!D750),0))</f>
        <v>27.800000190734863</v>
      </c>
      <c r="I749">
        <f>IF(E749&lt;&gt;"",MAX('DDD Model Calculations'!$D$20-'Weather Data'!E749,0),MAX('DDD Model Calculations'!$D$20-AVERAGE('Weather Data'!E748,'Weather Data'!E750),0))</f>
        <v>28.5</v>
      </c>
      <c r="J749">
        <f>IF(F749&lt;&gt;"",MAX('DDD Model Calculations'!$D$20-'Weather Data'!F749,0),MAX('DDD Model Calculations'!$D$20-AVERAGE('Weather Data'!F748,'Weather Data'!F750),0))</f>
        <v>30.10000038146973</v>
      </c>
      <c r="K749">
        <f>IF(G749&lt;&gt;"",MAX('DDD Model Calculations'!$D$20-'Weather Data'!G749,0),MAX('DDD Model Calculations'!$D$20-AVERAGE('Weather Data'!G748,'Weather Data'!G750),0))</f>
        <v>38.5</v>
      </c>
      <c r="L749" s="2">
        <f t="shared" si="55"/>
        <v>42387</v>
      </c>
      <c r="M749">
        <f t="shared" si="56"/>
        <v>8264.5999932438135</v>
      </c>
      <c r="N749">
        <f t="shared" si="57"/>
        <v>8777.3999966084957</v>
      </c>
      <c r="O749">
        <f t="shared" si="58"/>
        <v>9591.4000025093555</v>
      </c>
      <c r="P749">
        <f t="shared" si="59"/>
        <v>12041.500021770597</v>
      </c>
    </row>
    <row r="750" spans="1:16" x14ac:dyDescent="0.4">
      <c r="A750" s="1">
        <v>2016</v>
      </c>
      <c r="B750" s="1">
        <v>1</v>
      </c>
      <c r="C750" s="1">
        <v>19</v>
      </c>
      <c r="D750" s="1">
        <v>-9.1999998092651367</v>
      </c>
      <c r="E750" s="1">
        <v>-9.6999998092651367</v>
      </c>
      <c r="F750" s="1">
        <v>-14.10000038146973</v>
      </c>
      <c r="G750" s="1">
        <v>-18.89999961853027</v>
      </c>
      <c r="H750">
        <f>IF(D750&lt;&gt;"",MAX('DDD Model Calculations'!$D$20-'Weather Data'!D750,0),MAX('DDD Model Calculations'!$D$20-AVERAGE('Weather Data'!D749,'Weather Data'!D751),0))</f>
        <v>27.199999809265137</v>
      </c>
      <c r="I750">
        <f>IF(E750&lt;&gt;"",MAX('DDD Model Calculations'!$D$20-'Weather Data'!E750,0),MAX('DDD Model Calculations'!$D$20-AVERAGE('Weather Data'!E749,'Weather Data'!E751),0))</f>
        <v>27.699999809265137</v>
      </c>
      <c r="J750">
        <f>IF(F750&lt;&gt;"",MAX('DDD Model Calculations'!$D$20-'Weather Data'!F750,0),MAX('DDD Model Calculations'!$D$20-AVERAGE('Weather Data'!F749,'Weather Data'!F751),0))</f>
        <v>32.100000381469727</v>
      </c>
      <c r="K750">
        <f>IF(G750&lt;&gt;"",MAX('DDD Model Calculations'!$D$20-'Weather Data'!G750,0),MAX('DDD Model Calculations'!$D$20-AVERAGE('Weather Data'!G749,'Weather Data'!G751),0))</f>
        <v>36.899999618530273</v>
      </c>
      <c r="L750" s="2">
        <f t="shared" si="55"/>
        <v>42388</v>
      </c>
      <c r="M750">
        <f t="shared" si="56"/>
        <v>8291.7999930530787</v>
      </c>
      <c r="N750">
        <f t="shared" si="57"/>
        <v>8805.0999964177608</v>
      </c>
      <c r="O750">
        <f t="shared" si="58"/>
        <v>9623.5000028908253</v>
      </c>
      <c r="P750">
        <f t="shared" si="59"/>
        <v>12078.400021389127</v>
      </c>
    </row>
    <row r="751" spans="1:16" x14ac:dyDescent="0.4">
      <c r="A751" s="1">
        <v>2016</v>
      </c>
      <c r="B751" s="1">
        <v>1</v>
      </c>
      <c r="C751" s="1">
        <v>20</v>
      </c>
      <c r="D751" s="1">
        <v>-6</v>
      </c>
      <c r="E751" s="1">
        <v>-10.10000038146973</v>
      </c>
      <c r="F751" s="1">
        <v>-9.5</v>
      </c>
      <c r="G751" s="1">
        <v>-11.80000019073486</v>
      </c>
      <c r="H751">
        <f>IF(D751&lt;&gt;"",MAX('DDD Model Calculations'!$D$20-'Weather Data'!D751,0),MAX('DDD Model Calculations'!$D$20-AVERAGE('Weather Data'!D750,'Weather Data'!D752),0))</f>
        <v>24</v>
      </c>
      <c r="I751">
        <f>IF(E751&lt;&gt;"",MAX('DDD Model Calculations'!$D$20-'Weather Data'!E751,0),MAX('DDD Model Calculations'!$D$20-AVERAGE('Weather Data'!E750,'Weather Data'!E752),0))</f>
        <v>28.10000038146973</v>
      </c>
      <c r="J751">
        <f>IF(F751&lt;&gt;"",MAX('DDD Model Calculations'!$D$20-'Weather Data'!F751,0),MAX('DDD Model Calculations'!$D$20-AVERAGE('Weather Data'!F750,'Weather Data'!F752),0))</f>
        <v>27.5</v>
      </c>
      <c r="K751">
        <f>IF(G751&lt;&gt;"",MAX('DDD Model Calculations'!$D$20-'Weather Data'!G751,0),MAX('DDD Model Calculations'!$D$20-AVERAGE('Weather Data'!G750,'Weather Data'!G752),0))</f>
        <v>29.80000019073486</v>
      </c>
      <c r="L751" s="2">
        <f t="shared" si="55"/>
        <v>42389</v>
      </c>
      <c r="M751">
        <f t="shared" si="56"/>
        <v>8315.7999930530787</v>
      </c>
      <c r="N751">
        <f t="shared" si="57"/>
        <v>8833.1999967992306</v>
      </c>
      <c r="O751">
        <f t="shared" si="58"/>
        <v>9651.0000028908253</v>
      </c>
      <c r="P751">
        <f t="shared" si="59"/>
        <v>12108.200021579862</v>
      </c>
    </row>
    <row r="752" spans="1:16" x14ac:dyDescent="0.4">
      <c r="A752" s="1">
        <v>2016</v>
      </c>
      <c r="B752" s="1">
        <v>1</v>
      </c>
      <c r="C752" s="1">
        <v>21</v>
      </c>
      <c r="D752" s="1">
        <v>-6.9000000953674316</v>
      </c>
      <c r="E752" s="1">
        <v>-7.5</v>
      </c>
      <c r="F752" s="1">
        <v>-12.30000019073486</v>
      </c>
      <c r="G752" s="1">
        <v>-9.3000001907348633</v>
      </c>
      <c r="H752">
        <f>IF(D752&lt;&gt;"",MAX('DDD Model Calculations'!$D$20-'Weather Data'!D752,0),MAX('DDD Model Calculations'!$D$20-AVERAGE('Weather Data'!D751,'Weather Data'!D753),0))</f>
        <v>24.900000095367432</v>
      </c>
      <c r="I752">
        <f>IF(E752&lt;&gt;"",MAX('DDD Model Calculations'!$D$20-'Weather Data'!E752,0),MAX('DDD Model Calculations'!$D$20-AVERAGE('Weather Data'!E751,'Weather Data'!E753),0))</f>
        <v>25.5</v>
      </c>
      <c r="J752">
        <f>IF(F752&lt;&gt;"",MAX('DDD Model Calculations'!$D$20-'Weather Data'!F752,0),MAX('DDD Model Calculations'!$D$20-AVERAGE('Weather Data'!F751,'Weather Data'!F753),0))</f>
        <v>30.30000019073486</v>
      </c>
      <c r="K752">
        <f>IF(G752&lt;&gt;"",MAX('DDD Model Calculations'!$D$20-'Weather Data'!G752,0),MAX('DDD Model Calculations'!$D$20-AVERAGE('Weather Data'!G751,'Weather Data'!G753),0))</f>
        <v>27.300000190734863</v>
      </c>
      <c r="L752" s="2">
        <f t="shared" si="55"/>
        <v>42390</v>
      </c>
      <c r="M752">
        <f t="shared" si="56"/>
        <v>8340.6999931484461</v>
      </c>
      <c r="N752">
        <f t="shared" si="57"/>
        <v>8858.6999967992306</v>
      </c>
      <c r="O752">
        <f t="shared" si="58"/>
        <v>9681.3000030815601</v>
      </c>
      <c r="P752">
        <f t="shared" si="59"/>
        <v>12135.500021770597</v>
      </c>
    </row>
    <row r="753" spans="1:16" x14ac:dyDescent="0.4">
      <c r="A753" s="1">
        <v>2016</v>
      </c>
      <c r="B753" s="1">
        <v>1</v>
      </c>
      <c r="C753" s="1">
        <v>22</v>
      </c>
      <c r="D753" s="1">
        <v>-7.3000001907348633</v>
      </c>
      <c r="E753" s="1">
        <v>-7.5</v>
      </c>
      <c r="F753" s="1">
        <v>-8.8999996185302734</v>
      </c>
      <c r="G753" s="1">
        <v>-15.10000038146973</v>
      </c>
      <c r="H753">
        <f>IF(D753&lt;&gt;"",MAX('DDD Model Calculations'!$D$20-'Weather Data'!D753,0),MAX('DDD Model Calculations'!$D$20-AVERAGE('Weather Data'!D752,'Weather Data'!D754),0))</f>
        <v>25.300000190734863</v>
      </c>
      <c r="I753">
        <f>IF(E753&lt;&gt;"",MAX('DDD Model Calculations'!$D$20-'Weather Data'!E753,0),MAX('DDD Model Calculations'!$D$20-AVERAGE('Weather Data'!E752,'Weather Data'!E754),0))</f>
        <v>25.5</v>
      </c>
      <c r="J753">
        <f>IF(F753&lt;&gt;"",MAX('DDD Model Calculations'!$D$20-'Weather Data'!F753,0),MAX('DDD Model Calculations'!$D$20-AVERAGE('Weather Data'!F752,'Weather Data'!F754),0))</f>
        <v>26.899999618530273</v>
      </c>
      <c r="K753">
        <f>IF(G753&lt;&gt;"",MAX('DDD Model Calculations'!$D$20-'Weather Data'!G753,0),MAX('DDD Model Calculations'!$D$20-AVERAGE('Weather Data'!G752,'Weather Data'!G754),0))</f>
        <v>33.100000381469727</v>
      </c>
      <c r="L753" s="2">
        <f t="shared" si="55"/>
        <v>42391</v>
      </c>
      <c r="M753">
        <f t="shared" si="56"/>
        <v>8365.9999933391809</v>
      </c>
      <c r="N753">
        <f t="shared" si="57"/>
        <v>8884.1999967992306</v>
      </c>
      <c r="O753">
        <f t="shared" si="58"/>
        <v>9708.2000027000904</v>
      </c>
      <c r="P753">
        <f t="shared" si="59"/>
        <v>12168.600022152066</v>
      </c>
    </row>
    <row r="754" spans="1:16" x14ac:dyDescent="0.4">
      <c r="A754" s="1">
        <v>2016</v>
      </c>
      <c r="B754" s="1">
        <v>1</v>
      </c>
      <c r="C754" s="1">
        <v>23</v>
      </c>
      <c r="D754" s="1">
        <v>-7.5</v>
      </c>
      <c r="E754" s="1">
        <v>-10.10000038146973</v>
      </c>
      <c r="F754" s="1">
        <v>-12.30000019073486</v>
      </c>
      <c r="G754" s="1">
        <v>-9.6000003814697266</v>
      </c>
      <c r="H754">
        <f>IF(D754&lt;&gt;"",MAX('DDD Model Calculations'!$D$20-'Weather Data'!D754,0),MAX('DDD Model Calculations'!$D$20-AVERAGE('Weather Data'!D753,'Weather Data'!D755),0))</f>
        <v>25.5</v>
      </c>
      <c r="I754">
        <f>IF(E754&lt;&gt;"",MAX('DDD Model Calculations'!$D$20-'Weather Data'!E754,0),MAX('DDD Model Calculations'!$D$20-AVERAGE('Weather Data'!E753,'Weather Data'!E755),0))</f>
        <v>28.10000038146973</v>
      </c>
      <c r="J754">
        <f>IF(F754&lt;&gt;"",MAX('DDD Model Calculations'!$D$20-'Weather Data'!F754,0),MAX('DDD Model Calculations'!$D$20-AVERAGE('Weather Data'!F753,'Weather Data'!F755),0))</f>
        <v>30.30000019073486</v>
      </c>
      <c r="K754">
        <f>IF(G754&lt;&gt;"",MAX('DDD Model Calculations'!$D$20-'Weather Data'!G754,0),MAX('DDD Model Calculations'!$D$20-AVERAGE('Weather Data'!G753,'Weather Data'!G755),0))</f>
        <v>27.600000381469727</v>
      </c>
      <c r="L754" s="2">
        <f t="shared" si="55"/>
        <v>42392</v>
      </c>
      <c r="M754">
        <f t="shared" si="56"/>
        <v>8391.4999933391809</v>
      </c>
      <c r="N754">
        <f t="shared" si="57"/>
        <v>8912.2999971807003</v>
      </c>
      <c r="O754">
        <f t="shared" si="58"/>
        <v>9738.5000028908253</v>
      </c>
      <c r="P754">
        <f t="shared" si="59"/>
        <v>12196.200022533536</v>
      </c>
    </row>
    <row r="755" spans="1:16" x14ac:dyDescent="0.4">
      <c r="A755" s="1">
        <v>2016</v>
      </c>
      <c r="B755" s="1">
        <v>1</v>
      </c>
      <c r="C755" s="1">
        <v>24</v>
      </c>
      <c r="D755" s="1">
        <v>-5.9000000953674316</v>
      </c>
      <c r="E755" s="1">
        <v>-5.5</v>
      </c>
      <c r="F755" s="1">
        <v>-12.10000038146973</v>
      </c>
      <c r="G755" s="1">
        <v>-4.5999999046325684</v>
      </c>
      <c r="H755">
        <f>IF(D755&lt;&gt;"",MAX('DDD Model Calculations'!$D$20-'Weather Data'!D755,0),MAX('DDD Model Calculations'!$D$20-AVERAGE('Weather Data'!D754,'Weather Data'!D756),0))</f>
        <v>23.900000095367432</v>
      </c>
      <c r="I755">
        <f>IF(E755&lt;&gt;"",MAX('DDD Model Calculations'!$D$20-'Weather Data'!E755,0),MAX('DDD Model Calculations'!$D$20-AVERAGE('Weather Data'!E754,'Weather Data'!E756),0))</f>
        <v>23.5</v>
      </c>
      <c r="J755">
        <f>IF(F755&lt;&gt;"",MAX('DDD Model Calculations'!$D$20-'Weather Data'!F755,0),MAX('DDD Model Calculations'!$D$20-AVERAGE('Weather Data'!F754,'Weather Data'!F756),0))</f>
        <v>30.10000038146973</v>
      </c>
      <c r="K755">
        <f>IF(G755&lt;&gt;"",MAX('DDD Model Calculations'!$D$20-'Weather Data'!G755,0),MAX('DDD Model Calculations'!$D$20-AVERAGE('Weather Data'!G754,'Weather Data'!G756),0))</f>
        <v>22.599999904632568</v>
      </c>
      <c r="L755" s="2">
        <f t="shared" si="55"/>
        <v>42393</v>
      </c>
      <c r="M755">
        <f t="shared" si="56"/>
        <v>8415.3999934345484</v>
      </c>
      <c r="N755">
        <f t="shared" si="57"/>
        <v>8935.7999971807003</v>
      </c>
      <c r="O755">
        <f t="shared" si="58"/>
        <v>9768.600003272295</v>
      </c>
      <c r="P755">
        <f t="shared" si="59"/>
        <v>12218.800022438169</v>
      </c>
    </row>
    <row r="756" spans="1:16" x14ac:dyDescent="0.4">
      <c r="A756" s="1">
        <v>2016</v>
      </c>
      <c r="B756" s="1">
        <v>1</v>
      </c>
      <c r="C756" s="1">
        <v>25</v>
      </c>
      <c r="D756" s="1">
        <v>1.3999999761581421</v>
      </c>
      <c r="E756" s="1">
        <v>0.89999997615814209</v>
      </c>
      <c r="F756" s="1">
        <v>-4.1999998092651367</v>
      </c>
      <c r="G756" s="1">
        <v>-4.5</v>
      </c>
      <c r="H756">
        <f>IF(D756&lt;&gt;"",MAX('DDD Model Calculations'!$D$20-'Weather Data'!D756,0),MAX('DDD Model Calculations'!$D$20-AVERAGE('Weather Data'!D755,'Weather Data'!D757),0))</f>
        <v>16.600000023841858</v>
      </c>
      <c r="I756">
        <f>IF(E756&lt;&gt;"",MAX('DDD Model Calculations'!$D$20-'Weather Data'!E756,0),MAX('DDD Model Calculations'!$D$20-AVERAGE('Weather Data'!E755,'Weather Data'!E757),0))</f>
        <v>17.100000023841858</v>
      </c>
      <c r="J756">
        <f>IF(F756&lt;&gt;"",MAX('DDD Model Calculations'!$D$20-'Weather Data'!F756,0),MAX('DDD Model Calculations'!$D$20-AVERAGE('Weather Data'!F755,'Weather Data'!F757),0))</f>
        <v>22.199999809265137</v>
      </c>
      <c r="K756">
        <f>IF(G756&lt;&gt;"",MAX('DDD Model Calculations'!$D$20-'Weather Data'!G756,0),MAX('DDD Model Calculations'!$D$20-AVERAGE('Weather Data'!G755,'Weather Data'!G757),0))</f>
        <v>22.5</v>
      </c>
      <c r="L756" s="2">
        <f t="shared" si="55"/>
        <v>42394</v>
      </c>
      <c r="M756">
        <f t="shared" si="56"/>
        <v>8431.9999934583902</v>
      </c>
      <c r="N756">
        <f t="shared" si="57"/>
        <v>8952.8999972045422</v>
      </c>
      <c r="O756">
        <f t="shared" si="58"/>
        <v>9790.8000030815601</v>
      </c>
      <c r="P756">
        <f t="shared" si="59"/>
        <v>12241.300022438169</v>
      </c>
    </row>
    <row r="757" spans="1:16" x14ac:dyDescent="0.4">
      <c r="A757" s="1">
        <v>2016</v>
      </c>
      <c r="B757" s="1">
        <v>1</v>
      </c>
      <c r="C757" s="1">
        <v>26</v>
      </c>
      <c r="D757" s="1">
        <v>3.5</v>
      </c>
      <c r="E757" s="1">
        <v>2.4000000953674321</v>
      </c>
      <c r="F757" s="1">
        <v>-0.69999998807907104</v>
      </c>
      <c r="G757" s="1">
        <v>-6.9000000953674316</v>
      </c>
      <c r="H757">
        <f>IF(D757&lt;&gt;"",MAX('DDD Model Calculations'!$D$20-'Weather Data'!D757,0),MAX('DDD Model Calculations'!$D$20-AVERAGE('Weather Data'!D756,'Weather Data'!D758),0))</f>
        <v>14.5</v>
      </c>
      <c r="I757">
        <f>IF(E757&lt;&gt;"",MAX('DDD Model Calculations'!$D$20-'Weather Data'!E757,0),MAX('DDD Model Calculations'!$D$20-AVERAGE('Weather Data'!E756,'Weather Data'!E758),0))</f>
        <v>15.599999904632568</v>
      </c>
      <c r="J757">
        <f>IF(F757&lt;&gt;"",MAX('DDD Model Calculations'!$D$20-'Weather Data'!F757,0),MAX('DDD Model Calculations'!$D$20-AVERAGE('Weather Data'!F756,'Weather Data'!F758),0))</f>
        <v>18.699999988079071</v>
      </c>
      <c r="K757">
        <f>IF(G757&lt;&gt;"",MAX('DDD Model Calculations'!$D$20-'Weather Data'!G757,0),MAX('DDD Model Calculations'!$D$20-AVERAGE('Weather Data'!G756,'Weather Data'!G758),0))</f>
        <v>24.900000095367432</v>
      </c>
      <c r="L757" s="2">
        <f t="shared" si="55"/>
        <v>42395</v>
      </c>
      <c r="M757">
        <f t="shared" si="56"/>
        <v>8446.4999934583902</v>
      </c>
      <c r="N757">
        <f t="shared" si="57"/>
        <v>8968.4999971091747</v>
      </c>
      <c r="O757">
        <f t="shared" si="58"/>
        <v>9809.5000030696392</v>
      </c>
      <c r="P757">
        <f t="shared" si="59"/>
        <v>12266.200022533536</v>
      </c>
    </row>
    <row r="758" spans="1:16" x14ac:dyDescent="0.4">
      <c r="A758" s="1">
        <v>2016</v>
      </c>
      <c r="B758" s="1">
        <v>1</v>
      </c>
      <c r="C758" s="1">
        <v>27</v>
      </c>
      <c r="D758" s="1">
        <v>-1.1000000238418579</v>
      </c>
      <c r="E758" s="1">
        <v>-2.0999999046325679</v>
      </c>
      <c r="F758" s="1">
        <v>-6.0999999046325684</v>
      </c>
      <c r="G758" s="1">
        <v>-7.4000000953674316</v>
      </c>
      <c r="H758">
        <f>IF(D758&lt;&gt;"",MAX('DDD Model Calculations'!$D$20-'Weather Data'!D758,0),MAX('DDD Model Calculations'!$D$20-AVERAGE('Weather Data'!D757,'Weather Data'!D759),0))</f>
        <v>19.100000023841858</v>
      </c>
      <c r="I758">
        <f>IF(E758&lt;&gt;"",MAX('DDD Model Calculations'!$D$20-'Weather Data'!E758,0),MAX('DDD Model Calculations'!$D$20-AVERAGE('Weather Data'!E757,'Weather Data'!E759),0))</f>
        <v>20.099999904632568</v>
      </c>
      <c r="J758">
        <f>IF(F758&lt;&gt;"",MAX('DDD Model Calculations'!$D$20-'Weather Data'!F758,0),MAX('DDD Model Calculations'!$D$20-AVERAGE('Weather Data'!F757,'Weather Data'!F759),0))</f>
        <v>24.099999904632568</v>
      </c>
      <c r="K758">
        <f>IF(G758&lt;&gt;"",MAX('DDD Model Calculations'!$D$20-'Weather Data'!G758,0),MAX('DDD Model Calculations'!$D$20-AVERAGE('Weather Data'!G757,'Weather Data'!G759),0))</f>
        <v>25.400000095367432</v>
      </c>
      <c r="L758" s="2">
        <f t="shared" si="55"/>
        <v>42396</v>
      </c>
      <c r="M758">
        <f t="shared" si="56"/>
        <v>8465.5999934822321</v>
      </c>
      <c r="N758">
        <f t="shared" si="57"/>
        <v>8988.5999970138073</v>
      </c>
      <c r="O758">
        <f t="shared" si="58"/>
        <v>9833.6000029742718</v>
      </c>
      <c r="P758">
        <f t="shared" si="59"/>
        <v>12291.600022628903</v>
      </c>
    </row>
    <row r="759" spans="1:16" x14ac:dyDescent="0.4">
      <c r="A759" s="1">
        <v>2016</v>
      </c>
      <c r="B759" s="1">
        <v>1</v>
      </c>
      <c r="C759" s="1">
        <v>28</v>
      </c>
      <c r="D759" s="1">
        <v>-0.10000000149011611</v>
      </c>
      <c r="E759" s="1">
        <v>-1.6000000238418579</v>
      </c>
      <c r="F759" s="1">
        <v>-3.2999999523162842</v>
      </c>
      <c r="G759" s="1">
        <v>-14.5</v>
      </c>
      <c r="H759">
        <f>IF(D759&lt;&gt;"",MAX('DDD Model Calculations'!$D$20-'Weather Data'!D759,0),MAX('DDD Model Calculations'!$D$20-AVERAGE('Weather Data'!D758,'Weather Data'!D760),0))</f>
        <v>18.100000001490116</v>
      </c>
      <c r="I759">
        <f>IF(E759&lt;&gt;"",MAX('DDD Model Calculations'!$D$20-'Weather Data'!E759,0),MAX('DDD Model Calculations'!$D$20-AVERAGE('Weather Data'!E758,'Weather Data'!E760),0))</f>
        <v>19.600000023841858</v>
      </c>
      <c r="J759">
        <f>IF(F759&lt;&gt;"",MAX('DDD Model Calculations'!$D$20-'Weather Data'!F759,0),MAX('DDD Model Calculations'!$D$20-AVERAGE('Weather Data'!F758,'Weather Data'!F760),0))</f>
        <v>21.299999952316284</v>
      </c>
      <c r="K759">
        <f>IF(G759&lt;&gt;"",MAX('DDD Model Calculations'!$D$20-'Weather Data'!G759,0),MAX('DDD Model Calculations'!$D$20-AVERAGE('Weather Data'!G758,'Weather Data'!G760),0))</f>
        <v>32.5</v>
      </c>
      <c r="L759" s="2">
        <f t="shared" si="55"/>
        <v>42397</v>
      </c>
      <c r="M759">
        <f t="shared" si="56"/>
        <v>8483.6999934837222</v>
      </c>
      <c r="N759">
        <f t="shared" si="57"/>
        <v>9008.1999970376492</v>
      </c>
      <c r="O759">
        <f t="shared" si="58"/>
        <v>9854.9000029265881</v>
      </c>
      <c r="P759">
        <f t="shared" si="59"/>
        <v>12324.100022628903</v>
      </c>
    </row>
    <row r="760" spans="1:16" x14ac:dyDescent="0.4">
      <c r="A760" s="1">
        <v>2016</v>
      </c>
      <c r="B760" s="1">
        <v>1</v>
      </c>
      <c r="C760" s="1">
        <v>29</v>
      </c>
      <c r="D760" s="1">
        <v>-5.5</v>
      </c>
      <c r="E760" s="1">
        <v>-7.1999998092651367</v>
      </c>
      <c r="F760" s="1">
        <v>-6.0999999046325684</v>
      </c>
      <c r="G760" s="1">
        <v>-15.89999961853027</v>
      </c>
      <c r="H760">
        <f>IF(D760&lt;&gt;"",MAX('DDD Model Calculations'!$D$20-'Weather Data'!D760,0),MAX('DDD Model Calculations'!$D$20-AVERAGE('Weather Data'!D759,'Weather Data'!D761),0))</f>
        <v>23.5</v>
      </c>
      <c r="I760">
        <f>IF(E760&lt;&gt;"",MAX('DDD Model Calculations'!$D$20-'Weather Data'!E760,0),MAX('DDD Model Calculations'!$D$20-AVERAGE('Weather Data'!E759,'Weather Data'!E761),0))</f>
        <v>25.199999809265137</v>
      </c>
      <c r="J760">
        <f>IF(F760&lt;&gt;"",MAX('DDD Model Calculations'!$D$20-'Weather Data'!F760,0),MAX('DDD Model Calculations'!$D$20-AVERAGE('Weather Data'!F759,'Weather Data'!F761),0))</f>
        <v>24.099999904632568</v>
      </c>
      <c r="K760">
        <f>IF(G760&lt;&gt;"",MAX('DDD Model Calculations'!$D$20-'Weather Data'!G760,0),MAX('DDD Model Calculations'!$D$20-AVERAGE('Weather Data'!G759,'Weather Data'!G761),0))</f>
        <v>33.899999618530273</v>
      </c>
      <c r="L760" s="2">
        <f t="shared" si="55"/>
        <v>42398</v>
      </c>
      <c r="M760">
        <f t="shared" si="56"/>
        <v>8507.1999934837222</v>
      </c>
      <c r="N760">
        <f t="shared" si="57"/>
        <v>9033.3999968469143</v>
      </c>
      <c r="O760">
        <f t="shared" si="58"/>
        <v>9879.0000028312206</v>
      </c>
      <c r="P760">
        <f t="shared" si="59"/>
        <v>12358.000022247434</v>
      </c>
    </row>
    <row r="761" spans="1:16" x14ac:dyDescent="0.4">
      <c r="A761" s="1">
        <v>2016</v>
      </c>
      <c r="B761" s="1">
        <v>1</v>
      </c>
      <c r="C761" s="1">
        <v>30</v>
      </c>
      <c r="D761" s="1">
        <v>-1.299999952316284</v>
      </c>
      <c r="E761" s="1">
        <v>-1.799999952316284</v>
      </c>
      <c r="F761" s="1">
        <v>-8.5</v>
      </c>
      <c r="G761" s="1">
        <v>0.89999997615814209</v>
      </c>
      <c r="H761">
        <f>IF(D761&lt;&gt;"",MAX('DDD Model Calculations'!$D$20-'Weather Data'!D761,0),MAX('DDD Model Calculations'!$D$20-AVERAGE('Weather Data'!D760,'Weather Data'!D762),0))</f>
        <v>19.299999952316284</v>
      </c>
      <c r="I761">
        <f>IF(E761&lt;&gt;"",MAX('DDD Model Calculations'!$D$20-'Weather Data'!E761,0),MAX('DDD Model Calculations'!$D$20-AVERAGE('Weather Data'!E760,'Weather Data'!E762),0))</f>
        <v>19.799999952316284</v>
      </c>
      <c r="J761">
        <f>IF(F761&lt;&gt;"",MAX('DDD Model Calculations'!$D$20-'Weather Data'!F761,0),MAX('DDD Model Calculations'!$D$20-AVERAGE('Weather Data'!F760,'Weather Data'!F762),0))</f>
        <v>26.5</v>
      </c>
      <c r="K761">
        <f>IF(G761&lt;&gt;"",MAX('DDD Model Calculations'!$D$20-'Weather Data'!G761,0),MAX('DDD Model Calculations'!$D$20-AVERAGE('Weather Data'!G760,'Weather Data'!G762),0))</f>
        <v>17.100000023841858</v>
      </c>
      <c r="L761" s="2">
        <f t="shared" si="55"/>
        <v>42399</v>
      </c>
      <c r="M761">
        <f t="shared" si="56"/>
        <v>8526.4999934360385</v>
      </c>
      <c r="N761">
        <f t="shared" si="57"/>
        <v>9053.1999967992306</v>
      </c>
      <c r="O761">
        <f t="shared" si="58"/>
        <v>9905.5000028312206</v>
      </c>
      <c r="P761">
        <f t="shared" si="59"/>
        <v>12375.100022271276</v>
      </c>
    </row>
    <row r="762" spans="1:16" x14ac:dyDescent="0.4">
      <c r="A762" s="1">
        <v>2016</v>
      </c>
      <c r="B762" s="1">
        <v>1</v>
      </c>
      <c r="C762" s="1">
        <v>31</v>
      </c>
      <c r="D762" s="1">
        <v>5.6999998092651367</v>
      </c>
      <c r="E762" s="1">
        <v>5.5</v>
      </c>
      <c r="F762" s="1">
        <v>0.30000001192092901</v>
      </c>
      <c r="G762" s="1">
        <v>-1.299999952316284</v>
      </c>
      <c r="H762">
        <f>IF(D762&lt;&gt;"",MAX('DDD Model Calculations'!$D$20-'Weather Data'!D762,0),MAX('DDD Model Calculations'!$D$20-AVERAGE('Weather Data'!D761,'Weather Data'!D763),0))</f>
        <v>12.300000190734863</v>
      </c>
      <c r="I762">
        <f>IF(E762&lt;&gt;"",MAX('DDD Model Calculations'!$D$20-'Weather Data'!E762,0),MAX('DDD Model Calculations'!$D$20-AVERAGE('Weather Data'!E761,'Weather Data'!E763),0))</f>
        <v>12.5</v>
      </c>
      <c r="J762">
        <f>IF(F762&lt;&gt;"",MAX('DDD Model Calculations'!$D$20-'Weather Data'!F762,0),MAX('DDD Model Calculations'!$D$20-AVERAGE('Weather Data'!F761,'Weather Data'!F763),0))</f>
        <v>17.699999988079071</v>
      </c>
      <c r="K762">
        <f>IF(G762&lt;&gt;"",MAX('DDD Model Calculations'!$D$20-'Weather Data'!G762,0),MAX('DDD Model Calculations'!$D$20-AVERAGE('Weather Data'!G761,'Weather Data'!G763),0))</f>
        <v>19.299999952316284</v>
      </c>
      <c r="L762" s="2">
        <f t="shared" si="55"/>
        <v>42400</v>
      </c>
      <c r="M762">
        <f t="shared" si="56"/>
        <v>8538.7999936267734</v>
      </c>
      <c r="N762">
        <f t="shared" si="57"/>
        <v>9065.6999967992306</v>
      </c>
      <c r="O762">
        <f t="shared" si="58"/>
        <v>9923.2000028192997</v>
      </c>
      <c r="P762">
        <f t="shared" si="59"/>
        <v>12394.400022223592</v>
      </c>
    </row>
    <row r="763" spans="1:16" x14ac:dyDescent="0.4">
      <c r="A763" s="1">
        <v>2016</v>
      </c>
      <c r="B763" s="1">
        <v>2</v>
      </c>
      <c r="C763" s="1">
        <v>1</v>
      </c>
      <c r="D763" s="1">
        <v>4.0999999046325684</v>
      </c>
      <c r="E763" s="1">
        <v>1.5</v>
      </c>
      <c r="F763" s="1">
        <v>2.5999999046325679</v>
      </c>
      <c r="G763" s="1">
        <v>-9.8999996185302734</v>
      </c>
      <c r="H763">
        <f>IF(D763&lt;&gt;"",MAX('DDD Model Calculations'!$D$20-'Weather Data'!D763,0),MAX('DDD Model Calculations'!$D$20-AVERAGE('Weather Data'!D762,'Weather Data'!D764),0))</f>
        <v>13.900000095367432</v>
      </c>
      <c r="I763">
        <f>IF(E763&lt;&gt;"",MAX('DDD Model Calculations'!$D$20-'Weather Data'!E763,0),MAX('DDD Model Calculations'!$D$20-AVERAGE('Weather Data'!E762,'Weather Data'!E764),0))</f>
        <v>16.5</v>
      </c>
      <c r="J763">
        <f>IF(F763&lt;&gt;"",MAX('DDD Model Calculations'!$D$20-'Weather Data'!F763,0),MAX('DDD Model Calculations'!$D$20-AVERAGE('Weather Data'!F762,'Weather Data'!F764),0))</f>
        <v>15.400000095367432</v>
      </c>
      <c r="K763">
        <f>IF(G763&lt;&gt;"",MAX('DDD Model Calculations'!$D$20-'Weather Data'!G763,0),MAX('DDD Model Calculations'!$D$20-AVERAGE('Weather Data'!G762,'Weather Data'!G764),0))</f>
        <v>27.899999618530273</v>
      </c>
      <c r="L763" s="2">
        <f t="shared" si="55"/>
        <v>42401</v>
      </c>
      <c r="M763">
        <f t="shared" si="56"/>
        <v>8552.6999937221408</v>
      </c>
      <c r="N763">
        <f t="shared" si="57"/>
        <v>9082.1999967992306</v>
      </c>
      <c r="O763">
        <f t="shared" si="58"/>
        <v>9938.6000029146671</v>
      </c>
      <c r="P763">
        <f t="shared" si="59"/>
        <v>12422.300021842122</v>
      </c>
    </row>
    <row r="764" spans="1:16" x14ac:dyDescent="0.4">
      <c r="A764" s="1">
        <v>2016</v>
      </c>
      <c r="B764" s="1">
        <v>2</v>
      </c>
      <c r="C764" s="1">
        <v>2</v>
      </c>
      <c r="D764" s="1">
        <v>0</v>
      </c>
      <c r="E764" s="1">
        <v>-0.69999998807907104</v>
      </c>
      <c r="F764" s="1">
        <v>-4.9000000953674316</v>
      </c>
      <c r="G764" s="1">
        <v>-9.1000003814697266</v>
      </c>
      <c r="H764">
        <f>IF(D764&lt;&gt;"",MAX('DDD Model Calculations'!$D$20-'Weather Data'!D764,0),MAX('DDD Model Calculations'!$D$20-AVERAGE('Weather Data'!D763,'Weather Data'!D765),0))</f>
        <v>18</v>
      </c>
      <c r="I764">
        <f>IF(E764&lt;&gt;"",MAX('DDD Model Calculations'!$D$20-'Weather Data'!E764,0),MAX('DDD Model Calculations'!$D$20-AVERAGE('Weather Data'!E763,'Weather Data'!E765),0))</f>
        <v>18.699999988079071</v>
      </c>
      <c r="J764">
        <f>IF(F764&lt;&gt;"",MAX('DDD Model Calculations'!$D$20-'Weather Data'!F764,0),MAX('DDD Model Calculations'!$D$20-AVERAGE('Weather Data'!F763,'Weather Data'!F765),0))</f>
        <v>22.900000095367432</v>
      </c>
      <c r="K764">
        <f>IF(G764&lt;&gt;"",MAX('DDD Model Calculations'!$D$20-'Weather Data'!G764,0),MAX('DDD Model Calculations'!$D$20-AVERAGE('Weather Data'!G763,'Weather Data'!G765),0))</f>
        <v>27.100000381469727</v>
      </c>
      <c r="L764" s="2">
        <f t="shared" si="55"/>
        <v>42402</v>
      </c>
      <c r="M764">
        <f t="shared" si="56"/>
        <v>8570.6999937221408</v>
      </c>
      <c r="N764">
        <f t="shared" si="57"/>
        <v>9100.8999967873096</v>
      </c>
      <c r="O764">
        <f t="shared" si="58"/>
        <v>9961.5000030100346</v>
      </c>
      <c r="P764">
        <f t="shared" si="59"/>
        <v>12449.400022223592</v>
      </c>
    </row>
    <row r="765" spans="1:16" x14ac:dyDescent="0.4">
      <c r="A765" s="1">
        <v>2016</v>
      </c>
      <c r="B765" s="1">
        <v>2</v>
      </c>
      <c r="C765" s="1">
        <v>3</v>
      </c>
      <c r="D765" s="1">
        <v>8.8999996185302734</v>
      </c>
      <c r="E765" s="1">
        <v>8</v>
      </c>
      <c r="F765" s="1">
        <v>1.3999999761581421</v>
      </c>
      <c r="G765" s="1">
        <v>-15.10000038146973</v>
      </c>
      <c r="H765">
        <f>IF(D765&lt;&gt;"",MAX('DDD Model Calculations'!$D$20-'Weather Data'!D765,0),MAX('DDD Model Calculations'!$D$20-AVERAGE('Weather Data'!D764,'Weather Data'!D766),0))</f>
        <v>9.1000003814697266</v>
      </c>
      <c r="I765">
        <f>IF(E765&lt;&gt;"",MAX('DDD Model Calculations'!$D$20-'Weather Data'!E765,0),MAX('DDD Model Calculations'!$D$20-AVERAGE('Weather Data'!E764,'Weather Data'!E766),0))</f>
        <v>10</v>
      </c>
      <c r="J765">
        <f>IF(F765&lt;&gt;"",MAX('DDD Model Calculations'!$D$20-'Weather Data'!F765,0),MAX('DDD Model Calculations'!$D$20-AVERAGE('Weather Data'!F764,'Weather Data'!F766),0))</f>
        <v>16.600000023841858</v>
      </c>
      <c r="K765">
        <f>IF(G765&lt;&gt;"",MAX('DDD Model Calculations'!$D$20-'Weather Data'!G765,0),MAX('DDD Model Calculations'!$D$20-AVERAGE('Weather Data'!G764,'Weather Data'!G766),0))</f>
        <v>33.100000381469727</v>
      </c>
      <c r="L765" s="2">
        <f t="shared" si="55"/>
        <v>42403</v>
      </c>
      <c r="M765">
        <f t="shared" si="56"/>
        <v>8579.7999941036105</v>
      </c>
      <c r="N765">
        <f t="shared" si="57"/>
        <v>9110.8999967873096</v>
      </c>
      <c r="O765">
        <f t="shared" si="58"/>
        <v>9978.1000030338764</v>
      </c>
      <c r="P765">
        <f t="shared" si="59"/>
        <v>12482.500022605062</v>
      </c>
    </row>
    <row r="766" spans="1:16" x14ac:dyDescent="0.4">
      <c r="A766" s="1">
        <v>2016</v>
      </c>
      <c r="B766" s="1">
        <v>2</v>
      </c>
      <c r="C766" s="1">
        <v>4</v>
      </c>
      <c r="D766" s="1">
        <v>1.1000000238418579</v>
      </c>
      <c r="E766" s="1">
        <v>-0.10000000149011611</v>
      </c>
      <c r="F766" s="1">
        <v>-0.69999998807907104</v>
      </c>
      <c r="G766" s="1">
        <v>-17.10000038146973</v>
      </c>
      <c r="H766">
        <f>IF(D766&lt;&gt;"",MAX('DDD Model Calculations'!$D$20-'Weather Data'!D766,0),MAX('DDD Model Calculations'!$D$20-AVERAGE('Weather Data'!D765,'Weather Data'!D767),0))</f>
        <v>16.899999976158142</v>
      </c>
      <c r="I766">
        <f>IF(E766&lt;&gt;"",MAX('DDD Model Calculations'!$D$20-'Weather Data'!E766,0),MAX('DDD Model Calculations'!$D$20-AVERAGE('Weather Data'!E765,'Weather Data'!E767),0))</f>
        <v>18.100000001490116</v>
      </c>
      <c r="J766">
        <f>IF(F766&lt;&gt;"",MAX('DDD Model Calculations'!$D$20-'Weather Data'!F766,0),MAX('DDD Model Calculations'!$D$20-AVERAGE('Weather Data'!F765,'Weather Data'!F767),0))</f>
        <v>18.699999988079071</v>
      </c>
      <c r="K766">
        <f>IF(G766&lt;&gt;"",MAX('DDD Model Calculations'!$D$20-'Weather Data'!G766,0),MAX('DDD Model Calculations'!$D$20-AVERAGE('Weather Data'!G765,'Weather Data'!G767),0))</f>
        <v>35.100000381469727</v>
      </c>
      <c r="L766" s="2">
        <f t="shared" si="55"/>
        <v>42404</v>
      </c>
      <c r="M766">
        <f t="shared" si="56"/>
        <v>8596.6999940797687</v>
      </c>
      <c r="N766">
        <f t="shared" si="57"/>
        <v>9128.9999967887998</v>
      </c>
      <c r="O766">
        <f t="shared" si="58"/>
        <v>9996.8000030219555</v>
      </c>
      <c r="P766">
        <f t="shared" si="59"/>
        <v>12517.600022986531</v>
      </c>
    </row>
    <row r="767" spans="1:16" x14ac:dyDescent="0.4">
      <c r="A767" s="1">
        <v>2016</v>
      </c>
      <c r="B767" s="1">
        <v>2</v>
      </c>
      <c r="C767" s="1">
        <v>5</v>
      </c>
      <c r="D767" s="1">
        <v>-0.20000000298023221</v>
      </c>
      <c r="E767" s="1">
        <v>-3.0999999046325679</v>
      </c>
      <c r="F767" s="1">
        <v>-5.5999999046325684</v>
      </c>
      <c r="G767" s="1">
        <v>-13.80000019073486</v>
      </c>
      <c r="H767">
        <f>IF(D767&lt;&gt;"",MAX('DDD Model Calculations'!$D$20-'Weather Data'!D767,0),MAX('DDD Model Calculations'!$D$20-AVERAGE('Weather Data'!D766,'Weather Data'!D768),0))</f>
        <v>18.200000002980232</v>
      </c>
      <c r="I767">
        <f>IF(E767&lt;&gt;"",MAX('DDD Model Calculations'!$D$20-'Weather Data'!E767,0),MAX('DDD Model Calculations'!$D$20-AVERAGE('Weather Data'!E766,'Weather Data'!E768),0))</f>
        <v>21.099999904632568</v>
      </c>
      <c r="J767">
        <f>IF(F767&lt;&gt;"",MAX('DDD Model Calculations'!$D$20-'Weather Data'!F767,0),MAX('DDD Model Calculations'!$D$20-AVERAGE('Weather Data'!F766,'Weather Data'!F768),0))</f>
        <v>23.599999904632568</v>
      </c>
      <c r="K767">
        <f>IF(G767&lt;&gt;"",MAX('DDD Model Calculations'!$D$20-'Weather Data'!G767,0),MAX('DDD Model Calculations'!$D$20-AVERAGE('Weather Data'!G766,'Weather Data'!G768),0))</f>
        <v>31.80000019073486</v>
      </c>
      <c r="L767" s="2">
        <f t="shared" si="55"/>
        <v>42405</v>
      </c>
      <c r="M767">
        <f t="shared" si="56"/>
        <v>8614.8999940827489</v>
      </c>
      <c r="N767">
        <f t="shared" si="57"/>
        <v>9150.0999966934323</v>
      </c>
      <c r="O767">
        <f t="shared" si="58"/>
        <v>10020.400002926588</v>
      </c>
      <c r="P767">
        <f t="shared" si="59"/>
        <v>12549.400023177266</v>
      </c>
    </row>
    <row r="768" spans="1:16" x14ac:dyDescent="0.4">
      <c r="A768" s="1">
        <v>2016</v>
      </c>
      <c r="B768" s="1">
        <v>2</v>
      </c>
      <c r="C768" s="1">
        <v>6</v>
      </c>
      <c r="D768" s="1">
        <v>1.1000000238418579</v>
      </c>
      <c r="E768" s="1">
        <v>0.40000000596046448</v>
      </c>
      <c r="F768" s="1">
        <v>-1.3999999761581421</v>
      </c>
      <c r="G768" s="1">
        <v>-5.4000000953674316</v>
      </c>
      <c r="H768">
        <f>IF(D768&lt;&gt;"",MAX('DDD Model Calculations'!$D$20-'Weather Data'!D768,0),MAX('DDD Model Calculations'!$D$20-AVERAGE('Weather Data'!D767,'Weather Data'!D769),0))</f>
        <v>16.899999976158142</v>
      </c>
      <c r="I768">
        <f>IF(E768&lt;&gt;"",MAX('DDD Model Calculations'!$D$20-'Weather Data'!E768,0),MAX('DDD Model Calculations'!$D$20-AVERAGE('Weather Data'!E767,'Weather Data'!E769),0))</f>
        <v>17.599999994039536</v>
      </c>
      <c r="J768">
        <f>IF(F768&lt;&gt;"",MAX('DDD Model Calculations'!$D$20-'Weather Data'!F768,0),MAX('DDD Model Calculations'!$D$20-AVERAGE('Weather Data'!F767,'Weather Data'!F769),0))</f>
        <v>19.399999976158142</v>
      </c>
      <c r="K768">
        <f>IF(G768&lt;&gt;"",MAX('DDD Model Calculations'!$D$20-'Weather Data'!G768,0),MAX('DDD Model Calculations'!$D$20-AVERAGE('Weather Data'!G767,'Weather Data'!G769),0))</f>
        <v>23.400000095367432</v>
      </c>
      <c r="L768" s="2">
        <f t="shared" si="55"/>
        <v>42406</v>
      </c>
      <c r="M768">
        <f t="shared" si="56"/>
        <v>8631.799994058907</v>
      </c>
      <c r="N768">
        <f t="shared" si="57"/>
        <v>9167.6999966874719</v>
      </c>
      <c r="O768">
        <f t="shared" si="58"/>
        <v>10039.800002902746</v>
      </c>
      <c r="P768">
        <f t="shared" si="59"/>
        <v>12572.800023272634</v>
      </c>
    </row>
    <row r="769" spans="1:16" x14ac:dyDescent="0.4">
      <c r="A769" s="1">
        <v>2016</v>
      </c>
      <c r="B769" s="1">
        <v>2</v>
      </c>
      <c r="C769" s="1">
        <v>7</v>
      </c>
      <c r="D769" s="1">
        <v>1.799999952316284</v>
      </c>
      <c r="E769" s="1">
        <v>1.6000000238418579</v>
      </c>
      <c r="F769" s="1">
        <v>-4.4000000953674316</v>
      </c>
      <c r="G769" s="1">
        <v>-6.0999999046325684</v>
      </c>
      <c r="H769">
        <f>IF(D769&lt;&gt;"",MAX('DDD Model Calculations'!$D$20-'Weather Data'!D769,0),MAX('DDD Model Calculations'!$D$20-AVERAGE('Weather Data'!D768,'Weather Data'!D770),0))</f>
        <v>16.200000047683716</v>
      </c>
      <c r="I769">
        <f>IF(E769&lt;&gt;"",MAX('DDD Model Calculations'!$D$20-'Weather Data'!E769,0),MAX('DDD Model Calculations'!$D$20-AVERAGE('Weather Data'!E768,'Weather Data'!E770),0))</f>
        <v>16.399999976158142</v>
      </c>
      <c r="J769">
        <f>IF(F769&lt;&gt;"",MAX('DDD Model Calculations'!$D$20-'Weather Data'!F769,0),MAX('DDD Model Calculations'!$D$20-AVERAGE('Weather Data'!F768,'Weather Data'!F770),0))</f>
        <v>22.400000095367432</v>
      </c>
      <c r="K769">
        <f>IF(G769&lt;&gt;"",MAX('DDD Model Calculations'!$D$20-'Weather Data'!G769,0),MAX('DDD Model Calculations'!$D$20-AVERAGE('Weather Data'!G768,'Weather Data'!G770),0))</f>
        <v>24.099999904632568</v>
      </c>
      <c r="L769" s="2">
        <f t="shared" si="55"/>
        <v>42407</v>
      </c>
      <c r="M769">
        <f t="shared" si="56"/>
        <v>8647.9999941065907</v>
      </c>
      <c r="N769">
        <f t="shared" si="57"/>
        <v>9184.09999666363</v>
      </c>
      <c r="O769">
        <f t="shared" si="58"/>
        <v>10062.200002998114</v>
      </c>
      <c r="P769">
        <f t="shared" si="59"/>
        <v>12596.900023177266</v>
      </c>
    </row>
    <row r="770" spans="1:16" x14ac:dyDescent="0.4">
      <c r="A770" s="1">
        <v>2016</v>
      </c>
      <c r="B770" s="1">
        <v>2</v>
      </c>
      <c r="C770" s="1">
        <v>8</v>
      </c>
      <c r="D770" s="1">
        <v>1.700000047683716</v>
      </c>
      <c r="E770" s="1">
        <v>2.9000000953674321</v>
      </c>
      <c r="F770" s="1">
        <v>-7.4000000953674316</v>
      </c>
      <c r="G770" s="1">
        <v>-13.69999980926514</v>
      </c>
      <c r="H770">
        <f>IF(D770&lt;&gt;"",MAX('DDD Model Calculations'!$D$20-'Weather Data'!D770,0),MAX('DDD Model Calculations'!$D$20-AVERAGE('Weather Data'!D769,'Weather Data'!D771),0))</f>
        <v>16.299999952316284</v>
      </c>
      <c r="I770">
        <f>IF(E770&lt;&gt;"",MAX('DDD Model Calculations'!$D$20-'Weather Data'!E770,0),MAX('DDD Model Calculations'!$D$20-AVERAGE('Weather Data'!E769,'Weather Data'!E771),0))</f>
        <v>15.099999904632568</v>
      </c>
      <c r="J770">
        <f>IF(F770&lt;&gt;"",MAX('DDD Model Calculations'!$D$20-'Weather Data'!F770,0),MAX('DDD Model Calculations'!$D$20-AVERAGE('Weather Data'!F769,'Weather Data'!F771),0))</f>
        <v>25.400000095367432</v>
      </c>
      <c r="K770">
        <f>IF(G770&lt;&gt;"",MAX('DDD Model Calculations'!$D$20-'Weather Data'!G770,0),MAX('DDD Model Calculations'!$D$20-AVERAGE('Weather Data'!G769,'Weather Data'!G771),0))</f>
        <v>31.69999980926514</v>
      </c>
      <c r="L770" s="2">
        <f t="shared" ref="L770:L833" si="60">DATE(A770,B770,C770)</f>
        <v>42408</v>
      </c>
      <c r="M770">
        <f t="shared" si="56"/>
        <v>8664.299994058907</v>
      </c>
      <c r="N770">
        <f t="shared" si="57"/>
        <v>9199.1999965682626</v>
      </c>
      <c r="O770">
        <f t="shared" si="58"/>
        <v>10087.600003093481</v>
      </c>
      <c r="P770">
        <f t="shared" si="59"/>
        <v>12628.600022986531</v>
      </c>
    </row>
    <row r="771" spans="1:16" x14ac:dyDescent="0.4">
      <c r="A771" s="1">
        <v>2016</v>
      </c>
      <c r="B771" s="1">
        <v>2</v>
      </c>
      <c r="C771" s="1">
        <v>9</v>
      </c>
      <c r="D771" s="1">
        <v>-0.89999997615814209</v>
      </c>
      <c r="E771" s="1">
        <v>-1.8999999761581421</v>
      </c>
      <c r="F771" s="1">
        <v>-7.4000000953674316</v>
      </c>
      <c r="G771" s="1">
        <v>-17.29999923706055</v>
      </c>
      <c r="H771">
        <f>IF(D771&lt;&gt;"",MAX('DDD Model Calculations'!$D$20-'Weather Data'!D771,0),MAX('DDD Model Calculations'!$D$20-AVERAGE('Weather Data'!D770,'Weather Data'!D772),0))</f>
        <v>18.899999976158142</v>
      </c>
      <c r="I771">
        <f>IF(E771&lt;&gt;"",MAX('DDD Model Calculations'!$D$20-'Weather Data'!E771,0),MAX('DDD Model Calculations'!$D$20-AVERAGE('Weather Data'!E770,'Weather Data'!E772),0))</f>
        <v>19.899999976158142</v>
      </c>
      <c r="J771">
        <f>IF(F771&lt;&gt;"",MAX('DDD Model Calculations'!$D$20-'Weather Data'!F771,0),MAX('DDD Model Calculations'!$D$20-AVERAGE('Weather Data'!F770,'Weather Data'!F772),0))</f>
        <v>25.400000095367432</v>
      </c>
      <c r="K771">
        <f>IF(G771&lt;&gt;"",MAX('DDD Model Calculations'!$D$20-'Weather Data'!G771,0),MAX('DDD Model Calculations'!$D$20-AVERAGE('Weather Data'!G770,'Weather Data'!G772),0))</f>
        <v>35.299999237060547</v>
      </c>
      <c r="L771" s="2">
        <f t="shared" si="60"/>
        <v>42409</v>
      </c>
      <c r="M771">
        <f t="shared" ref="M771:M834" si="61">M770+H771</f>
        <v>8683.1999940350652</v>
      </c>
      <c r="N771">
        <f t="shared" ref="N771:N834" si="62">N770+I771</f>
        <v>9219.0999965444207</v>
      </c>
      <c r="O771">
        <f t="shared" ref="O771:O834" si="63">O770+J771</f>
        <v>10113.000003188848</v>
      </c>
      <c r="P771">
        <f t="shared" ref="P771:P834" si="64">P770+K771</f>
        <v>12663.900022223592</v>
      </c>
    </row>
    <row r="772" spans="1:16" x14ac:dyDescent="0.4">
      <c r="A772" s="1">
        <v>2016</v>
      </c>
      <c r="B772" s="1">
        <v>2</v>
      </c>
      <c r="C772" s="1">
        <v>10</v>
      </c>
      <c r="D772" s="1">
        <v>-6.6999998092651367</v>
      </c>
      <c r="E772" s="1">
        <v>-8.1000003814697266</v>
      </c>
      <c r="F772" s="1">
        <v>-8.5</v>
      </c>
      <c r="G772" s="1">
        <v>-20.60000038146973</v>
      </c>
      <c r="H772">
        <f>IF(D772&lt;&gt;"",MAX('DDD Model Calculations'!$D$20-'Weather Data'!D772,0),MAX('DDD Model Calculations'!$D$20-AVERAGE('Weather Data'!D771,'Weather Data'!D773),0))</f>
        <v>24.699999809265137</v>
      </c>
      <c r="I772">
        <f>IF(E772&lt;&gt;"",MAX('DDD Model Calculations'!$D$20-'Weather Data'!E772,0),MAX('DDD Model Calculations'!$D$20-AVERAGE('Weather Data'!E771,'Weather Data'!E773),0))</f>
        <v>26.100000381469727</v>
      </c>
      <c r="J772">
        <f>IF(F772&lt;&gt;"",MAX('DDD Model Calculations'!$D$20-'Weather Data'!F772,0),MAX('DDD Model Calculations'!$D$20-AVERAGE('Weather Data'!F771,'Weather Data'!F773),0))</f>
        <v>26.5</v>
      </c>
      <c r="K772">
        <f>IF(G772&lt;&gt;"",MAX('DDD Model Calculations'!$D$20-'Weather Data'!G772,0),MAX('DDD Model Calculations'!$D$20-AVERAGE('Weather Data'!G771,'Weather Data'!G773),0))</f>
        <v>38.600000381469727</v>
      </c>
      <c r="L772" s="2">
        <f t="shared" si="60"/>
        <v>42410</v>
      </c>
      <c r="M772">
        <f t="shared" si="61"/>
        <v>8707.8999938443303</v>
      </c>
      <c r="N772">
        <f t="shared" si="62"/>
        <v>9245.1999969258904</v>
      </c>
      <c r="O772">
        <f t="shared" si="63"/>
        <v>10139.500003188848</v>
      </c>
      <c r="P772">
        <f t="shared" si="64"/>
        <v>12702.500022605062</v>
      </c>
    </row>
    <row r="773" spans="1:16" x14ac:dyDescent="0.4">
      <c r="A773" s="1">
        <v>2016</v>
      </c>
      <c r="B773" s="1">
        <v>2</v>
      </c>
      <c r="C773" s="1">
        <v>11</v>
      </c>
      <c r="D773" s="1">
        <v>-13.19999980926514</v>
      </c>
      <c r="E773" s="1">
        <v>-13.60000038146973</v>
      </c>
      <c r="F773" s="1">
        <v>-17.20000076293945</v>
      </c>
      <c r="G773" s="1">
        <v>-20.29999923706055</v>
      </c>
      <c r="H773">
        <f>IF(D773&lt;&gt;"",MAX('DDD Model Calculations'!$D$20-'Weather Data'!D773,0),MAX('DDD Model Calculations'!$D$20-AVERAGE('Weather Data'!D772,'Weather Data'!D774),0))</f>
        <v>31.19999980926514</v>
      </c>
      <c r="I773">
        <f>IF(E773&lt;&gt;"",MAX('DDD Model Calculations'!$D$20-'Weather Data'!E773,0),MAX('DDD Model Calculations'!$D$20-AVERAGE('Weather Data'!E772,'Weather Data'!E774),0))</f>
        <v>31.60000038146973</v>
      </c>
      <c r="J773">
        <f>IF(F773&lt;&gt;"",MAX('DDD Model Calculations'!$D$20-'Weather Data'!F773,0),MAX('DDD Model Calculations'!$D$20-AVERAGE('Weather Data'!F772,'Weather Data'!F774),0))</f>
        <v>35.200000762939453</v>
      </c>
      <c r="K773">
        <f>IF(G773&lt;&gt;"",MAX('DDD Model Calculations'!$D$20-'Weather Data'!G773,0),MAX('DDD Model Calculations'!$D$20-AVERAGE('Weather Data'!G772,'Weather Data'!G774),0))</f>
        <v>38.299999237060547</v>
      </c>
      <c r="L773" s="2">
        <f t="shared" si="60"/>
        <v>42411</v>
      </c>
      <c r="M773">
        <f t="shared" si="61"/>
        <v>8739.0999936535954</v>
      </c>
      <c r="N773">
        <f t="shared" si="62"/>
        <v>9276.7999973073602</v>
      </c>
      <c r="O773">
        <f t="shared" si="63"/>
        <v>10174.700003951788</v>
      </c>
      <c r="P773">
        <f t="shared" si="64"/>
        <v>12740.800021842122</v>
      </c>
    </row>
    <row r="774" spans="1:16" x14ac:dyDescent="0.4">
      <c r="A774" s="1">
        <v>2016</v>
      </c>
      <c r="B774" s="1">
        <v>2</v>
      </c>
      <c r="C774" s="1">
        <v>12</v>
      </c>
      <c r="D774" s="1">
        <v>-10</v>
      </c>
      <c r="E774" s="1">
        <v>-11.10000038146973</v>
      </c>
      <c r="F774" s="1">
        <v>-13.60000038146973</v>
      </c>
      <c r="G774" s="1">
        <v>-19.79999923706055</v>
      </c>
      <c r="H774">
        <f>IF(D774&lt;&gt;"",MAX('DDD Model Calculations'!$D$20-'Weather Data'!D774,0),MAX('DDD Model Calculations'!$D$20-AVERAGE('Weather Data'!D773,'Weather Data'!D775),0))</f>
        <v>28</v>
      </c>
      <c r="I774">
        <f>IF(E774&lt;&gt;"",MAX('DDD Model Calculations'!$D$20-'Weather Data'!E774,0),MAX('DDD Model Calculations'!$D$20-AVERAGE('Weather Data'!E773,'Weather Data'!E775),0))</f>
        <v>29.10000038146973</v>
      </c>
      <c r="J774">
        <f>IF(F774&lt;&gt;"",MAX('DDD Model Calculations'!$D$20-'Weather Data'!F774,0),MAX('DDD Model Calculations'!$D$20-AVERAGE('Weather Data'!F773,'Weather Data'!F775),0))</f>
        <v>31.60000038146973</v>
      </c>
      <c r="K774">
        <f>IF(G774&lt;&gt;"",MAX('DDD Model Calculations'!$D$20-'Weather Data'!G774,0),MAX('DDD Model Calculations'!$D$20-AVERAGE('Weather Data'!G773,'Weather Data'!G775),0))</f>
        <v>37.799999237060547</v>
      </c>
      <c r="L774" s="2">
        <f t="shared" si="60"/>
        <v>42412</v>
      </c>
      <c r="M774">
        <f t="shared" si="61"/>
        <v>8767.0999936535954</v>
      </c>
      <c r="N774">
        <f t="shared" si="62"/>
        <v>9305.8999976888299</v>
      </c>
      <c r="O774">
        <f t="shared" si="63"/>
        <v>10206.300004333258</v>
      </c>
      <c r="P774">
        <f t="shared" si="64"/>
        <v>12778.600021079183</v>
      </c>
    </row>
    <row r="775" spans="1:16" x14ac:dyDescent="0.4">
      <c r="A775" s="1">
        <v>2016</v>
      </c>
      <c r="B775" s="1">
        <v>2</v>
      </c>
      <c r="C775" s="1">
        <v>13</v>
      </c>
      <c r="D775" s="1">
        <v>-21.20000076293945</v>
      </c>
      <c r="E775" s="1">
        <v>-17.29999923706055</v>
      </c>
      <c r="F775" s="1">
        <v>-23</v>
      </c>
      <c r="G775" s="1">
        <v>-21.39999961853027</v>
      </c>
      <c r="H775">
        <f>IF(D775&lt;&gt;"",MAX('DDD Model Calculations'!$D$20-'Weather Data'!D775,0),MAX('DDD Model Calculations'!$D$20-AVERAGE('Weather Data'!D774,'Weather Data'!D776),0))</f>
        <v>39.200000762939453</v>
      </c>
      <c r="I775">
        <f>IF(E775&lt;&gt;"",MAX('DDD Model Calculations'!$D$20-'Weather Data'!E775,0),MAX('DDD Model Calculations'!$D$20-AVERAGE('Weather Data'!E774,'Weather Data'!E776),0))</f>
        <v>35.299999237060547</v>
      </c>
      <c r="J775">
        <f>IF(F775&lt;&gt;"",MAX('DDD Model Calculations'!$D$20-'Weather Data'!F775,0),MAX('DDD Model Calculations'!$D$20-AVERAGE('Weather Data'!F774,'Weather Data'!F776),0))</f>
        <v>41</v>
      </c>
      <c r="K775">
        <f>IF(G775&lt;&gt;"",MAX('DDD Model Calculations'!$D$20-'Weather Data'!G775,0),MAX('DDD Model Calculations'!$D$20-AVERAGE('Weather Data'!G774,'Weather Data'!G776),0))</f>
        <v>39.399999618530273</v>
      </c>
      <c r="L775" s="2">
        <f t="shared" si="60"/>
        <v>42413</v>
      </c>
      <c r="M775">
        <f t="shared" si="61"/>
        <v>8806.2999944165349</v>
      </c>
      <c r="N775">
        <f t="shared" si="62"/>
        <v>9341.1999969258904</v>
      </c>
      <c r="O775">
        <f t="shared" si="63"/>
        <v>10247.300004333258</v>
      </c>
      <c r="P775">
        <f t="shared" si="64"/>
        <v>12818.000020697713</v>
      </c>
    </row>
    <row r="776" spans="1:16" x14ac:dyDescent="0.4">
      <c r="A776" s="1">
        <v>2016</v>
      </c>
      <c r="B776" s="1">
        <v>2</v>
      </c>
      <c r="C776" s="1">
        <v>14</v>
      </c>
      <c r="D776" s="1">
        <v>-17.39999961853027</v>
      </c>
      <c r="E776" s="1">
        <v>-18</v>
      </c>
      <c r="F776" s="1">
        <v>-24</v>
      </c>
      <c r="G776" s="1">
        <v>-17</v>
      </c>
      <c r="H776">
        <f>IF(D776&lt;&gt;"",MAX('DDD Model Calculations'!$D$20-'Weather Data'!D776,0),MAX('DDD Model Calculations'!$D$20-AVERAGE('Weather Data'!D775,'Weather Data'!D777),0))</f>
        <v>35.399999618530273</v>
      </c>
      <c r="I776">
        <f>IF(E776&lt;&gt;"",MAX('DDD Model Calculations'!$D$20-'Weather Data'!E776,0),MAX('DDD Model Calculations'!$D$20-AVERAGE('Weather Data'!E775,'Weather Data'!E777),0))</f>
        <v>36</v>
      </c>
      <c r="J776">
        <f>IF(F776&lt;&gt;"",MAX('DDD Model Calculations'!$D$20-'Weather Data'!F776,0),MAX('DDD Model Calculations'!$D$20-AVERAGE('Weather Data'!F775,'Weather Data'!F777),0))</f>
        <v>42</v>
      </c>
      <c r="K776">
        <f>IF(G776&lt;&gt;"",MAX('DDD Model Calculations'!$D$20-'Weather Data'!G776,0),MAX('DDD Model Calculations'!$D$20-AVERAGE('Weather Data'!G775,'Weather Data'!G777),0))</f>
        <v>35</v>
      </c>
      <c r="L776" s="2">
        <f t="shared" si="60"/>
        <v>42414</v>
      </c>
      <c r="M776">
        <f t="shared" si="61"/>
        <v>8841.6999940350652</v>
      </c>
      <c r="N776">
        <f t="shared" si="62"/>
        <v>9377.1999969258904</v>
      </c>
      <c r="O776">
        <f t="shared" si="63"/>
        <v>10289.300004333258</v>
      </c>
      <c r="P776">
        <f t="shared" si="64"/>
        <v>12853.000020697713</v>
      </c>
    </row>
    <row r="777" spans="1:16" x14ac:dyDescent="0.4">
      <c r="A777" s="1">
        <v>2016</v>
      </c>
      <c r="B777" s="1">
        <v>2</v>
      </c>
      <c r="C777" s="1">
        <v>15</v>
      </c>
      <c r="D777" s="1">
        <v>-6.1999998092651367</v>
      </c>
      <c r="E777" s="1">
        <v>-8.8000001907348633</v>
      </c>
      <c r="F777" s="1">
        <v>-17.89999961853027</v>
      </c>
      <c r="G777" s="1">
        <v>-5.5</v>
      </c>
      <c r="H777">
        <f>IF(D777&lt;&gt;"",MAX('DDD Model Calculations'!$D$20-'Weather Data'!D777,0),MAX('DDD Model Calculations'!$D$20-AVERAGE('Weather Data'!D776,'Weather Data'!D778),0))</f>
        <v>24.199999809265137</v>
      </c>
      <c r="I777">
        <f>IF(E777&lt;&gt;"",MAX('DDD Model Calculations'!$D$20-'Weather Data'!E777,0),MAX('DDD Model Calculations'!$D$20-AVERAGE('Weather Data'!E776,'Weather Data'!E778),0))</f>
        <v>26.800000190734863</v>
      </c>
      <c r="J777">
        <f>IF(F777&lt;&gt;"",MAX('DDD Model Calculations'!$D$20-'Weather Data'!F777,0),MAX('DDD Model Calculations'!$D$20-AVERAGE('Weather Data'!F776,'Weather Data'!F778),0))</f>
        <v>35.899999618530273</v>
      </c>
      <c r="K777">
        <f>IF(G777&lt;&gt;"",MAX('DDD Model Calculations'!$D$20-'Weather Data'!G777,0),MAX('DDD Model Calculations'!$D$20-AVERAGE('Weather Data'!G776,'Weather Data'!G778),0))</f>
        <v>23.5</v>
      </c>
      <c r="L777" s="2">
        <f t="shared" si="60"/>
        <v>42415</v>
      </c>
      <c r="M777">
        <f t="shared" si="61"/>
        <v>8865.8999938443303</v>
      </c>
      <c r="N777">
        <f t="shared" si="62"/>
        <v>9403.9999971166253</v>
      </c>
      <c r="O777">
        <f t="shared" si="63"/>
        <v>10325.200003951788</v>
      </c>
      <c r="P777">
        <f t="shared" si="64"/>
        <v>12876.500020697713</v>
      </c>
    </row>
    <row r="778" spans="1:16" x14ac:dyDescent="0.4">
      <c r="A778" s="1">
        <v>2016</v>
      </c>
      <c r="B778" s="1">
        <v>2</v>
      </c>
      <c r="C778" s="1">
        <v>16</v>
      </c>
      <c r="D778" s="1">
        <v>-1.1000000238418579</v>
      </c>
      <c r="E778" s="1">
        <v>-2.7999999523162842</v>
      </c>
      <c r="F778" s="1">
        <v>-7.1999998092651367</v>
      </c>
      <c r="G778" s="1">
        <v>-13.19999980926514</v>
      </c>
      <c r="H778">
        <f>IF(D778&lt;&gt;"",MAX('DDD Model Calculations'!$D$20-'Weather Data'!D778,0),MAX('DDD Model Calculations'!$D$20-AVERAGE('Weather Data'!D777,'Weather Data'!D779),0))</f>
        <v>19.100000023841858</v>
      </c>
      <c r="I778">
        <f>IF(E778&lt;&gt;"",MAX('DDD Model Calculations'!$D$20-'Weather Data'!E778,0),MAX('DDD Model Calculations'!$D$20-AVERAGE('Weather Data'!E777,'Weather Data'!E779),0))</f>
        <v>20.799999952316284</v>
      </c>
      <c r="J778">
        <f>IF(F778&lt;&gt;"",MAX('DDD Model Calculations'!$D$20-'Weather Data'!F778,0),MAX('DDD Model Calculations'!$D$20-AVERAGE('Weather Data'!F777,'Weather Data'!F779),0))</f>
        <v>25.199999809265137</v>
      </c>
      <c r="K778">
        <f>IF(G778&lt;&gt;"",MAX('DDD Model Calculations'!$D$20-'Weather Data'!G778,0),MAX('DDD Model Calculations'!$D$20-AVERAGE('Weather Data'!G777,'Weather Data'!G779),0))</f>
        <v>31.19999980926514</v>
      </c>
      <c r="L778" s="2">
        <f t="shared" si="60"/>
        <v>42416</v>
      </c>
      <c r="M778">
        <f t="shared" si="61"/>
        <v>8884.9999938681722</v>
      </c>
      <c r="N778">
        <f t="shared" si="62"/>
        <v>9424.7999970689416</v>
      </c>
      <c r="O778">
        <f t="shared" si="63"/>
        <v>10350.400003761053</v>
      </c>
      <c r="P778">
        <f t="shared" si="64"/>
        <v>12907.700020506978</v>
      </c>
    </row>
    <row r="779" spans="1:16" x14ac:dyDescent="0.4">
      <c r="A779" s="1">
        <v>2016</v>
      </c>
      <c r="B779" s="1">
        <v>2</v>
      </c>
      <c r="C779" s="1">
        <v>17</v>
      </c>
      <c r="D779" s="1">
        <v>-6.1999998092651367</v>
      </c>
      <c r="E779" s="1">
        <v>-7</v>
      </c>
      <c r="F779" s="1">
        <v>-7.1999998092651367</v>
      </c>
      <c r="G779" s="1">
        <v>-18.10000038146973</v>
      </c>
      <c r="H779">
        <f>IF(D779&lt;&gt;"",MAX('DDD Model Calculations'!$D$20-'Weather Data'!D779,0),MAX('DDD Model Calculations'!$D$20-AVERAGE('Weather Data'!D778,'Weather Data'!D780),0))</f>
        <v>24.199999809265137</v>
      </c>
      <c r="I779">
        <f>IF(E779&lt;&gt;"",MAX('DDD Model Calculations'!$D$20-'Weather Data'!E779,0),MAX('DDD Model Calculations'!$D$20-AVERAGE('Weather Data'!E778,'Weather Data'!E780),0))</f>
        <v>25</v>
      </c>
      <c r="J779">
        <f>IF(F779&lt;&gt;"",MAX('DDD Model Calculations'!$D$20-'Weather Data'!F779,0),MAX('DDD Model Calculations'!$D$20-AVERAGE('Weather Data'!F778,'Weather Data'!F780),0))</f>
        <v>25.199999809265137</v>
      </c>
      <c r="K779">
        <f>IF(G779&lt;&gt;"",MAX('DDD Model Calculations'!$D$20-'Weather Data'!G779,0),MAX('DDD Model Calculations'!$D$20-AVERAGE('Weather Data'!G778,'Weather Data'!G780),0))</f>
        <v>36.100000381469727</v>
      </c>
      <c r="L779" s="2">
        <f t="shared" si="60"/>
        <v>42417</v>
      </c>
      <c r="M779">
        <f t="shared" si="61"/>
        <v>8909.1999936774373</v>
      </c>
      <c r="N779">
        <f t="shared" si="62"/>
        <v>9449.7999970689416</v>
      </c>
      <c r="O779">
        <f t="shared" si="63"/>
        <v>10375.600003570318</v>
      </c>
      <c r="P779">
        <f t="shared" si="64"/>
        <v>12943.800020888448</v>
      </c>
    </row>
    <row r="780" spans="1:16" x14ac:dyDescent="0.4">
      <c r="A780" s="1">
        <v>2016</v>
      </c>
      <c r="B780" s="1">
        <v>2</v>
      </c>
      <c r="C780" s="1">
        <v>18</v>
      </c>
      <c r="D780" s="1">
        <v>-9.6999998092651367</v>
      </c>
      <c r="E780" s="1">
        <v>-10.89999961853027</v>
      </c>
      <c r="F780" s="1">
        <v>-14.60000038146973</v>
      </c>
      <c r="G780" s="1">
        <v>-10.39999961853027</v>
      </c>
      <c r="H780">
        <f>IF(D780&lt;&gt;"",MAX('DDD Model Calculations'!$D$20-'Weather Data'!D780,0),MAX('DDD Model Calculations'!$D$20-AVERAGE('Weather Data'!D779,'Weather Data'!D781),0))</f>
        <v>27.699999809265137</v>
      </c>
      <c r="I780">
        <f>IF(E780&lt;&gt;"",MAX('DDD Model Calculations'!$D$20-'Weather Data'!E780,0),MAX('DDD Model Calculations'!$D$20-AVERAGE('Weather Data'!E779,'Weather Data'!E781),0))</f>
        <v>28.89999961853027</v>
      </c>
      <c r="J780">
        <f>IF(F780&lt;&gt;"",MAX('DDD Model Calculations'!$D$20-'Weather Data'!F780,0),MAX('DDD Model Calculations'!$D$20-AVERAGE('Weather Data'!F779,'Weather Data'!F781),0))</f>
        <v>32.600000381469727</v>
      </c>
      <c r="K780">
        <f>IF(G780&lt;&gt;"",MAX('DDD Model Calculations'!$D$20-'Weather Data'!G780,0),MAX('DDD Model Calculations'!$D$20-AVERAGE('Weather Data'!G779,'Weather Data'!G781),0))</f>
        <v>28.39999961853027</v>
      </c>
      <c r="L780" s="2">
        <f t="shared" si="60"/>
        <v>42418</v>
      </c>
      <c r="M780">
        <f t="shared" si="61"/>
        <v>8936.8999934867024</v>
      </c>
      <c r="N780">
        <f t="shared" si="62"/>
        <v>9478.6999966874719</v>
      </c>
      <c r="O780">
        <f t="shared" si="63"/>
        <v>10408.200003951788</v>
      </c>
      <c r="P780">
        <f t="shared" si="64"/>
        <v>12972.200020506978</v>
      </c>
    </row>
    <row r="781" spans="1:16" x14ac:dyDescent="0.4">
      <c r="A781" s="1">
        <v>2016</v>
      </c>
      <c r="B781" s="1">
        <v>2</v>
      </c>
      <c r="C781" s="1">
        <v>19</v>
      </c>
      <c r="D781" s="1">
        <v>2.2000000476837158</v>
      </c>
      <c r="E781" s="1">
        <v>1.3999999761581421</v>
      </c>
      <c r="F781" s="1">
        <v>-11</v>
      </c>
      <c r="G781" s="1">
        <v>0.69999998807907104</v>
      </c>
      <c r="H781">
        <f>IF(D781&lt;&gt;"",MAX('DDD Model Calculations'!$D$20-'Weather Data'!D781,0),MAX('DDD Model Calculations'!$D$20-AVERAGE('Weather Data'!D780,'Weather Data'!D782),0))</f>
        <v>15.799999952316284</v>
      </c>
      <c r="I781">
        <f>IF(E781&lt;&gt;"",MAX('DDD Model Calculations'!$D$20-'Weather Data'!E781,0),MAX('DDD Model Calculations'!$D$20-AVERAGE('Weather Data'!E780,'Weather Data'!E782),0))</f>
        <v>16.600000023841858</v>
      </c>
      <c r="J781">
        <f>IF(F781&lt;&gt;"",MAX('DDD Model Calculations'!$D$20-'Weather Data'!F781,0),MAX('DDD Model Calculations'!$D$20-AVERAGE('Weather Data'!F780,'Weather Data'!F782),0))</f>
        <v>29</v>
      </c>
      <c r="K781">
        <f>IF(G781&lt;&gt;"",MAX('DDD Model Calculations'!$D$20-'Weather Data'!G781,0),MAX('DDD Model Calculations'!$D$20-AVERAGE('Weather Data'!G780,'Weather Data'!G782),0))</f>
        <v>17.300000011920929</v>
      </c>
      <c r="L781" s="2">
        <f t="shared" si="60"/>
        <v>42419</v>
      </c>
      <c r="M781">
        <f t="shared" si="61"/>
        <v>8952.6999934390187</v>
      </c>
      <c r="N781">
        <f t="shared" si="62"/>
        <v>9495.2999967113137</v>
      </c>
      <c r="O781">
        <f t="shared" si="63"/>
        <v>10437.200003951788</v>
      </c>
      <c r="P781">
        <f t="shared" si="64"/>
        <v>12989.500020518899</v>
      </c>
    </row>
    <row r="782" spans="1:16" x14ac:dyDescent="0.4">
      <c r="A782" s="1">
        <v>2016</v>
      </c>
      <c r="B782" s="1">
        <v>2</v>
      </c>
      <c r="C782" s="1">
        <v>20</v>
      </c>
      <c r="D782" s="1">
        <v>7.5999999046325684</v>
      </c>
      <c r="E782" s="1">
        <v>5.9000000953674316</v>
      </c>
      <c r="F782" s="1">
        <v>2.2000000476837158</v>
      </c>
      <c r="G782" s="1">
        <v>-0.69999998807907104</v>
      </c>
      <c r="H782">
        <f>IF(D782&lt;&gt;"",MAX('DDD Model Calculations'!$D$20-'Weather Data'!D782,0),MAX('DDD Model Calculations'!$D$20-AVERAGE('Weather Data'!D781,'Weather Data'!D783),0))</f>
        <v>10.400000095367432</v>
      </c>
      <c r="I782">
        <f>IF(E782&lt;&gt;"",MAX('DDD Model Calculations'!$D$20-'Weather Data'!E782,0),MAX('DDD Model Calculations'!$D$20-AVERAGE('Weather Data'!E781,'Weather Data'!E783),0))</f>
        <v>12.099999904632568</v>
      </c>
      <c r="J782">
        <f>IF(F782&lt;&gt;"",MAX('DDD Model Calculations'!$D$20-'Weather Data'!F782,0),MAX('DDD Model Calculations'!$D$20-AVERAGE('Weather Data'!F781,'Weather Data'!F783),0))</f>
        <v>15.799999952316284</v>
      </c>
      <c r="K782">
        <f>IF(G782&lt;&gt;"",MAX('DDD Model Calculations'!$D$20-'Weather Data'!G782,0),MAX('DDD Model Calculations'!$D$20-AVERAGE('Weather Data'!G781,'Weather Data'!G783),0))</f>
        <v>18.699999988079071</v>
      </c>
      <c r="L782" s="2">
        <f t="shared" si="60"/>
        <v>42420</v>
      </c>
      <c r="M782">
        <f t="shared" si="61"/>
        <v>8963.0999935343862</v>
      </c>
      <c r="N782">
        <f t="shared" si="62"/>
        <v>9507.3999966159463</v>
      </c>
      <c r="O782">
        <f t="shared" si="63"/>
        <v>10453.000003904104</v>
      </c>
      <c r="P782">
        <f t="shared" si="64"/>
        <v>13008.200020506978</v>
      </c>
    </row>
    <row r="783" spans="1:16" x14ac:dyDescent="0.4">
      <c r="A783" s="1">
        <v>2016</v>
      </c>
      <c r="B783" s="1">
        <v>2</v>
      </c>
      <c r="C783" s="1">
        <v>21</v>
      </c>
      <c r="D783" s="1">
        <v>1.8999999761581421</v>
      </c>
      <c r="E783" s="1">
        <v>1.299999952316284</v>
      </c>
      <c r="F783" s="1">
        <v>-4.4000000953674316</v>
      </c>
      <c r="G783" s="1">
        <v>-13.39999961853027</v>
      </c>
      <c r="H783">
        <f>IF(D783&lt;&gt;"",MAX('DDD Model Calculations'!$D$20-'Weather Data'!D783,0),MAX('DDD Model Calculations'!$D$20-AVERAGE('Weather Data'!D782,'Weather Data'!D784),0))</f>
        <v>16.100000023841858</v>
      </c>
      <c r="I783">
        <f>IF(E783&lt;&gt;"",MAX('DDD Model Calculations'!$D$20-'Weather Data'!E783,0),MAX('DDD Model Calculations'!$D$20-AVERAGE('Weather Data'!E782,'Weather Data'!E784),0))</f>
        <v>16.700000047683716</v>
      </c>
      <c r="J783">
        <f>IF(F783&lt;&gt;"",MAX('DDD Model Calculations'!$D$20-'Weather Data'!F783,0),MAX('DDD Model Calculations'!$D$20-AVERAGE('Weather Data'!F782,'Weather Data'!F784),0))</f>
        <v>22.400000095367432</v>
      </c>
      <c r="K783">
        <f>IF(G783&lt;&gt;"",MAX('DDD Model Calculations'!$D$20-'Weather Data'!G783,0),MAX('DDD Model Calculations'!$D$20-AVERAGE('Weather Data'!G782,'Weather Data'!G784),0))</f>
        <v>31.39999961853027</v>
      </c>
      <c r="L783" s="2">
        <f t="shared" si="60"/>
        <v>42421</v>
      </c>
      <c r="M783">
        <f t="shared" si="61"/>
        <v>8979.199993558228</v>
      </c>
      <c r="N783">
        <f t="shared" si="62"/>
        <v>9524.09999666363</v>
      </c>
      <c r="O783">
        <f t="shared" si="63"/>
        <v>10475.400003999472</v>
      </c>
      <c r="P783">
        <f t="shared" si="64"/>
        <v>13039.600020125508</v>
      </c>
    </row>
    <row r="784" spans="1:16" x14ac:dyDescent="0.4">
      <c r="A784" s="1">
        <v>2016</v>
      </c>
      <c r="B784" s="1">
        <v>2</v>
      </c>
      <c r="C784" s="1">
        <v>22</v>
      </c>
      <c r="D784" s="1">
        <v>-2.2999999523162842</v>
      </c>
      <c r="E784" s="1">
        <v>-1.700000047683716</v>
      </c>
      <c r="F784" s="1">
        <v>-12.5</v>
      </c>
      <c r="G784" s="1">
        <v>-14.39999961853027</v>
      </c>
      <c r="H784">
        <f>IF(D784&lt;&gt;"",MAX('DDD Model Calculations'!$D$20-'Weather Data'!D784,0),MAX('DDD Model Calculations'!$D$20-AVERAGE('Weather Data'!D783,'Weather Data'!D785),0))</f>
        <v>20.299999952316284</v>
      </c>
      <c r="I784">
        <f>IF(E784&lt;&gt;"",MAX('DDD Model Calculations'!$D$20-'Weather Data'!E784,0),MAX('DDD Model Calculations'!$D$20-AVERAGE('Weather Data'!E783,'Weather Data'!E785),0))</f>
        <v>19.700000047683716</v>
      </c>
      <c r="J784">
        <f>IF(F784&lt;&gt;"",MAX('DDD Model Calculations'!$D$20-'Weather Data'!F784,0),MAX('DDD Model Calculations'!$D$20-AVERAGE('Weather Data'!F783,'Weather Data'!F785),0))</f>
        <v>30.5</v>
      </c>
      <c r="K784">
        <f>IF(G784&lt;&gt;"",MAX('DDD Model Calculations'!$D$20-'Weather Data'!G784,0),MAX('DDD Model Calculations'!$D$20-AVERAGE('Weather Data'!G783,'Weather Data'!G785),0))</f>
        <v>32.399999618530273</v>
      </c>
      <c r="L784" s="2">
        <f t="shared" si="60"/>
        <v>42422</v>
      </c>
      <c r="M784">
        <f t="shared" si="61"/>
        <v>8999.4999935105443</v>
      </c>
      <c r="N784">
        <f t="shared" si="62"/>
        <v>9543.7999967113137</v>
      </c>
      <c r="O784">
        <f t="shared" si="63"/>
        <v>10505.900003999472</v>
      </c>
      <c r="P784">
        <f t="shared" si="64"/>
        <v>13072.000019744039</v>
      </c>
    </row>
    <row r="785" spans="1:16" x14ac:dyDescent="0.4">
      <c r="A785" s="1">
        <v>2016</v>
      </c>
      <c r="B785" s="1">
        <v>2</v>
      </c>
      <c r="C785" s="1">
        <v>23</v>
      </c>
      <c r="D785" s="1">
        <v>-1</v>
      </c>
      <c r="E785" s="1">
        <v>-0.60000002384185791</v>
      </c>
      <c r="F785" s="1">
        <v>-12.19999980926514</v>
      </c>
      <c r="G785" s="1">
        <v>-3.2000000476837158</v>
      </c>
      <c r="H785">
        <f>IF(D785&lt;&gt;"",MAX('DDD Model Calculations'!$D$20-'Weather Data'!D785,0),MAX('DDD Model Calculations'!$D$20-AVERAGE('Weather Data'!D784,'Weather Data'!D786),0))</f>
        <v>19</v>
      </c>
      <c r="I785">
        <f>IF(E785&lt;&gt;"",MAX('DDD Model Calculations'!$D$20-'Weather Data'!E785,0),MAX('DDD Model Calculations'!$D$20-AVERAGE('Weather Data'!E784,'Weather Data'!E786),0))</f>
        <v>18.600000023841858</v>
      </c>
      <c r="J785">
        <f>IF(F785&lt;&gt;"",MAX('DDD Model Calculations'!$D$20-'Weather Data'!F785,0),MAX('DDD Model Calculations'!$D$20-AVERAGE('Weather Data'!F784,'Weather Data'!F786),0))</f>
        <v>30.19999980926514</v>
      </c>
      <c r="K785">
        <f>IF(G785&lt;&gt;"",MAX('DDD Model Calculations'!$D$20-'Weather Data'!G785,0),MAX('DDD Model Calculations'!$D$20-AVERAGE('Weather Data'!G784,'Weather Data'!G786),0))</f>
        <v>21.200000047683716</v>
      </c>
      <c r="L785" s="2">
        <f t="shared" si="60"/>
        <v>42423</v>
      </c>
      <c r="M785">
        <f t="shared" si="61"/>
        <v>9018.4999935105443</v>
      </c>
      <c r="N785">
        <f t="shared" si="62"/>
        <v>9562.3999967351556</v>
      </c>
      <c r="O785">
        <f t="shared" si="63"/>
        <v>10536.100003808737</v>
      </c>
      <c r="P785">
        <f t="shared" si="64"/>
        <v>13093.200019791722</v>
      </c>
    </row>
    <row r="786" spans="1:16" x14ac:dyDescent="0.4">
      <c r="A786" s="1">
        <v>2016</v>
      </c>
      <c r="B786" s="1">
        <v>2</v>
      </c>
      <c r="C786" s="1">
        <v>24</v>
      </c>
      <c r="D786" s="1">
        <v>0.5</v>
      </c>
      <c r="E786" s="1">
        <v>-0.60000002384185791</v>
      </c>
      <c r="F786" s="1">
        <v>-3.0999999046325679</v>
      </c>
      <c r="G786" s="1">
        <v>-4.9000000953674316</v>
      </c>
      <c r="H786">
        <f>IF(D786&lt;&gt;"",MAX('DDD Model Calculations'!$D$20-'Weather Data'!D786,0),MAX('DDD Model Calculations'!$D$20-AVERAGE('Weather Data'!D785,'Weather Data'!D787),0))</f>
        <v>17.5</v>
      </c>
      <c r="I786">
        <f>IF(E786&lt;&gt;"",MAX('DDD Model Calculations'!$D$20-'Weather Data'!E786,0),MAX('DDD Model Calculations'!$D$20-AVERAGE('Weather Data'!E785,'Weather Data'!E787),0))</f>
        <v>18.600000023841858</v>
      </c>
      <c r="J786">
        <f>IF(F786&lt;&gt;"",MAX('DDD Model Calculations'!$D$20-'Weather Data'!F786,0),MAX('DDD Model Calculations'!$D$20-AVERAGE('Weather Data'!F785,'Weather Data'!F787),0))</f>
        <v>21.099999904632568</v>
      </c>
      <c r="K786">
        <f>IF(G786&lt;&gt;"",MAX('DDD Model Calculations'!$D$20-'Weather Data'!G786,0),MAX('DDD Model Calculations'!$D$20-AVERAGE('Weather Data'!G785,'Weather Data'!G787),0))</f>
        <v>22.900000095367432</v>
      </c>
      <c r="L786" s="2">
        <f t="shared" si="60"/>
        <v>42424</v>
      </c>
      <c r="M786">
        <f t="shared" si="61"/>
        <v>9035.9999935105443</v>
      </c>
      <c r="N786">
        <f t="shared" si="62"/>
        <v>9580.9999967589974</v>
      </c>
      <c r="O786">
        <f t="shared" si="63"/>
        <v>10557.200003713369</v>
      </c>
      <c r="P786">
        <f t="shared" si="64"/>
        <v>13116.10001988709</v>
      </c>
    </row>
    <row r="787" spans="1:16" x14ac:dyDescent="0.4">
      <c r="A787" s="1">
        <v>2016</v>
      </c>
      <c r="B787" s="1">
        <v>2</v>
      </c>
      <c r="C787" s="1">
        <v>25</v>
      </c>
      <c r="D787" s="1">
        <v>-2.5999999046325679</v>
      </c>
      <c r="E787" s="1">
        <v>-2.4000000953674321</v>
      </c>
      <c r="F787" s="1">
        <v>-4.0999999046325684</v>
      </c>
      <c r="G787" s="1">
        <v>-7.1999998092651367</v>
      </c>
      <c r="H787">
        <f>IF(D787&lt;&gt;"",MAX('DDD Model Calculations'!$D$20-'Weather Data'!D787,0),MAX('DDD Model Calculations'!$D$20-AVERAGE('Weather Data'!D786,'Weather Data'!D788),0))</f>
        <v>20.599999904632568</v>
      </c>
      <c r="I787">
        <f>IF(E787&lt;&gt;"",MAX('DDD Model Calculations'!$D$20-'Weather Data'!E787,0),MAX('DDD Model Calculations'!$D$20-AVERAGE('Weather Data'!E786,'Weather Data'!E788),0))</f>
        <v>20.400000095367432</v>
      </c>
      <c r="J787">
        <f>IF(F787&lt;&gt;"",MAX('DDD Model Calculations'!$D$20-'Weather Data'!F787,0),MAX('DDD Model Calculations'!$D$20-AVERAGE('Weather Data'!F786,'Weather Data'!F788),0))</f>
        <v>22.099999904632568</v>
      </c>
      <c r="K787">
        <f>IF(G787&lt;&gt;"",MAX('DDD Model Calculations'!$D$20-'Weather Data'!G787,0),MAX('DDD Model Calculations'!$D$20-AVERAGE('Weather Data'!G786,'Weather Data'!G788),0))</f>
        <v>25.199999809265137</v>
      </c>
      <c r="L787" s="2">
        <f t="shared" si="60"/>
        <v>42425</v>
      </c>
      <c r="M787">
        <f t="shared" si="61"/>
        <v>9056.5999934151769</v>
      </c>
      <c r="N787">
        <f t="shared" si="62"/>
        <v>9601.3999968543649</v>
      </c>
      <c r="O787">
        <f t="shared" si="63"/>
        <v>10579.300003618002</v>
      </c>
      <c r="P787">
        <f t="shared" si="64"/>
        <v>13141.300019696355</v>
      </c>
    </row>
    <row r="788" spans="1:16" x14ac:dyDescent="0.4">
      <c r="A788" s="1">
        <v>2016</v>
      </c>
      <c r="B788" s="1">
        <v>2</v>
      </c>
      <c r="C788" s="1">
        <v>26</v>
      </c>
      <c r="D788" s="1">
        <v>-7</v>
      </c>
      <c r="E788" s="1">
        <v>-6.3000001907348633</v>
      </c>
      <c r="F788" s="1">
        <v>-12.10000038146973</v>
      </c>
      <c r="G788" s="1">
        <v>-5.4000000953674316</v>
      </c>
      <c r="H788">
        <f>IF(D788&lt;&gt;"",MAX('DDD Model Calculations'!$D$20-'Weather Data'!D788,0),MAX('DDD Model Calculations'!$D$20-AVERAGE('Weather Data'!D787,'Weather Data'!D789),0))</f>
        <v>25</v>
      </c>
      <c r="I788">
        <f>IF(E788&lt;&gt;"",MAX('DDD Model Calculations'!$D$20-'Weather Data'!E788,0),MAX('DDD Model Calculations'!$D$20-AVERAGE('Weather Data'!E787,'Weather Data'!E789),0))</f>
        <v>24.300000190734863</v>
      </c>
      <c r="J788">
        <f>IF(F788&lt;&gt;"",MAX('DDD Model Calculations'!$D$20-'Weather Data'!F788,0),MAX('DDD Model Calculations'!$D$20-AVERAGE('Weather Data'!F787,'Weather Data'!F789),0))</f>
        <v>30.10000038146973</v>
      </c>
      <c r="K788">
        <f>IF(G788&lt;&gt;"",MAX('DDD Model Calculations'!$D$20-'Weather Data'!G788,0),MAX('DDD Model Calculations'!$D$20-AVERAGE('Weather Data'!G787,'Weather Data'!G789),0))</f>
        <v>23.400000095367432</v>
      </c>
      <c r="L788" s="2">
        <f t="shared" si="60"/>
        <v>42426</v>
      </c>
      <c r="M788">
        <f t="shared" si="61"/>
        <v>9081.5999934151769</v>
      </c>
      <c r="N788">
        <f t="shared" si="62"/>
        <v>9625.6999970450997</v>
      </c>
      <c r="O788">
        <f t="shared" si="63"/>
        <v>10609.400003999472</v>
      </c>
      <c r="P788">
        <f t="shared" si="64"/>
        <v>13164.700019791722</v>
      </c>
    </row>
    <row r="789" spans="1:16" x14ac:dyDescent="0.4">
      <c r="A789" s="1">
        <v>2016</v>
      </c>
      <c r="B789" s="1">
        <v>2</v>
      </c>
      <c r="C789" s="1">
        <v>27</v>
      </c>
      <c r="D789" s="1">
        <v>-0.80000001192092896</v>
      </c>
      <c r="E789" s="1">
        <v>0.69999998807907104</v>
      </c>
      <c r="F789" s="1">
        <v>-6.5</v>
      </c>
      <c r="G789" s="1">
        <v>-1.5</v>
      </c>
      <c r="H789">
        <f>IF(D789&lt;&gt;"",MAX('DDD Model Calculations'!$D$20-'Weather Data'!D789,0),MAX('DDD Model Calculations'!$D$20-AVERAGE('Weather Data'!D788,'Weather Data'!D790),0))</f>
        <v>18.800000011920929</v>
      </c>
      <c r="I789">
        <f>IF(E789&lt;&gt;"",MAX('DDD Model Calculations'!$D$20-'Weather Data'!E789,0),MAX('DDD Model Calculations'!$D$20-AVERAGE('Weather Data'!E788,'Weather Data'!E790),0))</f>
        <v>17.300000011920929</v>
      </c>
      <c r="J789">
        <f>IF(F789&lt;&gt;"",MAX('DDD Model Calculations'!$D$20-'Weather Data'!F789,0),MAX('DDD Model Calculations'!$D$20-AVERAGE('Weather Data'!F788,'Weather Data'!F790),0))</f>
        <v>24.5</v>
      </c>
      <c r="K789">
        <f>IF(G789&lt;&gt;"",MAX('DDD Model Calculations'!$D$20-'Weather Data'!G789,0),MAX('DDD Model Calculations'!$D$20-AVERAGE('Weather Data'!G788,'Weather Data'!G790),0))</f>
        <v>19.5</v>
      </c>
      <c r="L789" s="2">
        <f t="shared" si="60"/>
        <v>42427</v>
      </c>
      <c r="M789">
        <f t="shared" si="61"/>
        <v>9100.3999934270978</v>
      </c>
      <c r="N789">
        <f t="shared" si="62"/>
        <v>9642.9999970570207</v>
      </c>
      <c r="O789">
        <f t="shared" si="63"/>
        <v>10633.900003999472</v>
      </c>
      <c r="P789">
        <f t="shared" si="64"/>
        <v>13184.200019791722</v>
      </c>
    </row>
    <row r="790" spans="1:16" x14ac:dyDescent="0.4">
      <c r="A790" s="1">
        <v>2016</v>
      </c>
      <c r="B790" s="1">
        <v>2</v>
      </c>
      <c r="C790" s="1">
        <v>28</v>
      </c>
      <c r="D790" s="1">
        <v>7.9000000953674316</v>
      </c>
      <c r="E790" s="1">
        <v>7.6999998092651367</v>
      </c>
      <c r="F790" s="1">
        <v>-3.2999999523162842</v>
      </c>
      <c r="G790" s="1">
        <v>-9.1000003814697266</v>
      </c>
      <c r="H790">
        <f>IF(D790&lt;&gt;"",MAX('DDD Model Calculations'!$D$20-'Weather Data'!D790,0),MAX('DDD Model Calculations'!$D$20-AVERAGE('Weather Data'!D789,'Weather Data'!D791),0))</f>
        <v>10.099999904632568</v>
      </c>
      <c r="I790">
        <f>IF(E790&lt;&gt;"",MAX('DDD Model Calculations'!$D$20-'Weather Data'!E790,0),MAX('DDD Model Calculations'!$D$20-AVERAGE('Weather Data'!E789,'Weather Data'!E791),0))</f>
        <v>10.300000190734863</v>
      </c>
      <c r="J790">
        <f>IF(F790&lt;&gt;"",MAX('DDD Model Calculations'!$D$20-'Weather Data'!F790,0),MAX('DDD Model Calculations'!$D$20-AVERAGE('Weather Data'!F789,'Weather Data'!F791),0))</f>
        <v>21.299999952316284</v>
      </c>
      <c r="K790">
        <f>IF(G790&lt;&gt;"",MAX('DDD Model Calculations'!$D$20-'Weather Data'!G790,0),MAX('DDD Model Calculations'!$D$20-AVERAGE('Weather Data'!G789,'Weather Data'!G791),0))</f>
        <v>27.100000381469727</v>
      </c>
      <c r="L790" s="2">
        <f t="shared" si="60"/>
        <v>42428</v>
      </c>
      <c r="M790">
        <f t="shared" si="61"/>
        <v>9110.4999933317304</v>
      </c>
      <c r="N790">
        <f t="shared" si="62"/>
        <v>9653.2999972477555</v>
      </c>
      <c r="O790">
        <f t="shared" si="63"/>
        <v>10655.200003951788</v>
      </c>
      <c r="P790">
        <f t="shared" si="64"/>
        <v>13211.300020173192</v>
      </c>
    </row>
    <row r="791" spans="1:16" x14ac:dyDescent="0.4">
      <c r="A791" s="1">
        <v>2016</v>
      </c>
      <c r="B791" s="1">
        <v>2</v>
      </c>
      <c r="C791" s="1">
        <v>29</v>
      </c>
      <c r="D791" s="1">
        <v>1.299999952316284</v>
      </c>
      <c r="E791" s="1">
        <v>1.6000000238418579</v>
      </c>
      <c r="F791" s="1">
        <v>-6.3000001907348633</v>
      </c>
      <c r="G791" s="1">
        <v>-13.10000038146973</v>
      </c>
      <c r="H791">
        <f>IF(D791&lt;&gt;"",MAX('DDD Model Calculations'!$D$20-'Weather Data'!D791,0),MAX('DDD Model Calculations'!$D$20-AVERAGE('Weather Data'!D790,'Weather Data'!D792),0))</f>
        <v>16.700000047683716</v>
      </c>
      <c r="I791">
        <f>IF(E791&lt;&gt;"",MAX('DDD Model Calculations'!$D$20-'Weather Data'!E791,0),MAX('DDD Model Calculations'!$D$20-AVERAGE('Weather Data'!E790,'Weather Data'!E792),0))</f>
        <v>16.399999976158142</v>
      </c>
      <c r="J791">
        <f>IF(F791&lt;&gt;"",MAX('DDD Model Calculations'!$D$20-'Weather Data'!F791,0),MAX('DDD Model Calculations'!$D$20-AVERAGE('Weather Data'!F790,'Weather Data'!F792),0))</f>
        <v>24.300000190734863</v>
      </c>
      <c r="K791">
        <f>IF(G791&lt;&gt;"",MAX('DDD Model Calculations'!$D$20-'Weather Data'!G791,0),MAX('DDD Model Calculations'!$D$20-AVERAGE('Weather Data'!G790,'Weather Data'!G792),0))</f>
        <v>31.10000038146973</v>
      </c>
      <c r="L791" s="2">
        <f t="shared" si="60"/>
        <v>42429</v>
      </c>
      <c r="M791">
        <f t="shared" si="61"/>
        <v>9127.1999933794141</v>
      </c>
      <c r="N791">
        <f t="shared" si="62"/>
        <v>9669.6999972239137</v>
      </c>
      <c r="O791">
        <f t="shared" si="63"/>
        <v>10679.500004142523</v>
      </c>
      <c r="P791">
        <f t="shared" si="64"/>
        <v>13242.400020554662</v>
      </c>
    </row>
    <row r="792" spans="1:16" x14ac:dyDescent="0.4">
      <c r="A792" s="1">
        <v>2016</v>
      </c>
      <c r="B792" s="1">
        <v>3</v>
      </c>
      <c r="C792" s="1">
        <v>1</v>
      </c>
      <c r="D792" s="1">
        <v>-9.1999998092651367</v>
      </c>
      <c r="E792" s="1">
        <v>-6.1999998092651367</v>
      </c>
      <c r="F792" s="1">
        <v>-14.30000019073486</v>
      </c>
      <c r="G792" s="1">
        <v>-16.70000076293945</v>
      </c>
      <c r="H792">
        <f>IF(D792&lt;&gt;"",MAX('DDD Model Calculations'!$D$20-'Weather Data'!D792,0),MAX('DDD Model Calculations'!$D$20-AVERAGE('Weather Data'!D791,'Weather Data'!D793),0))</f>
        <v>27.199999809265137</v>
      </c>
      <c r="I792">
        <f>IF(E792&lt;&gt;"",MAX('DDD Model Calculations'!$D$20-'Weather Data'!E792,0),MAX('DDD Model Calculations'!$D$20-AVERAGE('Weather Data'!E791,'Weather Data'!E793),0))</f>
        <v>24.199999809265137</v>
      </c>
      <c r="J792">
        <f>IF(F792&lt;&gt;"",MAX('DDD Model Calculations'!$D$20-'Weather Data'!F792,0),MAX('DDD Model Calculations'!$D$20-AVERAGE('Weather Data'!F791,'Weather Data'!F793),0))</f>
        <v>32.300000190734863</v>
      </c>
      <c r="K792">
        <f>IF(G792&lt;&gt;"",MAX('DDD Model Calculations'!$D$20-'Weather Data'!G792,0),MAX('DDD Model Calculations'!$D$20-AVERAGE('Weather Data'!G791,'Weather Data'!G793),0))</f>
        <v>34.700000762939453</v>
      </c>
      <c r="L792" s="2">
        <f t="shared" si="60"/>
        <v>42430</v>
      </c>
      <c r="M792">
        <f t="shared" si="61"/>
        <v>9154.3999931886792</v>
      </c>
      <c r="N792">
        <f t="shared" si="62"/>
        <v>9693.8999970331788</v>
      </c>
      <c r="O792">
        <f t="shared" si="63"/>
        <v>10711.800004333258</v>
      </c>
      <c r="P792">
        <f t="shared" si="64"/>
        <v>13277.100021317601</v>
      </c>
    </row>
    <row r="793" spans="1:16" x14ac:dyDescent="0.4">
      <c r="A793" s="1">
        <v>2016</v>
      </c>
      <c r="B793" s="1">
        <v>3</v>
      </c>
      <c r="C793" s="1">
        <v>2</v>
      </c>
      <c r="D793" s="1">
        <v>-7.8000001907348633</v>
      </c>
      <c r="E793" s="1">
        <v>-7.4000000953674316</v>
      </c>
      <c r="F793" s="1">
        <v>-11.89999961853027</v>
      </c>
      <c r="G793" s="1">
        <v>-17.10000038146973</v>
      </c>
      <c r="H793">
        <f>IF(D793&lt;&gt;"",MAX('DDD Model Calculations'!$D$20-'Weather Data'!D793,0),MAX('DDD Model Calculations'!$D$20-AVERAGE('Weather Data'!D792,'Weather Data'!D794),0))</f>
        <v>25.800000190734863</v>
      </c>
      <c r="I793">
        <f>IF(E793&lt;&gt;"",MAX('DDD Model Calculations'!$D$20-'Weather Data'!E793,0),MAX('DDD Model Calculations'!$D$20-AVERAGE('Weather Data'!E792,'Weather Data'!E794),0))</f>
        <v>25.400000095367432</v>
      </c>
      <c r="J793">
        <f>IF(F793&lt;&gt;"",MAX('DDD Model Calculations'!$D$20-'Weather Data'!F793,0),MAX('DDD Model Calculations'!$D$20-AVERAGE('Weather Data'!F792,'Weather Data'!F794),0))</f>
        <v>29.89999961853027</v>
      </c>
      <c r="K793">
        <f>IF(G793&lt;&gt;"",MAX('DDD Model Calculations'!$D$20-'Weather Data'!G793,0),MAX('DDD Model Calculations'!$D$20-AVERAGE('Weather Data'!G792,'Weather Data'!G794),0))</f>
        <v>35.100000381469727</v>
      </c>
      <c r="L793" s="2">
        <f t="shared" si="60"/>
        <v>42431</v>
      </c>
      <c r="M793">
        <f t="shared" si="61"/>
        <v>9180.1999933794141</v>
      </c>
      <c r="N793">
        <f t="shared" si="62"/>
        <v>9719.2999971285462</v>
      </c>
      <c r="O793">
        <f t="shared" si="63"/>
        <v>10741.700003951788</v>
      </c>
      <c r="P793">
        <f t="shared" si="64"/>
        <v>13312.200021699071</v>
      </c>
    </row>
    <row r="794" spans="1:16" x14ac:dyDescent="0.4">
      <c r="A794" s="1">
        <v>2016</v>
      </c>
      <c r="B794" s="1">
        <v>3</v>
      </c>
      <c r="C794" s="1">
        <v>3</v>
      </c>
      <c r="D794" s="1">
        <v>-6.8000001907348633</v>
      </c>
      <c r="E794" s="1">
        <v>-8.6000003814697266</v>
      </c>
      <c r="F794" s="1">
        <v>-16.89999961853027</v>
      </c>
      <c r="G794" s="1">
        <v>-12.80000019073486</v>
      </c>
      <c r="H794">
        <f>IF(D794&lt;&gt;"",MAX('DDD Model Calculations'!$D$20-'Weather Data'!D794,0),MAX('DDD Model Calculations'!$D$20-AVERAGE('Weather Data'!D793,'Weather Data'!D795),0))</f>
        <v>24.800000190734863</v>
      </c>
      <c r="I794">
        <f>IF(E794&lt;&gt;"",MAX('DDD Model Calculations'!$D$20-'Weather Data'!E794,0),MAX('DDD Model Calculations'!$D$20-AVERAGE('Weather Data'!E793,'Weather Data'!E795),0))</f>
        <v>26.600000381469727</v>
      </c>
      <c r="J794">
        <f>IF(F794&lt;&gt;"",MAX('DDD Model Calculations'!$D$20-'Weather Data'!F794,0),MAX('DDD Model Calculations'!$D$20-AVERAGE('Weather Data'!F793,'Weather Data'!F795),0))</f>
        <v>34.899999618530273</v>
      </c>
      <c r="K794">
        <f>IF(G794&lt;&gt;"",MAX('DDD Model Calculations'!$D$20-'Weather Data'!G794,0),MAX('DDD Model Calculations'!$D$20-AVERAGE('Weather Data'!G793,'Weather Data'!G795),0))</f>
        <v>30.80000019073486</v>
      </c>
      <c r="L794" s="2">
        <f t="shared" si="60"/>
        <v>42432</v>
      </c>
      <c r="M794">
        <f t="shared" si="61"/>
        <v>9204.9999935701489</v>
      </c>
      <c r="N794">
        <f t="shared" si="62"/>
        <v>9745.899997510016</v>
      </c>
      <c r="O794">
        <f t="shared" si="63"/>
        <v>10776.600003570318</v>
      </c>
      <c r="P794">
        <f t="shared" si="64"/>
        <v>13343.000021889806</v>
      </c>
    </row>
    <row r="795" spans="1:16" x14ac:dyDescent="0.4">
      <c r="A795" s="1">
        <v>2016</v>
      </c>
      <c r="B795" s="1">
        <v>3</v>
      </c>
      <c r="C795" s="1">
        <v>4</v>
      </c>
      <c r="D795" s="1">
        <v>-3</v>
      </c>
      <c r="E795" s="1">
        <v>-5.1999998092651367</v>
      </c>
      <c r="F795" s="1">
        <v>-12.69999980926514</v>
      </c>
      <c r="G795" s="1">
        <v>-13</v>
      </c>
      <c r="H795">
        <f>IF(D795&lt;&gt;"",MAX('DDD Model Calculations'!$D$20-'Weather Data'!D795,0),MAX('DDD Model Calculations'!$D$20-AVERAGE('Weather Data'!D794,'Weather Data'!D796),0))</f>
        <v>21</v>
      </c>
      <c r="I795">
        <f>IF(E795&lt;&gt;"",MAX('DDD Model Calculations'!$D$20-'Weather Data'!E795,0),MAX('DDD Model Calculations'!$D$20-AVERAGE('Weather Data'!E794,'Weather Data'!E796),0))</f>
        <v>23.199999809265137</v>
      </c>
      <c r="J795">
        <f>IF(F795&lt;&gt;"",MAX('DDD Model Calculations'!$D$20-'Weather Data'!F795,0),MAX('DDD Model Calculations'!$D$20-AVERAGE('Weather Data'!F794,'Weather Data'!F796),0))</f>
        <v>30.69999980926514</v>
      </c>
      <c r="K795">
        <f>IF(G795&lt;&gt;"",MAX('DDD Model Calculations'!$D$20-'Weather Data'!G795,0),MAX('DDD Model Calculations'!$D$20-AVERAGE('Weather Data'!G794,'Weather Data'!G796),0))</f>
        <v>31</v>
      </c>
      <c r="L795" s="2">
        <f t="shared" si="60"/>
        <v>42433</v>
      </c>
      <c r="M795">
        <f t="shared" si="61"/>
        <v>9225.9999935701489</v>
      </c>
      <c r="N795">
        <f t="shared" si="62"/>
        <v>9769.0999973192811</v>
      </c>
      <c r="O795">
        <f t="shared" si="63"/>
        <v>10807.300003379583</v>
      </c>
      <c r="P795">
        <f t="shared" si="64"/>
        <v>13374.000021889806</v>
      </c>
    </row>
    <row r="796" spans="1:16" x14ac:dyDescent="0.4">
      <c r="A796" s="1">
        <v>2016</v>
      </c>
      <c r="B796" s="1">
        <v>3</v>
      </c>
      <c r="C796" s="1">
        <v>5</v>
      </c>
      <c r="D796" s="1">
        <v>-3</v>
      </c>
      <c r="E796" s="1">
        <v>-6</v>
      </c>
      <c r="F796" s="1">
        <v>-9.1000003814697266</v>
      </c>
      <c r="G796" s="1">
        <v>-5.8000001907348633</v>
      </c>
      <c r="H796">
        <f>IF(D796&lt;&gt;"",MAX('DDD Model Calculations'!$D$20-'Weather Data'!D796,0),MAX('DDD Model Calculations'!$D$20-AVERAGE('Weather Data'!D795,'Weather Data'!D797),0))</f>
        <v>21</v>
      </c>
      <c r="I796">
        <f>IF(E796&lt;&gt;"",MAX('DDD Model Calculations'!$D$20-'Weather Data'!E796,0),MAX('DDD Model Calculations'!$D$20-AVERAGE('Weather Data'!E795,'Weather Data'!E797),0))</f>
        <v>24</v>
      </c>
      <c r="J796">
        <f>IF(F796&lt;&gt;"",MAX('DDD Model Calculations'!$D$20-'Weather Data'!F796,0),MAX('DDD Model Calculations'!$D$20-AVERAGE('Weather Data'!F795,'Weather Data'!F797),0))</f>
        <v>27.100000381469727</v>
      </c>
      <c r="K796">
        <f>IF(G796&lt;&gt;"",MAX('DDD Model Calculations'!$D$20-'Weather Data'!G796,0),MAX('DDD Model Calculations'!$D$20-AVERAGE('Weather Data'!G795,'Weather Data'!G797),0))</f>
        <v>23.800000190734863</v>
      </c>
      <c r="L796" s="2">
        <f t="shared" si="60"/>
        <v>42434</v>
      </c>
      <c r="M796">
        <f t="shared" si="61"/>
        <v>9246.9999935701489</v>
      </c>
      <c r="N796">
        <f t="shared" si="62"/>
        <v>9793.0999973192811</v>
      </c>
      <c r="O796">
        <f t="shared" si="63"/>
        <v>10834.400003761053</v>
      </c>
      <c r="P796">
        <f t="shared" si="64"/>
        <v>13397.800022080541</v>
      </c>
    </row>
    <row r="797" spans="1:16" x14ac:dyDescent="0.4">
      <c r="A797" s="1">
        <v>2016</v>
      </c>
      <c r="B797" s="1">
        <v>3</v>
      </c>
      <c r="C797" s="1">
        <v>6</v>
      </c>
      <c r="D797" s="1">
        <v>-2.7999999523162842</v>
      </c>
      <c r="E797" s="1">
        <v>-5.0999999046325684</v>
      </c>
      <c r="F797" s="1">
        <v>-4.4000000953674316</v>
      </c>
      <c r="G797" s="1">
        <v>2.7000000476837158</v>
      </c>
      <c r="H797">
        <f>IF(D797&lt;&gt;"",MAX('DDD Model Calculations'!$D$20-'Weather Data'!D797,0),MAX('DDD Model Calculations'!$D$20-AVERAGE('Weather Data'!D796,'Weather Data'!D798),0))</f>
        <v>20.799999952316284</v>
      </c>
      <c r="I797">
        <f>IF(E797&lt;&gt;"",MAX('DDD Model Calculations'!$D$20-'Weather Data'!E797,0),MAX('DDD Model Calculations'!$D$20-AVERAGE('Weather Data'!E796,'Weather Data'!E798),0))</f>
        <v>23.099999904632568</v>
      </c>
      <c r="J797">
        <f>IF(F797&lt;&gt;"",MAX('DDD Model Calculations'!$D$20-'Weather Data'!F797,0),MAX('DDD Model Calculations'!$D$20-AVERAGE('Weather Data'!F796,'Weather Data'!F798),0))</f>
        <v>22.400000095367432</v>
      </c>
      <c r="K797">
        <f>IF(G797&lt;&gt;"",MAX('DDD Model Calculations'!$D$20-'Weather Data'!G797,0),MAX('DDD Model Calculations'!$D$20-AVERAGE('Weather Data'!G796,'Weather Data'!G798),0))</f>
        <v>15.299999952316284</v>
      </c>
      <c r="L797" s="2">
        <f t="shared" si="60"/>
        <v>42435</v>
      </c>
      <c r="M797">
        <f t="shared" si="61"/>
        <v>9267.7999935224652</v>
      </c>
      <c r="N797">
        <f t="shared" si="62"/>
        <v>9816.1999972239137</v>
      </c>
      <c r="O797">
        <f t="shared" si="63"/>
        <v>10856.800003856421</v>
      </c>
      <c r="P797">
        <f t="shared" si="64"/>
        <v>13413.100022032857</v>
      </c>
    </row>
    <row r="798" spans="1:16" x14ac:dyDescent="0.4">
      <c r="A798" s="1">
        <v>2016</v>
      </c>
      <c r="B798" s="1">
        <v>3</v>
      </c>
      <c r="C798" s="1">
        <v>7</v>
      </c>
      <c r="D798" s="1">
        <v>6.1999998092651367</v>
      </c>
      <c r="E798" s="1">
        <v>7.3000001907348633</v>
      </c>
      <c r="F798" s="1">
        <v>1.5</v>
      </c>
      <c r="G798" s="1">
        <v>-1.700000047683716</v>
      </c>
      <c r="H798">
        <f>IF(D798&lt;&gt;"",MAX('DDD Model Calculations'!$D$20-'Weather Data'!D798,0),MAX('DDD Model Calculations'!$D$20-AVERAGE('Weather Data'!D797,'Weather Data'!D799),0))</f>
        <v>11.800000190734863</v>
      </c>
      <c r="I798">
        <f>IF(E798&lt;&gt;"",MAX('DDD Model Calculations'!$D$20-'Weather Data'!E798,0),MAX('DDD Model Calculations'!$D$20-AVERAGE('Weather Data'!E797,'Weather Data'!E799),0))</f>
        <v>10.699999809265137</v>
      </c>
      <c r="J798">
        <f>IF(F798&lt;&gt;"",MAX('DDD Model Calculations'!$D$20-'Weather Data'!F798,0),MAX('DDD Model Calculations'!$D$20-AVERAGE('Weather Data'!F797,'Weather Data'!F799),0))</f>
        <v>16.5</v>
      </c>
      <c r="K798">
        <f>IF(G798&lt;&gt;"",MAX('DDD Model Calculations'!$D$20-'Weather Data'!G798,0),MAX('DDD Model Calculations'!$D$20-AVERAGE('Weather Data'!G797,'Weather Data'!G799),0))</f>
        <v>19.700000047683716</v>
      </c>
      <c r="L798" s="2">
        <f t="shared" si="60"/>
        <v>42436</v>
      </c>
      <c r="M798">
        <f t="shared" si="61"/>
        <v>9279.5999937132001</v>
      </c>
      <c r="N798">
        <f t="shared" si="62"/>
        <v>9826.8999970331788</v>
      </c>
      <c r="O798">
        <f t="shared" si="63"/>
        <v>10873.300003856421</v>
      </c>
      <c r="P798">
        <f t="shared" si="64"/>
        <v>13432.800022080541</v>
      </c>
    </row>
    <row r="799" spans="1:16" x14ac:dyDescent="0.4">
      <c r="A799" s="1">
        <v>2016</v>
      </c>
      <c r="B799" s="1">
        <v>3</v>
      </c>
      <c r="C799" s="1">
        <v>8</v>
      </c>
      <c r="D799" s="1">
        <v>7.3000001907348633</v>
      </c>
      <c r="E799" s="1">
        <v>11.19999980926514</v>
      </c>
      <c r="F799" s="1">
        <v>3.2999999523162842</v>
      </c>
      <c r="G799" s="1">
        <v>2</v>
      </c>
      <c r="H799">
        <f>IF(D799&lt;&gt;"",MAX('DDD Model Calculations'!$D$20-'Weather Data'!D799,0),MAX('DDD Model Calculations'!$D$20-AVERAGE('Weather Data'!D798,'Weather Data'!D800),0))</f>
        <v>10.699999809265137</v>
      </c>
      <c r="I799">
        <f>IF(E799&lt;&gt;"",MAX('DDD Model Calculations'!$D$20-'Weather Data'!E799,0),MAX('DDD Model Calculations'!$D$20-AVERAGE('Weather Data'!E798,'Weather Data'!E800),0))</f>
        <v>6.8000001907348597</v>
      </c>
      <c r="J799">
        <f>IF(F799&lt;&gt;"",MAX('DDD Model Calculations'!$D$20-'Weather Data'!F799,0),MAX('DDD Model Calculations'!$D$20-AVERAGE('Weather Data'!F798,'Weather Data'!F800),0))</f>
        <v>14.700000047683716</v>
      </c>
      <c r="K799">
        <f>IF(G799&lt;&gt;"",MAX('DDD Model Calculations'!$D$20-'Weather Data'!G799,0),MAX('DDD Model Calculations'!$D$20-AVERAGE('Weather Data'!G798,'Weather Data'!G800),0))</f>
        <v>16</v>
      </c>
      <c r="L799" s="2">
        <f t="shared" si="60"/>
        <v>42437</v>
      </c>
      <c r="M799">
        <f t="shared" si="61"/>
        <v>9290.2999935224652</v>
      </c>
      <c r="N799">
        <f t="shared" si="62"/>
        <v>9833.6999972239137</v>
      </c>
      <c r="O799">
        <f t="shared" si="63"/>
        <v>10888.000003904104</v>
      </c>
      <c r="P799">
        <f t="shared" si="64"/>
        <v>13448.800022080541</v>
      </c>
    </row>
    <row r="800" spans="1:16" x14ac:dyDescent="0.4">
      <c r="A800" s="1">
        <v>2016</v>
      </c>
      <c r="B800" s="1">
        <v>3</v>
      </c>
      <c r="C800" s="1">
        <v>9</v>
      </c>
      <c r="D800" s="1">
        <v>12.5</v>
      </c>
      <c r="E800" s="1">
        <v>13.89999961853027</v>
      </c>
      <c r="F800" s="1">
        <v>6.1999998092651367</v>
      </c>
      <c r="G800" s="1">
        <v>0</v>
      </c>
      <c r="H800">
        <f>IF(D800&lt;&gt;"",MAX('DDD Model Calculations'!$D$20-'Weather Data'!D800,0),MAX('DDD Model Calculations'!$D$20-AVERAGE('Weather Data'!D799,'Weather Data'!D801),0))</f>
        <v>5.5</v>
      </c>
      <c r="I800">
        <f>IF(E800&lt;&gt;"",MAX('DDD Model Calculations'!$D$20-'Weather Data'!E800,0),MAX('DDD Model Calculations'!$D$20-AVERAGE('Weather Data'!E799,'Weather Data'!E801),0))</f>
        <v>4.1000003814697301</v>
      </c>
      <c r="J800">
        <f>IF(F800&lt;&gt;"",MAX('DDD Model Calculations'!$D$20-'Weather Data'!F800,0),MAX('DDD Model Calculations'!$D$20-AVERAGE('Weather Data'!F799,'Weather Data'!F801),0))</f>
        <v>11.800000190734863</v>
      </c>
      <c r="K800">
        <f>IF(G800&lt;&gt;"",MAX('DDD Model Calculations'!$D$20-'Weather Data'!G800,0),MAX('DDD Model Calculations'!$D$20-AVERAGE('Weather Data'!G799,'Weather Data'!G801),0))</f>
        <v>18</v>
      </c>
      <c r="L800" s="2">
        <f t="shared" si="60"/>
        <v>42438</v>
      </c>
      <c r="M800">
        <f t="shared" si="61"/>
        <v>9295.7999935224652</v>
      </c>
      <c r="N800">
        <f t="shared" si="62"/>
        <v>9837.7999976053834</v>
      </c>
      <c r="O800">
        <f t="shared" si="63"/>
        <v>10899.800004094839</v>
      </c>
      <c r="P800">
        <f t="shared" si="64"/>
        <v>13466.800022080541</v>
      </c>
    </row>
    <row r="801" spans="1:16" x14ac:dyDescent="0.4">
      <c r="A801" s="1">
        <v>2016</v>
      </c>
      <c r="B801" s="1">
        <v>3</v>
      </c>
      <c r="C801" s="1">
        <v>10</v>
      </c>
      <c r="D801" s="1">
        <v>8.1000003814697266</v>
      </c>
      <c r="E801" s="1">
        <v>8.1999998092651367</v>
      </c>
      <c r="F801" s="1">
        <v>4.1999998092651367</v>
      </c>
      <c r="G801" s="1">
        <v>-0.5</v>
      </c>
      <c r="H801">
        <f>IF(D801&lt;&gt;"",MAX('DDD Model Calculations'!$D$20-'Weather Data'!D801,0),MAX('DDD Model Calculations'!$D$20-AVERAGE('Weather Data'!D800,'Weather Data'!D802),0))</f>
        <v>9.8999996185302734</v>
      </c>
      <c r="I801">
        <f>IF(E801&lt;&gt;"",MAX('DDD Model Calculations'!$D$20-'Weather Data'!E801,0),MAX('DDD Model Calculations'!$D$20-AVERAGE('Weather Data'!E800,'Weather Data'!E802),0))</f>
        <v>9.8000001907348633</v>
      </c>
      <c r="J801">
        <f>IF(F801&lt;&gt;"",MAX('DDD Model Calculations'!$D$20-'Weather Data'!F801,0),MAX('DDD Model Calculations'!$D$20-AVERAGE('Weather Data'!F800,'Weather Data'!F802),0))</f>
        <v>13.800000190734863</v>
      </c>
      <c r="K801">
        <f>IF(G801&lt;&gt;"",MAX('DDD Model Calculations'!$D$20-'Weather Data'!G801,0),MAX('DDD Model Calculations'!$D$20-AVERAGE('Weather Data'!G800,'Weather Data'!G802),0))</f>
        <v>18.5</v>
      </c>
      <c r="L801" s="2">
        <f t="shared" si="60"/>
        <v>42439</v>
      </c>
      <c r="M801">
        <f t="shared" si="61"/>
        <v>9305.6999931409955</v>
      </c>
      <c r="N801">
        <f t="shared" si="62"/>
        <v>9847.5999977961183</v>
      </c>
      <c r="O801">
        <f t="shared" si="63"/>
        <v>10913.600004285574</v>
      </c>
      <c r="P801">
        <f t="shared" si="64"/>
        <v>13485.300022080541</v>
      </c>
    </row>
    <row r="802" spans="1:16" x14ac:dyDescent="0.4">
      <c r="A802" s="1">
        <v>2016</v>
      </c>
      <c r="B802" s="1">
        <v>3</v>
      </c>
      <c r="C802" s="1">
        <v>11</v>
      </c>
      <c r="D802" s="1">
        <v>5.3000001907348633</v>
      </c>
      <c r="E802" s="1">
        <v>2.7999999523162842</v>
      </c>
      <c r="F802" s="1">
        <v>0.40000000596046448</v>
      </c>
      <c r="G802" s="1">
        <v>-0.10000000149011611</v>
      </c>
      <c r="H802">
        <f>IF(D802&lt;&gt;"",MAX('DDD Model Calculations'!$D$20-'Weather Data'!D802,0),MAX('DDD Model Calculations'!$D$20-AVERAGE('Weather Data'!D801,'Weather Data'!D803),0))</f>
        <v>12.699999809265137</v>
      </c>
      <c r="I802">
        <f>IF(E802&lt;&gt;"",MAX('DDD Model Calculations'!$D$20-'Weather Data'!E802,0),MAX('DDD Model Calculations'!$D$20-AVERAGE('Weather Data'!E801,'Weather Data'!E803),0))</f>
        <v>15.200000047683716</v>
      </c>
      <c r="J802">
        <f>IF(F802&lt;&gt;"",MAX('DDD Model Calculations'!$D$20-'Weather Data'!F802,0),MAX('DDD Model Calculations'!$D$20-AVERAGE('Weather Data'!F801,'Weather Data'!F803),0))</f>
        <v>17.599999994039536</v>
      </c>
      <c r="K802">
        <f>IF(G802&lt;&gt;"",MAX('DDD Model Calculations'!$D$20-'Weather Data'!G802,0),MAX('DDD Model Calculations'!$D$20-AVERAGE('Weather Data'!G801,'Weather Data'!G803),0))</f>
        <v>18.100000001490116</v>
      </c>
      <c r="L802" s="2">
        <f t="shared" si="60"/>
        <v>42440</v>
      </c>
      <c r="M802">
        <f t="shared" si="61"/>
        <v>9318.3999929502606</v>
      </c>
      <c r="N802">
        <f t="shared" si="62"/>
        <v>9862.799997843802</v>
      </c>
      <c r="O802">
        <f t="shared" si="63"/>
        <v>10931.200004279613</v>
      </c>
      <c r="P802">
        <f t="shared" si="64"/>
        <v>13503.400022082031</v>
      </c>
    </row>
    <row r="803" spans="1:16" x14ac:dyDescent="0.4">
      <c r="A803" s="1">
        <v>2016</v>
      </c>
      <c r="B803" s="1">
        <v>3</v>
      </c>
      <c r="C803" s="1">
        <v>12</v>
      </c>
      <c r="D803" s="1">
        <v>7.9000000953674316</v>
      </c>
      <c r="E803" s="1">
        <v>4.6999998092651367</v>
      </c>
      <c r="F803" s="1">
        <v>3.7000000476837158</v>
      </c>
      <c r="G803" s="1">
        <v>8.3999996185302734</v>
      </c>
      <c r="H803">
        <f>IF(D803&lt;&gt;"",MAX('DDD Model Calculations'!$D$20-'Weather Data'!D803,0),MAX('DDD Model Calculations'!$D$20-AVERAGE('Weather Data'!D802,'Weather Data'!D804),0))</f>
        <v>10.099999904632568</v>
      </c>
      <c r="I803">
        <f>IF(E803&lt;&gt;"",MAX('DDD Model Calculations'!$D$20-'Weather Data'!E803,0),MAX('DDD Model Calculations'!$D$20-AVERAGE('Weather Data'!E802,'Weather Data'!E804),0))</f>
        <v>13.300000190734863</v>
      </c>
      <c r="J803">
        <f>IF(F803&lt;&gt;"",MAX('DDD Model Calculations'!$D$20-'Weather Data'!F803,0),MAX('DDD Model Calculations'!$D$20-AVERAGE('Weather Data'!F802,'Weather Data'!F804),0))</f>
        <v>14.299999952316284</v>
      </c>
      <c r="K803">
        <f>IF(G803&lt;&gt;"",MAX('DDD Model Calculations'!$D$20-'Weather Data'!G803,0),MAX('DDD Model Calculations'!$D$20-AVERAGE('Weather Data'!G802,'Weather Data'!G804),0))</f>
        <v>9.6000003814697266</v>
      </c>
      <c r="L803" s="2">
        <f t="shared" si="60"/>
        <v>42441</v>
      </c>
      <c r="M803">
        <f t="shared" si="61"/>
        <v>9328.4999928548932</v>
      </c>
      <c r="N803">
        <f t="shared" si="62"/>
        <v>9876.0999980345368</v>
      </c>
      <c r="O803">
        <f t="shared" si="63"/>
        <v>10945.50000423193</v>
      </c>
      <c r="P803">
        <f t="shared" si="64"/>
        <v>13513.0000224635</v>
      </c>
    </row>
    <row r="804" spans="1:16" x14ac:dyDescent="0.4">
      <c r="A804" s="1">
        <v>2016</v>
      </c>
      <c r="B804" s="1">
        <v>3</v>
      </c>
      <c r="C804" s="1">
        <v>13</v>
      </c>
      <c r="D804" s="1">
        <v>6.1999998092651367</v>
      </c>
      <c r="E804" s="1">
        <v>6.0999999046325684</v>
      </c>
      <c r="F804" s="1">
        <v>4.1999998092651367</v>
      </c>
      <c r="G804" s="1">
        <v>2.2999999523162842</v>
      </c>
      <c r="H804">
        <f>IF(D804&lt;&gt;"",MAX('DDD Model Calculations'!$D$20-'Weather Data'!D804,0),MAX('DDD Model Calculations'!$D$20-AVERAGE('Weather Data'!D803,'Weather Data'!D805),0))</f>
        <v>11.800000190734863</v>
      </c>
      <c r="I804">
        <f>IF(E804&lt;&gt;"",MAX('DDD Model Calculations'!$D$20-'Weather Data'!E804,0),MAX('DDD Model Calculations'!$D$20-AVERAGE('Weather Data'!E803,'Weather Data'!E805),0))</f>
        <v>11.900000095367432</v>
      </c>
      <c r="J804">
        <f>IF(F804&lt;&gt;"",MAX('DDD Model Calculations'!$D$20-'Weather Data'!F804,0),MAX('DDD Model Calculations'!$D$20-AVERAGE('Weather Data'!F803,'Weather Data'!F805),0))</f>
        <v>13.800000190734863</v>
      </c>
      <c r="K804">
        <f>IF(G804&lt;&gt;"",MAX('DDD Model Calculations'!$D$20-'Weather Data'!G804,0),MAX('DDD Model Calculations'!$D$20-AVERAGE('Weather Data'!G803,'Weather Data'!G805),0))</f>
        <v>15.700000047683716</v>
      </c>
      <c r="L804" s="2">
        <f t="shared" si="60"/>
        <v>42442</v>
      </c>
      <c r="M804">
        <f t="shared" si="61"/>
        <v>9340.2999930456281</v>
      </c>
      <c r="N804">
        <f t="shared" si="62"/>
        <v>9887.9999981299043</v>
      </c>
      <c r="O804">
        <f t="shared" si="63"/>
        <v>10959.300004422665</v>
      </c>
      <c r="P804">
        <f t="shared" si="64"/>
        <v>13528.700022511184</v>
      </c>
    </row>
    <row r="805" spans="1:16" x14ac:dyDescent="0.4">
      <c r="A805" s="1">
        <v>2016</v>
      </c>
      <c r="B805" s="1">
        <v>3</v>
      </c>
      <c r="C805" s="1">
        <v>14</v>
      </c>
      <c r="D805" s="1">
        <v>6.3000001907348633</v>
      </c>
      <c r="E805" s="1">
        <v>8.1999998092651367</v>
      </c>
      <c r="F805" s="1">
        <v>0.80000001192092896</v>
      </c>
      <c r="G805" s="1">
        <v>4.3000001907348633</v>
      </c>
      <c r="H805">
        <f>IF(D805&lt;&gt;"",MAX('DDD Model Calculations'!$D$20-'Weather Data'!D805,0),MAX('DDD Model Calculations'!$D$20-AVERAGE('Weather Data'!D804,'Weather Data'!D806),0))</f>
        <v>11.699999809265137</v>
      </c>
      <c r="I805">
        <f>IF(E805&lt;&gt;"",MAX('DDD Model Calculations'!$D$20-'Weather Data'!E805,0),MAX('DDD Model Calculations'!$D$20-AVERAGE('Weather Data'!E804,'Weather Data'!E806),0))</f>
        <v>9.8000001907348633</v>
      </c>
      <c r="J805">
        <f>IF(F805&lt;&gt;"",MAX('DDD Model Calculations'!$D$20-'Weather Data'!F805,0),MAX('DDD Model Calculations'!$D$20-AVERAGE('Weather Data'!F804,'Weather Data'!F806),0))</f>
        <v>17.199999988079071</v>
      </c>
      <c r="K805">
        <f>IF(G805&lt;&gt;"",MAX('DDD Model Calculations'!$D$20-'Weather Data'!G805,0),MAX('DDD Model Calculations'!$D$20-AVERAGE('Weather Data'!G804,'Weather Data'!G806),0))</f>
        <v>13.699999809265137</v>
      </c>
      <c r="L805" s="2">
        <f t="shared" si="60"/>
        <v>42443</v>
      </c>
      <c r="M805">
        <f t="shared" si="61"/>
        <v>9351.9999928548932</v>
      </c>
      <c r="N805">
        <f t="shared" si="62"/>
        <v>9897.7999983206391</v>
      </c>
      <c r="O805">
        <f t="shared" si="63"/>
        <v>10976.500004410744</v>
      </c>
      <c r="P805">
        <f t="shared" si="64"/>
        <v>13542.400022320449</v>
      </c>
    </row>
    <row r="806" spans="1:16" x14ac:dyDescent="0.4">
      <c r="A806" s="1">
        <v>2016</v>
      </c>
      <c r="B806" s="1">
        <v>3</v>
      </c>
      <c r="C806" s="1">
        <v>15</v>
      </c>
      <c r="D806" s="1">
        <v>7.5999999046325684</v>
      </c>
      <c r="E806" s="1">
        <v>7.6999998092651367</v>
      </c>
      <c r="F806" s="1">
        <v>2.7000000476837158</v>
      </c>
      <c r="G806" s="1">
        <v>1.200000047683716</v>
      </c>
      <c r="H806">
        <f>IF(D806&lt;&gt;"",MAX('DDD Model Calculations'!$D$20-'Weather Data'!D806,0),MAX('DDD Model Calculations'!$D$20-AVERAGE('Weather Data'!D805,'Weather Data'!D807),0))</f>
        <v>10.400000095367432</v>
      </c>
      <c r="I806">
        <f>IF(E806&lt;&gt;"",MAX('DDD Model Calculations'!$D$20-'Weather Data'!E806,0),MAX('DDD Model Calculations'!$D$20-AVERAGE('Weather Data'!E805,'Weather Data'!E807),0))</f>
        <v>10.300000190734863</v>
      </c>
      <c r="J806">
        <f>IF(F806&lt;&gt;"",MAX('DDD Model Calculations'!$D$20-'Weather Data'!F806,0),MAX('DDD Model Calculations'!$D$20-AVERAGE('Weather Data'!F805,'Weather Data'!F807),0))</f>
        <v>15.299999952316284</v>
      </c>
      <c r="K806">
        <f>IF(G806&lt;&gt;"",MAX('DDD Model Calculations'!$D$20-'Weather Data'!G806,0),MAX('DDD Model Calculations'!$D$20-AVERAGE('Weather Data'!G805,'Weather Data'!G807),0))</f>
        <v>16.799999952316284</v>
      </c>
      <c r="L806" s="2">
        <f t="shared" si="60"/>
        <v>42444</v>
      </c>
      <c r="M806">
        <f t="shared" si="61"/>
        <v>9362.3999929502606</v>
      </c>
      <c r="N806">
        <f t="shared" si="62"/>
        <v>9908.099998511374</v>
      </c>
      <c r="O806">
        <f t="shared" si="63"/>
        <v>10991.80000436306</v>
      </c>
      <c r="P806">
        <f t="shared" si="64"/>
        <v>13559.200022272766</v>
      </c>
    </row>
    <row r="807" spans="1:16" x14ac:dyDescent="0.4">
      <c r="A807" s="1">
        <v>2016</v>
      </c>
      <c r="B807" s="1">
        <v>3</v>
      </c>
      <c r="C807" s="1">
        <v>16</v>
      </c>
      <c r="D807" s="1">
        <v>9.3999996185302734</v>
      </c>
      <c r="E807" s="1">
        <v>9.6999998092651367</v>
      </c>
      <c r="F807" s="1">
        <v>5.3000001907348633</v>
      </c>
      <c r="G807" s="1">
        <v>-0.10000000149011611</v>
      </c>
      <c r="H807">
        <f>IF(D807&lt;&gt;"",MAX('DDD Model Calculations'!$D$20-'Weather Data'!D807,0),MAX('DDD Model Calculations'!$D$20-AVERAGE('Weather Data'!D806,'Weather Data'!D808),0))</f>
        <v>8.6000003814697266</v>
      </c>
      <c r="I807">
        <f>IF(E807&lt;&gt;"",MAX('DDD Model Calculations'!$D$20-'Weather Data'!E807,0),MAX('DDD Model Calculations'!$D$20-AVERAGE('Weather Data'!E806,'Weather Data'!E808),0))</f>
        <v>8.3000001907348633</v>
      </c>
      <c r="J807">
        <f>IF(F807&lt;&gt;"",MAX('DDD Model Calculations'!$D$20-'Weather Data'!F807,0),MAX('DDD Model Calculations'!$D$20-AVERAGE('Weather Data'!F806,'Weather Data'!F808),0))</f>
        <v>12.699999809265137</v>
      </c>
      <c r="K807">
        <f>IF(G807&lt;&gt;"",MAX('DDD Model Calculations'!$D$20-'Weather Data'!G807,0),MAX('DDD Model Calculations'!$D$20-AVERAGE('Weather Data'!G806,'Weather Data'!G808),0))</f>
        <v>18.100000001490116</v>
      </c>
      <c r="L807" s="2">
        <f t="shared" si="60"/>
        <v>42445</v>
      </c>
      <c r="M807">
        <f t="shared" si="61"/>
        <v>9370.9999933317304</v>
      </c>
      <c r="N807">
        <f t="shared" si="62"/>
        <v>9916.3999987021089</v>
      </c>
      <c r="O807">
        <f t="shared" si="63"/>
        <v>11004.500004172325</v>
      </c>
      <c r="P807">
        <f t="shared" si="64"/>
        <v>13577.300022274256</v>
      </c>
    </row>
    <row r="808" spans="1:16" x14ac:dyDescent="0.4">
      <c r="A808" s="1">
        <v>2016</v>
      </c>
      <c r="B808" s="1">
        <v>3</v>
      </c>
      <c r="C808" s="1">
        <v>17</v>
      </c>
      <c r="D808" s="1">
        <v>6.9000000953674316</v>
      </c>
      <c r="E808" s="1">
        <v>5.6999998092651367</v>
      </c>
      <c r="F808" s="1">
        <v>6</v>
      </c>
      <c r="G808" s="1">
        <v>-2.5</v>
      </c>
      <c r="H808">
        <f>IF(D808&lt;&gt;"",MAX('DDD Model Calculations'!$D$20-'Weather Data'!D808,0),MAX('DDD Model Calculations'!$D$20-AVERAGE('Weather Data'!D807,'Weather Data'!D809),0))</f>
        <v>11.099999904632568</v>
      </c>
      <c r="I808">
        <f>IF(E808&lt;&gt;"",MAX('DDD Model Calculations'!$D$20-'Weather Data'!E808,0),MAX('DDD Model Calculations'!$D$20-AVERAGE('Weather Data'!E807,'Weather Data'!E809),0))</f>
        <v>12.300000190734863</v>
      </c>
      <c r="J808">
        <f>IF(F808&lt;&gt;"",MAX('DDD Model Calculations'!$D$20-'Weather Data'!F808,0),MAX('DDD Model Calculations'!$D$20-AVERAGE('Weather Data'!F807,'Weather Data'!F809),0))</f>
        <v>12</v>
      </c>
      <c r="K808">
        <f>IF(G808&lt;&gt;"",MAX('DDD Model Calculations'!$D$20-'Weather Data'!G808,0),MAX('DDD Model Calculations'!$D$20-AVERAGE('Weather Data'!G807,'Weather Data'!G809),0))</f>
        <v>20.5</v>
      </c>
      <c r="L808" s="2">
        <f t="shared" si="60"/>
        <v>42446</v>
      </c>
      <c r="M808">
        <f t="shared" si="61"/>
        <v>9382.0999932363629</v>
      </c>
      <c r="N808">
        <f t="shared" si="62"/>
        <v>9928.6999988928437</v>
      </c>
      <c r="O808">
        <f t="shared" si="63"/>
        <v>11016.500004172325</v>
      </c>
      <c r="P808">
        <f t="shared" si="64"/>
        <v>13597.800022274256</v>
      </c>
    </row>
    <row r="809" spans="1:16" x14ac:dyDescent="0.4">
      <c r="A809" s="1">
        <v>2016</v>
      </c>
      <c r="B809" s="1">
        <v>3</v>
      </c>
      <c r="C809" s="1">
        <v>18</v>
      </c>
      <c r="D809" s="1">
        <v>1.299999952316284</v>
      </c>
      <c r="E809" s="1">
        <v>0.89999997615814209</v>
      </c>
      <c r="F809" s="1">
        <v>-1.8999999761581421</v>
      </c>
      <c r="G809" s="1">
        <v>-7.5999999046325684</v>
      </c>
      <c r="H809">
        <f>IF(D809&lt;&gt;"",MAX('DDD Model Calculations'!$D$20-'Weather Data'!D809,0),MAX('DDD Model Calculations'!$D$20-AVERAGE('Weather Data'!D808,'Weather Data'!D810),0))</f>
        <v>16.700000047683716</v>
      </c>
      <c r="I809">
        <f>IF(E809&lt;&gt;"",MAX('DDD Model Calculations'!$D$20-'Weather Data'!E809,0),MAX('DDD Model Calculations'!$D$20-AVERAGE('Weather Data'!E808,'Weather Data'!E810),0))</f>
        <v>17.100000023841858</v>
      </c>
      <c r="J809">
        <f>IF(F809&lt;&gt;"",MAX('DDD Model Calculations'!$D$20-'Weather Data'!F809,0),MAX('DDD Model Calculations'!$D$20-AVERAGE('Weather Data'!F808,'Weather Data'!F810),0))</f>
        <v>19.899999976158142</v>
      </c>
      <c r="K809">
        <f>IF(G809&lt;&gt;"",MAX('DDD Model Calculations'!$D$20-'Weather Data'!G809,0),MAX('DDD Model Calculations'!$D$20-AVERAGE('Weather Data'!G808,'Weather Data'!G810),0))</f>
        <v>25.599999904632568</v>
      </c>
      <c r="L809" s="2">
        <f t="shared" si="60"/>
        <v>42447</v>
      </c>
      <c r="M809">
        <f t="shared" si="61"/>
        <v>9398.7999932840466</v>
      </c>
      <c r="N809">
        <f t="shared" si="62"/>
        <v>9945.7999989166856</v>
      </c>
      <c r="O809">
        <f t="shared" si="63"/>
        <v>11036.400004148483</v>
      </c>
      <c r="P809">
        <f t="shared" si="64"/>
        <v>13623.400022178888</v>
      </c>
    </row>
    <row r="810" spans="1:16" x14ac:dyDescent="0.4">
      <c r="A810" s="1">
        <v>2016</v>
      </c>
      <c r="B810" s="1">
        <v>3</v>
      </c>
      <c r="C810" s="1">
        <v>19</v>
      </c>
      <c r="D810" s="1">
        <v>-1.799999952316284</v>
      </c>
      <c r="E810" s="1">
        <v>-1.3999999761581421</v>
      </c>
      <c r="F810" s="1">
        <v>-4.9000000953674316</v>
      </c>
      <c r="G810" s="1">
        <v>-8.6999998092651367</v>
      </c>
      <c r="H810">
        <f>IF(D810&lt;&gt;"",MAX('DDD Model Calculations'!$D$20-'Weather Data'!D810,0),MAX('DDD Model Calculations'!$D$20-AVERAGE('Weather Data'!D809,'Weather Data'!D811),0))</f>
        <v>19.799999952316284</v>
      </c>
      <c r="I810">
        <f>IF(E810&lt;&gt;"",MAX('DDD Model Calculations'!$D$20-'Weather Data'!E810,0),MAX('DDD Model Calculations'!$D$20-AVERAGE('Weather Data'!E809,'Weather Data'!E811),0))</f>
        <v>19.399999976158142</v>
      </c>
      <c r="J810">
        <f>IF(F810&lt;&gt;"",MAX('DDD Model Calculations'!$D$20-'Weather Data'!F810,0),MAX('DDD Model Calculations'!$D$20-AVERAGE('Weather Data'!F809,'Weather Data'!F811),0))</f>
        <v>22.900000095367432</v>
      </c>
      <c r="K810">
        <f>IF(G810&lt;&gt;"",MAX('DDD Model Calculations'!$D$20-'Weather Data'!G810,0),MAX('DDD Model Calculations'!$D$20-AVERAGE('Weather Data'!G809,'Weather Data'!G811),0))</f>
        <v>26.699999809265137</v>
      </c>
      <c r="L810" s="2">
        <f t="shared" si="60"/>
        <v>42448</v>
      </c>
      <c r="M810">
        <f t="shared" si="61"/>
        <v>9418.5999932363629</v>
      </c>
      <c r="N810">
        <f t="shared" si="62"/>
        <v>9965.1999988928437</v>
      </c>
      <c r="O810">
        <f t="shared" si="63"/>
        <v>11059.300004243851</v>
      </c>
      <c r="P810">
        <f t="shared" si="64"/>
        <v>13650.100021988153</v>
      </c>
    </row>
    <row r="811" spans="1:16" x14ac:dyDescent="0.4">
      <c r="A811" s="1">
        <v>2016</v>
      </c>
      <c r="B811" s="1">
        <v>3</v>
      </c>
      <c r="C811" s="1">
        <v>20</v>
      </c>
      <c r="D811" s="1">
        <v>-1.700000047683716</v>
      </c>
      <c r="E811" s="1">
        <v>-0.30000001192092901</v>
      </c>
      <c r="F811" s="1">
        <v>-4.1999998092651367</v>
      </c>
      <c r="G811" s="1">
        <v>-4.9000000953674316</v>
      </c>
      <c r="H811">
        <f>IF(D811&lt;&gt;"",MAX('DDD Model Calculations'!$D$20-'Weather Data'!D811,0),MAX('DDD Model Calculations'!$D$20-AVERAGE('Weather Data'!D810,'Weather Data'!D812),0))</f>
        <v>19.700000047683716</v>
      </c>
      <c r="I811">
        <f>IF(E811&lt;&gt;"",MAX('DDD Model Calculations'!$D$20-'Weather Data'!E811,0),MAX('DDD Model Calculations'!$D$20-AVERAGE('Weather Data'!E810,'Weather Data'!E812),0))</f>
        <v>18.300000011920929</v>
      </c>
      <c r="J811">
        <f>IF(F811&lt;&gt;"",MAX('DDD Model Calculations'!$D$20-'Weather Data'!F811,0),MAX('DDD Model Calculations'!$D$20-AVERAGE('Weather Data'!F810,'Weather Data'!F812),0))</f>
        <v>22.199999809265137</v>
      </c>
      <c r="K811">
        <f>IF(G811&lt;&gt;"",MAX('DDD Model Calculations'!$D$20-'Weather Data'!G811,0),MAX('DDD Model Calculations'!$D$20-AVERAGE('Weather Data'!G810,'Weather Data'!G812),0))</f>
        <v>22.900000095367432</v>
      </c>
      <c r="L811" s="2">
        <f t="shared" si="60"/>
        <v>42449</v>
      </c>
      <c r="M811">
        <f t="shared" si="61"/>
        <v>9438.2999932840466</v>
      </c>
      <c r="N811">
        <f t="shared" si="62"/>
        <v>9983.4999989047647</v>
      </c>
      <c r="O811">
        <f t="shared" si="63"/>
        <v>11081.500004053116</v>
      </c>
      <c r="P811">
        <f t="shared" si="64"/>
        <v>13673.000022083521</v>
      </c>
    </row>
    <row r="812" spans="1:16" x14ac:dyDescent="0.4">
      <c r="A812" s="1">
        <v>2016</v>
      </c>
      <c r="B812" s="1">
        <v>3</v>
      </c>
      <c r="C812" s="1">
        <v>21</v>
      </c>
      <c r="D812" s="1">
        <v>0.10000000149011611</v>
      </c>
      <c r="E812" s="1">
        <v>-0.10000000149011611</v>
      </c>
      <c r="F812" s="1">
        <v>-1.8999999761581421</v>
      </c>
      <c r="G812" s="1">
        <v>-8.3000001907348633</v>
      </c>
      <c r="H812">
        <f>IF(D812&lt;&gt;"",MAX('DDD Model Calculations'!$D$20-'Weather Data'!D812,0),MAX('DDD Model Calculations'!$D$20-AVERAGE('Weather Data'!D811,'Weather Data'!D813),0))</f>
        <v>17.899999998509884</v>
      </c>
      <c r="I812">
        <f>IF(E812&lt;&gt;"",MAX('DDD Model Calculations'!$D$20-'Weather Data'!E812,0),MAX('DDD Model Calculations'!$D$20-AVERAGE('Weather Data'!E811,'Weather Data'!E813),0))</f>
        <v>18.100000001490116</v>
      </c>
      <c r="J812">
        <f>IF(F812&lt;&gt;"",MAX('DDD Model Calculations'!$D$20-'Weather Data'!F812,0),MAX('DDD Model Calculations'!$D$20-AVERAGE('Weather Data'!F811,'Weather Data'!F813),0))</f>
        <v>19.899999976158142</v>
      </c>
      <c r="K812">
        <f>IF(G812&lt;&gt;"",MAX('DDD Model Calculations'!$D$20-'Weather Data'!G812,0),MAX('DDD Model Calculations'!$D$20-AVERAGE('Weather Data'!G811,'Weather Data'!G813),0))</f>
        <v>26.300000190734863</v>
      </c>
      <c r="L812" s="2">
        <f t="shared" si="60"/>
        <v>42450</v>
      </c>
      <c r="M812">
        <f t="shared" si="61"/>
        <v>9456.1999932825565</v>
      </c>
      <c r="N812">
        <f t="shared" si="62"/>
        <v>10001.599998906255</v>
      </c>
      <c r="O812">
        <f t="shared" si="63"/>
        <v>11101.400004029274</v>
      </c>
      <c r="P812">
        <f t="shared" si="64"/>
        <v>13699.300022274256</v>
      </c>
    </row>
    <row r="813" spans="1:16" x14ac:dyDescent="0.4">
      <c r="A813" s="1">
        <v>2016</v>
      </c>
      <c r="B813" s="1">
        <v>3</v>
      </c>
      <c r="C813" s="1">
        <v>22</v>
      </c>
      <c r="D813" s="1">
        <v>1.1000000238418579</v>
      </c>
      <c r="E813" s="1">
        <v>4.0999999046325684</v>
      </c>
      <c r="F813" s="1">
        <v>-1.6000000238418579</v>
      </c>
      <c r="G813" s="1">
        <v>-6.6999998092651367</v>
      </c>
      <c r="H813">
        <f>IF(D813&lt;&gt;"",MAX('DDD Model Calculations'!$D$20-'Weather Data'!D813,0),MAX('DDD Model Calculations'!$D$20-AVERAGE('Weather Data'!D812,'Weather Data'!D814),0))</f>
        <v>16.899999976158142</v>
      </c>
      <c r="I813">
        <f>IF(E813&lt;&gt;"",MAX('DDD Model Calculations'!$D$20-'Weather Data'!E813,0),MAX('DDD Model Calculations'!$D$20-AVERAGE('Weather Data'!E812,'Weather Data'!E814),0))</f>
        <v>13.900000095367432</v>
      </c>
      <c r="J813">
        <f>IF(F813&lt;&gt;"",MAX('DDD Model Calculations'!$D$20-'Weather Data'!F813,0),MAX('DDD Model Calculations'!$D$20-AVERAGE('Weather Data'!F812,'Weather Data'!F814),0))</f>
        <v>19.600000023841858</v>
      </c>
      <c r="K813">
        <f>IF(G813&lt;&gt;"",MAX('DDD Model Calculations'!$D$20-'Weather Data'!G813,0),MAX('DDD Model Calculations'!$D$20-AVERAGE('Weather Data'!G812,'Weather Data'!G814),0))</f>
        <v>24.699999809265137</v>
      </c>
      <c r="L813" s="2">
        <f t="shared" si="60"/>
        <v>42451</v>
      </c>
      <c r="M813">
        <f t="shared" si="61"/>
        <v>9473.0999932587147</v>
      </c>
      <c r="N813">
        <f t="shared" si="62"/>
        <v>10015.499999001622</v>
      </c>
      <c r="O813">
        <f t="shared" si="63"/>
        <v>11121.000004053116</v>
      </c>
      <c r="P813">
        <f t="shared" si="64"/>
        <v>13724.000022083521</v>
      </c>
    </row>
    <row r="814" spans="1:16" x14ac:dyDescent="0.4">
      <c r="A814" s="1">
        <v>2016</v>
      </c>
      <c r="B814" s="1">
        <v>3</v>
      </c>
      <c r="C814" s="1">
        <v>23</v>
      </c>
      <c r="D814" s="1">
        <v>1.799999952316284</v>
      </c>
      <c r="E814" s="1">
        <v>3.4000000953674321</v>
      </c>
      <c r="F814" s="1">
        <v>0.60000002384185791</v>
      </c>
      <c r="G814" s="1">
        <v>-9.3000001907348633</v>
      </c>
      <c r="H814">
        <f>IF(D814&lt;&gt;"",MAX('DDD Model Calculations'!$D$20-'Weather Data'!D814,0),MAX('DDD Model Calculations'!$D$20-AVERAGE('Weather Data'!D813,'Weather Data'!D815),0))</f>
        <v>16.200000047683716</v>
      </c>
      <c r="I814">
        <f>IF(E814&lt;&gt;"",MAX('DDD Model Calculations'!$D$20-'Weather Data'!E814,0),MAX('DDD Model Calculations'!$D$20-AVERAGE('Weather Data'!E813,'Weather Data'!E815),0))</f>
        <v>14.599999904632568</v>
      </c>
      <c r="J814">
        <f>IF(F814&lt;&gt;"",MAX('DDD Model Calculations'!$D$20-'Weather Data'!F814,0),MAX('DDD Model Calculations'!$D$20-AVERAGE('Weather Data'!F813,'Weather Data'!F815),0))</f>
        <v>17.399999976158142</v>
      </c>
      <c r="K814">
        <f>IF(G814&lt;&gt;"",MAX('DDD Model Calculations'!$D$20-'Weather Data'!G814,0),MAX('DDD Model Calculations'!$D$20-AVERAGE('Weather Data'!G813,'Weather Data'!G815),0))</f>
        <v>27.300000190734863</v>
      </c>
      <c r="L814" s="2">
        <f t="shared" si="60"/>
        <v>42452</v>
      </c>
      <c r="M814">
        <f t="shared" si="61"/>
        <v>9489.2999933063984</v>
      </c>
      <c r="N814">
        <f t="shared" si="62"/>
        <v>10030.099998906255</v>
      </c>
      <c r="O814">
        <f t="shared" si="63"/>
        <v>11138.400004029274</v>
      </c>
      <c r="P814">
        <f t="shared" si="64"/>
        <v>13751.300022274256</v>
      </c>
    </row>
    <row r="815" spans="1:16" x14ac:dyDescent="0.4">
      <c r="A815" s="1">
        <v>2016</v>
      </c>
      <c r="B815" s="1">
        <v>3</v>
      </c>
      <c r="C815" s="1">
        <v>24</v>
      </c>
      <c r="D815" s="1">
        <v>-1</v>
      </c>
      <c r="E815" s="1">
        <v>3.7999999523162842</v>
      </c>
      <c r="F815" s="1">
        <v>-4.5999999046325684</v>
      </c>
      <c r="G815" s="1">
        <v>-6.5</v>
      </c>
      <c r="H815">
        <f>IF(D815&lt;&gt;"",MAX('DDD Model Calculations'!$D$20-'Weather Data'!D815,0),MAX('DDD Model Calculations'!$D$20-AVERAGE('Weather Data'!D814,'Weather Data'!D816),0))</f>
        <v>19</v>
      </c>
      <c r="I815">
        <f>IF(E815&lt;&gt;"",MAX('DDD Model Calculations'!$D$20-'Weather Data'!E815,0),MAX('DDD Model Calculations'!$D$20-AVERAGE('Weather Data'!E814,'Weather Data'!E816),0))</f>
        <v>14.200000047683716</v>
      </c>
      <c r="J815">
        <f>IF(F815&lt;&gt;"",MAX('DDD Model Calculations'!$D$20-'Weather Data'!F815,0),MAX('DDD Model Calculations'!$D$20-AVERAGE('Weather Data'!F814,'Weather Data'!F816),0))</f>
        <v>22.599999904632568</v>
      </c>
      <c r="K815">
        <f>IF(G815&lt;&gt;"",MAX('DDD Model Calculations'!$D$20-'Weather Data'!G815,0),MAX('DDD Model Calculations'!$D$20-AVERAGE('Weather Data'!G814,'Weather Data'!G816),0))</f>
        <v>24.5</v>
      </c>
      <c r="L815" s="2">
        <f t="shared" si="60"/>
        <v>42453</v>
      </c>
      <c r="M815">
        <f t="shared" si="61"/>
        <v>9508.2999933063984</v>
      </c>
      <c r="N815">
        <f t="shared" si="62"/>
        <v>10044.299998953938</v>
      </c>
      <c r="O815">
        <f t="shared" si="63"/>
        <v>11161.000003933907</v>
      </c>
      <c r="P815">
        <f t="shared" si="64"/>
        <v>13775.800022274256</v>
      </c>
    </row>
    <row r="816" spans="1:16" x14ac:dyDescent="0.4">
      <c r="A816" s="1">
        <v>2016</v>
      </c>
      <c r="B816" s="1">
        <v>3</v>
      </c>
      <c r="C816" s="1">
        <v>25</v>
      </c>
      <c r="D816" s="1">
        <v>-0.40000000596046448</v>
      </c>
      <c r="E816" s="1">
        <v>-1</v>
      </c>
      <c r="F816" s="1">
        <v>-3.9000000953674321</v>
      </c>
      <c r="G816" s="1">
        <v>-4.6999998092651367</v>
      </c>
      <c r="H816">
        <f>IF(D816&lt;&gt;"",MAX('DDD Model Calculations'!$D$20-'Weather Data'!D816,0),MAX('DDD Model Calculations'!$D$20-AVERAGE('Weather Data'!D815,'Weather Data'!D817),0))</f>
        <v>18.400000005960464</v>
      </c>
      <c r="I816">
        <f>IF(E816&lt;&gt;"",MAX('DDD Model Calculations'!$D$20-'Weather Data'!E816,0),MAX('DDD Model Calculations'!$D$20-AVERAGE('Weather Data'!E815,'Weather Data'!E817),0))</f>
        <v>19</v>
      </c>
      <c r="J816">
        <f>IF(F816&lt;&gt;"",MAX('DDD Model Calculations'!$D$20-'Weather Data'!F816,0),MAX('DDD Model Calculations'!$D$20-AVERAGE('Weather Data'!F815,'Weather Data'!F817),0))</f>
        <v>21.900000095367432</v>
      </c>
      <c r="K816">
        <f>IF(G816&lt;&gt;"",MAX('DDD Model Calculations'!$D$20-'Weather Data'!G816,0),MAX('DDD Model Calculations'!$D$20-AVERAGE('Weather Data'!G815,'Weather Data'!G817),0))</f>
        <v>22.699999809265137</v>
      </c>
      <c r="L816" s="2">
        <f t="shared" si="60"/>
        <v>42454</v>
      </c>
      <c r="M816">
        <f t="shared" si="61"/>
        <v>9526.6999933123589</v>
      </c>
      <c r="N816">
        <f t="shared" si="62"/>
        <v>10063.299998953938</v>
      </c>
      <c r="O816">
        <f t="shared" si="63"/>
        <v>11182.900004029274</v>
      </c>
      <c r="P816">
        <f t="shared" si="64"/>
        <v>13798.500022083521</v>
      </c>
    </row>
    <row r="817" spans="1:16" x14ac:dyDescent="0.4">
      <c r="A817" s="1">
        <v>2016</v>
      </c>
      <c r="B817" s="1">
        <v>3</v>
      </c>
      <c r="C817" s="1">
        <v>26</v>
      </c>
      <c r="D817" s="1">
        <v>1.1000000238418579</v>
      </c>
      <c r="E817" s="1">
        <v>1.3999999761581421</v>
      </c>
      <c r="F817" s="1">
        <v>-1.700000047683716</v>
      </c>
      <c r="G817" s="1">
        <v>-1.5</v>
      </c>
      <c r="H817">
        <f>IF(D817&lt;&gt;"",MAX('DDD Model Calculations'!$D$20-'Weather Data'!D817,0),MAX('DDD Model Calculations'!$D$20-AVERAGE('Weather Data'!D816,'Weather Data'!D818),0))</f>
        <v>16.899999976158142</v>
      </c>
      <c r="I817">
        <f>IF(E817&lt;&gt;"",MAX('DDD Model Calculations'!$D$20-'Weather Data'!E817,0),MAX('DDD Model Calculations'!$D$20-AVERAGE('Weather Data'!E816,'Weather Data'!E818),0))</f>
        <v>16.600000023841858</v>
      </c>
      <c r="J817">
        <f>IF(F817&lt;&gt;"",MAX('DDD Model Calculations'!$D$20-'Weather Data'!F817,0),MAX('DDD Model Calculations'!$D$20-AVERAGE('Weather Data'!F816,'Weather Data'!F818),0))</f>
        <v>19.700000047683716</v>
      </c>
      <c r="K817">
        <f>IF(G817&lt;&gt;"",MAX('DDD Model Calculations'!$D$20-'Weather Data'!G817,0),MAX('DDD Model Calculations'!$D$20-AVERAGE('Weather Data'!G816,'Weather Data'!G818),0))</f>
        <v>19.5</v>
      </c>
      <c r="L817" s="2">
        <f t="shared" si="60"/>
        <v>42455</v>
      </c>
      <c r="M817">
        <f t="shared" si="61"/>
        <v>9543.599993288517</v>
      </c>
      <c r="N817">
        <f t="shared" si="62"/>
        <v>10079.89999897778</v>
      </c>
      <c r="O817">
        <f t="shared" si="63"/>
        <v>11202.600004076958</v>
      </c>
      <c r="P817">
        <f t="shared" si="64"/>
        <v>13818.000022083521</v>
      </c>
    </row>
    <row r="818" spans="1:16" x14ac:dyDescent="0.4">
      <c r="A818" s="1">
        <v>2016</v>
      </c>
      <c r="B818" s="1">
        <v>3</v>
      </c>
      <c r="C818" s="1">
        <v>27</v>
      </c>
      <c r="D818" s="1">
        <v>5.0999999046325684</v>
      </c>
      <c r="E818" s="1">
        <v>8.1000003814697266</v>
      </c>
      <c r="F818" s="1">
        <v>4.1999998092651367</v>
      </c>
      <c r="G818" s="1">
        <v>-0.40000000596046448</v>
      </c>
      <c r="H818">
        <f>IF(D818&lt;&gt;"",MAX('DDD Model Calculations'!$D$20-'Weather Data'!D818,0),MAX('DDD Model Calculations'!$D$20-AVERAGE('Weather Data'!D817,'Weather Data'!D819),0))</f>
        <v>12.900000095367432</v>
      </c>
      <c r="I818">
        <f>IF(E818&lt;&gt;"",MAX('DDD Model Calculations'!$D$20-'Weather Data'!E818,0),MAX('DDD Model Calculations'!$D$20-AVERAGE('Weather Data'!E817,'Weather Data'!E819),0))</f>
        <v>9.8999996185302734</v>
      </c>
      <c r="J818">
        <f>IF(F818&lt;&gt;"",MAX('DDD Model Calculations'!$D$20-'Weather Data'!F818,0),MAX('DDD Model Calculations'!$D$20-AVERAGE('Weather Data'!F817,'Weather Data'!F819),0))</f>
        <v>13.800000190734863</v>
      </c>
      <c r="K818">
        <f>IF(G818&lt;&gt;"",MAX('DDD Model Calculations'!$D$20-'Weather Data'!G818,0),MAX('DDD Model Calculations'!$D$20-AVERAGE('Weather Data'!G817,'Weather Data'!G819),0))</f>
        <v>18.400000005960464</v>
      </c>
      <c r="L818" s="2">
        <f t="shared" si="60"/>
        <v>42456</v>
      </c>
      <c r="M818">
        <f t="shared" si="61"/>
        <v>9556.4999933838844</v>
      </c>
      <c r="N818">
        <f t="shared" si="62"/>
        <v>10089.799998596311</v>
      </c>
      <c r="O818">
        <f t="shared" si="63"/>
        <v>11216.400004267693</v>
      </c>
      <c r="P818">
        <f t="shared" si="64"/>
        <v>13836.400022089481</v>
      </c>
    </row>
    <row r="819" spans="1:16" x14ac:dyDescent="0.4">
      <c r="A819" s="1">
        <v>2016</v>
      </c>
      <c r="B819" s="1">
        <v>3</v>
      </c>
      <c r="C819" s="1">
        <v>28</v>
      </c>
      <c r="D819" s="1">
        <v>5.5999999046325684</v>
      </c>
      <c r="E819" s="1">
        <v>6.0999999046325684</v>
      </c>
      <c r="F819" s="1">
        <v>3.5</v>
      </c>
      <c r="G819" s="1">
        <v>-1.5</v>
      </c>
      <c r="H819">
        <f>IF(D819&lt;&gt;"",MAX('DDD Model Calculations'!$D$20-'Weather Data'!D819,0),MAX('DDD Model Calculations'!$D$20-AVERAGE('Weather Data'!D818,'Weather Data'!D820),0))</f>
        <v>12.400000095367432</v>
      </c>
      <c r="I819">
        <f>IF(E819&lt;&gt;"",MAX('DDD Model Calculations'!$D$20-'Weather Data'!E819,0),MAX('DDD Model Calculations'!$D$20-AVERAGE('Weather Data'!E818,'Weather Data'!E820),0))</f>
        <v>11.900000095367432</v>
      </c>
      <c r="J819">
        <f>IF(F819&lt;&gt;"",MAX('DDD Model Calculations'!$D$20-'Weather Data'!F819,0),MAX('DDD Model Calculations'!$D$20-AVERAGE('Weather Data'!F818,'Weather Data'!F820),0))</f>
        <v>14.5</v>
      </c>
      <c r="K819">
        <f>IF(G819&lt;&gt;"",MAX('DDD Model Calculations'!$D$20-'Weather Data'!G819,0),MAX('DDD Model Calculations'!$D$20-AVERAGE('Weather Data'!G818,'Weather Data'!G820),0))</f>
        <v>19.5</v>
      </c>
      <c r="L819" s="2">
        <f t="shared" si="60"/>
        <v>42457</v>
      </c>
      <c r="M819">
        <f t="shared" si="61"/>
        <v>9568.8999934792519</v>
      </c>
      <c r="N819">
        <f t="shared" si="62"/>
        <v>10101.699998691678</v>
      </c>
      <c r="O819">
        <f t="shared" si="63"/>
        <v>11230.900004267693</v>
      </c>
      <c r="P819">
        <f t="shared" si="64"/>
        <v>13855.900022089481</v>
      </c>
    </row>
    <row r="820" spans="1:16" x14ac:dyDescent="0.4">
      <c r="A820" s="1">
        <v>2016</v>
      </c>
      <c r="B820" s="1">
        <v>3</v>
      </c>
      <c r="C820" s="1">
        <v>29</v>
      </c>
      <c r="D820" s="1">
        <v>3.0999999046325679</v>
      </c>
      <c r="E820" s="1">
        <v>2.2000000476837158</v>
      </c>
      <c r="F820" s="1">
        <v>1.700000047683716</v>
      </c>
      <c r="G820" s="1">
        <v>-2</v>
      </c>
      <c r="H820">
        <f>IF(D820&lt;&gt;"",MAX('DDD Model Calculations'!$D$20-'Weather Data'!D820,0),MAX('DDD Model Calculations'!$D$20-AVERAGE('Weather Data'!D819,'Weather Data'!D821),0))</f>
        <v>14.900000095367432</v>
      </c>
      <c r="I820">
        <f>IF(E820&lt;&gt;"",MAX('DDD Model Calculations'!$D$20-'Weather Data'!E820,0),MAX('DDD Model Calculations'!$D$20-AVERAGE('Weather Data'!E819,'Weather Data'!E821),0))</f>
        <v>15.799999952316284</v>
      </c>
      <c r="J820">
        <f>IF(F820&lt;&gt;"",MAX('DDD Model Calculations'!$D$20-'Weather Data'!F820,0),MAX('DDD Model Calculations'!$D$20-AVERAGE('Weather Data'!F819,'Weather Data'!F821),0))</f>
        <v>16.299999952316284</v>
      </c>
      <c r="K820">
        <f>IF(G820&lt;&gt;"",MAX('DDD Model Calculations'!$D$20-'Weather Data'!G820,0),MAX('DDD Model Calculations'!$D$20-AVERAGE('Weather Data'!G819,'Weather Data'!G821),0))</f>
        <v>20</v>
      </c>
      <c r="L820" s="2">
        <f t="shared" si="60"/>
        <v>42458</v>
      </c>
      <c r="M820">
        <f t="shared" si="61"/>
        <v>9583.7999935746193</v>
      </c>
      <c r="N820">
        <f t="shared" si="62"/>
        <v>10117.499998643994</v>
      </c>
      <c r="O820">
        <f t="shared" si="63"/>
        <v>11247.200004220009</v>
      </c>
      <c r="P820">
        <f t="shared" si="64"/>
        <v>13875.900022089481</v>
      </c>
    </row>
    <row r="821" spans="1:16" x14ac:dyDescent="0.4">
      <c r="A821" s="1">
        <v>2016</v>
      </c>
      <c r="B821" s="1">
        <v>3</v>
      </c>
      <c r="C821" s="1">
        <v>30</v>
      </c>
      <c r="D821" s="1">
        <v>4.1999998092651367</v>
      </c>
      <c r="E821" s="1">
        <v>5.3000001907348633</v>
      </c>
      <c r="F821" s="1">
        <v>3.0999999046325679</v>
      </c>
      <c r="G821" s="1">
        <v>4</v>
      </c>
      <c r="H821">
        <f>IF(D821&lt;&gt;"",MAX('DDD Model Calculations'!$D$20-'Weather Data'!D821,0),MAX('DDD Model Calculations'!$D$20-AVERAGE('Weather Data'!D820,'Weather Data'!D822),0))</f>
        <v>13.800000190734863</v>
      </c>
      <c r="I821">
        <f>IF(E821&lt;&gt;"",MAX('DDD Model Calculations'!$D$20-'Weather Data'!E821,0),MAX('DDD Model Calculations'!$D$20-AVERAGE('Weather Data'!E820,'Weather Data'!E822),0))</f>
        <v>12.699999809265137</v>
      </c>
      <c r="J821">
        <f>IF(F821&lt;&gt;"",MAX('DDD Model Calculations'!$D$20-'Weather Data'!F821,0),MAX('DDD Model Calculations'!$D$20-AVERAGE('Weather Data'!F820,'Weather Data'!F822),0))</f>
        <v>14.900000095367432</v>
      </c>
      <c r="K821">
        <f>IF(G821&lt;&gt;"",MAX('DDD Model Calculations'!$D$20-'Weather Data'!G821,0),MAX('DDD Model Calculations'!$D$20-AVERAGE('Weather Data'!G820,'Weather Data'!G822),0))</f>
        <v>14</v>
      </c>
      <c r="L821" s="2">
        <f t="shared" si="60"/>
        <v>42459</v>
      </c>
      <c r="M821">
        <f t="shared" si="61"/>
        <v>9597.5999937653542</v>
      </c>
      <c r="N821">
        <f t="shared" si="62"/>
        <v>10130.199998453259</v>
      </c>
      <c r="O821">
        <f t="shared" si="63"/>
        <v>11262.100004315376</v>
      </c>
      <c r="P821">
        <f t="shared" si="64"/>
        <v>13889.900022089481</v>
      </c>
    </row>
    <row r="822" spans="1:16" x14ac:dyDescent="0.4">
      <c r="A822" s="1">
        <v>2016</v>
      </c>
      <c r="B822" s="1">
        <v>3</v>
      </c>
      <c r="C822" s="1">
        <v>31</v>
      </c>
      <c r="D822" s="1">
        <v>12.30000019073486</v>
      </c>
      <c r="E822" s="1">
        <v>12</v>
      </c>
      <c r="F822" s="1">
        <v>9.1999998092651367</v>
      </c>
      <c r="G822" s="1">
        <v>1</v>
      </c>
      <c r="H822">
        <f>IF(D822&lt;&gt;"",MAX('DDD Model Calculations'!$D$20-'Weather Data'!D822,0),MAX('DDD Model Calculations'!$D$20-AVERAGE('Weather Data'!D821,'Weather Data'!D823),0))</f>
        <v>5.6999998092651403</v>
      </c>
      <c r="I822">
        <f>IF(E822&lt;&gt;"",MAX('DDD Model Calculations'!$D$20-'Weather Data'!E822,0),MAX('DDD Model Calculations'!$D$20-AVERAGE('Weather Data'!E821,'Weather Data'!E823),0))</f>
        <v>6</v>
      </c>
      <c r="J822">
        <f>IF(F822&lt;&gt;"",MAX('DDD Model Calculations'!$D$20-'Weather Data'!F822,0),MAX('DDD Model Calculations'!$D$20-AVERAGE('Weather Data'!F821,'Weather Data'!F823),0))</f>
        <v>8.8000001907348633</v>
      </c>
      <c r="K822">
        <f>IF(G822&lt;&gt;"",MAX('DDD Model Calculations'!$D$20-'Weather Data'!G822,0),MAX('DDD Model Calculations'!$D$20-AVERAGE('Weather Data'!G821,'Weather Data'!G823),0))</f>
        <v>17</v>
      </c>
      <c r="L822" s="2">
        <f t="shared" si="60"/>
        <v>42460</v>
      </c>
      <c r="M822">
        <f t="shared" si="61"/>
        <v>9603.2999935746193</v>
      </c>
      <c r="N822">
        <f t="shared" si="62"/>
        <v>10136.199998453259</v>
      </c>
      <c r="O822">
        <f t="shared" si="63"/>
        <v>11270.900004506111</v>
      </c>
      <c r="P822">
        <f t="shared" si="64"/>
        <v>13906.900022089481</v>
      </c>
    </row>
    <row r="823" spans="1:16" x14ac:dyDescent="0.4">
      <c r="A823" s="1">
        <v>2016</v>
      </c>
      <c r="B823" s="1">
        <v>4</v>
      </c>
      <c r="C823" s="1">
        <v>1</v>
      </c>
      <c r="D823" s="1">
        <v>7.6999998092651367</v>
      </c>
      <c r="E823" s="1">
        <v>6.0999999046325684</v>
      </c>
      <c r="F823" s="1">
        <v>7.6999998092651367</v>
      </c>
      <c r="G823" s="1">
        <v>-4.4000000953674316</v>
      </c>
      <c r="H823">
        <f>IF(D823&lt;&gt;"",MAX('DDD Model Calculations'!$D$20-'Weather Data'!D823,0),MAX('DDD Model Calculations'!$D$20-AVERAGE('Weather Data'!D822,'Weather Data'!D824),0))</f>
        <v>10.300000190734863</v>
      </c>
      <c r="I823">
        <f>IF(E823&lt;&gt;"",MAX('DDD Model Calculations'!$D$20-'Weather Data'!E823,0),MAX('DDD Model Calculations'!$D$20-AVERAGE('Weather Data'!E822,'Weather Data'!E824),0))</f>
        <v>11.900000095367432</v>
      </c>
      <c r="J823">
        <f>IF(F823&lt;&gt;"",MAX('DDD Model Calculations'!$D$20-'Weather Data'!F823,0),MAX('DDD Model Calculations'!$D$20-AVERAGE('Weather Data'!F822,'Weather Data'!F824),0))</f>
        <v>10.300000190734863</v>
      </c>
      <c r="K823">
        <f>IF(G823&lt;&gt;"",MAX('DDD Model Calculations'!$D$20-'Weather Data'!G823,0),MAX('DDD Model Calculations'!$D$20-AVERAGE('Weather Data'!G822,'Weather Data'!G824),0))</f>
        <v>22.400000095367432</v>
      </c>
      <c r="L823" s="2">
        <f t="shared" si="60"/>
        <v>42461</v>
      </c>
      <c r="M823">
        <f t="shared" si="61"/>
        <v>9613.5999937653542</v>
      </c>
      <c r="N823">
        <f t="shared" si="62"/>
        <v>10148.099998548627</v>
      </c>
      <c r="O823">
        <f t="shared" si="63"/>
        <v>11281.200004696846</v>
      </c>
      <c r="P823">
        <f t="shared" si="64"/>
        <v>13929.300022184849</v>
      </c>
    </row>
    <row r="824" spans="1:16" x14ac:dyDescent="0.4">
      <c r="A824" s="1">
        <v>2016</v>
      </c>
      <c r="B824" s="1">
        <v>4</v>
      </c>
      <c r="C824" s="1">
        <v>2</v>
      </c>
      <c r="D824" s="1">
        <v>0.5</v>
      </c>
      <c r="E824" s="1">
        <v>-0.30000001192092901</v>
      </c>
      <c r="F824" s="1">
        <v>1</v>
      </c>
      <c r="G824" s="1">
        <v>-10</v>
      </c>
      <c r="H824">
        <f>IF(D824&lt;&gt;"",MAX('DDD Model Calculations'!$D$20-'Weather Data'!D824,0),MAX('DDD Model Calculations'!$D$20-AVERAGE('Weather Data'!D823,'Weather Data'!D825),0))</f>
        <v>17.5</v>
      </c>
      <c r="I824">
        <f>IF(E824&lt;&gt;"",MAX('DDD Model Calculations'!$D$20-'Weather Data'!E824,0),MAX('DDD Model Calculations'!$D$20-AVERAGE('Weather Data'!E823,'Weather Data'!E825),0))</f>
        <v>18.300000011920929</v>
      </c>
      <c r="J824">
        <f>IF(F824&lt;&gt;"",MAX('DDD Model Calculations'!$D$20-'Weather Data'!F824,0),MAX('DDD Model Calculations'!$D$20-AVERAGE('Weather Data'!F823,'Weather Data'!F825),0))</f>
        <v>17</v>
      </c>
      <c r="K824">
        <f>IF(G824&lt;&gt;"",MAX('DDD Model Calculations'!$D$20-'Weather Data'!G824,0),MAX('DDD Model Calculations'!$D$20-AVERAGE('Weather Data'!G823,'Weather Data'!G825),0))</f>
        <v>28</v>
      </c>
      <c r="L824" s="2">
        <f t="shared" si="60"/>
        <v>42462</v>
      </c>
      <c r="M824">
        <f t="shared" si="61"/>
        <v>9631.0999937653542</v>
      </c>
      <c r="N824">
        <f t="shared" si="62"/>
        <v>10166.399998560548</v>
      </c>
      <c r="O824">
        <f t="shared" si="63"/>
        <v>11298.200004696846</v>
      </c>
      <c r="P824">
        <f t="shared" si="64"/>
        <v>13957.300022184849</v>
      </c>
    </row>
    <row r="825" spans="1:16" x14ac:dyDescent="0.4">
      <c r="A825" s="1">
        <v>2016</v>
      </c>
      <c r="B825" s="1">
        <v>4</v>
      </c>
      <c r="C825" s="1">
        <v>3</v>
      </c>
      <c r="D825" s="1">
        <v>-4.1999998092651367</v>
      </c>
      <c r="E825" s="1">
        <v>-4.4000000953674316</v>
      </c>
      <c r="F825" s="1">
        <v>-7.3000001907348633</v>
      </c>
      <c r="G825" s="1">
        <v>-10.10000038146973</v>
      </c>
      <c r="H825">
        <f>IF(D825&lt;&gt;"",MAX('DDD Model Calculations'!$D$20-'Weather Data'!D825,0),MAX('DDD Model Calculations'!$D$20-AVERAGE('Weather Data'!D824,'Weather Data'!D826),0))</f>
        <v>22.199999809265137</v>
      </c>
      <c r="I825">
        <f>IF(E825&lt;&gt;"",MAX('DDD Model Calculations'!$D$20-'Weather Data'!E825,0),MAX('DDD Model Calculations'!$D$20-AVERAGE('Weather Data'!E824,'Weather Data'!E826),0))</f>
        <v>22.400000095367432</v>
      </c>
      <c r="J825">
        <f>IF(F825&lt;&gt;"",MAX('DDD Model Calculations'!$D$20-'Weather Data'!F825,0),MAX('DDD Model Calculations'!$D$20-AVERAGE('Weather Data'!F824,'Weather Data'!F826),0))</f>
        <v>25.300000190734863</v>
      </c>
      <c r="K825">
        <f>IF(G825&lt;&gt;"",MAX('DDD Model Calculations'!$D$20-'Weather Data'!G825,0),MAX('DDD Model Calculations'!$D$20-AVERAGE('Weather Data'!G824,'Weather Data'!G826),0))</f>
        <v>28.10000038146973</v>
      </c>
      <c r="L825" s="2">
        <f t="shared" si="60"/>
        <v>42463</v>
      </c>
      <c r="M825">
        <f t="shared" si="61"/>
        <v>9653.2999935746193</v>
      </c>
      <c r="N825">
        <f t="shared" si="62"/>
        <v>10188.799998655915</v>
      </c>
      <c r="O825">
        <f t="shared" si="63"/>
        <v>11323.500004887581</v>
      </c>
      <c r="P825">
        <f t="shared" si="64"/>
        <v>13985.400022566319</v>
      </c>
    </row>
    <row r="826" spans="1:16" x14ac:dyDescent="0.4">
      <c r="A826" s="1">
        <v>2016</v>
      </c>
      <c r="B826" s="1">
        <v>4</v>
      </c>
      <c r="C826" s="1">
        <v>4</v>
      </c>
      <c r="D826" s="1">
        <v>-4.6999998092651367</v>
      </c>
      <c r="E826" s="1">
        <v>-5.5999999046325684</v>
      </c>
      <c r="F826" s="1">
        <v>-5.3000001907348633</v>
      </c>
      <c r="G826" s="1">
        <v>-9.5</v>
      </c>
      <c r="H826">
        <f>IF(D826&lt;&gt;"",MAX('DDD Model Calculations'!$D$20-'Weather Data'!D826,0),MAX('DDD Model Calculations'!$D$20-AVERAGE('Weather Data'!D825,'Weather Data'!D827),0))</f>
        <v>22.699999809265137</v>
      </c>
      <c r="I826">
        <f>IF(E826&lt;&gt;"",MAX('DDD Model Calculations'!$D$20-'Weather Data'!E826,0),MAX('DDD Model Calculations'!$D$20-AVERAGE('Weather Data'!E825,'Weather Data'!E827),0))</f>
        <v>23.599999904632568</v>
      </c>
      <c r="J826">
        <f>IF(F826&lt;&gt;"",MAX('DDD Model Calculations'!$D$20-'Weather Data'!F826,0),MAX('DDD Model Calculations'!$D$20-AVERAGE('Weather Data'!F825,'Weather Data'!F827),0))</f>
        <v>23.300000190734863</v>
      </c>
      <c r="K826">
        <f>IF(G826&lt;&gt;"",MAX('DDD Model Calculations'!$D$20-'Weather Data'!G826,0),MAX('DDD Model Calculations'!$D$20-AVERAGE('Weather Data'!G825,'Weather Data'!G827),0))</f>
        <v>27.5</v>
      </c>
      <c r="L826" s="2">
        <f t="shared" si="60"/>
        <v>42464</v>
      </c>
      <c r="M826">
        <f t="shared" si="61"/>
        <v>9675.9999933838844</v>
      </c>
      <c r="N826">
        <f t="shared" si="62"/>
        <v>10212.399998560548</v>
      </c>
      <c r="O826">
        <f t="shared" si="63"/>
        <v>11346.800005078316</v>
      </c>
      <c r="P826">
        <f t="shared" si="64"/>
        <v>14012.900022566319</v>
      </c>
    </row>
    <row r="827" spans="1:16" x14ac:dyDescent="0.4">
      <c r="A827" s="1">
        <v>2016</v>
      </c>
      <c r="B827" s="1">
        <v>4</v>
      </c>
      <c r="C827" s="1">
        <v>5</v>
      </c>
      <c r="D827" s="1">
        <v>-4.0999999046325684</v>
      </c>
      <c r="E827" s="1">
        <v>-5.6999998092651367</v>
      </c>
      <c r="F827" s="1">
        <v>-5.5999999046325684</v>
      </c>
      <c r="G827" s="1">
        <v>-5.1999998092651367</v>
      </c>
      <c r="H827">
        <f>IF(D827&lt;&gt;"",MAX('DDD Model Calculations'!$D$20-'Weather Data'!D827,0),MAX('DDD Model Calculations'!$D$20-AVERAGE('Weather Data'!D826,'Weather Data'!D828),0))</f>
        <v>22.099999904632568</v>
      </c>
      <c r="I827">
        <f>IF(E827&lt;&gt;"",MAX('DDD Model Calculations'!$D$20-'Weather Data'!E827,0),MAX('DDD Model Calculations'!$D$20-AVERAGE('Weather Data'!E826,'Weather Data'!E828),0))</f>
        <v>23.699999809265137</v>
      </c>
      <c r="J827">
        <f>IF(F827&lt;&gt;"",MAX('DDD Model Calculations'!$D$20-'Weather Data'!F827,0),MAX('DDD Model Calculations'!$D$20-AVERAGE('Weather Data'!F826,'Weather Data'!F828),0))</f>
        <v>23.599999904632568</v>
      </c>
      <c r="K827">
        <f>IF(G827&lt;&gt;"",MAX('DDD Model Calculations'!$D$20-'Weather Data'!G827,0),MAX('DDD Model Calculations'!$D$20-AVERAGE('Weather Data'!G826,'Weather Data'!G828),0))</f>
        <v>23.199999809265137</v>
      </c>
      <c r="L827" s="2">
        <f t="shared" si="60"/>
        <v>42465</v>
      </c>
      <c r="M827">
        <f t="shared" si="61"/>
        <v>9698.099993288517</v>
      </c>
      <c r="N827">
        <f t="shared" si="62"/>
        <v>10236.099998369813</v>
      </c>
      <c r="O827">
        <f t="shared" si="63"/>
        <v>11370.400004982948</v>
      </c>
      <c r="P827">
        <f t="shared" si="64"/>
        <v>14036.100022375584</v>
      </c>
    </row>
    <row r="828" spans="1:16" x14ac:dyDescent="0.4">
      <c r="A828" s="1">
        <v>2016</v>
      </c>
      <c r="B828" s="1">
        <v>4</v>
      </c>
      <c r="C828" s="1">
        <v>6</v>
      </c>
      <c r="D828" s="1">
        <v>1.8999999761581421</v>
      </c>
      <c r="E828" s="1">
        <v>2.7000000476837158</v>
      </c>
      <c r="F828" s="1">
        <v>-2.0999999046325679</v>
      </c>
      <c r="G828" s="1">
        <v>-0.20000000298023221</v>
      </c>
      <c r="H828">
        <f>IF(D828&lt;&gt;"",MAX('DDD Model Calculations'!$D$20-'Weather Data'!D828,0),MAX('DDD Model Calculations'!$D$20-AVERAGE('Weather Data'!D827,'Weather Data'!D829),0))</f>
        <v>16.100000023841858</v>
      </c>
      <c r="I828">
        <f>IF(E828&lt;&gt;"",MAX('DDD Model Calculations'!$D$20-'Weather Data'!E828,0),MAX('DDD Model Calculations'!$D$20-AVERAGE('Weather Data'!E827,'Weather Data'!E829),0))</f>
        <v>15.299999952316284</v>
      </c>
      <c r="J828">
        <f>IF(F828&lt;&gt;"",MAX('DDD Model Calculations'!$D$20-'Weather Data'!F828,0),MAX('DDD Model Calculations'!$D$20-AVERAGE('Weather Data'!F827,'Weather Data'!F829),0))</f>
        <v>20.099999904632568</v>
      </c>
      <c r="K828">
        <f>IF(G828&lt;&gt;"",MAX('DDD Model Calculations'!$D$20-'Weather Data'!G828,0),MAX('DDD Model Calculations'!$D$20-AVERAGE('Weather Data'!G827,'Weather Data'!G829),0))</f>
        <v>18.200000002980232</v>
      </c>
      <c r="L828" s="2">
        <f t="shared" si="60"/>
        <v>42466</v>
      </c>
      <c r="M828">
        <f t="shared" si="61"/>
        <v>9714.1999933123589</v>
      </c>
      <c r="N828">
        <f t="shared" si="62"/>
        <v>10251.399998322129</v>
      </c>
      <c r="O828">
        <f t="shared" si="63"/>
        <v>11390.500004887581</v>
      </c>
      <c r="P828">
        <f t="shared" si="64"/>
        <v>14054.300022378564</v>
      </c>
    </row>
    <row r="829" spans="1:16" x14ac:dyDescent="0.4">
      <c r="A829" s="1">
        <v>2016</v>
      </c>
      <c r="B829" s="1">
        <v>4</v>
      </c>
      <c r="C829" s="1">
        <v>7</v>
      </c>
      <c r="D829" s="1">
        <v>3.0999999046325679</v>
      </c>
      <c r="E829" s="1">
        <v>2.2999999523162842</v>
      </c>
      <c r="F829" s="1">
        <v>4.0999999046325684</v>
      </c>
      <c r="G829" s="1">
        <v>-3.5</v>
      </c>
      <c r="H829">
        <f>IF(D829&lt;&gt;"",MAX('DDD Model Calculations'!$D$20-'Weather Data'!D829,0),MAX('DDD Model Calculations'!$D$20-AVERAGE('Weather Data'!D828,'Weather Data'!D830),0))</f>
        <v>14.900000095367432</v>
      </c>
      <c r="I829">
        <f>IF(E829&lt;&gt;"",MAX('DDD Model Calculations'!$D$20-'Weather Data'!E829,0),MAX('DDD Model Calculations'!$D$20-AVERAGE('Weather Data'!E828,'Weather Data'!E830),0))</f>
        <v>15.700000047683716</v>
      </c>
      <c r="J829">
        <f>IF(F829&lt;&gt;"",MAX('DDD Model Calculations'!$D$20-'Weather Data'!F829,0),MAX('DDD Model Calculations'!$D$20-AVERAGE('Weather Data'!F828,'Weather Data'!F830),0))</f>
        <v>13.900000095367432</v>
      </c>
      <c r="K829">
        <f>IF(G829&lt;&gt;"",MAX('DDD Model Calculations'!$D$20-'Weather Data'!G829,0),MAX('DDD Model Calculations'!$D$20-AVERAGE('Weather Data'!G828,'Weather Data'!G830),0))</f>
        <v>21.5</v>
      </c>
      <c r="L829" s="2">
        <f t="shared" si="60"/>
        <v>42467</v>
      </c>
      <c r="M829">
        <f t="shared" si="61"/>
        <v>9729.0999934077263</v>
      </c>
      <c r="N829">
        <f t="shared" si="62"/>
        <v>10267.099998369813</v>
      </c>
      <c r="O829">
        <f t="shared" si="63"/>
        <v>11404.400004982948</v>
      </c>
      <c r="P829">
        <f t="shared" si="64"/>
        <v>14075.800022378564</v>
      </c>
    </row>
    <row r="830" spans="1:16" x14ac:dyDescent="0.4">
      <c r="A830" s="1">
        <v>2016</v>
      </c>
      <c r="B830" s="1">
        <v>4</v>
      </c>
      <c r="C830" s="1">
        <v>8</v>
      </c>
      <c r="D830" s="1">
        <v>0.10000000149011611</v>
      </c>
      <c r="E830" s="1">
        <v>-0.60000002384185791</v>
      </c>
      <c r="F830" s="1">
        <v>-1.8999999761581421</v>
      </c>
      <c r="G830" s="1">
        <v>-6.5999999046325684</v>
      </c>
      <c r="H830">
        <f>IF(D830&lt;&gt;"",MAX('DDD Model Calculations'!$D$20-'Weather Data'!D830,0),MAX('DDD Model Calculations'!$D$20-AVERAGE('Weather Data'!D829,'Weather Data'!D831),0))</f>
        <v>17.899999998509884</v>
      </c>
      <c r="I830">
        <f>IF(E830&lt;&gt;"",MAX('DDD Model Calculations'!$D$20-'Weather Data'!E830,0),MAX('DDD Model Calculations'!$D$20-AVERAGE('Weather Data'!E829,'Weather Data'!E831),0))</f>
        <v>18.600000023841858</v>
      </c>
      <c r="J830">
        <f>IF(F830&lt;&gt;"",MAX('DDD Model Calculations'!$D$20-'Weather Data'!F830,0),MAX('DDD Model Calculations'!$D$20-AVERAGE('Weather Data'!F829,'Weather Data'!F831),0))</f>
        <v>19.899999976158142</v>
      </c>
      <c r="K830">
        <f>IF(G830&lt;&gt;"",MAX('DDD Model Calculations'!$D$20-'Weather Data'!G830,0),MAX('DDD Model Calculations'!$D$20-AVERAGE('Weather Data'!G829,'Weather Data'!G831),0))</f>
        <v>24.599999904632568</v>
      </c>
      <c r="L830" s="2">
        <f t="shared" si="60"/>
        <v>42468</v>
      </c>
      <c r="M830">
        <f t="shared" si="61"/>
        <v>9746.9999934062362</v>
      </c>
      <c r="N830">
        <f t="shared" si="62"/>
        <v>10285.699998393655</v>
      </c>
      <c r="O830">
        <f t="shared" si="63"/>
        <v>11424.300004959106</v>
      </c>
      <c r="P830">
        <f t="shared" si="64"/>
        <v>14100.400022283196</v>
      </c>
    </row>
    <row r="831" spans="1:16" x14ac:dyDescent="0.4">
      <c r="A831" s="1">
        <v>2016</v>
      </c>
      <c r="B831" s="1">
        <v>4</v>
      </c>
      <c r="C831" s="1">
        <v>9</v>
      </c>
      <c r="D831" s="1">
        <v>-3.7999999523162842</v>
      </c>
      <c r="E831" s="1">
        <v>-4.5999999046325684</v>
      </c>
      <c r="F831" s="1">
        <v>-4.4000000953674316</v>
      </c>
      <c r="G831" s="1">
        <v>-9.3000001907348633</v>
      </c>
      <c r="H831">
        <f>IF(D831&lt;&gt;"",MAX('DDD Model Calculations'!$D$20-'Weather Data'!D831,0),MAX('DDD Model Calculations'!$D$20-AVERAGE('Weather Data'!D830,'Weather Data'!D832),0))</f>
        <v>21.799999952316284</v>
      </c>
      <c r="I831">
        <f>IF(E831&lt;&gt;"",MAX('DDD Model Calculations'!$D$20-'Weather Data'!E831,0),MAX('DDD Model Calculations'!$D$20-AVERAGE('Weather Data'!E830,'Weather Data'!E832),0))</f>
        <v>22.599999904632568</v>
      </c>
      <c r="J831">
        <f>IF(F831&lt;&gt;"",MAX('DDD Model Calculations'!$D$20-'Weather Data'!F831,0),MAX('DDD Model Calculations'!$D$20-AVERAGE('Weather Data'!F830,'Weather Data'!F832),0))</f>
        <v>22.400000095367432</v>
      </c>
      <c r="K831">
        <f>IF(G831&lt;&gt;"",MAX('DDD Model Calculations'!$D$20-'Weather Data'!G831,0),MAX('DDD Model Calculations'!$D$20-AVERAGE('Weather Data'!G830,'Weather Data'!G832),0))</f>
        <v>27.300000190734863</v>
      </c>
      <c r="L831" s="2">
        <f t="shared" si="60"/>
        <v>42469</v>
      </c>
      <c r="M831">
        <f t="shared" si="61"/>
        <v>9768.7999933585525</v>
      </c>
      <c r="N831">
        <f t="shared" si="62"/>
        <v>10308.299998298287</v>
      </c>
      <c r="O831">
        <f t="shared" si="63"/>
        <v>11446.700005054474</v>
      </c>
      <c r="P831">
        <f t="shared" si="64"/>
        <v>14127.700022473931</v>
      </c>
    </row>
    <row r="832" spans="1:16" x14ac:dyDescent="0.4">
      <c r="A832" s="1">
        <v>2016</v>
      </c>
      <c r="B832" s="1">
        <v>4</v>
      </c>
      <c r="C832" s="1">
        <v>10</v>
      </c>
      <c r="D832" s="1">
        <v>-3.4000000953674321</v>
      </c>
      <c r="E832" s="1">
        <v>-3.2999999523162842</v>
      </c>
      <c r="F832" s="1">
        <v>-3.5999999046325679</v>
      </c>
      <c r="G832" s="1">
        <v>-0.89999997615814209</v>
      </c>
      <c r="H832">
        <f>IF(D832&lt;&gt;"",MAX('DDD Model Calculations'!$D$20-'Weather Data'!D832,0),MAX('DDD Model Calculations'!$D$20-AVERAGE('Weather Data'!D831,'Weather Data'!D833),0))</f>
        <v>21.400000095367432</v>
      </c>
      <c r="I832">
        <f>IF(E832&lt;&gt;"",MAX('DDD Model Calculations'!$D$20-'Weather Data'!E832,0),MAX('DDD Model Calculations'!$D$20-AVERAGE('Weather Data'!E831,'Weather Data'!E833),0))</f>
        <v>21.299999952316284</v>
      </c>
      <c r="J832">
        <f>IF(F832&lt;&gt;"",MAX('DDD Model Calculations'!$D$20-'Weather Data'!F832,0),MAX('DDD Model Calculations'!$D$20-AVERAGE('Weather Data'!F831,'Weather Data'!F833),0))</f>
        <v>21.599999904632568</v>
      </c>
      <c r="K832">
        <f>IF(G832&lt;&gt;"",MAX('DDD Model Calculations'!$D$20-'Weather Data'!G832,0),MAX('DDD Model Calculations'!$D$20-AVERAGE('Weather Data'!G831,'Weather Data'!G833),0))</f>
        <v>18.899999976158142</v>
      </c>
      <c r="L832" s="2">
        <f t="shared" si="60"/>
        <v>42470</v>
      </c>
      <c r="M832">
        <f t="shared" si="61"/>
        <v>9790.1999934539199</v>
      </c>
      <c r="N832">
        <f t="shared" si="62"/>
        <v>10329.599998250604</v>
      </c>
      <c r="O832">
        <f t="shared" si="63"/>
        <v>11468.300004959106</v>
      </c>
      <c r="P832">
        <f t="shared" si="64"/>
        <v>14146.600022450089</v>
      </c>
    </row>
    <row r="833" spans="1:16" x14ac:dyDescent="0.4">
      <c r="A833" s="1">
        <v>2016</v>
      </c>
      <c r="B833" s="1">
        <v>4</v>
      </c>
      <c r="C833" s="1">
        <v>11</v>
      </c>
      <c r="D833" s="1">
        <v>5.5999999046325684</v>
      </c>
      <c r="E833" s="1">
        <v>5.6999998092651367</v>
      </c>
      <c r="F833" s="1">
        <v>2.9000000953674321</v>
      </c>
      <c r="G833" s="1">
        <v>-0.30000001192092901</v>
      </c>
      <c r="H833">
        <f>IF(D833&lt;&gt;"",MAX('DDD Model Calculations'!$D$20-'Weather Data'!D833,0),MAX('DDD Model Calculations'!$D$20-AVERAGE('Weather Data'!D832,'Weather Data'!D834),0))</f>
        <v>12.400000095367432</v>
      </c>
      <c r="I833">
        <f>IF(E833&lt;&gt;"",MAX('DDD Model Calculations'!$D$20-'Weather Data'!E833,0),MAX('DDD Model Calculations'!$D$20-AVERAGE('Weather Data'!E832,'Weather Data'!E834),0))</f>
        <v>12.300000190734863</v>
      </c>
      <c r="J833">
        <f>IF(F833&lt;&gt;"",MAX('DDD Model Calculations'!$D$20-'Weather Data'!F833,0),MAX('DDD Model Calculations'!$D$20-AVERAGE('Weather Data'!F832,'Weather Data'!F834),0))</f>
        <v>15.099999904632568</v>
      </c>
      <c r="K833">
        <f>IF(G833&lt;&gt;"",MAX('DDD Model Calculations'!$D$20-'Weather Data'!G833,0),MAX('DDD Model Calculations'!$D$20-AVERAGE('Weather Data'!G832,'Weather Data'!G834),0))</f>
        <v>18.300000011920929</v>
      </c>
      <c r="L833" s="2">
        <f t="shared" si="60"/>
        <v>42471</v>
      </c>
      <c r="M833">
        <f t="shared" si="61"/>
        <v>9802.5999935492873</v>
      </c>
      <c r="N833">
        <f t="shared" si="62"/>
        <v>10341.899998441339</v>
      </c>
      <c r="O833">
        <f t="shared" si="63"/>
        <v>11483.400004863739</v>
      </c>
      <c r="P833">
        <f t="shared" si="64"/>
        <v>14164.90002246201</v>
      </c>
    </row>
    <row r="834" spans="1:16" x14ac:dyDescent="0.4">
      <c r="A834" s="1">
        <v>2016</v>
      </c>
      <c r="B834" s="1">
        <v>4</v>
      </c>
      <c r="C834" s="1">
        <v>12</v>
      </c>
      <c r="D834" s="1">
        <v>2.7000000476837158</v>
      </c>
      <c r="E834" s="1">
        <v>0.89999997615814209</v>
      </c>
      <c r="F834" s="1">
        <v>1.799999952316284</v>
      </c>
      <c r="G834" s="1">
        <v>-1.700000047683716</v>
      </c>
      <c r="H834">
        <f>IF(D834&lt;&gt;"",MAX('DDD Model Calculations'!$D$20-'Weather Data'!D834,0),MAX('DDD Model Calculations'!$D$20-AVERAGE('Weather Data'!D833,'Weather Data'!D835),0))</f>
        <v>15.299999952316284</v>
      </c>
      <c r="I834">
        <f>IF(E834&lt;&gt;"",MAX('DDD Model Calculations'!$D$20-'Weather Data'!E834,0),MAX('DDD Model Calculations'!$D$20-AVERAGE('Weather Data'!E833,'Weather Data'!E835),0))</f>
        <v>17.100000023841858</v>
      </c>
      <c r="J834">
        <f>IF(F834&lt;&gt;"",MAX('DDD Model Calculations'!$D$20-'Weather Data'!F834,0),MAX('DDD Model Calculations'!$D$20-AVERAGE('Weather Data'!F833,'Weather Data'!F835),0))</f>
        <v>16.200000047683716</v>
      </c>
      <c r="K834">
        <f>IF(G834&lt;&gt;"",MAX('DDD Model Calculations'!$D$20-'Weather Data'!G834,0),MAX('DDD Model Calculations'!$D$20-AVERAGE('Weather Data'!G833,'Weather Data'!G835),0))</f>
        <v>19.700000047683716</v>
      </c>
      <c r="L834" s="2">
        <f t="shared" ref="L834:L897" si="65">DATE(A834,B834,C834)</f>
        <v>42472</v>
      </c>
      <c r="M834">
        <f t="shared" si="61"/>
        <v>9817.8999935016036</v>
      </c>
      <c r="N834">
        <f t="shared" si="62"/>
        <v>10358.99999846518</v>
      </c>
      <c r="O834">
        <f t="shared" si="63"/>
        <v>11499.600004911423</v>
      </c>
      <c r="P834">
        <f t="shared" si="64"/>
        <v>14184.600022509694</v>
      </c>
    </row>
    <row r="835" spans="1:16" x14ac:dyDescent="0.4">
      <c r="A835" s="1">
        <v>2016</v>
      </c>
      <c r="B835" s="1">
        <v>4</v>
      </c>
      <c r="C835" s="1">
        <v>13</v>
      </c>
      <c r="D835" s="1">
        <v>1.5</v>
      </c>
      <c r="E835" s="1">
        <v>1.700000047683716</v>
      </c>
      <c r="F835" s="1">
        <v>1</v>
      </c>
      <c r="G835" s="1">
        <v>-0.60000002384185791</v>
      </c>
      <c r="H835">
        <f>IF(D835&lt;&gt;"",MAX('DDD Model Calculations'!$D$20-'Weather Data'!D835,0),MAX('DDD Model Calculations'!$D$20-AVERAGE('Weather Data'!D834,'Weather Data'!D836),0))</f>
        <v>16.5</v>
      </c>
      <c r="I835">
        <f>IF(E835&lt;&gt;"",MAX('DDD Model Calculations'!$D$20-'Weather Data'!E835,0),MAX('DDD Model Calculations'!$D$20-AVERAGE('Weather Data'!E834,'Weather Data'!E836),0))</f>
        <v>16.299999952316284</v>
      </c>
      <c r="J835">
        <f>IF(F835&lt;&gt;"",MAX('DDD Model Calculations'!$D$20-'Weather Data'!F835,0),MAX('DDD Model Calculations'!$D$20-AVERAGE('Weather Data'!F834,'Weather Data'!F836),0))</f>
        <v>17</v>
      </c>
      <c r="K835">
        <f>IF(G835&lt;&gt;"",MAX('DDD Model Calculations'!$D$20-'Weather Data'!G835,0),MAX('DDD Model Calculations'!$D$20-AVERAGE('Weather Data'!G834,'Weather Data'!G836),0))</f>
        <v>18.600000023841858</v>
      </c>
      <c r="L835" s="2">
        <f t="shared" si="65"/>
        <v>42473</v>
      </c>
      <c r="M835">
        <f t="shared" ref="M835:M898" si="66">M834+H835</f>
        <v>9834.3999935016036</v>
      </c>
      <c r="N835">
        <f t="shared" ref="N835:N898" si="67">N834+I835</f>
        <v>10375.299998417497</v>
      </c>
      <c r="O835">
        <f t="shared" ref="O835:O898" si="68">O834+J835</f>
        <v>11516.600004911423</v>
      </c>
      <c r="P835">
        <f t="shared" ref="P835:P898" si="69">P834+K835</f>
        <v>14203.200022533536</v>
      </c>
    </row>
    <row r="836" spans="1:16" x14ac:dyDescent="0.4">
      <c r="A836" s="1">
        <v>2016</v>
      </c>
      <c r="B836" s="1">
        <v>4</v>
      </c>
      <c r="C836" s="1">
        <v>14</v>
      </c>
      <c r="D836" s="1">
        <v>3.5</v>
      </c>
      <c r="E836" s="1">
        <v>5</v>
      </c>
      <c r="F836" s="1">
        <v>3.2000000476837158</v>
      </c>
      <c r="G836" s="1">
        <v>4.6999998092651367</v>
      </c>
      <c r="H836">
        <f>IF(D836&lt;&gt;"",MAX('DDD Model Calculations'!$D$20-'Weather Data'!D836,0),MAX('DDD Model Calculations'!$D$20-AVERAGE('Weather Data'!D835,'Weather Data'!D837),0))</f>
        <v>14.5</v>
      </c>
      <c r="I836">
        <f>IF(E836&lt;&gt;"",MAX('DDD Model Calculations'!$D$20-'Weather Data'!E836,0),MAX('DDD Model Calculations'!$D$20-AVERAGE('Weather Data'!E835,'Weather Data'!E837),0))</f>
        <v>13</v>
      </c>
      <c r="J836">
        <f>IF(F836&lt;&gt;"",MAX('DDD Model Calculations'!$D$20-'Weather Data'!F836,0),MAX('DDD Model Calculations'!$D$20-AVERAGE('Weather Data'!F835,'Weather Data'!F837),0))</f>
        <v>14.799999952316284</v>
      </c>
      <c r="K836">
        <f>IF(G836&lt;&gt;"",MAX('DDD Model Calculations'!$D$20-'Weather Data'!G836,0),MAX('DDD Model Calculations'!$D$20-AVERAGE('Weather Data'!G835,'Weather Data'!G837),0))</f>
        <v>13.300000190734863</v>
      </c>
      <c r="L836" s="2">
        <f t="shared" si="65"/>
        <v>42474</v>
      </c>
      <c r="M836">
        <f t="shared" si="66"/>
        <v>9848.8999935016036</v>
      </c>
      <c r="N836">
        <f t="shared" si="67"/>
        <v>10388.299998417497</v>
      </c>
      <c r="O836">
        <f t="shared" si="68"/>
        <v>11531.400004863739</v>
      </c>
      <c r="P836">
        <f t="shared" si="69"/>
        <v>14216.500022724271</v>
      </c>
    </row>
    <row r="837" spans="1:16" x14ac:dyDescent="0.4">
      <c r="A837" s="1">
        <v>2016</v>
      </c>
      <c r="B837" s="1">
        <v>4</v>
      </c>
      <c r="C837" s="1">
        <v>15</v>
      </c>
      <c r="D837" s="1">
        <v>7.1999998092651367</v>
      </c>
      <c r="E837" s="1">
        <v>9.8000001907348633</v>
      </c>
      <c r="F837" s="1">
        <v>6.3000001907348633</v>
      </c>
      <c r="G837" s="1">
        <v>10</v>
      </c>
      <c r="H837">
        <f>IF(D837&lt;&gt;"",MAX('DDD Model Calculations'!$D$20-'Weather Data'!D837,0),MAX('DDD Model Calculations'!$D$20-AVERAGE('Weather Data'!D836,'Weather Data'!D838),0))</f>
        <v>10.800000190734863</v>
      </c>
      <c r="I837">
        <f>IF(E837&lt;&gt;"",MAX('DDD Model Calculations'!$D$20-'Weather Data'!E837,0),MAX('DDD Model Calculations'!$D$20-AVERAGE('Weather Data'!E836,'Weather Data'!E838),0))</f>
        <v>8.1999998092651367</v>
      </c>
      <c r="J837">
        <f>IF(F837&lt;&gt;"",MAX('DDD Model Calculations'!$D$20-'Weather Data'!F837,0),MAX('DDD Model Calculations'!$D$20-AVERAGE('Weather Data'!F836,'Weather Data'!F838),0))</f>
        <v>11.699999809265137</v>
      </c>
      <c r="K837">
        <f>IF(G837&lt;&gt;"",MAX('DDD Model Calculations'!$D$20-'Weather Data'!G837,0),MAX('DDD Model Calculations'!$D$20-AVERAGE('Weather Data'!G836,'Weather Data'!G838),0))</f>
        <v>8</v>
      </c>
      <c r="L837" s="2">
        <f t="shared" si="65"/>
        <v>42475</v>
      </c>
      <c r="M837">
        <f t="shared" si="66"/>
        <v>9859.6999936923385</v>
      </c>
      <c r="N837">
        <f t="shared" si="67"/>
        <v>10396.499998226762</v>
      </c>
      <c r="O837">
        <f t="shared" si="68"/>
        <v>11543.100004673004</v>
      </c>
      <c r="P837">
        <f t="shared" si="69"/>
        <v>14224.500022724271</v>
      </c>
    </row>
    <row r="838" spans="1:16" x14ac:dyDescent="0.4">
      <c r="A838" s="1">
        <v>2016</v>
      </c>
      <c r="B838" s="1">
        <v>4</v>
      </c>
      <c r="C838" s="1">
        <v>16</v>
      </c>
      <c r="D838" s="1">
        <v>11</v>
      </c>
      <c r="E838" s="1">
        <v>12.60000038146973</v>
      </c>
      <c r="F838" s="1">
        <v>9.3000001907348633</v>
      </c>
      <c r="G838" s="1">
        <v>7.0999999046325684</v>
      </c>
      <c r="H838">
        <f>IF(D838&lt;&gt;"",MAX('DDD Model Calculations'!$D$20-'Weather Data'!D838,0),MAX('DDD Model Calculations'!$D$20-AVERAGE('Weather Data'!D837,'Weather Data'!D839),0))</f>
        <v>7</v>
      </c>
      <c r="I838">
        <f>IF(E838&lt;&gt;"",MAX('DDD Model Calculations'!$D$20-'Weather Data'!E838,0),MAX('DDD Model Calculations'!$D$20-AVERAGE('Weather Data'!E837,'Weather Data'!E839),0))</f>
        <v>5.3999996185302699</v>
      </c>
      <c r="J838">
        <f>IF(F838&lt;&gt;"",MAX('DDD Model Calculations'!$D$20-'Weather Data'!F838,0),MAX('DDD Model Calculations'!$D$20-AVERAGE('Weather Data'!F837,'Weather Data'!F839),0))</f>
        <v>8.6999998092651367</v>
      </c>
      <c r="K838">
        <f>IF(G838&lt;&gt;"",MAX('DDD Model Calculations'!$D$20-'Weather Data'!G838,0),MAX('DDD Model Calculations'!$D$20-AVERAGE('Weather Data'!G837,'Weather Data'!G839),0))</f>
        <v>10.900000095367432</v>
      </c>
      <c r="L838" s="2">
        <f t="shared" si="65"/>
        <v>42476</v>
      </c>
      <c r="M838">
        <f t="shared" si="66"/>
        <v>9866.6999936923385</v>
      </c>
      <c r="N838">
        <f t="shared" si="67"/>
        <v>10401.899997845292</v>
      </c>
      <c r="O838">
        <f t="shared" si="68"/>
        <v>11551.800004482269</v>
      </c>
      <c r="P838">
        <f t="shared" si="69"/>
        <v>14235.400022819638</v>
      </c>
    </row>
    <row r="839" spans="1:16" x14ac:dyDescent="0.4">
      <c r="A839" s="1">
        <v>2016</v>
      </c>
      <c r="B839" s="1">
        <v>4</v>
      </c>
      <c r="C839" s="1">
        <v>17</v>
      </c>
      <c r="D839" s="1">
        <v>12.5</v>
      </c>
      <c r="E839" s="1">
        <v>14.39999961853027</v>
      </c>
      <c r="F839" s="1">
        <v>12.69999980926514</v>
      </c>
      <c r="G839" s="1">
        <v>5.1999998092651367</v>
      </c>
      <c r="H839">
        <f>IF(D839&lt;&gt;"",MAX('DDD Model Calculations'!$D$20-'Weather Data'!D839,0),MAX('DDD Model Calculations'!$D$20-AVERAGE('Weather Data'!D838,'Weather Data'!D840),0))</f>
        <v>5.5</v>
      </c>
      <c r="I839">
        <f>IF(E839&lt;&gt;"",MAX('DDD Model Calculations'!$D$20-'Weather Data'!E839,0),MAX('DDD Model Calculations'!$D$20-AVERAGE('Weather Data'!E838,'Weather Data'!E840),0))</f>
        <v>3.6000003814697301</v>
      </c>
      <c r="J839">
        <f>IF(F839&lt;&gt;"",MAX('DDD Model Calculations'!$D$20-'Weather Data'!F839,0),MAX('DDD Model Calculations'!$D$20-AVERAGE('Weather Data'!F838,'Weather Data'!F840),0))</f>
        <v>5.3000001907348597</v>
      </c>
      <c r="K839">
        <f>IF(G839&lt;&gt;"",MAX('DDD Model Calculations'!$D$20-'Weather Data'!G839,0),MAX('DDD Model Calculations'!$D$20-AVERAGE('Weather Data'!G838,'Weather Data'!G840),0))</f>
        <v>12.800000190734863</v>
      </c>
      <c r="L839" s="2">
        <f t="shared" si="65"/>
        <v>42477</v>
      </c>
      <c r="M839">
        <f t="shared" si="66"/>
        <v>9872.1999936923385</v>
      </c>
      <c r="N839">
        <f t="shared" si="67"/>
        <v>10405.499998226762</v>
      </c>
      <c r="O839">
        <f t="shared" si="68"/>
        <v>11557.100004673004</v>
      </c>
      <c r="P839">
        <f t="shared" si="69"/>
        <v>14248.200023010373</v>
      </c>
    </row>
    <row r="840" spans="1:16" x14ac:dyDescent="0.4">
      <c r="A840" s="1">
        <v>2016</v>
      </c>
      <c r="B840" s="1">
        <v>4</v>
      </c>
      <c r="C840" s="1">
        <v>18</v>
      </c>
      <c r="D840" s="1">
        <v>16.29999923706055</v>
      </c>
      <c r="E840" s="1">
        <v>15.19999980926514</v>
      </c>
      <c r="F840" s="1">
        <v>9.8000001907348633</v>
      </c>
      <c r="G840" s="1">
        <v>3</v>
      </c>
      <c r="H840">
        <f>IF(D840&lt;&gt;"",MAX('DDD Model Calculations'!$D$20-'Weather Data'!D840,0),MAX('DDD Model Calculations'!$D$20-AVERAGE('Weather Data'!D839,'Weather Data'!D841),0))</f>
        <v>1.7000007629394496</v>
      </c>
      <c r="I840">
        <f>IF(E840&lt;&gt;"",MAX('DDD Model Calculations'!$D$20-'Weather Data'!E840,0),MAX('DDD Model Calculations'!$D$20-AVERAGE('Weather Data'!E839,'Weather Data'!E841),0))</f>
        <v>2.8000001907348597</v>
      </c>
      <c r="J840">
        <f>IF(F840&lt;&gt;"",MAX('DDD Model Calculations'!$D$20-'Weather Data'!F840,0),MAX('DDD Model Calculations'!$D$20-AVERAGE('Weather Data'!F839,'Weather Data'!F841),0))</f>
        <v>8.1999998092651367</v>
      </c>
      <c r="K840">
        <f>IF(G840&lt;&gt;"",MAX('DDD Model Calculations'!$D$20-'Weather Data'!G840,0),MAX('DDD Model Calculations'!$D$20-AVERAGE('Weather Data'!G839,'Weather Data'!G841),0))</f>
        <v>15</v>
      </c>
      <c r="L840" s="2">
        <f t="shared" si="65"/>
        <v>42478</v>
      </c>
      <c r="M840">
        <f t="shared" si="66"/>
        <v>9873.8999944552779</v>
      </c>
      <c r="N840">
        <f t="shared" si="67"/>
        <v>10408.299998417497</v>
      </c>
      <c r="O840">
        <f t="shared" si="68"/>
        <v>11565.300004482269</v>
      </c>
      <c r="P840">
        <f t="shared" si="69"/>
        <v>14263.200023010373</v>
      </c>
    </row>
    <row r="841" spans="1:16" x14ac:dyDescent="0.4">
      <c r="A841" s="1">
        <v>2016</v>
      </c>
      <c r="B841" s="1">
        <v>4</v>
      </c>
      <c r="C841" s="1">
        <v>19</v>
      </c>
      <c r="D841" s="1">
        <v>11</v>
      </c>
      <c r="E841" s="1">
        <v>11</v>
      </c>
      <c r="F841" s="1">
        <v>8.1000003814697266</v>
      </c>
      <c r="G841" s="1">
        <v>6.6999998092651367</v>
      </c>
      <c r="H841">
        <f>IF(D841&lt;&gt;"",MAX('DDD Model Calculations'!$D$20-'Weather Data'!D841,0),MAX('DDD Model Calculations'!$D$20-AVERAGE('Weather Data'!D840,'Weather Data'!D842),0))</f>
        <v>7</v>
      </c>
      <c r="I841">
        <f>IF(E841&lt;&gt;"",MAX('DDD Model Calculations'!$D$20-'Weather Data'!E841,0),MAX('DDD Model Calculations'!$D$20-AVERAGE('Weather Data'!E840,'Weather Data'!E842),0))</f>
        <v>7</v>
      </c>
      <c r="J841">
        <f>IF(F841&lt;&gt;"",MAX('DDD Model Calculations'!$D$20-'Weather Data'!F841,0),MAX('DDD Model Calculations'!$D$20-AVERAGE('Weather Data'!F840,'Weather Data'!F842),0))</f>
        <v>9.8999996185302734</v>
      </c>
      <c r="K841">
        <f>IF(G841&lt;&gt;"",MAX('DDD Model Calculations'!$D$20-'Weather Data'!G841,0),MAX('DDD Model Calculations'!$D$20-AVERAGE('Weather Data'!G840,'Weather Data'!G842),0))</f>
        <v>11.300000190734863</v>
      </c>
      <c r="L841" s="2">
        <f t="shared" si="65"/>
        <v>42479</v>
      </c>
      <c r="M841">
        <f t="shared" si="66"/>
        <v>9880.8999944552779</v>
      </c>
      <c r="N841">
        <f t="shared" si="67"/>
        <v>10415.299998417497</v>
      </c>
      <c r="O841">
        <f t="shared" si="68"/>
        <v>11575.2000041008</v>
      </c>
      <c r="P841">
        <f t="shared" si="69"/>
        <v>14274.500023201108</v>
      </c>
    </row>
    <row r="842" spans="1:16" x14ac:dyDescent="0.4">
      <c r="A842" s="1">
        <v>2016</v>
      </c>
      <c r="B842" s="1">
        <v>4</v>
      </c>
      <c r="C842" s="1">
        <v>20</v>
      </c>
      <c r="D842" s="1">
        <v>8.8000001907348633</v>
      </c>
      <c r="E842" s="1">
        <v>10.5</v>
      </c>
      <c r="F842" s="1">
        <v>8.3000001907348633</v>
      </c>
      <c r="G842" s="1">
        <v>7.1999998092651367</v>
      </c>
      <c r="H842">
        <f>IF(D842&lt;&gt;"",MAX('DDD Model Calculations'!$D$20-'Weather Data'!D842,0),MAX('DDD Model Calculations'!$D$20-AVERAGE('Weather Data'!D841,'Weather Data'!D843),0))</f>
        <v>9.1999998092651367</v>
      </c>
      <c r="I842">
        <f>IF(E842&lt;&gt;"",MAX('DDD Model Calculations'!$D$20-'Weather Data'!E842,0),MAX('DDD Model Calculations'!$D$20-AVERAGE('Weather Data'!E841,'Weather Data'!E843),0))</f>
        <v>7.5</v>
      </c>
      <c r="J842">
        <f>IF(F842&lt;&gt;"",MAX('DDD Model Calculations'!$D$20-'Weather Data'!F842,0),MAX('DDD Model Calculations'!$D$20-AVERAGE('Weather Data'!F841,'Weather Data'!F843),0))</f>
        <v>9.6999998092651367</v>
      </c>
      <c r="K842">
        <f>IF(G842&lt;&gt;"",MAX('DDD Model Calculations'!$D$20-'Weather Data'!G842,0),MAX('DDD Model Calculations'!$D$20-AVERAGE('Weather Data'!G841,'Weather Data'!G843),0))</f>
        <v>10.800000190734863</v>
      </c>
      <c r="L842" s="2">
        <f t="shared" si="65"/>
        <v>42480</v>
      </c>
      <c r="M842">
        <f t="shared" si="66"/>
        <v>9890.0999942645431</v>
      </c>
      <c r="N842">
        <f t="shared" si="67"/>
        <v>10422.799998417497</v>
      </c>
      <c r="O842">
        <f t="shared" si="68"/>
        <v>11584.900003910065</v>
      </c>
      <c r="P842">
        <f t="shared" si="69"/>
        <v>14285.300023391843</v>
      </c>
    </row>
    <row r="843" spans="1:16" x14ac:dyDescent="0.4">
      <c r="A843" s="1">
        <v>2016</v>
      </c>
      <c r="B843" s="1">
        <v>4</v>
      </c>
      <c r="C843" s="1">
        <v>21</v>
      </c>
      <c r="D843" s="1">
        <v>9.8999996185302734</v>
      </c>
      <c r="E843" s="1">
        <v>10.80000019073486</v>
      </c>
      <c r="F843" s="1">
        <v>11.10000038146973</v>
      </c>
      <c r="G843" s="1">
        <v>7.5999999046325684</v>
      </c>
      <c r="H843">
        <f>IF(D843&lt;&gt;"",MAX('DDD Model Calculations'!$D$20-'Weather Data'!D843,0),MAX('DDD Model Calculations'!$D$20-AVERAGE('Weather Data'!D842,'Weather Data'!D844),0))</f>
        <v>8.1000003814697266</v>
      </c>
      <c r="I843">
        <f>IF(E843&lt;&gt;"",MAX('DDD Model Calculations'!$D$20-'Weather Data'!E843,0),MAX('DDD Model Calculations'!$D$20-AVERAGE('Weather Data'!E842,'Weather Data'!E844),0))</f>
        <v>7.1999998092651403</v>
      </c>
      <c r="J843">
        <f>IF(F843&lt;&gt;"",MAX('DDD Model Calculations'!$D$20-'Weather Data'!F843,0),MAX('DDD Model Calculations'!$D$20-AVERAGE('Weather Data'!F842,'Weather Data'!F844),0))</f>
        <v>6.8999996185302699</v>
      </c>
      <c r="K843">
        <f>IF(G843&lt;&gt;"",MAX('DDD Model Calculations'!$D$20-'Weather Data'!G843,0),MAX('DDD Model Calculations'!$D$20-AVERAGE('Weather Data'!G842,'Weather Data'!G844),0))</f>
        <v>10.400000095367432</v>
      </c>
      <c r="L843" s="2">
        <f t="shared" si="65"/>
        <v>42481</v>
      </c>
      <c r="M843">
        <f t="shared" si="66"/>
        <v>9898.1999946460128</v>
      </c>
      <c r="N843">
        <f t="shared" si="67"/>
        <v>10429.999998226762</v>
      </c>
      <c r="O843">
        <f t="shared" si="68"/>
        <v>11591.800003528595</v>
      </c>
      <c r="P843">
        <f t="shared" si="69"/>
        <v>14295.70002348721</v>
      </c>
    </row>
    <row r="844" spans="1:16" x14ac:dyDescent="0.4">
      <c r="A844" s="1">
        <v>2016</v>
      </c>
      <c r="B844" s="1">
        <v>4</v>
      </c>
      <c r="C844" s="1">
        <v>22</v>
      </c>
      <c r="D844" s="1">
        <v>12.10000038146973</v>
      </c>
      <c r="E844" s="1">
        <v>9.8000001907348633</v>
      </c>
      <c r="F844" s="1">
        <v>9.6999998092651367</v>
      </c>
      <c r="G844" s="1">
        <v>2.5</v>
      </c>
      <c r="H844">
        <f>IF(D844&lt;&gt;"",MAX('DDD Model Calculations'!$D$20-'Weather Data'!D844,0),MAX('DDD Model Calculations'!$D$20-AVERAGE('Weather Data'!D843,'Weather Data'!D845),0))</f>
        <v>5.8999996185302699</v>
      </c>
      <c r="I844">
        <f>IF(E844&lt;&gt;"",MAX('DDD Model Calculations'!$D$20-'Weather Data'!E844,0),MAX('DDD Model Calculations'!$D$20-AVERAGE('Weather Data'!E843,'Weather Data'!E845),0))</f>
        <v>8.1999998092651367</v>
      </c>
      <c r="J844">
        <f>IF(F844&lt;&gt;"",MAX('DDD Model Calculations'!$D$20-'Weather Data'!F844,0),MAX('DDD Model Calculations'!$D$20-AVERAGE('Weather Data'!F843,'Weather Data'!F845),0))</f>
        <v>8.3000001907348633</v>
      </c>
      <c r="K844">
        <f>IF(G844&lt;&gt;"",MAX('DDD Model Calculations'!$D$20-'Weather Data'!G844,0),MAX('DDD Model Calculations'!$D$20-AVERAGE('Weather Data'!G843,'Weather Data'!G845),0))</f>
        <v>15.5</v>
      </c>
      <c r="L844" s="2">
        <f t="shared" si="65"/>
        <v>42482</v>
      </c>
      <c r="M844">
        <f t="shared" si="66"/>
        <v>9904.0999942645431</v>
      </c>
      <c r="N844">
        <f t="shared" si="67"/>
        <v>10438.199998036027</v>
      </c>
      <c r="O844">
        <f t="shared" si="68"/>
        <v>11600.10000371933</v>
      </c>
      <c r="P844">
        <f t="shared" si="69"/>
        <v>14311.20002348721</v>
      </c>
    </row>
    <row r="845" spans="1:16" x14ac:dyDescent="0.4">
      <c r="A845" s="1">
        <v>2016</v>
      </c>
      <c r="B845" s="1">
        <v>4</v>
      </c>
      <c r="C845" s="1">
        <v>23</v>
      </c>
      <c r="D845" s="1">
        <v>7.4000000953674316</v>
      </c>
      <c r="E845" s="1">
        <v>7.0999999046325684</v>
      </c>
      <c r="F845" s="1">
        <v>5.5999999046325684</v>
      </c>
      <c r="G845" s="1">
        <v>1.3999999761581421</v>
      </c>
      <c r="H845">
        <f>IF(D845&lt;&gt;"",MAX('DDD Model Calculations'!$D$20-'Weather Data'!D845,0),MAX('DDD Model Calculations'!$D$20-AVERAGE('Weather Data'!D844,'Weather Data'!D846),0))</f>
        <v>10.599999904632568</v>
      </c>
      <c r="I845">
        <f>IF(E845&lt;&gt;"",MAX('DDD Model Calculations'!$D$20-'Weather Data'!E845,0),MAX('DDD Model Calculations'!$D$20-AVERAGE('Weather Data'!E844,'Weather Data'!E846),0))</f>
        <v>10.900000095367432</v>
      </c>
      <c r="J845">
        <f>IF(F845&lt;&gt;"",MAX('DDD Model Calculations'!$D$20-'Weather Data'!F845,0),MAX('DDD Model Calculations'!$D$20-AVERAGE('Weather Data'!F844,'Weather Data'!F846),0))</f>
        <v>12.400000095367432</v>
      </c>
      <c r="K845">
        <f>IF(G845&lt;&gt;"",MAX('DDD Model Calculations'!$D$20-'Weather Data'!G845,0),MAX('DDD Model Calculations'!$D$20-AVERAGE('Weather Data'!G844,'Weather Data'!G846),0))</f>
        <v>16.600000023841858</v>
      </c>
      <c r="L845" s="2">
        <f t="shared" si="65"/>
        <v>42483</v>
      </c>
      <c r="M845">
        <f t="shared" si="66"/>
        <v>9914.6999941691756</v>
      </c>
      <c r="N845">
        <f t="shared" si="67"/>
        <v>10449.099998131394</v>
      </c>
      <c r="O845">
        <f t="shared" si="68"/>
        <v>11612.500003814697</v>
      </c>
      <c r="P845">
        <f t="shared" si="69"/>
        <v>14327.800023511052</v>
      </c>
    </row>
    <row r="846" spans="1:16" x14ac:dyDescent="0.4">
      <c r="A846" s="1">
        <v>2016</v>
      </c>
      <c r="B846" s="1">
        <v>4</v>
      </c>
      <c r="C846" s="1">
        <v>24</v>
      </c>
      <c r="D846" s="1">
        <v>6.1999998092651367</v>
      </c>
      <c r="E846" s="1">
        <v>7</v>
      </c>
      <c r="F846" s="1">
        <v>5</v>
      </c>
      <c r="G846" s="1">
        <v>4.3000001907348633</v>
      </c>
      <c r="H846">
        <f>IF(D846&lt;&gt;"",MAX('DDD Model Calculations'!$D$20-'Weather Data'!D846,0),MAX('DDD Model Calculations'!$D$20-AVERAGE('Weather Data'!D845,'Weather Data'!D847),0))</f>
        <v>11.800000190734863</v>
      </c>
      <c r="I846">
        <f>IF(E846&lt;&gt;"",MAX('DDD Model Calculations'!$D$20-'Weather Data'!E846,0),MAX('DDD Model Calculations'!$D$20-AVERAGE('Weather Data'!E845,'Weather Data'!E847),0))</f>
        <v>11</v>
      </c>
      <c r="J846">
        <f>IF(F846&lt;&gt;"",MAX('DDD Model Calculations'!$D$20-'Weather Data'!F846,0),MAX('DDD Model Calculations'!$D$20-AVERAGE('Weather Data'!F845,'Weather Data'!F847),0))</f>
        <v>13</v>
      </c>
      <c r="K846">
        <f>IF(G846&lt;&gt;"",MAX('DDD Model Calculations'!$D$20-'Weather Data'!G846,0),MAX('DDD Model Calculations'!$D$20-AVERAGE('Weather Data'!G845,'Weather Data'!G847),0))</f>
        <v>13.699999809265137</v>
      </c>
      <c r="L846" s="2">
        <f t="shared" si="65"/>
        <v>42484</v>
      </c>
      <c r="M846">
        <f t="shared" si="66"/>
        <v>9926.4999943599105</v>
      </c>
      <c r="N846">
        <f t="shared" si="67"/>
        <v>10460.099998131394</v>
      </c>
      <c r="O846">
        <f t="shared" si="68"/>
        <v>11625.500003814697</v>
      </c>
      <c r="P846">
        <f t="shared" si="69"/>
        <v>14341.500023320317</v>
      </c>
    </row>
    <row r="847" spans="1:16" x14ac:dyDescent="0.4">
      <c r="A847" s="1">
        <v>2016</v>
      </c>
      <c r="B847" s="1">
        <v>4</v>
      </c>
      <c r="C847" s="1">
        <v>25</v>
      </c>
      <c r="D847" s="1">
        <v>6.0999999046325684</v>
      </c>
      <c r="E847" s="1">
        <v>9.1000003814697266</v>
      </c>
      <c r="F847" s="1">
        <v>4.3000001907348633</v>
      </c>
      <c r="G847" s="1">
        <v>2.7999999523162842</v>
      </c>
      <c r="H847">
        <f>IF(D847&lt;&gt;"",MAX('DDD Model Calculations'!$D$20-'Weather Data'!D847,0),MAX('DDD Model Calculations'!$D$20-AVERAGE('Weather Data'!D846,'Weather Data'!D848),0))</f>
        <v>11.900000095367432</v>
      </c>
      <c r="I847">
        <f>IF(E847&lt;&gt;"",MAX('DDD Model Calculations'!$D$20-'Weather Data'!E847,0),MAX('DDD Model Calculations'!$D$20-AVERAGE('Weather Data'!E846,'Weather Data'!E848),0))</f>
        <v>8.8999996185302734</v>
      </c>
      <c r="J847">
        <f>IF(F847&lt;&gt;"",MAX('DDD Model Calculations'!$D$20-'Weather Data'!F847,0),MAX('DDD Model Calculations'!$D$20-AVERAGE('Weather Data'!F846,'Weather Data'!F848),0))</f>
        <v>13.699999809265137</v>
      </c>
      <c r="K847">
        <f>IF(G847&lt;&gt;"",MAX('DDD Model Calculations'!$D$20-'Weather Data'!G847,0),MAX('DDD Model Calculations'!$D$20-AVERAGE('Weather Data'!G846,'Weather Data'!G848),0))</f>
        <v>15.200000047683716</v>
      </c>
      <c r="L847" s="2">
        <f t="shared" si="65"/>
        <v>42485</v>
      </c>
      <c r="M847">
        <f t="shared" si="66"/>
        <v>9938.3999944552779</v>
      </c>
      <c r="N847">
        <f t="shared" si="67"/>
        <v>10468.999997749925</v>
      </c>
      <c r="O847">
        <f t="shared" si="68"/>
        <v>11639.200003623962</v>
      </c>
      <c r="P847">
        <f t="shared" si="69"/>
        <v>14356.700023368001</v>
      </c>
    </row>
    <row r="848" spans="1:16" x14ac:dyDescent="0.4">
      <c r="A848" s="1">
        <v>2016</v>
      </c>
      <c r="B848" s="1">
        <v>4</v>
      </c>
      <c r="C848" s="1">
        <v>26</v>
      </c>
      <c r="D848" s="1">
        <v>4</v>
      </c>
      <c r="E848" s="1">
        <v>4</v>
      </c>
      <c r="F848" s="1">
        <v>5.6999998092651367</v>
      </c>
      <c r="G848" s="1">
        <v>3</v>
      </c>
      <c r="H848">
        <f>IF(D848&lt;&gt;"",MAX('DDD Model Calculations'!$D$20-'Weather Data'!D848,0),MAX('DDD Model Calculations'!$D$20-AVERAGE('Weather Data'!D847,'Weather Data'!D849),0))</f>
        <v>14</v>
      </c>
      <c r="I848">
        <f>IF(E848&lt;&gt;"",MAX('DDD Model Calculations'!$D$20-'Weather Data'!E848,0),MAX('DDD Model Calculations'!$D$20-AVERAGE('Weather Data'!E847,'Weather Data'!E849),0))</f>
        <v>14</v>
      </c>
      <c r="J848">
        <f>IF(F848&lt;&gt;"",MAX('DDD Model Calculations'!$D$20-'Weather Data'!F848,0),MAX('DDD Model Calculations'!$D$20-AVERAGE('Weather Data'!F847,'Weather Data'!F849),0))</f>
        <v>12.300000190734863</v>
      </c>
      <c r="K848">
        <f>IF(G848&lt;&gt;"",MAX('DDD Model Calculations'!$D$20-'Weather Data'!G848,0),MAX('DDD Model Calculations'!$D$20-AVERAGE('Weather Data'!G847,'Weather Data'!G849),0))</f>
        <v>15</v>
      </c>
      <c r="L848" s="2">
        <f t="shared" si="65"/>
        <v>42486</v>
      </c>
      <c r="M848">
        <f t="shared" si="66"/>
        <v>9952.3999944552779</v>
      </c>
      <c r="N848">
        <f t="shared" si="67"/>
        <v>10482.999997749925</v>
      </c>
      <c r="O848">
        <f t="shared" si="68"/>
        <v>11651.500003814697</v>
      </c>
      <c r="P848">
        <f t="shared" si="69"/>
        <v>14371.700023368001</v>
      </c>
    </row>
    <row r="849" spans="1:16" x14ac:dyDescent="0.4">
      <c r="A849" s="1">
        <v>2016</v>
      </c>
      <c r="B849" s="1">
        <v>4</v>
      </c>
      <c r="C849" s="1">
        <v>27</v>
      </c>
      <c r="D849" s="1">
        <v>5.6999998092651367</v>
      </c>
      <c r="E849" s="1">
        <v>6.0999999046325684</v>
      </c>
      <c r="F849" s="1">
        <v>2.5999999046325679</v>
      </c>
      <c r="G849" s="1">
        <v>2.7999999523162842</v>
      </c>
      <c r="H849">
        <f>IF(D849&lt;&gt;"",MAX('DDD Model Calculations'!$D$20-'Weather Data'!D849,0),MAX('DDD Model Calculations'!$D$20-AVERAGE('Weather Data'!D848,'Weather Data'!D850),0))</f>
        <v>12.300000190734863</v>
      </c>
      <c r="I849">
        <f>IF(E849&lt;&gt;"",MAX('DDD Model Calculations'!$D$20-'Weather Data'!E849,0),MAX('DDD Model Calculations'!$D$20-AVERAGE('Weather Data'!E848,'Weather Data'!E850),0))</f>
        <v>11.900000095367432</v>
      </c>
      <c r="J849">
        <f>IF(F849&lt;&gt;"",MAX('DDD Model Calculations'!$D$20-'Weather Data'!F849,0),MAX('DDD Model Calculations'!$D$20-AVERAGE('Weather Data'!F848,'Weather Data'!F850),0))</f>
        <v>15.400000095367432</v>
      </c>
      <c r="K849">
        <f>IF(G849&lt;&gt;"",MAX('DDD Model Calculations'!$D$20-'Weather Data'!G849,0),MAX('DDD Model Calculations'!$D$20-AVERAGE('Weather Data'!G848,'Weather Data'!G850),0))</f>
        <v>15.200000047683716</v>
      </c>
      <c r="L849" s="2">
        <f t="shared" si="65"/>
        <v>42487</v>
      </c>
      <c r="M849">
        <f t="shared" si="66"/>
        <v>9964.6999946460128</v>
      </c>
      <c r="N849">
        <f t="shared" si="67"/>
        <v>10494.899997845292</v>
      </c>
      <c r="O849">
        <f t="shared" si="68"/>
        <v>11666.900003910065</v>
      </c>
      <c r="P849">
        <f t="shared" si="69"/>
        <v>14386.900023415685</v>
      </c>
    </row>
    <row r="850" spans="1:16" x14ac:dyDescent="0.4">
      <c r="A850" s="1">
        <v>2016</v>
      </c>
      <c r="B850" s="1">
        <v>4</v>
      </c>
      <c r="C850" s="1">
        <v>28</v>
      </c>
      <c r="D850" s="1">
        <v>4.5999999046325684</v>
      </c>
      <c r="E850" s="1">
        <v>6.1999998092651367</v>
      </c>
      <c r="F850" s="1">
        <v>3.2999999523162842</v>
      </c>
      <c r="G850" s="1">
        <v>2.9000000953674321</v>
      </c>
      <c r="H850">
        <f>IF(D850&lt;&gt;"",MAX('DDD Model Calculations'!$D$20-'Weather Data'!D850,0),MAX('DDD Model Calculations'!$D$20-AVERAGE('Weather Data'!D849,'Weather Data'!D851),0))</f>
        <v>13.400000095367432</v>
      </c>
      <c r="I850">
        <f>IF(E850&lt;&gt;"",MAX('DDD Model Calculations'!$D$20-'Weather Data'!E850,0),MAX('DDD Model Calculations'!$D$20-AVERAGE('Weather Data'!E849,'Weather Data'!E851),0))</f>
        <v>11.800000190734863</v>
      </c>
      <c r="J850">
        <f>IF(F850&lt;&gt;"",MAX('DDD Model Calculations'!$D$20-'Weather Data'!F850,0),MAX('DDD Model Calculations'!$D$20-AVERAGE('Weather Data'!F849,'Weather Data'!F851),0))</f>
        <v>14.700000047683716</v>
      </c>
      <c r="K850">
        <f>IF(G850&lt;&gt;"",MAX('DDD Model Calculations'!$D$20-'Weather Data'!G850,0),MAX('DDD Model Calculations'!$D$20-AVERAGE('Weather Data'!G849,'Weather Data'!G851),0))</f>
        <v>15.099999904632568</v>
      </c>
      <c r="L850" s="2">
        <f t="shared" si="65"/>
        <v>42488</v>
      </c>
      <c r="M850">
        <f t="shared" si="66"/>
        <v>9978.0999947413802</v>
      </c>
      <c r="N850">
        <f t="shared" si="67"/>
        <v>10506.699998036027</v>
      </c>
      <c r="O850">
        <f t="shared" si="68"/>
        <v>11681.600003957748</v>
      </c>
      <c r="P850">
        <f t="shared" si="69"/>
        <v>14402.000023320317</v>
      </c>
    </row>
    <row r="851" spans="1:16" x14ac:dyDescent="0.4">
      <c r="A851" s="1">
        <v>2016</v>
      </c>
      <c r="B851" s="1">
        <v>4</v>
      </c>
      <c r="C851" s="1">
        <v>29</v>
      </c>
      <c r="D851" s="1">
        <v>7.8000001907348633</v>
      </c>
      <c r="E851" s="1">
        <v>7.1999998092651367</v>
      </c>
      <c r="F851" s="1">
        <v>4.9000000953674316</v>
      </c>
      <c r="G851" s="1">
        <v>4.6999998092651367</v>
      </c>
      <c r="H851">
        <f>IF(D851&lt;&gt;"",MAX('DDD Model Calculations'!$D$20-'Weather Data'!D851,0),MAX('DDD Model Calculations'!$D$20-AVERAGE('Weather Data'!D850,'Weather Data'!D852),0))</f>
        <v>10.199999809265137</v>
      </c>
      <c r="I851">
        <f>IF(E851&lt;&gt;"",MAX('DDD Model Calculations'!$D$20-'Weather Data'!E851,0),MAX('DDD Model Calculations'!$D$20-AVERAGE('Weather Data'!E850,'Weather Data'!E852),0))</f>
        <v>10.800000190734863</v>
      </c>
      <c r="J851">
        <f>IF(F851&lt;&gt;"",MAX('DDD Model Calculations'!$D$20-'Weather Data'!F851,0),MAX('DDD Model Calculations'!$D$20-AVERAGE('Weather Data'!F850,'Weather Data'!F852),0))</f>
        <v>13.099999904632568</v>
      </c>
      <c r="K851">
        <f>IF(G851&lt;&gt;"",MAX('DDD Model Calculations'!$D$20-'Weather Data'!G851,0),MAX('DDD Model Calculations'!$D$20-AVERAGE('Weather Data'!G850,'Weather Data'!G852),0))</f>
        <v>13.300000190734863</v>
      </c>
      <c r="L851" s="2">
        <f t="shared" si="65"/>
        <v>42489</v>
      </c>
      <c r="M851">
        <f t="shared" si="66"/>
        <v>9988.2999945506454</v>
      </c>
      <c r="N851">
        <f t="shared" si="67"/>
        <v>10517.499998226762</v>
      </c>
      <c r="O851">
        <f t="shared" si="68"/>
        <v>11694.700003862381</v>
      </c>
      <c r="P851">
        <f t="shared" si="69"/>
        <v>14415.300023511052</v>
      </c>
    </row>
    <row r="852" spans="1:16" x14ac:dyDescent="0.4">
      <c r="A852" s="1">
        <v>2016</v>
      </c>
      <c r="B852" s="1">
        <v>4</v>
      </c>
      <c r="C852" s="1">
        <v>30</v>
      </c>
      <c r="D852" s="1">
        <v>8.1999998092651367</v>
      </c>
      <c r="E852" s="1">
        <v>8.1999998092651367</v>
      </c>
      <c r="F852" s="1">
        <v>8</v>
      </c>
      <c r="G852" s="1">
        <v>6.8000001907348633</v>
      </c>
      <c r="H852">
        <f>IF(D852&lt;&gt;"",MAX('DDD Model Calculations'!$D$20-'Weather Data'!D852,0),MAX('DDD Model Calculations'!$D$20-AVERAGE('Weather Data'!D851,'Weather Data'!D853),0))</f>
        <v>9.8000001907348633</v>
      </c>
      <c r="I852">
        <f>IF(E852&lt;&gt;"",MAX('DDD Model Calculations'!$D$20-'Weather Data'!E852,0),MAX('DDD Model Calculations'!$D$20-AVERAGE('Weather Data'!E851,'Weather Data'!E853),0))</f>
        <v>9.8000001907348633</v>
      </c>
      <c r="J852">
        <f>IF(F852&lt;&gt;"",MAX('DDD Model Calculations'!$D$20-'Weather Data'!F852,0),MAX('DDD Model Calculations'!$D$20-AVERAGE('Weather Data'!F851,'Weather Data'!F853),0))</f>
        <v>10</v>
      </c>
      <c r="K852">
        <f>IF(G852&lt;&gt;"",MAX('DDD Model Calculations'!$D$20-'Weather Data'!G852,0),MAX('DDD Model Calculations'!$D$20-AVERAGE('Weather Data'!G851,'Weather Data'!G853),0))</f>
        <v>11.199999809265137</v>
      </c>
      <c r="L852" s="2">
        <f t="shared" si="65"/>
        <v>42490</v>
      </c>
      <c r="M852">
        <f t="shared" si="66"/>
        <v>9998.0999947413802</v>
      </c>
      <c r="N852">
        <f t="shared" si="67"/>
        <v>10527.299998417497</v>
      </c>
      <c r="O852">
        <f t="shared" si="68"/>
        <v>11704.700003862381</v>
      </c>
      <c r="P852">
        <f t="shared" si="69"/>
        <v>14426.500023320317</v>
      </c>
    </row>
    <row r="853" spans="1:16" x14ac:dyDescent="0.4">
      <c r="A853" s="1">
        <v>2016</v>
      </c>
      <c r="B853" s="1">
        <v>5</v>
      </c>
      <c r="C853" s="1">
        <v>1</v>
      </c>
      <c r="D853" s="1">
        <v>8.6000003814697266</v>
      </c>
      <c r="E853" s="1">
        <v>8.3999996185302734</v>
      </c>
      <c r="F853" s="1">
        <v>7.8000001907348633</v>
      </c>
      <c r="G853" s="1">
        <v>5</v>
      </c>
      <c r="H853">
        <f>IF(D853&lt;&gt;"",MAX('DDD Model Calculations'!$D$20-'Weather Data'!D853,0),MAX('DDD Model Calculations'!$D$20-AVERAGE('Weather Data'!D852,'Weather Data'!D854),0))</f>
        <v>9.3999996185302734</v>
      </c>
      <c r="I853">
        <f>IF(E853&lt;&gt;"",MAX('DDD Model Calculations'!$D$20-'Weather Data'!E853,0),MAX('DDD Model Calculations'!$D$20-AVERAGE('Weather Data'!E852,'Weather Data'!E854),0))</f>
        <v>9.6000003814697266</v>
      </c>
      <c r="J853">
        <f>IF(F853&lt;&gt;"",MAX('DDD Model Calculations'!$D$20-'Weather Data'!F853,0),MAX('DDD Model Calculations'!$D$20-AVERAGE('Weather Data'!F852,'Weather Data'!F854),0))</f>
        <v>10.199999809265137</v>
      </c>
      <c r="K853">
        <f>IF(G853&lt;&gt;"",MAX('DDD Model Calculations'!$D$20-'Weather Data'!G853,0),MAX('DDD Model Calculations'!$D$20-AVERAGE('Weather Data'!G852,'Weather Data'!G854),0))</f>
        <v>13</v>
      </c>
      <c r="L853" s="2">
        <f t="shared" si="65"/>
        <v>42491</v>
      </c>
      <c r="M853">
        <f t="shared" si="66"/>
        <v>10007.49999435991</v>
      </c>
      <c r="N853">
        <f t="shared" si="67"/>
        <v>10536.899998798966</v>
      </c>
      <c r="O853">
        <f t="shared" si="68"/>
        <v>11714.900003671646</v>
      </c>
      <c r="P853">
        <f t="shared" si="69"/>
        <v>14439.500023320317</v>
      </c>
    </row>
    <row r="854" spans="1:16" x14ac:dyDescent="0.4">
      <c r="A854" s="1">
        <v>2016</v>
      </c>
      <c r="B854" s="1">
        <v>5</v>
      </c>
      <c r="C854" s="1">
        <v>2</v>
      </c>
      <c r="D854" s="1">
        <v>9.5</v>
      </c>
      <c r="E854" s="1">
        <v>8.3000001907348633</v>
      </c>
      <c r="F854" s="1">
        <v>5.9000000953674316</v>
      </c>
      <c r="G854" s="1">
        <v>7.6999998092651367</v>
      </c>
      <c r="H854">
        <f>IF(D854&lt;&gt;"",MAX('DDD Model Calculations'!$D$20-'Weather Data'!D854,0),MAX('DDD Model Calculations'!$D$20-AVERAGE('Weather Data'!D853,'Weather Data'!D855),0))</f>
        <v>8.5</v>
      </c>
      <c r="I854">
        <f>IF(E854&lt;&gt;"",MAX('DDD Model Calculations'!$D$20-'Weather Data'!E854,0),MAX('DDD Model Calculations'!$D$20-AVERAGE('Weather Data'!E853,'Weather Data'!E855),0))</f>
        <v>9.6999998092651367</v>
      </c>
      <c r="J854">
        <f>IF(F854&lt;&gt;"",MAX('DDD Model Calculations'!$D$20-'Weather Data'!F854,0),MAX('DDD Model Calculations'!$D$20-AVERAGE('Weather Data'!F853,'Weather Data'!F855),0))</f>
        <v>12.099999904632568</v>
      </c>
      <c r="K854">
        <f>IF(G854&lt;&gt;"",MAX('DDD Model Calculations'!$D$20-'Weather Data'!G854,0),MAX('DDD Model Calculations'!$D$20-AVERAGE('Weather Data'!G853,'Weather Data'!G855),0))</f>
        <v>10.300000190734863</v>
      </c>
      <c r="L854" s="2">
        <f t="shared" si="65"/>
        <v>42492</v>
      </c>
      <c r="M854">
        <f t="shared" si="66"/>
        <v>10015.99999435991</v>
      </c>
      <c r="N854">
        <f t="shared" si="67"/>
        <v>10546.599998608232</v>
      </c>
      <c r="O854">
        <f t="shared" si="68"/>
        <v>11727.000003576279</v>
      </c>
      <c r="P854">
        <f t="shared" si="69"/>
        <v>14449.800023511052</v>
      </c>
    </row>
    <row r="855" spans="1:16" x14ac:dyDescent="0.4">
      <c r="A855" s="1">
        <v>2016</v>
      </c>
      <c r="B855" s="1">
        <v>5</v>
      </c>
      <c r="C855" s="1">
        <v>3</v>
      </c>
      <c r="D855" s="1">
        <v>8.8999996185302734</v>
      </c>
      <c r="E855" s="1">
        <v>9.8000001907348633</v>
      </c>
      <c r="F855" s="1">
        <v>7.6999998092651367</v>
      </c>
      <c r="G855" s="1">
        <v>10.5</v>
      </c>
      <c r="H855">
        <f>IF(D855&lt;&gt;"",MAX('DDD Model Calculations'!$D$20-'Weather Data'!D855,0),MAX('DDD Model Calculations'!$D$20-AVERAGE('Weather Data'!D854,'Weather Data'!D856),0))</f>
        <v>9.1000003814697266</v>
      </c>
      <c r="I855">
        <f>IF(E855&lt;&gt;"",MAX('DDD Model Calculations'!$D$20-'Weather Data'!E855,0),MAX('DDD Model Calculations'!$D$20-AVERAGE('Weather Data'!E854,'Weather Data'!E856),0))</f>
        <v>8.1999998092651367</v>
      </c>
      <c r="J855">
        <f>IF(F855&lt;&gt;"",MAX('DDD Model Calculations'!$D$20-'Weather Data'!F855,0),MAX('DDD Model Calculations'!$D$20-AVERAGE('Weather Data'!F854,'Weather Data'!F856),0))</f>
        <v>10.300000190734863</v>
      </c>
      <c r="K855">
        <f>IF(G855&lt;&gt;"",MAX('DDD Model Calculations'!$D$20-'Weather Data'!G855,0),MAX('DDD Model Calculations'!$D$20-AVERAGE('Weather Data'!G854,'Weather Data'!G856),0))</f>
        <v>7.5</v>
      </c>
      <c r="L855" s="2">
        <f t="shared" si="65"/>
        <v>42493</v>
      </c>
      <c r="M855">
        <f t="shared" si="66"/>
        <v>10025.09999474138</v>
      </c>
      <c r="N855">
        <f t="shared" si="67"/>
        <v>10554.799998417497</v>
      </c>
      <c r="O855">
        <f t="shared" si="68"/>
        <v>11737.300003767014</v>
      </c>
      <c r="P855">
        <f t="shared" si="69"/>
        <v>14457.300023511052</v>
      </c>
    </row>
    <row r="856" spans="1:16" x14ac:dyDescent="0.4">
      <c r="A856" s="1">
        <v>2016</v>
      </c>
      <c r="B856" s="1">
        <v>5</v>
      </c>
      <c r="C856" s="1">
        <v>4</v>
      </c>
      <c r="D856" s="1">
        <v>10.89999961853027</v>
      </c>
      <c r="E856" s="1">
        <v>10.80000019073486</v>
      </c>
      <c r="F856" s="1">
        <v>9.1999998092651367</v>
      </c>
      <c r="G856" s="1">
        <v>7.0999999046325684</v>
      </c>
      <c r="H856">
        <f>IF(D856&lt;&gt;"",MAX('DDD Model Calculations'!$D$20-'Weather Data'!D856,0),MAX('DDD Model Calculations'!$D$20-AVERAGE('Weather Data'!D855,'Weather Data'!D857),0))</f>
        <v>7.1000003814697301</v>
      </c>
      <c r="I856">
        <f>IF(E856&lt;&gt;"",MAX('DDD Model Calculations'!$D$20-'Weather Data'!E856,0),MAX('DDD Model Calculations'!$D$20-AVERAGE('Weather Data'!E855,'Weather Data'!E857),0))</f>
        <v>7.1999998092651403</v>
      </c>
      <c r="J856">
        <f>IF(F856&lt;&gt;"",MAX('DDD Model Calculations'!$D$20-'Weather Data'!F856,0),MAX('DDD Model Calculations'!$D$20-AVERAGE('Weather Data'!F855,'Weather Data'!F857),0))</f>
        <v>8.8000001907348633</v>
      </c>
      <c r="K856">
        <f>IF(G856&lt;&gt;"",MAX('DDD Model Calculations'!$D$20-'Weather Data'!G856,0),MAX('DDD Model Calculations'!$D$20-AVERAGE('Weather Data'!G855,'Weather Data'!G857),0))</f>
        <v>10.900000095367432</v>
      </c>
      <c r="L856" s="2">
        <f t="shared" si="65"/>
        <v>42494</v>
      </c>
      <c r="M856">
        <f t="shared" si="66"/>
        <v>10032.19999512285</v>
      </c>
      <c r="N856">
        <f t="shared" si="67"/>
        <v>10561.999998226762</v>
      </c>
      <c r="O856">
        <f t="shared" si="68"/>
        <v>11746.100003957748</v>
      </c>
      <c r="P856">
        <f t="shared" si="69"/>
        <v>14468.20002360642</v>
      </c>
    </row>
    <row r="857" spans="1:16" x14ac:dyDescent="0.4">
      <c r="A857" s="1">
        <v>2016</v>
      </c>
      <c r="B857" s="1">
        <v>5</v>
      </c>
      <c r="C857" s="1">
        <v>5</v>
      </c>
      <c r="D857" s="1">
        <v>11.80000019073486</v>
      </c>
      <c r="E857" s="1">
        <v>12.60000038146973</v>
      </c>
      <c r="F857" s="1">
        <v>13.69999980926514</v>
      </c>
      <c r="G857" s="1">
        <v>7.9000000953674316</v>
      </c>
      <c r="H857">
        <f>IF(D857&lt;&gt;"",MAX('DDD Model Calculations'!$D$20-'Weather Data'!D857,0),MAX('DDD Model Calculations'!$D$20-AVERAGE('Weather Data'!D856,'Weather Data'!D858),0))</f>
        <v>6.1999998092651403</v>
      </c>
      <c r="I857">
        <f>IF(E857&lt;&gt;"",MAX('DDD Model Calculations'!$D$20-'Weather Data'!E857,0),MAX('DDD Model Calculations'!$D$20-AVERAGE('Weather Data'!E856,'Weather Data'!E858),0))</f>
        <v>5.3999996185302699</v>
      </c>
      <c r="J857">
        <f>IF(F857&lt;&gt;"",MAX('DDD Model Calculations'!$D$20-'Weather Data'!F857,0),MAX('DDD Model Calculations'!$D$20-AVERAGE('Weather Data'!F856,'Weather Data'!F858),0))</f>
        <v>4.3000001907348597</v>
      </c>
      <c r="K857">
        <f>IF(G857&lt;&gt;"",MAX('DDD Model Calculations'!$D$20-'Weather Data'!G857,0),MAX('DDD Model Calculations'!$D$20-AVERAGE('Weather Data'!G856,'Weather Data'!G858),0))</f>
        <v>10.099999904632568</v>
      </c>
      <c r="L857" s="2">
        <f t="shared" si="65"/>
        <v>42495</v>
      </c>
      <c r="M857">
        <f t="shared" si="66"/>
        <v>10038.399994932115</v>
      </c>
      <c r="N857">
        <f t="shared" si="67"/>
        <v>10567.399997845292</v>
      </c>
      <c r="O857">
        <f t="shared" si="68"/>
        <v>11750.400004148483</v>
      </c>
      <c r="P857">
        <f t="shared" si="69"/>
        <v>14478.300023511052</v>
      </c>
    </row>
    <row r="858" spans="1:16" x14ac:dyDescent="0.4">
      <c r="A858" s="1">
        <v>2016</v>
      </c>
      <c r="B858" s="1">
        <v>5</v>
      </c>
      <c r="C858" s="1">
        <v>6</v>
      </c>
      <c r="D858" s="1">
        <v>14.69999980926514</v>
      </c>
      <c r="E858" s="1">
        <v>14.89999961853027</v>
      </c>
      <c r="F858" s="1">
        <v>14</v>
      </c>
      <c r="G858" s="1">
        <v>14</v>
      </c>
      <c r="H858">
        <f>IF(D858&lt;&gt;"",MAX('DDD Model Calculations'!$D$20-'Weather Data'!D858,0),MAX('DDD Model Calculations'!$D$20-AVERAGE('Weather Data'!D857,'Weather Data'!D859),0))</f>
        <v>3.3000001907348597</v>
      </c>
      <c r="I858">
        <f>IF(E858&lt;&gt;"",MAX('DDD Model Calculations'!$D$20-'Weather Data'!E858,0),MAX('DDD Model Calculations'!$D$20-AVERAGE('Weather Data'!E857,'Weather Data'!E859),0))</f>
        <v>3.1000003814697301</v>
      </c>
      <c r="J858">
        <f>IF(F858&lt;&gt;"",MAX('DDD Model Calculations'!$D$20-'Weather Data'!F858,0),MAX('DDD Model Calculations'!$D$20-AVERAGE('Weather Data'!F857,'Weather Data'!F859),0))</f>
        <v>4</v>
      </c>
      <c r="K858">
        <f>IF(G858&lt;&gt;"",MAX('DDD Model Calculations'!$D$20-'Weather Data'!G858,0),MAX('DDD Model Calculations'!$D$20-AVERAGE('Weather Data'!G857,'Weather Data'!G859),0))</f>
        <v>4</v>
      </c>
      <c r="L858" s="2">
        <f t="shared" si="65"/>
        <v>42496</v>
      </c>
      <c r="M858">
        <f t="shared" si="66"/>
        <v>10041.69999512285</v>
      </c>
      <c r="N858">
        <f t="shared" si="67"/>
        <v>10570.499998226762</v>
      </c>
      <c r="O858">
        <f t="shared" si="68"/>
        <v>11754.400004148483</v>
      </c>
      <c r="P858">
        <f t="shared" si="69"/>
        <v>14482.300023511052</v>
      </c>
    </row>
    <row r="859" spans="1:16" x14ac:dyDescent="0.4">
      <c r="A859" s="1">
        <v>2016</v>
      </c>
      <c r="B859" s="1">
        <v>5</v>
      </c>
      <c r="C859" s="1">
        <v>7</v>
      </c>
      <c r="D859" s="1">
        <v>11.89999961853027</v>
      </c>
      <c r="E859" s="1">
        <v>12.10000038146973</v>
      </c>
      <c r="F859" s="1">
        <v>15.39999961853027</v>
      </c>
      <c r="G859" s="1">
        <v>9</v>
      </c>
      <c r="H859">
        <f>IF(D859&lt;&gt;"",MAX('DDD Model Calculations'!$D$20-'Weather Data'!D859,0),MAX('DDD Model Calculations'!$D$20-AVERAGE('Weather Data'!D858,'Weather Data'!D860),0))</f>
        <v>6.1000003814697301</v>
      </c>
      <c r="I859">
        <f>IF(E859&lt;&gt;"",MAX('DDD Model Calculations'!$D$20-'Weather Data'!E859,0),MAX('DDD Model Calculations'!$D$20-AVERAGE('Weather Data'!E858,'Weather Data'!E860),0))</f>
        <v>5.8999996185302699</v>
      </c>
      <c r="J859">
        <f>IF(F859&lt;&gt;"",MAX('DDD Model Calculations'!$D$20-'Weather Data'!F859,0),MAX('DDD Model Calculations'!$D$20-AVERAGE('Weather Data'!F858,'Weather Data'!F860),0))</f>
        <v>2.6000003814697301</v>
      </c>
      <c r="K859">
        <f>IF(G859&lt;&gt;"",MAX('DDD Model Calculations'!$D$20-'Weather Data'!G859,0),MAX('DDD Model Calculations'!$D$20-AVERAGE('Weather Data'!G858,'Weather Data'!G860),0))</f>
        <v>9</v>
      </c>
      <c r="L859" s="2">
        <f t="shared" si="65"/>
        <v>42497</v>
      </c>
      <c r="M859">
        <f t="shared" si="66"/>
        <v>10047.79999550432</v>
      </c>
      <c r="N859">
        <f t="shared" si="67"/>
        <v>10576.399997845292</v>
      </c>
      <c r="O859">
        <f t="shared" si="68"/>
        <v>11757.000004529953</v>
      </c>
      <c r="P859">
        <f t="shared" si="69"/>
        <v>14491.300023511052</v>
      </c>
    </row>
    <row r="860" spans="1:16" x14ac:dyDescent="0.4">
      <c r="A860" s="1">
        <v>2016</v>
      </c>
      <c r="B860" s="1">
        <v>5</v>
      </c>
      <c r="C860" s="1">
        <v>8</v>
      </c>
      <c r="D860" s="1">
        <v>9.6999998092651367</v>
      </c>
      <c r="E860" s="1">
        <v>8.8999996185302734</v>
      </c>
      <c r="F860" s="1">
        <v>6.1999998092651367</v>
      </c>
      <c r="G860" s="1">
        <v>6</v>
      </c>
      <c r="H860">
        <f>IF(D860&lt;&gt;"",MAX('DDD Model Calculations'!$D$20-'Weather Data'!D860,0),MAX('DDD Model Calculations'!$D$20-AVERAGE('Weather Data'!D859,'Weather Data'!D861),0))</f>
        <v>8.3000001907348633</v>
      </c>
      <c r="I860">
        <f>IF(E860&lt;&gt;"",MAX('DDD Model Calculations'!$D$20-'Weather Data'!E860,0),MAX('DDD Model Calculations'!$D$20-AVERAGE('Weather Data'!E859,'Weather Data'!E861),0))</f>
        <v>9.1000003814697266</v>
      </c>
      <c r="J860">
        <f>IF(F860&lt;&gt;"",MAX('DDD Model Calculations'!$D$20-'Weather Data'!F860,0),MAX('DDD Model Calculations'!$D$20-AVERAGE('Weather Data'!F859,'Weather Data'!F861),0))</f>
        <v>11.800000190734863</v>
      </c>
      <c r="K860">
        <f>IF(G860&lt;&gt;"",MAX('DDD Model Calculations'!$D$20-'Weather Data'!G860,0),MAX('DDD Model Calculations'!$D$20-AVERAGE('Weather Data'!G859,'Weather Data'!G861),0))</f>
        <v>12</v>
      </c>
      <c r="L860" s="2">
        <f t="shared" si="65"/>
        <v>42498</v>
      </c>
      <c r="M860">
        <f t="shared" si="66"/>
        <v>10056.099995695055</v>
      </c>
      <c r="N860">
        <f t="shared" si="67"/>
        <v>10585.499998226762</v>
      </c>
      <c r="O860">
        <f t="shared" si="68"/>
        <v>11768.800004720688</v>
      </c>
      <c r="P860">
        <f t="shared" si="69"/>
        <v>14503.300023511052</v>
      </c>
    </row>
    <row r="861" spans="1:16" x14ac:dyDescent="0.4">
      <c r="A861" s="1">
        <v>2016</v>
      </c>
      <c r="B861" s="1">
        <v>5</v>
      </c>
      <c r="C861" s="1">
        <v>9</v>
      </c>
      <c r="D861" s="1">
        <v>8.6999998092651367</v>
      </c>
      <c r="E861" s="1">
        <v>8.5</v>
      </c>
      <c r="F861" s="1">
        <v>5.4000000953674316</v>
      </c>
      <c r="G861" s="1">
        <v>5</v>
      </c>
      <c r="H861">
        <f>IF(D861&lt;&gt;"",MAX('DDD Model Calculations'!$D$20-'Weather Data'!D861,0),MAX('DDD Model Calculations'!$D$20-AVERAGE('Weather Data'!D860,'Weather Data'!D862),0))</f>
        <v>9.3000001907348633</v>
      </c>
      <c r="I861">
        <f>IF(E861&lt;&gt;"",MAX('DDD Model Calculations'!$D$20-'Weather Data'!E861,0),MAX('DDD Model Calculations'!$D$20-AVERAGE('Weather Data'!E860,'Weather Data'!E862),0))</f>
        <v>9.5</v>
      </c>
      <c r="J861">
        <f>IF(F861&lt;&gt;"",MAX('DDD Model Calculations'!$D$20-'Weather Data'!F861,0),MAX('DDD Model Calculations'!$D$20-AVERAGE('Weather Data'!F860,'Weather Data'!F862),0))</f>
        <v>12.599999904632568</v>
      </c>
      <c r="K861">
        <f>IF(G861&lt;&gt;"",MAX('DDD Model Calculations'!$D$20-'Weather Data'!G861,0),MAX('DDD Model Calculations'!$D$20-AVERAGE('Weather Data'!G860,'Weather Data'!G862),0))</f>
        <v>13</v>
      </c>
      <c r="L861" s="2">
        <f t="shared" si="65"/>
        <v>42499</v>
      </c>
      <c r="M861">
        <f t="shared" si="66"/>
        <v>10065.399995885789</v>
      </c>
      <c r="N861">
        <f t="shared" si="67"/>
        <v>10594.999998226762</v>
      </c>
      <c r="O861">
        <f t="shared" si="68"/>
        <v>11781.40000462532</v>
      </c>
      <c r="P861">
        <f t="shared" si="69"/>
        <v>14516.300023511052</v>
      </c>
    </row>
    <row r="862" spans="1:16" x14ac:dyDescent="0.4">
      <c r="A862" s="1">
        <v>2016</v>
      </c>
      <c r="B862" s="1">
        <v>5</v>
      </c>
      <c r="C862" s="1">
        <v>10</v>
      </c>
      <c r="D862" s="1">
        <v>9.6999998092651367</v>
      </c>
      <c r="E862" s="1">
        <v>10.80000019073486</v>
      </c>
      <c r="F862" s="1">
        <v>9.3000001907348633</v>
      </c>
      <c r="G862" s="1">
        <v>9.3000001907348633</v>
      </c>
      <c r="H862">
        <f>IF(D862&lt;&gt;"",MAX('DDD Model Calculations'!$D$20-'Weather Data'!D862,0),MAX('DDD Model Calculations'!$D$20-AVERAGE('Weather Data'!D861,'Weather Data'!D863),0))</f>
        <v>8.3000001907348633</v>
      </c>
      <c r="I862">
        <f>IF(E862&lt;&gt;"",MAX('DDD Model Calculations'!$D$20-'Weather Data'!E862,0),MAX('DDD Model Calculations'!$D$20-AVERAGE('Weather Data'!E861,'Weather Data'!E863),0))</f>
        <v>7.1999998092651403</v>
      </c>
      <c r="J862">
        <f>IF(F862&lt;&gt;"",MAX('DDD Model Calculations'!$D$20-'Weather Data'!F862,0),MAX('DDD Model Calculations'!$D$20-AVERAGE('Weather Data'!F861,'Weather Data'!F863),0))</f>
        <v>8.6999998092651367</v>
      </c>
      <c r="K862">
        <f>IF(G862&lt;&gt;"",MAX('DDD Model Calculations'!$D$20-'Weather Data'!G862,0),MAX('DDD Model Calculations'!$D$20-AVERAGE('Weather Data'!G861,'Weather Data'!G863),0))</f>
        <v>8.6999998092651367</v>
      </c>
      <c r="L862" s="2">
        <f t="shared" si="65"/>
        <v>42500</v>
      </c>
      <c r="M862">
        <f t="shared" si="66"/>
        <v>10073.699996076524</v>
      </c>
      <c r="N862">
        <f t="shared" si="67"/>
        <v>10602.199998036027</v>
      </c>
      <c r="O862">
        <f t="shared" si="68"/>
        <v>11790.100004434586</v>
      </c>
      <c r="P862">
        <f t="shared" si="69"/>
        <v>14525.000023320317</v>
      </c>
    </row>
    <row r="863" spans="1:16" x14ac:dyDescent="0.4">
      <c r="A863" s="1">
        <v>2016</v>
      </c>
      <c r="B863" s="1">
        <v>5</v>
      </c>
      <c r="C863" s="1">
        <v>11</v>
      </c>
      <c r="D863" s="1">
        <v>11.19999980926514</v>
      </c>
      <c r="E863" s="1">
        <v>15.89999961853027</v>
      </c>
      <c r="F863" s="1">
        <v>13.30000019073486</v>
      </c>
      <c r="G863" s="1">
        <v>7.3000001907348633</v>
      </c>
      <c r="H863">
        <f>IF(D863&lt;&gt;"",MAX('DDD Model Calculations'!$D$20-'Weather Data'!D863,0),MAX('DDD Model Calculations'!$D$20-AVERAGE('Weather Data'!D862,'Weather Data'!D864),0))</f>
        <v>6.8000001907348597</v>
      </c>
      <c r="I863">
        <f>IF(E863&lt;&gt;"",MAX('DDD Model Calculations'!$D$20-'Weather Data'!E863,0),MAX('DDD Model Calculations'!$D$20-AVERAGE('Weather Data'!E862,'Weather Data'!E864),0))</f>
        <v>2.1000003814697301</v>
      </c>
      <c r="J863">
        <f>IF(F863&lt;&gt;"",MAX('DDD Model Calculations'!$D$20-'Weather Data'!F863,0),MAX('DDD Model Calculations'!$D$20-AVERAGE('Weather Data'!F862,'Weather Data'!F864),0))</f>
        <v>4.6999998092651403</v>
      </c>
      <c r="K863">
        <f>IF(G863&lt;&gt;"",MAX('DDD Model Calculations'!$D$20-'Weather Data'!G863,0),MAX('DDD Model Calculations'!$D$20-AVERAGE('Weather Data'!G862,'Weather Data'!G864),0))</f>
        <v>10.699999809265137</v>
      </c>
      <c r="L863" s="2">
        <f t="shared" si="65"/>
        <v>42501</v>
      </c>
      <c r="M863">
        <f t="shared" si="66"/>
        <v>10080.499996267259</v>
      </c>
      <c r="N863">
        <f t="shared" si="67"/>
        <v>10604.299998417497</v>
      </c>
      <c r="O863">
        <f t="shared" si="68"/>
        <v>11794.800004243851</v>
      </c>
      <c r="P863">
        <f t="shared" si="69"/>
        <v>14535.700023129582</v>
      </c>
    </row>
    <row r="864" spans="1:16" x14ac:dyDescent="0.4">
      <c r="A864" s="1">
        <v>2016</v>
      </c>
      <c r="B864" s="1">
        <v>5</v>
      </c>
      <c r="C864" s="1">
        <v>12</v>
      </c>
      <c r="D864" s="1">
        <v>13.69999980926514</v>
      </c>
      <c r="E864" s="1">
        <v>16.89999961853027</v>
      </c>
      <c r="F864" s="1">
        <v>17.20000076293945</v>
      </c>
      <c r="G864" s="1">
        <v>12.60000038146973</v>
      </c>
      <c r="H864">
        <f>IF(D864&lt;&gt;"",MAX('DDD Model Calculations'!$D$20-'Weather Data'!D864,0),MAX('DDD Model Calculations'!$D$20-AVERAGE('Weather Data'!D863,'Weather Data'!D865),0))</f>
        <v>4.3000001907348597</v>
      </c>
      <c r="I864">
        <f>IF(E864&lt;&gt;"",MAX('DDD Model Calculations'!$D$20-'Weather Data'!E864,0),MAX('DDD Model Calculations'!$D$20-AVERAGE('Weather Data'!E863,'Weather Data'!E865),0))</f>
        <v>1.1000003814697301</v>
      </c>
      <c r="J864">
        <f>IF(F864&lt;&gt;"",MAX('DDD Model Calculations'!$D$20-'Weather Data'!F864,0),MAX('DDD Model Calculations'!$D$20-AVERAGE('Weather Data'!F863,'Weather Data'!F865),0))</f>
        <v>0.79999923706055043</v>
      </c>
      <c r="K864">
        <f>IF(G864&lt;&gt;"",MAX('DDD Model Calculations'!$D$20-'Weather Data'!G864,0),MAX('DDD Model Calculations'!$D$20-AVERAGE('Weather Data'!G863,'Weather Data'!G865),0))</f>
        <v>5.3999996185302699</v>
      </c>
      <c r="L864" s="2">
        <f t="shared" si="65"/>
        <v>42502</v>
      </c>
      <c r="M864">
        <f t="shared" si="66"/>
        <v>10084.799996457994</v>
      </c>
      <c r="N864">
        <f t="shared" si="67"/>
        <v>10605.399998798966</v>
      </c>
      <c r="O864">
        <f t="shared" si="68"/>
        <v>11795.600003480911</v>
      </c>
      <c r="P864">
        <f t="shared" si="69"/>
        <v>14541.100022748113</v>
      </c>
    </row>
    <row r="865" spans="1:16" x14ac:dyDescent="0.4">
      <c r="A865" s="1">
        <v>2016</v>
      </c>
      <c r="B865" s="1">
        <v>5</v>
      </c>
      <c r="C865" s="1">
        <v>13</v>
      </c>
      <c r="D865" s="1">
        <v>16.5</v>
      </c>
      <c r="E865" s="1">
        <v>14.89999961853027</v>
      </c>
      <c r="F865" s="1">
        <v>16.89999961853027</v>
      </c>
      <c r="G865" s="1">
        <v>5.0999999046325684</v>
      </c>
      <c r="H865">
        <f>IF(D865&lt;&gt;"",MAX('DDD Model Calculations'!$D$20-'Weather Data'!D865,0),MAX('DDD Model Calculations'!$D$20-AVERAGE('Weather Data'!D864,'Weather Data'!D866),0))</f>
        <v>1.5</v>
      </c>
      <c r="I865">
        <f>IF(E865&lt;&gt;"",MAX('DDD Model Calculations'!$D$20-'Weather Data'!E865,0),MAX('DDD Model Calculations'!$D$20-AVERAGE('Weather Data'!E864,'Weather Data'!E866),0))</f>
        <v>3.1000003814697301</v>
      </c>
      <c r="J865">
        <f>IF(F865&lt;&gt;"",MAX('DDD Model Calculations'!$D$20-'Weather Data'!F865,0),MAX('DDD Model Calculations'!$D$20-AVERAGE('Weather Data'!F864,'Weather Data'!F866),0))</f>
        <v>1.1000003814697301</v>
      </c>
      <c r="K865">
        <f>IF(G865&lt;&gt;"",MAX('DDD Model Calculations'!$D$20-'Weather Data'!G865,0),MAX('DDD Model Calculations'!$D$20-AVERAGE('Weather Data'!G864,'Weather Data'!G866),0))</f>
        <v>12.900000095367432</v>
      </c>
      <c r="L865" s="2">
        <f t="shared" si="65"/>
        <v>42503</v>
      </c>
      <c r="M865">
        <f t="shared" si="66"/>
        <v>10086.299996457994</v>
      </c>
      <c r="N865">
        <f t="shared" si="67"/>
        <v>10608.499999180436</v>
      </c>
      <c r="O865">
        <f t="shared" si="68"/>
        <v>11796.700003862381</v>
      </c>
      <c r="P865">
        <f t="shared" si="69"/>
        <v>14554.00002284348</v>
      </c>
    </row>
    <row r="866" spans="1:16" x14ac:dyDescent="0.4">
      <c r="A866" s="1">
        <v>2016</v>
      </c>
      <c r="B866" s="1">
        <v>5</v>
      </c>
      <c r="C866" s="1">
        <v>14</v>
      </c>
      <c r="D866" s="1">
        <v>8.1000003814697266</v>
      </c>
      <c r="E866" s="1">
        <v>6.5</v>
      </c>
      <c r="F866" s="1">
        <v>11.89999961853027</v>
      </c>
      <c r="G866" s="1">
        <v>2.5999999046325679</v>
      </c>
      <c r="H866">
        <f>IF(D866&lt;&gt;"",MAX('DDD Model Calculations'!$D$20-'Weather Data'!D866,0),MAX('DDD Model Calculations'!$D$20-AVERAGE('Weather Data'!D865,'Weather Data'!D867),0))</f>
        <v>9.8999996185302734</v>
      </c>
      <c r="I866">
        <f>IF(E866&lt;&gt;"",MAX('DDD Model Calculations'!$D$20-'Weather Data'!E866,0),MAX('DDD Model Calculations'!$D$20-AVERAGE('Weather Data'!E865,'Weather Data'!E867),0))</f>
        <v>11.5</v>
      </c>
      <c r="J866">
        <f>IF(F866&lt;&gt;"",MAX('DDD Model Calculations'!$D$20-'Weather Data'!F866,0),MAX('DDD Model Calculations'!$D$20-AVERAGE('Weather Data'!F865,'Weather Data'!F867),0))</f>
        <v>6.1000003814697301</v>
      </c>
      <c r="K866">
        <f>IF(G866&lt;&gt;"",MAX('DDD Model Calculations'!$D$20-'Weather Data'!G866,0),MAX('DDD Model Calculations'!$D$20-AVERAGE('Weather Data'!G865,'Weather Data'!G867),0))</f>
        <v>15.400000095367432</v>
      </c>
      <c r="L866" s="2">
        <f t="shared" si="65"/>
        <v>42504</v>
      </c>
      <c r="M866">
        <f t="shared" si="66"/>
        <v>10096.199996076524</v>
      </c>
      <c r="N866">
        <f t="shared" si="67"/>
        <v>10619.999999180436</v>
      </c>
      <c r="O866">
        <f t="shared" si="68"/>
        <v>11802.800004243851</v>
      </c>
      <c r="P866">
        <f t="shared" si="69"/>
        <v>14569.400022938848</v>
      </c>
    </row>
    <row r="867" spans="1:16" x14ac:dyDescent="0.4">
      <c r="A867" s="1">
        <v>2016</v>
      </c>
      <c r="B867" s="1">
        <v>5</v>
      </c>
      <c r="C867" s="1">
        <v>15</v>
      </c>
      <c r="D867" s="1">
        <v>4.9000000953674316</v>
      </c>
      <c r="E867" s="1">
        <v>4.1999998092651367</v>
      </c>
      <c r="F867" s="1">
        <v>6.6999998092651367</v>
      </c>
      <c r="G867" s="1">
        <v>5.5</v>
      </c>
      <c r="H867">
        <f>IF(D867&lt;&gt;"",MAX('DDD Model Calculations'!$D$20-'Weather Data'!D867,0),MAX('DDD Model Calculations'!$D$20-AVERAGE('Weather Data'!D866,'Weather Data'!D868),0))</f>
        <v>13.099999904632568</v>
      </c>
      <c r="I867">
        <f>IF(E867&lt;&gt;"",MAX('DDD Model Calculations'!$D$20-'Weather Data'!E867,0),MAX('DDD Model Calculations'!$D$20-AVERAGE('Weather Data'!E866,'Weather Data'!E868),0))</f>
        <v>13.800000190734863</v>
      </c>
      <c r="J867">
        <f>IF(F867&lt;&gt;"",MAX('DDD Model Calculations'!$D$20-'Weather Data'!F867,0),MAX('DDD Model Calculations'!$D$20-AVERAGE('Weather Data'!F866,'Weather Data'!F868),0))</f>
        <v>11.300000190734863</v>
      </c>
      <c r="K867">
        <f>IF(G867&lt;&gt;"",MAX('DDD Model Calculations'!$D$20-'Weather Data'!G867,0),MAX('DDD Model Calculations'!$D$20-AVERAGE('Weather Data'!G866,'Weather Data'!G868),0))</f>
        <v>12.5</v>
      </c>
      <c r="L867" s="2">
        <f t="shared" si="65"/>
        <v>42505</v>
      </c>
      <c r="M867">
        <f t="shared" si="66"/>
        <v>10109.299995981157</v>
      </c>
      <c r="N867">
        <f t="shared" si="67"/>
        <v>10633.799999371171</v>
      </c>
      <c r="O867">
        <f t="shared" si="68"/>
        <v>11814.100004434586</v>
      </c>
      <c r="P867">
        <f t="shared" si="69"/>
        <v>14581.900022938848</v>
      </c>
    </row>
    <row r="868" spans="1:16" x14ac:dyDescent="0.4">
      <c r="A868" s="1">
        <v>2016</v>
      </c>
      <c r="B868" s="1">
        <v>5</v>
      </c>
      <c r="C868" s="1">
        <v>16</v>
      </c>
      <c r="D868" s="1">
        <v>9.3000001907348633</v>
      </c>
      <c r="E868" s="1">
        <v>9.8999996185302734</v>
      </c>
      <c r="F868" s="1">
        <v>7.5</v>
      </c>
      <c r="G868" s="1">
        <v>6.0999999046325684</v>
      </c>
      <c r="H868">
        <f>IF(D868&lt;&gt;"",MAX('DDD Model Calculations'!$D$20-'Weather Data'!D868,0),MAX('DDD Model Calculations'!$D$20-AVERAGE('Weather Data'!D867,'Weather Data'!D869),0))</f>
        <v>8.6999998092651367</v>
      </c>
      <c r="I868">
        <f>IF(E868&lt;&gt;"",MAX('DDD Model Calculations'!$D$20-'Weather Data'!E868,0),MAX('DDD Model Calculations'!$D$20-AVERAGE('Weather Data'!E867,'Weather Data'!E869),0))</f>
        <v>8.1000003814697266</v>
      </c>
      <c r="J868">
        <f>IF(F868&lt;&gt;"",MAX('DDD Model Calculations'!$D$20-'Weather Data'!F868,0),MAX('DDD Model Calculations'!$D$20-AVERAGE('Weather Data'!F867,'Weather Data'!F869),0))</f>
        <v>10.5</v>
      </c>
      <c r="K868">
        <f>IF(G868&lt;&gt;"",MAX('DDD Model Calculations'!$D$20-'Weather Data'!G868,0),MAX('DDD Model Calculations'!$D$20-AVERAGE('Weather Data'!G867,'Weather Data'!G869),0))</f>
        <v>11.900000095367432</v>
      </c>
      <c r="L868" s="2">
        <f t="shared" si="65"/>
        <v>42506</v>
      </c>
      <c r="M868">
        <f t="shared" si="66"/>
        <v>10117.999995790422</v>
      </c>
      <c r="N868">
        <f t="shared" si="67"/>
        <v>10641.899999752641</v>
      </c>
      <c r="O868">
        <f t="shared" si="68"/>
        <v>11824.600004434586</v>
      </c>
      <c r="P868">
        <f t="shared" si="69"/>
        <v>14593.800023034215</v>
      </c>
    </row>
    <row r="869" spans="1:16" x14ac:dyDescent="0.4">
      <c r="A869" s="1">
        <v>2016</v>
      </c>
      <c r="B869" s="1">
        <v>5</v>
      </c>
      <c r="C869" s="1">
        <v>17</v>
      </c>
      <c r="D869" s="1">
        <v>10.30000019073486</v>
      </c>
      <c r="E869" s="1">
        <v>12.19999980926514</v>
      </c>
      <c r="F869" s="1">
        <v>7.5999999046325684</v>
      </c>
      <c r="G869" s="1">
        <v>8.1999998092651367</v>
      </c>
      <c r="H869">
        <f>IF(D869&lt;&gt;"",MAX('DDD Model Calculations'!$D$20-'Weather Data'!D869,0),MAX('DDD Model Calculations'!$D$20-AVERAGE('Weather Data'!D868,'Weather Data'!D870),0))</f>
        <v>7.6999998092651403</v>
      </c>
      <c r="I869">
        <f>IF(E869&lt;&gt;"",MAX('DDD Model Calculations'!$D$20-'Weather Data'!E869,0),MAX('DDD Model Calculations'!$D$20-AVERAGE('Weather Data'!E868,'Weather Data'!E870),0))</f>
        <v>5.8000001907348597</v>
      </c>
      <c r="J869">
        <f>IF(F869&lt;&gt;"",MAX('DDD Model Calculations'!$D$20-'Weather Data'!F869,0),MAX('DDD Model Calculations'!$D$20-AVERAGE('Weather Data'!F868,'Weather Data'!F870),0))</f>
        <v>10.400000095367432</v>
      </c>
      <c r="K869">
        <f>IF(G869&lt;&gt;"",MAX('DDD Model Calculations'!$D$20-'Weather Data'!G869,0),MAX('DDD Model Calculations'!$D$20-AVERAGE('Weather Data'!G868,'Weather Data'!G870),0))</f>
        <v>9.8000001907348633</v>
      </c>
      <c r="L869" s="2">
        <f t="shared" si="65"/>
        <v>42507</v>
      </c>
      <c r="M869">
        <f t="shared" si="66"/>
        <v>10125.699995599687</v>
      </c>
      <c r="N869">
        <f t="shared" si="67"/>
        <v>10647.699999943376</v>
      </c>
      <c r="O869">
        <f t="shared" si="68"/>
        <v>11835.000004529953</v>
      </c>
      <c r="P869">
        <f t="shared" si="69"/>
        <v>14603.60002322495</v>
      </c>
    </row>
    <row r="870" spans="1:16" x14ac:dyDescent="0.4">
      <c r="A870" s="1">
        <v>2016</v>
      </c>
      <c r="B870" s="1">
        <v>5</v>
      </c>
      <c r="C870" s="1">
        <v>18</v>
      </c>
      <c r="D870" s="1">
        <v>10.19999980926514</v>
      </c>
      <c r="E870" s="1">
        <v>11</v>
      </c>
      <c r="F870" s="1">
        <v>11.30000019073486</v>
      </c>
      <c r="G870" s="1">
        <v>9.6999998092651367</v>
      </c>
      <c r="H870">
        <f>IF(D870&lt;&gt;"",MAX('DDD Model Calculations'!$D$20-'Weather Data'!D870,0),MAX('DDD Model Calculations'!$D$20-AVERAGE('Weather Data'!D869,'Weather Data'!D871),0))</f>
        <v>7.8000001907348597</v>
      </c>
      <c r="I870">
        <f>IF(E870&lt;&gt;"",MAX('DDD Model Calculations'!$D$20-'Weather Data'!E870,0),MAX('DDD Model Calculations'!$D$20-AVERAGE('Weather Data'!E869,'Weather Data'!E871),0))</f>
        <v>7</v>
      </c>
      <c r="J870">
        <f>IF(F870&lt;&gt;"",MAX('DDD Model Calculations'!$D$20-'Weather Data'!F870,0),MAX('DDD Model Calculations'!$D$20-AVERAGE('Weather Data'!F869,'Weather Data'!F871),0))</f>
        <v>6.6999998092651403</v>
      </c>
      <c r="K870">
        <f>IF(G870&lt;&gt;"",MAX('DDD Model Calculations'!$D$20-'Weather Data'!G870,0),MAX('DDD Model Calculations'!$D$20-AVERAGE('Weather Data'!G869,'Weather Data'!G871),0))</f>
        <v>8.3000001907348633</v>
      </c>
      <c r="L870" s="2">
        <f t="shared" si="65"/>
        <v>42508</v>
      </c>
      <c r="M870">
        <f t="shared" si="66"/>
        <v>10133.499995790422</v>
      </c>
      <c r="N870">
        <f t="shared" si="67"/>
        <v>10654.699999943376</v>
      </c>
      <c r="O870">
        <f t="shared" si="68"/>
        <v>11841.700004339218</v>
      </c>
      <c r="P870">
        <f t="shared" si="69"/>
        <v>14611.900023415685</v>
      </c>
    </row>
    <row r="871" spans="1:16" x14ac:dyDescent="0.4">
      <c r="A871" s="1">
        <v>2016</v>
      </c>
      <c r="B871" s="1">
        <v>5</v>
      </c>
      <c r="C871" s="1">
        <v>19</v>
      </c>
      <c r="D871" s="1">
        <v>14.5</v>
      </c>
      <c r="E871" s="1">
        <v>11.69999980926514</v>
      </c>
      <c r="F871" s="1">
        <v>14</v>
      </c>
      <c r="G871" s="1">
        <v>12.19999980926514</v>
      </c>
      <c r="H871">
        <f>IF(D871&lt;&gt;"",MAX('DDD Model Calculations'!$D$20-'Weather Data'!D871,0),MAX('DDD Model Calculations'!$D$20-AVERAGE('Weather Data'!D870,'Weather Data'!D872),0))</f>
        <v>3.5</v>
      </c>
      <c r="I871">
        <f>IF(E871&lt;&gt;"",MAX('DDD Model Calculations'!$D$20-'Weather Data'!E871,0),MAX('DDD Model Calculations'!$D$20-AVERAGE('Weather Data'!E870,'Weather Data'!E872),0))</f>
        <v>6.3000001907348597</v>
      </c>
      <c r="J871">
        <f>IF(F871&lt;&gt;"",MAX('DDD Model Calculations'!$D$20-'Weather Data'!F871,0),MAX('DDD Model Calculations'!$D$20-AVERAGE('Weather Data'!F870,'Weather Data'!F872),0))</f>
        <v>4</v>
      </c>
      <c r="K871">
        <f>IF(G871&lt;&gt;"",MAX('DDD Model Calculations'!$D$20-'Weather Data'!G871,0),MAX('DDD Model Calculations'!$D$20-AVERAGE('Weather Data'!G870,'Weather Data'!G872),0))</f>
        <v>5.8000001907348597</v>
      </c>
      <c r="L871" s="2">
        <f t="shared" si="65"/>
        <v>42509</v>
      </c>
      <c r="M871">
        <f t="shared" si="66"/>
        <v>10136.999995790422</v>
      </c>
      <c r="N871">
        <f t="shared" si="67"/>
        <v>10661.00000013411</v>
      </c>
      <c r="O871">
        <f t="shared" si="68"/>
        <v>11845.700004339218</v>
      </c>
      <c r="P871">
        <f t="shared" si="69"/>
        <v>14617.70002360642</v>
      </c>
    </row>
    <row r="872" spans="1:16" x14ac:dyDescent="0.4">
      <c r="A872" s="1">
        <v>2016</v>
      </c>
      <c r="B872" s="1">
        <v>5</v>
      </c>
      <c r="C872" s="1">
        <v>20</v>
      </c>
      <c r="D872" s="1">
        <v>15.19999980926514</v>
      </c>
      <c r="E872" s="1">
        <v>13.39999961853027</v>
      </c>
      <c r="F872" s="1">
        <v>15</v>
      </c>
      <c r="G872" s="1">
        <v>12.39999961853027</v>
      </c>
      <c r="H872">
        <f>IF(D872&lt;&gt;"",MAX('DDD Model Calculations'!$D$20-'Weather Data'!D872,0),MAX('DDD Model Calculations'!$D$20-AVERAGE('Weather Data'!D871,'Weather Data'!D873),0))</f>
        <v>2.8000001907348597</v>
      </c>
      <c r="I872">
        <f>IF(E872&lt;&gt;"",MAX('DDD Model Calculations'!$D$20-'Weather Data'!E872,0),MAX('DDD Model Calculations'!$D$20-AVERAGE('Weather Data'!E871,'Weather Data'!E873),0))</f>
        <v>4.6000003814697301</v>
      </c>
      <c r="J872">
        <f>IF(F872&lt;&gt;"",MAX('DDD Model Calculations'!$D$20-'Weather Data'!F872,0),MAX('DDD Model Calculations'!$D$20-AVERAGE('Weather Data'!F871,'Weather Data'!F873),0))</f>
        <v>3</v>
      </c>
      <c r="K872">
        <f>IF(G872&lt;&gt;"",MAX('DDD Model Calculations'!$D$20-'Weather Data'!G872,0),MAX('DDD Model Calculations'!$D$20-AVERAGE('Weather Data'!G871,'Weather Data'!G873),0))</f>
        <v>5.6000003814697301</v>
      </c>
      <c r="L872" s="2">
        <f t="shared" si="65"/>
        <v>42510</v>
      </c>
      <c r="M872">
        <f t="shared" si="66"/>
        <v>10139.799995981157</v>
      </c>
      <c r="N872">
        <f t="shared" si="67"/>
        <v>10665.60000051558</v>
      </c>
      <c r="O872">
        <f t="shared" si="68"/>
        <v>11848.700004339218</v>
      </c>
      <c r="P872">
        <f t="shared" si="69"/>
        <v>14623.300023987889</v>
      </c>
    </row>
    <row r="873" spans="1:16" x14ac:dyDescent="0.4">
      <c r="A873" s="1">
        <v>2016</v>
      </c>
      <c r="B873" s="1">
        <v>5</v>
      </c>
      <c r="C873" s="1">
        <v>21</v>
      </c>
      <c r="D873" s="1">
        <v>17.60000038146973</v>
      </c>
      <c r="E873" s="1">
        <v>14.39999961853027</v>
      </c>
      <c r="F873" s="1">
        <v>17.20000076293945</v>
      </c>
      <c r="G873" s="1">
        <v>16.5</v>
      </c>
      <c r="H873">
        <f>IF(D873&lt;&gt;"",MAX('DDD Model Calculations'!$D$20-'Weather Data'!D873,0),MAX('DDD Model Calculations'!$D$20-AVERAGE('Weather Data'!D872,'Weather Data'!D874),0))</f>
        <v>0.39999961853026988</v>
      </c>
      <c r="I873">
        <f>IF(E873&lt;&gt;"",MAX('DDD Model Calculations'!$D$20-'Weather Data'!E873,0),MAX('DDD Model Calculations'!$D$20-AVERAGE('Weather Data'!E872,'Weather Data'!E874),0))</f>
        <v>3.6000003814697301</v>
      </c>
      <c r="J873">
        <f>IF(F873&lt;&gt;"",MAX('DDD Model Calculations'!$D$20-'Weather Data'!F873,0),MAX('DDD Model Calculations'!$D$20-AVERAGE('Weather Data'!F872,'Weather Data'!F874),0))</f>
        <v>0.79999923706055043</v>
      </c>
      <c r="K873">
        <f>IF(G873&lt;&gt;"",MAX('DDD Model Calculations'!$D$20-'Weather Data'!G873,0),MAX('DDD Model Calculations'!$D$20-AVERAGE('Weather Data'!G872,'Weather Data'!G874),0))</f>
        <v>1.5</v>
      </c>
      <c r="L873" s="2">
        <f t="shared" si="65"/>
        <v>42511</v>
      </c>
      <c r="M873">
        <f t="shared" si="66"/>
        <v>10140.199995599687</v>
      </c>
      <c r="N873">
        <f t="shared" si="67"/>
        <v>10669.20000089705</v>
      </c>
      <c r="O873">
        <f t="shared" si="68"/>
        <v>11849.500003576279</v>
      </c>
      <c r="P873">
        <f t="shared" si="69"/>
        <v>14624.800023987889</v>
      </c>
    </row>
    <row r="874" spans="1:16" x14ac:dyDescent="0.4">
      <c r="A874" s="1">
        <v>2016</v>
      </c>
      <c r="B874" s="1">
        <v>5</v>
      </c>
      <c r="C874" s="1">
        <v>22</v>
      </c>
      <c r="D874" s="1">
        <v>17.60000038146973</v>
      </c>
      <c r="E874" s="1">
        <v>15</v>
      </c>
      <c r="F874" s="1">
        <v>18.5</v>
      </c>
      <c r="G874" s="1">
        <v>14.69999980926514</v>
      </c>
      <c r="H874">
        <f>IF(D874&lt;&gt;"",MAX('DDD Model Calculations'!$D$20-'Weather Data'!D874,0),MAX('DDD Model Calculations'!$D$20-AVERAGE('Weather Data'!D873,'Weather Data'!D875),0))</f>
        <v>0.39999961853026988</v>
      </c>
      <c r="I874">
        <f>IF(E874&lt;&gt;"",MAX('DDD Model Calculations'!$D$20-'Weather Data'!E874,0),MAX('DDD Model Calculations'!$D$20-AVERAGE('Weather Data'!E873,'Weather Data'!E875),0))</f>
        <v>3</v>
      </c>
      <c r="J874">
        <f>IF(F874&lt;&gt;"",MAX('DDD Model Calculations'!$D$20-'Weather Data'!F874,0),MAX('DDD Model Calculations'!$D$20-AVERAGE('Weather Data'!F873,'Weather Data'!F875),0))</f>
        <v>0</v>
      </c>
      <c r="K874">
        <f>IF(G874&lt;&gt;"",MAX('DDD Model Calculations'!$D$20-'Weather Data'!G874,0),MAX('DDD Model Calculations'!$D$20-AVERAGE('Weather Data'!G873,'Weather Data'!G875),0))</f>
        <v>3.3000001907348597</v>
      </c>
      <c r="L874" s="2">
        <f t="shared" si="65"/>
        <v>42512</v>
      </c>
      <c r="M874">
        <f t="shared" si="66"/>
        <v>10140.599995218217</v>
      </c>
      <c r="N874">
        <f t="shared" si="67"/>
        <v>10672.20000089705</v>
      </c>
      <c r="O874">
        <f t="shared" si="68"/>
        <v>11849.500003576279</v>
      </c>
      <c r="P874">
        <f t="shared" si="69"/>
        <v>14628.100024178624</v>
      </c>
    </row>
    <row r="875" spans="1:16" x14ac:dyDescent="0.4">
      <c r="A875" s="1">
        <v>2016</v>
      </c>
      <c r="B875" s="1">
        <v>5</v>
      </c>
      <c r="C875" s="1">
        <v>23</v>
      </c>
      <c r="D875" s="1">
        <v>18.29999923706055</v>
      </c>
      <c r="E875" s="1">
        <v>15.19999980926514</v>
      </c>
      <c r="F875" s="1">
        <v>19</v>
      </c>
      <c r="G875" s="1">
        <v>16.89999961853027</v>
      </c>
      <c r="H875">
        <f>IF(D875&lt;&gt;"",MAX('DDD Model Calculations'!$D$20-'Weather Data'!D875,0),MAX('DDD Model Calculations'!$D$20-AVERAGE('Weather Data'!D874,'Weather Data'!D876),0))</f>
        <v>0</v>
      </c>
      <c r="I875">
        <f>IF(E875&lt;&gt;"",MAX('DDD Model Calculations'!$D$20-'Weather Data'!E875,0),MAX('DDD Model Calculations'!$D$20-AVERAGE('Weather Data'!E874,'Weather Data'!E876),0))</f>
        <v>2.8000001907348597</v>
      </c>
      <c r="J875">
        <f>IF(F875&lt;&gt;"",MAX('DDD Model Calculations'!$D$20-'Weather Data'!F875,0),MAX('DDD Model Calculations'!$D$20-AVERAGE('Weather Data'!F874,'Weather Data'!F876),0))</f>
        <v>0</v>
      </c>
      <c r="K875">
        <f>IF(G875&lt;&gt;"",MAX('DDD Model Calculations'!$D$20-'Weather Data'!G875,0),MAX('DDD Model Calculations'!$D$20-AVERAGE('Weather Data'!G874,'Weather Data'!G876),0))</f>
        <v>1.1000003814697301</v>
      </c>
      <c r="L875" s="2">
        <f t="shared" si="65"/>
        <v>42513</v>
      </c>
      <c r="M875">
        <f t="shared" si="66"/>
        <v>10140.599995218217</v>
      </c>
      <c r="N875">
        <f t="shared" si="67"/>
        <v>10675.000001087785</v>
      </c>
      <c r="O875">
        <f t="shared" si="68"/>
        <v>11849.500003576279</v>
      </c>
      <c r="P875">
        <f t="shared" si="69"/>
        <v>14629.200024560094</v>
      </c>
    </row>
    <row r="876" spans="1:16" x14ac:dyDescent="0.4">
      <c r="A876" s="1">
        <v>2016</v>
      </c>
      <c r="B876" s="1">
        <v>5</v>
      </c>
      <c r="C876" s="1">
        <v>24</v>
      </c>
      <c r="D876" s="1">
        <v>20.79999923706055</v>
      </c>
      <c r="E876" s="1">
        <v>17.5</v>
      </c>
      <c r="F876" s="1">
        <v>19.79999923706055</v>
      </c>
      <c r="G876" s="1">
        <v>14.5</v>
      </c>
      <c r="H876">
        <f>IF(D876&lt;&gt;"",MAX('DDD Model Calculations'!$D$20-'Weather Data'!D876,0),MAX('DDD Model Calculations'!$D$20-AVERAGE('Weather Data'!D875,'Weather Data'!D877),0))</f>
        <v>0</v>
      </c>
      <c r="I876">
        <f>IF(E876&lt;&gt;"",MAX('DDD Model Calculations'!$D$20-'Weather Data'!E876,0),MAX('DDD Model Calculations'!$D$20-AVERAGE('Weather Data'!E875,'Weather Data'!E877),0))</f>
        <v>0.5</v>
      </c>
      <c r="J876">
        <f>IF(F876&lt;&gt;"",MAX('DDD Model Calculations'!$D$20-'Weather Data'!F876,0),MAX('DDD Model Calculations'!$D$20-AVERAGE('Weather Data'!F875,'Weather Data'!F877),0))</f>
        <v>0</v>
      </c>
      <c r="K876">
        <f>IF(G876&lt;&gt;"",MAX('DDD Model Calculations'!$D$20-'Weather Data'!G876,0),MAX('DDD Model Calculations'!$D$20-AVERAGE('Weather Data'!G875,'Weather Data'!G877),0))</f>
        <v>3.5</v>
      </c>
      <c r="L876" s="2">
        <f t="shared" si="65"/>
        <v>42514</v>
      </c>
      <c r="M876">
        <f t="shared" si="66"/>
        <v>10140.599995218217</v>
      </c>
      <c r="N876">
        <f t="shared" si="67"/>
        <v>10675.500001087785</v>
      </c>
      <c r="O876">
        <f t="shared" si="68"/>
        <v>11849.500003576279</v>
      </c>
      <c r="P876">
        <f t="shared" si="69"/>
        <v>14632.700024560094</v>
      </c>
    </row>
    <row r="877" spans="1:16" x14ac:dyDescent="0.4">
      <c r="A877" s="1">
        <v>2016</v>
      </c>
      <c r="B877" s="1">
        <v>5</v>
      </c>
      <c r="C877" s="1">
        <v>25</v>
      </c>
      <c r="D877" s="1">
        <v>22.60000038146973</v>
      </c>
      <c r="E877" s="1">
        <v>20.79999923706055</v>
      </c>
      <c r="F877" s="1">
        <v>19.70000076293945</v>
      </c>
      <c r="G877" s="1">
        <v>11.39999961853027</v>
      </c>
      <c r="H877">
        <f>IF(D877&lt;&gt;"",MAX('DDD Model Calculations'!$D$20-'Weather Data'!D877,0),MAX('DDD Model Calculations'!$D$20-AVERAGE('Weather Data'!D876,'Weather Data'!D878),0))</f>
        <v>0</v>
      </c>
      <c r="I877">
        <f>IF(E877&lt;&gt;"",MAX('DDD Model Calculations'!$D$20-'Weather Data'!E877,0),MAX('DDD Model Calculations'!$D$20-AVERAGE('Weather Data'!E876,'Weather Data'!E878),0))</f>
        <v>0</v>
      </c>
      <c r="J877">
        <f>IF(F877&lt;&gt;"",MAX('DDD Model Calculations'!$D$20-'Weather Data'!F877,0),MAX('DDD Model Calculations'!$D$20-AVERAGE('Weather Data'!F876,'Weather Data'!F878),0))</f>
        <v>0</v>
      </c>
      <c r="K877">
        <f>IF(G877&lt;&gt;"",MAX('DDD Model Calculations'!$D$20-'Weather Data'!G877,0),MAX('DDD Model Calculations'!$D$20-AVERAGE('Weather Data'!G876,'Weather Data'!G878),0))</f>
        <v>6.6000003814697301</v>
      </c>
      <c r="L877" s="2">
        <f t="shared" si="65"/>
        <v>42515</v>
      </c>
      <c r="M877">
        <f t="shared" si="66"/>
        <v>10140.599995218217</v>
      </c>
      <c r="N877">
        <f t="shared" si="67"/>
        <v>10675.500001087785</v>
      </c>
      <c r="O877">
        <f t="shared" si="68"/>
        <v>11849.500003576279</v>
      </c>
      <c r="P877">
        <f t="shared" si="69"/>
        <v>14639.300024941564</v>
      </c>
    </row>
    <row r="878" spans="1:16" x14ac:dyDescent="0.4">
      <c r="A878" s="1">
        <v>2016</v>
      </c>
      <c r="B878" s="1">
        <v>5</v>
      </c>
      <c r="C878" s="1">
        <v>26</v>
      </c>
      <c r="D878" s="1">
        <v>20.70000076293945</v>
      </c>
      <c r="E878" s="1">
        <v>22</v>
      </c>
      <c r="F878" s="1">
        <v>18.39999961853027</v>
      </c>
      <c r="G878" s="1">
        <v>12.19999980926514</v>
      </c>
      <c r="H878">
        <f>IF(D878&lt;&gt;"",MAX('DDD Model Calculations'!$D$20-'Weather Data'!D878,0),MAX('DDD Model Calculations'!$D$20-AVERAGE('Weather Data'!D877,'Weather Data'!D879),0))</f>
        <v>0</v>
      </c>
      <c r="I878">
        <f>IF(E878&lt;&gt;"",MAX('DDD Model Calculations'!$D$20-'Weather Data'!E878,0),MAX('DDD Model Calculations'!$D$20-AVERAGE('Weather Data'!E877,'Weather Data'!E879),0))</f>
        <v>0</v>
      </c>
      <c r="J878">
        <f>IF(F878&lt;&gt;"",MAX('DDD Model Calculations'!$D$20-'Weather Data'!F878,0),MAX('DDD Model Calculations'!$D$20-AVERAGE('Weather Data'!F877,'Weather Data'!F879),0))</f>
        <v>0</v>
      </c>
      <c r="K878">
        <f>IF(G878&lt;&gt;"",MAX('DDD Model Calculations'!$D$20-'Weather Data'!G878,0),MAX('DDD Model Calculations'!$D$20-AVERAGE('Weather Data'!G877,'Weather Data'!G879),0))</f>
        <v>5.8000001907348597</v>
      </c>
      <c r="L878" s="2">
        <f t="shared" si="65"/>
        <v>42516</v>
      </c>
      <c r="M878">
        <f t="shared" si="66"/>
        <v>10140.599995218217</v>
      </c>
      <c r="N878">
        <f t="shared" si="67"/>
        <v>10675.500001087785</v>
      </c>
      <c r="O878">
        <f t="shared" si="68"/>
        <v>11849.500003576279</v>
      </c>
      <c r="P878">
        <f t="shared" si="69"/>
        <v>14645.100025132298</v>
      </c>
    </row>
    <row r="879" spans="1:16" x14ac:dyDescent="0.4">
      <c r="A879" s="1">
        <v>2016</v>
      </c>
      <c r="B879" s="1">
        <v>5</v>
      </c>
      <c r="C879" s="1">
        <v>27</v>
      </c>
      <c r="D879" s="1">
        <v>23.20000076293945</v>
      </c>
      <c r="E879" s="1">
        <v>23.70000076293945</v>
      </c>
      <c r="F879" s="1">
        <v>22.39999961853027</v>
      </c>
      <c r="G879" s="1">
        <v>10.89999961853027</v>
      </c>
      <c r="H879">
        <f>IF(D879&lt;&gt;"",MAX('DDD Model Calculations'!$D$20-'Weather Data'!D879,0),MAX('DDD Model Calculations'!$D$20-AVERAGE('Weather Data'!D878,'Weather Data'!D880),0))</f>
        <v>0</v>
      </c>
      <c r="I879">
        <f>IF(E879&lt;&gt;"",MAX('DDD Model Calculations'!$D$20-'Weather Data'!E879,0),MAX('DDD Model Calculations'!$D$20-AVERAGE('Weather Data'!E878,'Weather Data'!E880),0))</f>
        <v>0</v>
      </c>
      <c r="J879">
        <f>IF(F879&lt;&gt;"",MAX('DDD Model Calculations'!$D$20-'Weather Data'!F879,0),MAX('DDD Model Calculations'!$D$20-AVERAGE('Weather Data'!F878,'Weather Data'!F880),0))</f>
        <v>0</v>
      </c>
      <c r="K879">
        <f>IF(G879&lt;&gt;"",MAX('DDD Model Calculations'!$D$20-'Weather Data'!G879,0),MAX('DDD Model Calculations'!$D$20-AVERAGE('Weather Data'!G878,'Weather Data'!G880),0))</f>
        <v>7.1000003814697301</v>
      </c>
      <c r="L879" s="2">
        <f t="shared" si="65"/>
        <v>42517</v>
      </c>
      <c r="M879">
        <f t="shared" si="66"/>
        <v>10140.599995218217</v>
      </c>
      <c r="N879">
        <f t="shared" si="67"/>
        <v>10675.500001087785</v>
      </c>
      <c r="O879">
        <f t="shared" si="68"/>
        <v>11849.500003576279</v>
      </c>
      <c r="P879">
        <f t="shared" si="69"/>
        <v>14652.200025513768</v>
      </c>
    </row>
    <row r="880" spans="1:16" x14ac:dyDescent="0.4">
      <c r="A880" s="1">
        <v>2016</v>
      </c>
      <c r="B880" s="1">
        <v>5</v>
      </c>
      <c r="C880" s="1">
        <v>28</v>
      </c>
      <c r="D880" s="1">
        <v>25.29999923706055</v>
      </c>
      <c r="E880" s="1">
        <v>23.60000038146973</v>
      </c>
      <c r="F880" s="1">
        <v>24.70000076293945</v>
      </c>
      <c r="G880" s="1">
        <v>13.60000038146973</v>
      </c>
      <c r="H880">
        <f>IF(D880&lt;&gt;"",MAX('DDD Model Calculations'!$D$20-'Weather Data'!D880,0),MAX('DDD Model Calculations'!$D$20-AVERAGE('Weather Data'!D879,'Weather Data'!D881),0))</f>
        <v>0</v>
      </c>
      <c r="I880">
        <f>IF(E880&lt;&gt;"",MAX('DDD Model Calculations'!$D$20-'Weather Data'!E880,0),MAX('DDD Model Calculations'!$D$20-AVERAGE('Weather Data'!E879,'Weather Data'!E881),0))</f>
        <v>0</v>
      </c>
      <c r="J880">
        <f>IF(F880&lt;&gt;"",MAX('DDD Model Calculations'!$D$20-'Weather Data'!F880,0),MAX('DDD Model Calculations'!$D$20-AVERAGE('Weather Data'!F879,'Weather Data'!F881),0))</f>
        <v>0</v>
      </c>
      <c r="K880">
        <f>IF(G880&lt;&gt;"",MAX('DDD Model Calculations'!$D$20-'Weather Data'!G880,0),MAX('DDD Model Calculations'!$D$20-AVERAGE('Weather Data'!G879,'Weather Data'!G881),0))</f>
        <v>4.3999996185302699</v>
      </c>
      <c r="L880" s="2">
        <f t="shared" si="65"/>
        <v>42518</v>
      </c>
      <c r="M880">
        <f t="shared" si="66"/>
        <v>10140.599995218217</v>
      </c>
      <c r="N880">
        <f t="shared" si="67"/>
        <v>10675.500001087785</v>
      </c>
      <c r="O880">
        <f t="shared" si="68"/>
        <v>11849.500003576279</v>
      </c>
      <c r="P880">
        <f t="shared" si="69"/>
        <v>14656.600025132298</v>
      </c>
    </row>
    <row r="881" spans="1:16" x14ac:dyDescent="0.4">
      <c r="A881" s="1">
        <v>2016</v>
      </c>
      <c r="B881" s="1">
        <v>5</v>
      </c>
      <c r="C881" s="1">
        <v>29</v>
      </c>
      <c r="D881" s="1">
        <v>25.79999923706055</v>
      </c>
      <c r="E881" s="1">
        <v>22.20000076293945</v>
      </c>
      <c r="F881" s="1">
        <v>25.5</v>
      </c>
      <c r="G881" s="1">
        <v>15.60000038146973</v>
      </c>
      <c r="H881">
        <f>IF(D881&lt;&gt;"",MAX('DDD Model Calculations'!$D$20-'Weather Data'!D881,0),MAX('DDD Model Calculations'!$D$20-AVERAGE('Weather Data'!D880,'Weather Data'!D882),0))</f>
        <v>0</v>
      </c>
      <c r="I881">
        <f>IF(E881&lt;&gt;"",MAX('DDD Model Calculations'!$D$20-'Weather Data'!E881,0),MAX('DDD Model Calculations'!$D$20-AVERAGE('Weather Data'!E880,'Weather Data'!E882),0))</f>
        <v>0</v>
      </c>
      <c r="J881">
        <f>IF(F881&lt;&gt;"",MAX('DDD Model Calculations'!$D$20-'Weather Data'!F881,0),MAX('DDD Model Calculations'!$D$20-AVERAGE('Weather Data'!F880,'Weather Data'!F882),0))</f>
        <v>0</v>
      </c>
      <c r="K881">
        <f>IF(G881&lt;&gt;"",MAX('DDD Model Calculations'!$D$20-'Weather Data'!G881,0),MAX('DDD Model Calculations'!$D$20-AVERAGE('Weather Data'!G880,'Weather Data'!G882),0))</f>
        <v>2.3999996185302699</v>
      </c>
      <c r="L881" s="2">
        <f t="shared" si="65"/>
        <v>42519</v>
      </c>
      <c r="M881">
        <f t="shared" si="66"/>
        <v>10140.599995218217</v>
      </c>
      <c r="N881">
        <f t="shared" si="67"/>
        <v>10675.500001087785</v>
      </c>
      <c r="O881">
        <f t="shared" si="68"/>
        <v>11849.500003576279</v>
      </c>
      <c r="P881">
        <f t="shared" si="69"/>
        <v>14659.000024750829</v>
      </c>
    </row>
    <row r="882" spans="1:16" x14ac:dyDescent="0.4">
      <c r="A882" s="1">
        <v>2016</v>
      </c>
      <c r="B882" s="1">
        <v>5</v>
      </c>
      <c r="C882" s="1">
        <v>30</v>
      </c>
      <c r="D882" s="1">
        <v>22.29999923706055</v>
      </c>
      <c r="E882" s="1">
        <v>20.39999961853027</v>
      </c>
      <c r="F882" s="1">
        <v>22.70000076293945</v>
      </c>
      <c r="G882" s="1">
        <v>15</v>
      </c>
      <c r="H882">
        <f>IF(D882&lt;&gt;"",MAX('DDD Model Calculations'!$D$20-'Weather Data'!D882,0),MAX('DDD Model Calculations'!$D$20-AVERAGE('Weather Data'!D881,'Weather Data'!D883),0))</f>
        <v>0</v>
      </c>
      <c r="I882">
        <f>IF(E882&lt;&gt;"",MAX('DDD Model Calculations'!$D$20-'Weather Data'!E882,0),MAX('DDD Model Calculations'!$D$20-AVERAGE('Weather Data'!E881,'Weather Data'!E883),0))</f>
        <v>0</v>
      </c>
      <c r="J882">
        <f>IF(F882&lt;&gt;"",MAX('DDD Model Calculations'!$D$20-'Weather Data'!F882,0),MAX('DDD Model Calculations'!$D$20-AVERAGE('Weather Data'!F881,'Weather Data'!F883),0))</f>
        <v>0</v>
      </c>
      <c r="K882">
        <f>IF(G882&lt;&gt;"",MAX('DDD Model Calculations'!$D$20-'Weather Data'!G882,0),MAX('DDD Model Calculations'!$D$20-AVERAGE('Weather Data'!G881,'Weather Data'!G883),0))</f>
        <v>3</v>
      </c>
      <c r="L882" s="2">
        <f t="shared" si="65"/>
        <v>42520</v>
      </c>
      <c r="M882">
        <f t="shared" si="66"/>
        <v>10140.599995218217</v>
      </c>
      <c r="N882">
        <f t="shared" si="67"/>
        <v>10675.500001087785</v>
      </c>
      <c r="O882">
        <f t="shared" si="68"/>
        <v>11849.500003576279</v>
      </c>
      <c r="P882">
        <f t="shared" si="69"/>
        <v>14662.000024750829</v>
      </c>
    </row>
    <row r="883" spans="1:16" x14ac:dyDescent="0.4">
      <c r="A883" s="1">
        <v>2016</v>
      </c>
      <c r="B883" s="1">
        <v>5</v>
      </c>
      <c r="C883" s="1">
        <v>31</v>
      </c>
      <c r="D883" s="1">
        <v>19.89999961853027</v>
      </c>
      <c r="E883" s="1">
        <v>19.10000038146973</v>
      </c>
      <c r="F883" s="1">
        <v>17.39999961853027</v>
      </c>
      <c r="G883" s="1">
        <v>8.1000003814697266</v>
      </c>
      <c r="H883">
        <f>IF(D883&lt;&gt;"",MAX('DDD Model Calculations'!$D$20-'Weather Data'!D883,0),MAX('DDD Model Calculations'!$D$20-AVERAGE('Weather Data'!D882,'Weather Data'!D884),0))</f>
        <v>0</v>
      </c>
      <c r="I883">
        <f>IF(E883&lt;&gt;"",MAX('DDD Model Calculations'!$D$20-'Weather Data'!E883,0),MAX('DDD Model Calculations'!$D$20-AVERAGE('Weather Data'!E882,'Weather Data'!E884),0))</f>
        <v>0</v>
      </c>
      <c r="J883">
        <f>IF(F883&lt;&gt;"",MAX('DDD Model Calculations'!$D$20-'Weather Data'!F883,0),MAX('DDD Model Calculations'!$D$20-AVERAGE('Weather Data'!F882,'Weather Data'!F884),0))</f>
        <v>0.60000038146973012</v>
      </c>
      <c r="K883">
        <f>IF(G883&lt;&gt;"",MAX('DDD Model Calculations'!$D$20-'Weather Data'!G883,0),MAX('DDD Model Calculations'!$D$20-AVERAGE('Weather Data'!G882,'Weather Data'!G884),0))</f>
        <v>9.8999996185302734</v>
      </c>
      <c r="L883" s="2">
        <f t="shared" si="65"/>
        <v>42521</v>
      </c>
      <c r="M883">
        <f t="shared" si="66"/>
        <v>10140.599995218217</v>
      </c>
      <c r="N883">
        <f t="shared" si="67"/>
        <v>10675.500001087785</v>
      </c>
      <c r="O883">
        <f t="shared" si="68"/>
        <v>11850.100003957748</v>
      </c>
      <c r="P883">
        <f t="shared" si="69"/>
        <v>14671.900024369359</v>
      </c>
    </row>
    <row r="884" spans="1:16" x14ac:dyDescent="0.4">
      <c r="A884" s="1">
        <v>2016</v>
      </c>
      <c r="B884" s="1">
        <v>6</v>
      </c>
      <c r="C884" s="1">
        <v>1</v>
      </c>
      <c r="D884" s="1">
        <v>16.20000076293945</v>
      </c>
      <c r="E884" s="1">
        <v>20.39999961853027</v>
      </c>
      <c r="F884" s="1">
        <v>18.20000076293945</v>
      </c>
      <c r="G884" s="1">
        <v>11.89999961853027</v>
      </c>
      <c r="H884">
        <f>IF(D884&lt;&gt;"",MAX('DDD Model Calculations'!$D$20-'Weather Data'!D884,0),MAX('DDD Model Calculations'!$D$20-AVERAGE('Weather Data'!D883,'Weather Data'!D885),0))</f>
        <v>1.7999992370605504</v>
      </c>
      <c r="I884">
        <f>IF(E884&lt;&gt;"",MAX('DDD Model Calculations'!$D$20-'Weather Data'!E884,0),MAX('DDD Model Calculations'!$D$20-AVERAGE('Weather Data'!E883,'Weather Data'!E885),0))</f>
        <v>0</v>
      </c>
      <c r="J884">
        <f>IF(F884&lt;&gt;"",MAX('DDD Model Calculations'!$D$20-'Weather Data'!F884,0),MAX('DDD Model Calculations'!$D$20-AVERAGE('Weather Data'!F883,'Weather Data'!F885),0))</f>
        <v>0</v>
      </c>
      <c r="K884">
        <f>IF(G884&lt;&gt;"",MAX('DDD Model Calculations'!$D$20-'Weather Data'!G884,0),MAX('DDD Model Calculations'!$D$20-AVERAGE('Weather Data'!G883,'Weather Data'!G885),0))</f>
        <v>6.1000003814697301</v>
      </c>
      <c r="L884" s="2">
        <f t="shared" si="65"/>
        <v>42522</v>
      </c>
      <c r="M884">
        <f t="shared" si="66"/>
        <v>10142.399994455278</v>
      </c>
      <c r="N884">
        <f t="shared" si="67"/>
        <v>10675.500001087785</v>
      </c>
      <c r="O884">
        <f t="shared" si="68"/>
        <v>11850.100003957748</v>
      </c>
      <c r="P884">
        <f t="shared" si="69"/>
        <v>14678.000024750829</v>
      </c>
    </row>
    <row r="885" spans="1:16" x14ac:dyDescent="0.4">
      <c r="A885" s="1">
        <v>2016</v>
      </c>
      <c r="B885" s="1">
        <v>6</v>
      </c>
      <c r="C885" s="1">
        <v>2</v>
      </c>
      <c r="D885" s="1">
        <v>23.29999923706055</v>
      </c>
      <c r="E885" s="1">
        <v>20.60000038146973</v>
      </c>
      <c r="F885" s="1">
        <v>17.89999961853027</v>
      </c>
      <c r="G885" s="1">
        <v>13</v>
      </c>
      <c r="H885">
        <f>IF(D885&lt;&gt;"",MAX('DDD Model Calculations'!$D$20-'Weather Data'!D885,0),MAX('DDD Model Calculations'!$D$20-AVERAGE('Weather Data'!D884,'Weather Data'!D886),0))</f>
        <v>0</v>
      </c>
      <c r="I885">
        <f>IF(E885&lt;&gt;"",MAX('DDD Model Calculations'!$D$20-'Weather Data'!E885,0),MAX('DDD Model Calculations'!$D$20-AVERAGE('Weather Data'!E884,'Weather Data'!E886),0))</f>
        <v>0</v>
      </c>
      <c r="J885">
        <f>IF(F885&lt;&gt;"",MAX('DDD Model Calculations'!$D$20-'Weather Data'!F885,0),MAX('DDD Model Calculations'!$D$20-AVERAGE('Weather Data'!F884,'Weather Data'!F886),0))</f>
        <v>0.10000038146973012</v>
      </c>
      <c r="K885">
        <f>IF(G885&lt;&gt;"",MAX('DDD Model Calculations'!$D$20-'Weather Data'!G885,0),MAX('DDD Model Calculations'!$D$20-AVERAGE('Weather Data'!G884,'Weather Data'!G886),0))</f>
        <v>5</v>
      </c>
      <c r="L885" s="2">
        <f t="shared" si="65"/>
        <v>42523</v>
      </c>
      <c r="M885">
        <f t="shared" si="66"/>
        <v>10142.399994455278</v>
      </c>
      <c r="N885">
        <f t="shared" si="67"/>
        <v>10675.500001087785</v>
      </c>
      <c r="O885">
        <f t="shared" si="68"/>
        <v>11850.200004339218</v>
      </c>
      <c r="P885">
        <f t="shared" si="69"/>
        <v>14683.000024750829</v>
      </c>
    </row>
    <row r="886" spans="1:16" x14ac:dyDescent="0.4">
      <c r="A886" s="1">
        <v>2016</v>
      </c>
      <c r="B886" s="1">
        <v>6</v>
      </c>
      <c r="C886" s="1">
        <v>3</v>
      </c>
      <c r="D886" s="1">
        <v>20.29999923706055</v>
      </c>
      <c r="E886" s="1">
        <v>19.10000038146973</v>
      </c>
      <c r="F886" s="1">
        <v>19.29999923706055</v>
      </c>
      <c r="G886" s="1">
        <v>12.89999961853027</v>
      </c>
      <c r="H886">
        <f>IF(D886&lt;&gt;"",MAX('DDD Model Calculations'!$D$20-'Weather Data'!D886,0),MAX('DDD Model Calculations'!$D$20-AVERAGE('Weather Data'!D885,'Weather Data'!D887),0))</f>
        <v>0</v>
      </c>
      <c r="I886">
        <f>IF(E886&lt;&gt;"",MAX('DDD Model Calculations'!$D$20-'Weather Data'!E886,0),MAX('DDD Model Calculations'!$D$20-AVERAGE('Weather Data'!E885,'Weather Data'!E887),0))</f>
        <v>0</v>
      </c>
      <c r="J886">
        <f>IF(F886&lt;&gt;"",MAX('DDD Model Calculations'!$D$20-'Weather Data'!F886,0),MAX('DDD Model Calculations'!$D$20-AVERAGE('Weather Data'!F885,'Weather Data'!F887),0))</f>
        <v>0</v>
      </c>
      <c r="K886">
        <f>IF(G886&lt;&gt;"",MAX('DDD Model Calculations'!$D$20-'Weather Data'!G886,0),MAX('DDD Model Calculations'!$D$20-AVERAGE('Weather Data'!G885,'Weather Data'!G887),0))</f>
        <v>5.1000003814697301</v>
      </c>
      <c r="L886" s="2">
        <f t="shared" si="65"/>
        <v>42524</v>
      </c>
      <c r="M886">
        <f t="shared" si="66"/>
        <v>10142.399994455278</v>
      </c>
      <c r="N886">
        <f t="shared" si="67"/>
        <v>10675.500001087785</v>
      </c>
      <c r="O886">
        <f t="shared" si="68"/>
        <v>11850.200004339218</v>
      </c>
      <c r="P886">
        <f t="shared" si="69"/>
        <v>14688.100025132298</v>
      </c>
    </row>
    <row r="887" spans="1:16" x14ac:dyDescent="0.4">
      <c r="A887" s="1">
        <v>2016</v>
      </c>
      <c r="B887" s="1">
        <v>6</v>
      </c>
      <c r="C887" s="1">
        <v>4</v>
      </c>
      <c r="D887" s="1">
        <v>20.29999923706055</v>
      </c>
      <c r="E887" s="1">
        <v>19.60000038146973</v>
      </c>
      <c r="F887" s="1">
        <v>20.5</v>
      </c>
      <c r="G887" s="1">
        <v>10.10000038146973</v>
      </c>
      <c r="H887">
        <f>IF(D887&lt;&gt;"",MAX('DDD Model Calculations'!$D$20-'Weather Data'!D887,0),MAX('DDD Model Calculations'!$D$20-AVERAGE('Weather Data'!D886,'Weather Data'!D888),0))</f>
        <v>0</v>
      </c>
      <c r="I887">
        <f>IF(E887&lt;&gt;"",MAX('DDD Model Calculations'!$D$20-'Weather Data'!E887,0),MAX('DDD Model Calculations'!$D$20-AVERAGE('Weather Data'!E886,'Weather Data'!E888),0))</f>
        <v>0</v>
      </c>
      <c r="J887">
        <f>IF(F887&lt;&gt;"",MAX('DDD Model Calculations'!$D$20-'Weather Data'!F887,0),MAX('DDD Model Calculations'!$D$20-AVERAGE('Weather Data'!F886,'Weather Data'!F888),0))</f>
        <v>0</v>
      </c>
      <c r="K887">
        <f>IF(G887&lt;&gt;"",MAX('DDD Model Calculations'!$D$20-'Weather Data'!G887,0),MAX('DDD Model Calculations'!$D$20-AVERAGE('Weather Data'!G886,'Weather Data'!G888),0))</f>
        <v>7.8999996185302699</v>
      </c>
      <c r="L887" s="2">
        <f t="shared" si="65"/>
        <v>42525</v>
      </c>
      <c r="M887">
        <f t="shared" si="66"/>
        <v>10142.399994455278</v>
      </c>
      <c r="N887">
        <f t="shared" si="67"/>
        <v>10675.500001087785</v>
      </c>
      <c r="O887">
        <f t="shared" si="68"/>
        <v>11850.200004339218</v>
      </c>
      <c r="P887">
        <f t="shared" si="69"/>
        <v>14696.000024750829</v>
      </c>
    </row>
    <row r="888" spans="1:16" x14ac:dyDescent="0.4">
      <c r="A888" s="1">
        <v>2016</v>
      </c>
      <c r="B888" s="1">
        <v>6</v>
      </c>
      <c r="C888" s="1">
        <v>5</v>
      </c>
      <c r="D888" s="1">
        <v>20.60000038146973</v>
      </c>
      <c r="E888" s="1">
        <v>19.29999923706055</v>
      </c>
      <c r="F888" s="1">
        <v>17.29999923706055</v>
      </c>
      <c r="G888" s="1">
        <v>15.10000038146973</v>
      </c>
      <c r="H888">
        <f>IF(D888&lt;&gt;"",MAX('DDD Model Calculations'!$D$20-'Weather Data'!D888,0),MAX('DDD Model Calculations'!$D$20-AVERAGE('Weather Data'!D887,'Weather Data'!D889),0))</f>
        <v>0</v>
      </c>
      <c r="I888">
        <f>IF(E888&lt;&gt;"",MAX('DDD Model Calculations'!$D$20-'Weather Data'!E888,0),MAX('DDD Model Calculations'!$D$20-AVERAGE('Weather Data'!E887,'Weather Data'!E889),0))</f>
        <v>0</v>
      </c>
      <c r="J888">
        <f>IF(F888&lt;&gt;"",MAX('DDD Model Calculations'!$D$20-'Weather Data'!F888,0),MAX('DDD Model Calculations'!$D$20-AVERAGE('Weather Data'!F887,'Weather Data'!F889),0))</f>
        <v>0.70000076293944957</v>
      </c>
      <c r="K888">
        <f>IF(G888&lt;&gt;"",MAX('DDD Model Calculations'!$D$20-'Weather Data'!G888,0),MAX('DDD Model Calculations'!$D$20-AVERAGE('Weather Data'!G887,'Weather Data'!G889),0))</f>
        <v>2.8999996185302699</v>
      </c>
      <c r="L888" s="2">
        <f t="shared" si="65"/>
        <v>42526</v>
      </c>
      <c r="M888">
        <f t="shared" si="66"/>
        <v>10142.399994455278</v>
      </c>
      <c r="N888">
        <f t="shared" si="67"/>
        <v>10675.500001087785</v>
      </c>
      <c r="O888">
        <f t="shared" si="68"/>
        <v>11850.900005102158</v>
      </c>
      <c r="P888">
        <f t="shared" si="69"/>
        <v>14698.900024369359</v>
      </c>
    </row>
    <row r="889" spans="1:16" x14ac:dyDescent="0.4">
      <c r="A889" s="1">
        <v>2016</v>
      </c>
      <c r="B889" s="1">
        <v>6</v>
      </c>
      <c r="C889" s="1">
        <v>6</v>
      </c>
      <c r="D889" s="1">
        <v>20.29999923706055</v>
      </c>
      <c r="E889" s="1">
        <v>18.29999923706055</v>
      </c>
      <c r="F889" s="1">
        <v>19.10000038146973</v>
      </c>
      <c r="G889" s="1">
        <v>10.89999961853027</v>
      </c>
      <c r="H889">
        <f>IF(D889&lt;&gt;"",MAX('DDD Model Calculations'!$D$20-'Weather Data'!D889,0),MAX('DDD Model Calculations'!$D$20-AVERAGE('Weather Data'!D888,'Weather Data'!D890),0))</f>
        <v>0</v>
      </c>
      <c r="I889">
        <f>IF(E889&lt;&gt;"",MAX('DDD Model Calculations'!$D$20-'Weather Data'!E889,0),MAX('DDD Model Calculations'!$D$20-AVERAGE('Weather Data'!E888,'Weather Data'!E890),0))</f>
        <v>0</v>
      </c>
      <c r="J889">
        <f>IF(F889&lt;&gt;"",MAX('DDD Model Calculations'!$D$20-'Weather Data'!F889,0),MAX('DDD Model Calculations'!$D$20-AVERAGE('Weather Data'!F888,'Weather Data'!F890),0))</f>
        <v>0</v>
      </c>
      <c r="K889">
        <f>IF(G889&lt;&gt;"",MAX('DDD Model Calculations'!$D$20-'Weather Data'!G889,0),MAX('DDD Model Calculations'!$D$20-AVERAGE('Weather Data'!G888,'Weather Data'!G890),0))</f>
        <v>7.1000003814697301</v>
      </c>
      <c r="L889" s="2">
        <f t="shared" si="65"/>
        <v>42527</v>
      </c>
      <c r="M889">
        <f t="shared" si="66"/>
        <v>10142.399994455278</v>
      </c>
      <c r="N889">
        <f t="shared" si="67"/>
        <v>10675.500001087785</v>
      </c>
      <c r="O889">
        <f t="shared" si="68"/>
        <v>11850.900005102158</v>
      </c>
      <c r="P889">
        <f t="shared" si="69"/>
        <v>14706.000024750829</v>
      </c>
    </row>
    <row r="890" spans="1:16" x14ac:dyDescent="0.4">
      <c r="A890" s="1">
        <v>2016</v>
      </c>
      <c r="B890" s="1">
        <v>6</v>
      </c>
      <c r="C890" s="1">
        <v>7</v>
      </c>
      <c r="D890" s="1">
        <v>15.30000019073486</v>
      </c>
      <c r="E890" s="1">
        <v>12.19999980926514</v>
      </c>
      <c r="F890" s="1">
        <v>16.20000076293945</v>
      </c>
      <c r="G890" s="1">
        <v>9.1999998092651367</v>
      </c>
      <c r="H890">
        <f>IF(D890&lt;&gt;"",MAX('DDD Model Calculations'!$D$20-'Weather Data'!D890,0),MAX('DDD Model Calculations'!$D$20-AVERAGE('Weather Data'!D889,'Weather Data'!D891),0))</f>
        <v>2.6999998092651403</v>
      </c>
      <c r="I890">
        <f>IF(E890&lt;&gt;"",MAX('DDD Model Calculations'!$D$20-'Weather Data'!E890,0),MAX('DDD Model Calculations'!$D$20-AVERAGE('Weather Data'!E889,'Weather Data'!E891),0))</f>
        <v>5.8000001907348597</v>
      </c>
      <c r="J890">
        <f>IF(F890&lt;&gt;"",MAX('DDD Model Calculations'!$D$20-'Weather Data'!F890,0),MAX('DDD Model Calculations'!$D$20-AVERAGE('Weather Data'!F889,'Weather Data'!F891),0))</f>
        <v>1.7999992370605504</v>
      </c>
      <c r="K890">
        <f>IF(G890&lt;&gt;"",MAX('DDD Model Calculations'!$D$20-'Weather Data'!G890,0),MAX('DDD Model Calculations'!$D$20-AVERAGE('Weather Data'!G889,'Weather Data'!G891),0))</f>
        <v>8.8000001907348633</v>
      </c>
      <c r="L890" s="2">
        <f t="shared" si="65"/>
        <v>42528</v>
      </c>
      <c r="M890">
        <f t="shared" si="66"/>
        <v>10145.099994264543</v>
      </c>
      <c r="N890">
        <f t="shared" si="67"/>
        <v>10681.30000127852</v>
      </c>
      <c r="O890">
        <f t="shared" si="68"/>
        <v>11852.700004339218</v>
      </c>
      <c r="P890">
        <f t="shared" si="69"/>
        <v>14714.800024941564</v>
      </c>
    </row>
    <row r="891" spans="1:16" x14ac:dyDescent="0.4">
      <c r="A891" s="1">
        <v>2016</v>
      </c>
      <c r="B891" s="1">
        <v>6</v>
      </c>
      <c r="C891" s="1">
        <v>8</v>
      </c>
      <c r="D891" s="1">
        <v>10.89999961853027</v>
      </c>
      <c r="E891" s="1">
        <v>10.30000019073486</v>
      </c>
      <c r="F891" s="1">
        <v>10.80000019073486</v>
      </c>
      <c r="G891" s="1">
        <v>9.8000001907348633</v>
      </c>
      <c r="H891">
        <f>IF(D891&lt;&gt;"",MAX('DDD Model Calculations'!$D$20-'Weather Data'!D891,0),MAX('DDD Model Calculations'!$D$20-AVERAGE('Weather Data'!D890,'Weather Data'!D892),0))</f>
        <v>7.1000003814697301</v>
      </c>
      <c r="I891">
        <f>IF(E891&lt;&gt;"",MAX('DDD Model Calculations'!$D$20-'Weather Data'!E891,0),MAX('DDD Model Calculations'!$D$20-AVERAGE('Weather Data'!E890,'Weather Data'!E892),0))</f>
        <v>7.6999998092651403</v>
      </c>
      <c r="J891">
        <f>IF(F891&lt;&gt;"",MAX('DDD Model Calculations'!$D$20-'Weather Data'!F891,0),MAX('DDD Model Calculations'!$D$20-AVERAGE('Weather Data'!F890,'Weather Data'!F892),0))</f>
        <v>7.1999998092651403</v>
      </c>
      <c r="K891">
        <f>IF(G891&lt;&gt;"",MAX('DDD Model Calculations'!$D$20-'Weather Data'!G891,0),MAX('DDD Model Calculations'!$D$20-AVERAGE('Weather Data'!G890,'Weather Data'!G892),0))</f>
        <v>8.1999998092651367</v>
      </c>
      <c r="L891" s="2">
        <f t="shared" si="65"/>
        <v>42529</v>
      </c>
      <c r="M891">
        <f t="shared" si="66"/>
        <v>10152.199994646013</v>
      </c>
      <c r="N891">
        <f t="shared" si="67"/>
        <v>10689.000001087785</v>
      </c>
      <c r="O891">
        <f t="shared" si="68"/>
        <v>11859.900004148483</v>
      </c>
      <c r="P891">
        <f t="shared" si="69"/>
        <v>14723.000024750829</v>
      </c>
    </row>
    <row r="892" spans="1:16" x14ac:dyDescent="0.4">
      <c r="A892" s="1">
        <v>2016</v>
      </c>
      <c r="B892" s="1">
        <v>6</v>
      </c>
      <c r="C892" s="1">
        <v>9</v>
      </c>
      <c r="D892" s="1">
        <v>14.30000019073486</v>
      </c>
      <c r="E892" s="1">
        <v>11.5</v>
      </c>
      <c r="F892" s="1">
        <v>13.39999961853027</v>
      </c>
      <c r="G892" s="1">
        <v>11.89999961853027</v>
      </c>
      <c r="H892">
        <f>IF(D892&lt;&gt;"",MAX('DDD Model Calculations'!$D$20-'Weather Data'!D892,0),MAX('DDD Model Calculations'!$D$20-AVERAGE('Weather Data'!D891,'Weather Data'!D893),0))</f>
        <v>3.6999998092651403</v>
      </c>
      <c r="I892">
        <f>IF(E892&lt;&gt;"",MAX('DDD Model Calculations'!$D$20-'Weather Data'!E892,0),MAX('DDD Model Calculations'!$D$20-AVERAGE('Weather Data'!E891,'Weather Data'!E893),0))</f>
        <v>6.5</v>
      </c>
      <c r="J892">
        <f>IF(F892&lt;&gt;"",MAX('DDD Model Calculations'!$D$20-'Weather Data'!F892,0),MAX('DDD Model Calculations'!$D$20-AVERAGE('Weather Data'!F891,'Weather Data'!F893),0))</f>
        <v>4.6000003814697301</v>
      </c>
      <c r="K892">
        <f>IF(G892&lt;&gt;"",MAX('DDD Model Calculations'!$D$20-'Weather Data'!G892,0),MAX('DDD Model Calculations'!$D$20-AVERAGE('Weather Data'!G891,'Weather Data'!G893),0))</f>
        <v>6.1000003814697301</v>
      </c>
      <c r="L892" s="2">
        <f t="shared" si="65"/>
        <v>42530</v>
      </c>
      <c r="M892">
        <f t="shared" si="66"/>
        <v>10155.899994455278</v>
      </c>
      <c r="N892">
        <f t="shared" si="67"/>
        <v>10695.500001087785</v>
      </c>
      <c r="O892">
        <f t="shared" si="68"/>
        <v>11864.500004529953</v>
      </c>
      <c r="P892">
        <f t="shared" si="69"/>
        <v>14729.100025132298</v>
      </c>
    </row>
    <row r="893" spans="1:16" x14ac:dyDescent="0.4">
      <c r="A893" s="1">
        <v>2016</v>
      </c>
      <c r="B893" s="1">
        <v>6</v>
      </c>
      <c r="C893" s="1">
        <v>10</v>
      </c>
      <c r="D893" s="1">
        <v>15.69999980926514</v>
      </c>
      <c r="E893" s="1">
        <v>15.10000038146973</v>
      </c>
      <c r="F893" s="1">
        <v>13.19999980926514</v>
      </c>
      <c r="G893" s="1">
        <v>11.39999961853027</v>
      </c>
      <c r="H893">
        <f>IF(D893&lt;&gt;"",MAX('DDD Model Calculations'!$D$20-'Weather Data'!D893,0),MAX('DDD Model Calculations'!$D$20-AVERAGE('Weather Data'!D892,'Weather Data'!D894),0))</f>
        <v>2.3000001907348597</v>
      </c>
      <c r="I893">
        <f>IF(E893&lt;&gt;"",MAX('DDD Model Calculations'!$D$20-'Weather Data'!E893,0),MAX('DDD Model Calculations'!$D$20-AVERAGE('Weather Data'!E892,'Weather Data'!E894),0))</f>
        <v>2.8999996185302699</v>
      </c>
      <c r="J893">
        <f>IF(F893&lt;&gt;"",MAX('DDD Model Calculations'!$D$20-'Weather Data'!F893,0),MAX('DDD Model Calculations'!$D$20-AVERAGE('Weather Data'!F892,'Weather Data'!F894),0))</f>
        <v>4.8000001907348597</v>
      </c>
      <c r="K893">
        <f>IF(G893&lt;&gt;"",MAX('DDD Model Calculations'!$D$20-'Weather Data'!G893,0),MAX('DDD Model Calculations'!$D$20-AVERAGE('Weather Data'!G892,'Weather Data'!G894),0))</f>
        <v>6.6000003814697301</v>
      </c>
      <c r="L893" s="2">
        <f t="shared" si="65"/>
        <v>42531</v>
      </c>
      <c r="M893">
        <f t="shared" si="66"/>
        <v>10158.199994646013</v>
      </c>
      <c r="N893">
        <f t="shared" si="67"/>
        <v>10698.400000706315</v>
      </c>
      <c r="O893">
        <f t="shared" si="68"/>
        <v>11869.300004720688</v>
      </c>
      <c r="P893">
        <f t="shared" si="69"/>
        <v>14735.700025513768</v>
      </c>
    </row>
    <row r="894" spans="1:16" x14ac:dyDescent="0.4">
      <c r="A894" s="1">
        <v>2016</v>
      </c>
      <c r="B894" s="1">
        <v>6</v>
      </c>
      <c r="C894" s="1">
        <v>11</v>
      </c>
      <c r="D894" s="1">
        <v>21.89999961853027</v>
      </c>
      <c r="E894" s="1">
        <v>23.89999961853027</v>
      </c>
      <c r="F894" s="1">
        <v>12.69999980926514</v>
      </c>
      <c r="G894" s="1">
        <v>15.10000038146973</v>
      </c>
      <c r="H894">
        <f>IF(D894&lt;&gt;"",MAX('DDD Model Calculations'!$D$20-'Weather Data'!D894,0),MAX('DDD Model Calculations'!$D$20-AVERAGE('Weather Data'!D893,'Weather Data'!D895),0))</f>
        <v>0</v>
      </c>
      <c r="I894">
        <f>IF(E894&lt;&gt;"",MAX('DDD Model Calculations'!$D$20-'Weather Data'!E894,0),MAX('DDD Model Calculations'!$D$20-AVERAGE('Weather Data'!E893,'Weather Data'!E895),0))</f>
        <v>0</v>
      </c>
      <c r="J894">
        <f>IF(F894&lt;&gt;"",MAX('DDD Model Calculations'!$D$20-'Weather Data'!F894,0),MAX('DDD Model Calculations'!$D$20-AVERAGE('Weather Data'!F893,'Weather Data'!F895),0))</f>
        <v>5.3000001907348597</v>
      </c>
      <c r="K894">
        <f>IF(G894&lt;&gt;"",MAX('DDD Model Calculations'!$D$20-'Weather Data'!G894,0),MAX('DDD Model Calculations'!$D$20-AVERAGE('Weather Data'!G893,'Weather Data'!G895),0))</f>
        <v>2.8999996185302699</v>
      </c>
      <c r="L894" s="2">
        <f t="shared" si="65"/>
        <v>42532</v>
      </c>
      <c r="M894">
        <f t="shared" si="66"/>
        <v>10158.199994646013</v>
      </c>
      <c r="N894">
        <f t="shared" si="67"/>
        <v>10698.400000706315</v>
      </c>
      <c r="O894">
        <f t="shared" si="68"/>
        <v>11874.600004911423</v>
      </c>
      <c r="P894">
        <f t="shared" si="69"/>
        <v>14738.600025132298</v>
      </c>
    </row>
    <row r="895" spans="1:16" x14ac:dyDescent="0.4">
      <c r="A895" s="1">
        <v>2016</v>
      </c>
      <c r="B895" s="1">
        <v>6</v>
      </c>
      <c r="C895" s="1">
        <v>12</v>
      </c>
      <c r="D895" s="1">
        <v>16.89999961853027</v>
      </c>
      <c r="E895" s="1">
        <v>14.39999961853027</v>
      </c>
      <c r="F895" s="1">
        <v>12.30000019073486</v>
      </c>
      <c r="G895" s="1">
        <v>12.10000038146973</v>
      </c>
      <c r="H895">
        <f>IF(D895&lt;&gt;"",MAX('DDD Model Calculations'!$D$20-'Weather Data'!D895,0),MAX('DDD Model Calculations'!$D$20-AVERAGE('Weather Data'!D894,'Weather Data'!D896),0))</f>
        <v>1.1000003814697301</v>
      </c>
      <c r="I895">
        <f>IF(E895&lt;&gt;"",MAX('DDD Model Calculations'!$D$20-'Weather Data'!E895,0),MAX('DDD Model Calculations'!$D$20-AVERAGE('Weather Data'!E894,'Weather Data'!E896),0))</f>
        <v>3.6000003814697301</v>
      </c>
      <c r="J895">
        <f>IF(F895&lt;&gt;"",MAX('DDD Model Calculations'!$D$20-'Weather Data'!F895,0),MAX('DDD Model Calculations'!$D$20-AVERAGE('Weather Data'!F894,'Weather Data'!F896),0))</f>
        <v>5.6999998092651403</v>
      </c>
      <c r="K895">
        <f>IF(G895&lt;&gt;"",MAX('DDD Model Calculations'!$D$20-'Weather Data'!G895,0),MAX('DDD Model Calculations'!$D$20-AVERAGE('Weather Data'!G894,'Weather Data'!G896),0))</f>
        <v>5.8999996185302699</v>
      </c>
      <c r="L895" s="2">
        <f t="shared" si="65"/>
        <v>42533</v>
      </c>
      <c r="M895">
        <f t="shared" si="66"/>
        <v>10159.299995027483</v>
      </c>
      <c r="N895">
        <f t="shared" si="67"/>
        <v>10702.000001087785</v>
      </c>
      <c r="O895">
        <f t="shared" si="68"/>
        <v>11880.300004720688</v>
      </c>
      <c r="P895">
        <f t="shared" si="69"/>
        <v>14744.500024750829</v>
      </c>
    </row>
    <row r="896" spans="1:16" x14ac:dyDescent="0.4">
      <c r="A896" s="1">
        <v>2016</v>
      </c>
      <c r="B896" s="1">
        <v>6</v>
      </c>
      <c r="C896" s="1">
        <v>13</v>
      </c>
      <c r="D896" s="1">
        <v>15.60000038146973</v>
      </c>
      <c r="E896" s="1">
        <v>13.60000038146973</v>
      </c>
      <c r="F896" s="1">
        <v>15</v>
      </c>
      <c r="G896" s="1">
        <v>12.80000019073486</v>
      </c>
      <c r="H896">
        <f>IF(D896&lt;&gt;"",MAX('DDD Model Calculations'!$D$20-'Weather Data'!D896,0),MAX('DDD Model Calculations'!$D$20-AVERAGE('Weather Data'!D895,'Weather Data'!D897),0))</f>
        <v>2.3999996185302699</v>
      </c>
      <c r="I896">
        <f>IF(E896&lt;&gt;"",MAX('DDD Model Calculations'!$D$20-'Weather Data'!E896,0),MAX('DDD Model Calculations'!$D$20-AVERAGE('Weather Data'!E895,'Weather Data'!E897),0))</f>
        <v>4.3999996185302699</v>
      </c>
      <c r="J896">
        <f>IF(F896&lt;&gt;"",MAX('DDD Model Calculations'!$D$20-'Weather Data'!F896,0),MAX('DDD Model Calculations'!$D$20-AVERAGE('Weather Data'!F895,'Weather Data'!F897),0))</f>
        <v>3</v>
      </c>
      <c r="K896">
        <f>IF(G896&lt;&gt;"",MAX('DDD Model Calculations'!$D$20-'Weather Data'!G896,0),MAX('DDD Model Calculations'!$D$20-AVERAGE('Weather Data'!G895,'Weather Data'!G897),0))</f>
        <v>5.1999998092651403</v>
      </c>
      <c r="L896" s="2">
        <f t="shared" si="65"/>
        <v>42534</v>
      </c>
      <c r="M896">
        <f t="shared" si="66"/>
        <v>10161.699994646013</v>
      </c>
      <c r="N896">
        <f t="shared" si="67"/>
        <v>10706.400000706315</v>
      </c>
      <c r="O896">
        <f t="shared" si="68"/>
        <v>11883.300004720688</v>
      </c>
      <c r="P896">
        <f t="shared" si="69"/>
        <v>14749.700024560094</v>
      </c>
    </row>
    <row r="897" spans="1:16" x14ac:dyDescent="0.4">
      <c r="A897" s="1">
        <v>2016</v>
      </c>
      <c r="B897" s="1">
        <v>6</v>
      </c>
      <c r="C897" s="1">
        <v>14</v>
      </c>
      <c r="D897" s="1">
        <v>15</v>
      </c>
      <c r="E897" s="1">
        <v>15.39999961853027</v>
      </c>
      <c r="F897" s="1">
        <v>15.39999961853027</v>
      </c>
      <c r="G897" s="1">
        <v>14.30000019073486</v>
      </c>
      <c r="H897">
        <f>IF(D897&lt;&gt;"",MAX('DDD Model Calculations'!$D$20-'Weather Data'!D897,0),MAX('DDD Model Calculations'!$D$20-AVERAGE('Weather Data'!D896,'Weather Data'!D898),0))</f>
        <v>3</v>
      </c>
      <c r="I897">
        <f>IF(E897&lt;&gt;"",MAX('DDD Model Calculations'!$D$20-'Weather Data'!E897,0),MAX('DDD Model Calculations'!$D$20-AVERAGE('Weather Data'!E896,'Weather Data'!E898),0))</f>
        <v>2.6000003814697301</v>
      </c>
      <c r="J897">
        <f>IF(F897&lt;&gt;"",MAX('DDD Model Calculations'!$D$20-'Weather Data'!F897,0),MAX('DDD Model Calculations'!$D$20-AVERAGE('Weather Data'!F896,'Weather Data'!F898),0))</f>
        <v>2.6000003814697301</v>
      </c>
      <c r="K897">
        <f>IF(G897&lt;&gt;"",MAX('DDD Model Calculations'!$D$20-'Weather Data'!G897,0),MAX('DDD Model Calculations'!$D$20-AVERAGE('Weather Data'!G896,'Weather Data'!G898),0))</f>
        <v>3.6999998092651403</v>
      </c>
      <c r="L897" s="2">
        <f t="shared" si="65"/>
        <v>42535</v>
      </c>
      <c r="M897">
        <f t="shared" si="66"/>
        <v>10164.699994646013</v>
      </c>
      <c r="N897">
        <f t="shared" si="67"/>
        <v>10709.000001087785</v>
      </c>
      <c r="O897">
        <f t="shared" si="68"/>
        <v>11885.900005102158</v>
      </c>
      <c r="P897">
        <f t="shared" si="69"/>
        <v>14753.400024369359</v>
      </c>
    </row>
    <row r="898" spans="1:16" x14ac:dyDescent="0.4">
      <c r="A898" s="1">
        <v>2016</v>
      </c>
      <c r="B898" s="1">
        <v>6</v>
      </c>
      <c r="C898" s="1">
        <v>15</v>
      </c>
      <c r="D898" s="1">
        <v>17.89999961853027</v>
      </c>
      <c r="E898" s="1">
        <v>16.60000038146973</v>
      </c>
      <c r="F898" s="1">
        <v>19</v>
      </c>
      <c r="G898" s="1">
        <v>11.39999961853027</v>
      </c>
      <c r="H898">
        <f>IF(D898&lt;&gt;"",MAX('DDD Model Calculations'!$D$20-'Weather Data'!D898,0),MAX('DDD Model Calculations'!$D$20-AVERAGE('Weather Data'!D897,'Weather Data'!D899),0))</f>
        <v>0.10000038146973012</v>
      </c>
      <c r="I898">
        <f>IF(E898&lt;&gt;"",MAX('DDD Model Calculations'!$D$20-'Weather Data'!E898,0),MAX('DDD Model Calculations'!$D$20-AVERAGE('Weather Data'!E897,'Weather Data'!E899),0))</f>
        <v>1.3999996185302699</v>
      </c>
      <c r="J898">
        <f>IF(F898&lt;&gt;"",MAX('DDD Model Calculations'!$D$20-'Weather Data'!F898,0),MAX('DDD Model Calculations'!$D$20-AVERAGE('Weather Data'!F897,'Weather Data'!F899),0))</f>
        <v>0</v>
      </c>
      <c r="K898">
        <f>IF(G898&lt;&gt;"",MAX('DDD Model Calculations'!$D$20-'Weather Data'!G898,0),MAX('DDD Model Calculations'!$D$20-AVERAGE('Weather Data'!G897,'Weather Data'!G899),0))</f>
        <v>6.6000003814697301</v>
      </c>
      <c r="L898" s="2">
        <f t="shared" ref="L898:L961" si="70">DATE(A898,B898,C898)</f>
        <v>42536</v>
      </c>
      <c r="M898">
        <f t="shared" si="66"/>
        <v>10164.799995027483</v>
      </c>
      <c r="N898">
        <f t="shared" si="67"/>
        <v>10710.400000706315</v>
      </c>
      <c r="O898">
        <f t="shared" si="68"/>
        <v>11885.900005102158</v>
      </c>
      <c r="P898">
        <f t="shared" si="69"/>
        <v>14760.000024750829</v>
      </c>
    </row>
    <row r="899" spans="1:16" x14ac:dyDescent="0.4">
      <c r="A899" s="1">
        <v>2016</v>
      </c>
      <c r="B899" s="1">
        <v>6</v>
      </c>
      <c r="C899" s="1">
        <v>16</v>
      </c>
      <c r="D899" s="1">
        <v>21.60000038146973</v>
      </c>
      <c r="E899" s="1">
        <v>18.89999961853027</v>
      </c>
      <c r="F899" s="1">
        <v>20.39999961853027</v>
      </c>
      <c r="G899" s="1">
        <v>18.5</v>
      </c>
      <c r="H899">
        <f>IF(D899&lt;&gt;"",MAX('DDD Model Calculations'!$D$20-'Weather Data'!D899,0),MAX('DDD Model Calculations'!$D$20-AVERAGE('Weather Data'!D898,'Weather Data'!D900),0))</f>
        <v>0</v>
      </c>
      <c r="I899">
        <f>IF(E899&lt;&gt;"",MAX('DDD Model Calculations'!$D$20-'Weather Data'!E899,0),MAX('DDD Model Calculations'!$D$20-AVERAGE('Weather Data'!E898,'Weather Data'!E900),0))</f>
        <v>0</v>
      </c>
      <c r="J899">
        <f>IF(F899&lt;&gt;"",MAX('DDD Model Calculations'!$D$20-'Weather Data'!F899,0),MAX('DDD Model Calculations'!$D$20-AVERAGE('Weather Data'!F898,'Weather Data'!F900),0))</f>
        <v>0</v>
      </c>
      <c r="K899">
        <f>IF(G899&lt;&gt;"",MAX('DDD Model Calculations'!$D$20-'Weather Data'!G899,0),MAX('DDD Model Calculations'!$D$20-AVERAGE('Weather Data'!G898,'Weather Data'!G900),0))</f>
        <v>0</v>
      </c>
      <c r="L899" s="2">
        <f t="shared" si="70"/>
        <v>42537</v>
      </c>
      <c r="M899">
        <f t="shared" ref="M899:M962" si="71">M898+H899</f>
        <v>10164.799995027483</v>
      </c>
      <c r="N899">
        <f t="shared" ref="N899:N962" si="72">N898+I899</f>
        <v>10710.400000706315</v>
      </c>
      <c r="O899">
        <f t="shared" ref="O899:O962" si="73">O898+J899</f>
        <v>11885.900005102158</v>
      </c>
      <c r="P899">
        <f t="shared" ref="P899:P962" si="74">P898+K899</f>
        <v>14760.000024750829</v>
      </c>
    </row>
    <row r="900" spans="1:16" x14ac:dyDescent="0.4">
      <c r="A900" s="1">
        <v>2016</v>
      </c>
      <c r="B900" s="1">
        <v>6</v>
      </c>
      <c r="C900" s="1">
        <v>17</v>
      </c>
      <c r="D900" s="1">
        <v>22.29999923706055</v>
      </c>
      <c r="E900" s="1">
        <v>20.20000076293945</v>
      </c>
      <c r="F900" s="1">
        <v>19.89999961853027</v>
      </c>
      <c r="G900" s="1">
        <v>18.29999923706055</v>
      </c>
      <c r="H900">
        <f>IF(D900&lt;&gt;"",MAX('DDD Model Calculations'!$D$20-'Weather Data'!D900,0),MAX('DDD Model Calculations'!$D$20-AVERAGE('Weather Data'!D899,'Weather Data'!D901),0))</f>
        <v>0</v>
      </c>
      <c r="I900">
        <f>IF(E900&lt;&gt;"",MAX('DDD Model Calculations'!$D$20-'Weather Data'!E900,0),MAX('DDD Model Calculations'!$D$20-AVERAGE('Weather Data'!E899,'Weather Data'!E901),0))</f>
        <v>0</v>
      </c>
      <c r="J900">
        <f>IF(F900&lt;&gt;"",MAX('DDD Model Calculations'!$D$20-'Weather Data'!F900,0),MAX('DDD Model Calculations'!$D$20-AVERAGE('Weather Data'!F899,'Weather Data'!F901),0))</f>
        <v>0</v>
      </c>
      <c r="K900">
        <f>IF(G900&lt;&gt;"",MAX('DDD Model Calculations'!$D$20-'Weather Data'!G900,0),MAX('DDD Model Calculations'!$D$20-AVERAGE('Weather Data'!G899,'Weather Data'!G901),0))</f>
        <v>0</v>
      </c>
      <c r="L900" s="2">
        <f t="shared" si="70"/>
        <v>42538</v>
      </c>
      <c r="M900">
        <f t="shared" si="71"/>
        <v>10164.799995027483</v>
      </c>
      <c r="N900">
        <f t="shared" si="72"/>
        <v>10710.400000706315</v>
      </c>
      <c r="O900">
        <f t="shared" si="73"/>
        <v>11885.900005102158</v>
      </c>
      <c r="P900">
        <f t="shared" si="74"/>
        <v>14760.000024750829</v>
      </c>
    </row>
    <row r="901" spans="1:16" x14ac:dyDescent="0.4">
      <c r="A901" s="1">
        <v>2016</v>
      </c>
      <c r="B901" s="1">
        <v>6</v>
      </c>
      <c r="C901" s="1">
        <v>18</v>
      </c>
      <c r="D901" s="1">
        <v>24.29999923706055</v>
      </c>
      <c r="E901" s="1">
        <v>21.20000076293945</v>
      </c>
      <c r="F901" s="1">
        <v>21.5</v>
      </c>
      <c r="G901" s="1">
        <v>21.39999961853027</v>
      </c>
      <c r="H901">
        <f>IF(D901&lt;&gt;"",MAX('DDD Model Calculations'!$D$20-'Weather Data'!D901,0),MAX('DDD Model Calculations'!$D$20-AVERAGE('Weather Data'!D900,'Weather Data'!D902),0))</f>
        <v>0</v>
      </c>
      <c r="I901">
        <f>IF(E901&lt;&gt;"",MAX('DDD Model Calculations'!$D$20-'Weather Data'!E901,0),MAX('DDD Model Calculations'!$D$20-AVERAGE('Weather Data'!E900,'Weather Data'!E902),0))</f>
        <v>0</v>
      </c>
      <c r="J901">
        <f>IF(F901&lt;&gt;"",MAX('DDD Model Calculations'!$D$20-'Weather Data'!F901,0),MAX('DDD Model Calculations'!$D$20-AVERAGE('Weather Data'!F900,'Weather Data'!F902),0))</f>
        <v>0</v>
      </c>
      <c r="K901">
        <f>IF(G901&lt;&gt;"",MAX('DDD Model Calculations'!$D$20-'Weather Data'!G901,0),MAX('DDD Model Calculations'!$D$20-AVERAGE('Weather Data'!G900,'Weather Data'!G902),0))</f>
        <v>0</v>
      </c>
      <c r="L901" s="2">
        <f t="shared" si="70"/>
        <v>42539</v>
      </c>
      <c r="M901">
        <f t="shared" si="71"/>
        <v>10164.799995027483</v>
      </c>
      <c r="N901">
        <f t="shared" si="72"/>
        <v>10710.400000706315</v>
      </c>
      <c r="O901">
        <f t="shared" si="73"/>
        <v>11885.900005102158</v>
      </c>
      <c r="P901">
        <f t="shared" si="74"/>
        <v>14760.000024750829</v>
      </c>
    </row>
    <row r="902" spans="1:16" x14ac:dyDescent="0.4">
      <c r="A902" s="1">
        <v>2016</v>
      </c>
      <c r="B902" s="1">
        <v>6</v>
      </c>
      <c r="C902" s="1">
        <v>19</v>
      </c>
      <c r="D902" s="1">
        <v>26</v>
      </c>
      <c r="E902" s="1">
        <v>21.39999961853027</v>
      </c>
      <c r="F902" s="1">
        <v>24.39999961853027</v>
      </c>
      <c r="G902" s="1">
        <v>21.29999923706055</v>
      </c>
      <c r="H902">
        <f>IF(D902&lt;&gt;"",MAX('DDD Model Calculations'!$D$20-'Weather Data'!D902,0),MAX('DDD Model Calculations'!$D$20-AVERAGE('Weather Data'!D901,'Weather Data'!D903),0))</f>
        <v>0</v>
      </c>
      <c r="I902">
        <f>IF(E902&lt;&gt;"",MAX('DDD Model Calculations'!$D$20-'Weather Data'!E902,0),MAX('DDD Model Calculations'!$D$20-AVERAGE('Weather Data'!E901,'Weather Data'!E903),0))</f>
        <v>0</v>
      </c>
      <c r="J902">
        <f>IF(F902&lt;&gt;"",MAX('DDD Model Calculations'!$D$20-'Weather Data'!F902,0),MAX('DDD Model Calculations'!$D$20-AVERAGE('Weather Data'!F901,'Weather Data'!F903),0))</f>
        <v>0</v>
      </c>
      <c r="K902">
        <f>IF(G902&lt;&gt;"",MAX('DDD Model Calculations'!$D$20-'Weather Data'!G902,0),MAX('DDD Model Calculations'!$D$20-AVERAGE('Weather Data'!G901,'Weather Data'!G903),0))</f>
        <v>0</v>
      </c>
      <c r="L902" s="2">
        <f t="shared" si="70"/>
        <v>42540</v>
      </c>
      <c r="M902">
        <f t="shared" si="71"/>
        <v>10164.799995027483</v>
      </c>
      <c r="N902">
        <f t="shared" si="72"/>
        <v>10710.400000706315</v>
      </c>
      <c r="O902">
        <f t="shared" si="73"/>
        <v>11885.900005102158</v>
      </c>
      <c r="P902">
        <f t="shared" si="74"/>
        <v>14760.000024750829</v>
      </c>
    </row>
    <row r="903" spans="1:16" x14ac:dyDescent="0.4">
      <c r="A903" s="1">
        <v>2016</v>
      </c>
      <c r="B903" s="1">
        <v>6</v>
      </c>
      <c r="C903" s="1">
        <v>20</v>
      </c>
      <c r="D903" s="1">
        <v>26.5</v>
      </c>
      <c r="E903" s="1">
        <v>23.29999923706055</v>
      </c>
      <c r="F903" s="1">
        <v>24.70000076293945</v>
      </c>
      <c r="G903" s="1">
        <v>15.80000019073486</v>
      </c>
      <c r="H903">
        <f>IF(D903&lt;&gt;"",MAX('DDD Model Calculations'!$D$20-'Weather Data'!D903,0),MAX('DDD Model Calculations'!$D$20-AVERAGE('Weather Data'!D902,'Weather Data'!D904),0))</f>
        <v>0</v>
      </c>
      <c r="I903">
        <f>IF(E903&lt;&gt;"",MAX('DDD Model Calculations'!$D$20-'Weather Data'!E903,0),MAX('DDD Model Calculations'!$D$20-AVERAGE('Weather Data'!E902,'Weather Data'!E904),0))</f>
        <v>0</v>
      </c>
      <c r="J903">
        <f>IF(F903&lt;&gt;"",MAX('DDD Model Calculations'!$D$20-'Weather Data'!F903,0),MAX('DDD Model Calculations'!$D$20-AVERAGE('Weather Data'!F902,'Weather Data'!F904),0))</f>
        <v>0</v>
      </c>
      <c r="K903">
        <f>IF(G903&lt;&gt;"",MAX('DDD Model Calculations'!$D$20-'Weather Data'!G903,0),MAX('DDD Model Calculations'!$D$20-AVERAGE('Weather Data'!G902,'Weather Data'!G904),0))</f>
        <v>2.1999998092651403</v>
      </c>
      <c r="L903" s="2">
        <f t="shared" si="70"/>
        <v>42541</v>
      </c>
      <c r="M903">
        <f t="shared" si="71"/>
        <v>10164.799995027483</v>
      </c>
      <c r="N903">
        <f t="shared" si="72"/>
        <v>10710.400000706315</v>
      </c>
      <c r="O903">
        <f t="shared" si="73"/>
        <v>11885.900005102158</v>
      </c>
      <c r="P903">
        <f t="shared" si="74"/>
        <v>14762.200024560094</v>
      </c>
    </row>
    <row r="904" spans="1:16" x14ac:dyDescent="0.4">
      <c r="A904" s="1">
        <v>2016</v>
      </c>
      <c r="B904" s="1">
        <v>6</v>
      </c>
      <c r="C904" s="1">
        <v>21</v>
      </c>
      <c r="D904" s="1">
        <v>20.39999961853027</v>
      </c>
      <c r="E904" s="1">
        <v>17.10000038146973</v>
      </c>
      <c r="F904" s="1">
        <v>18.89999961853027</v>
      </c>
      <c r="G904" s="1">
        <v>15.10000038146973</v>
      </c>
      <c r="H904">
        <f>IF(D904&lt;&gt;"",MAX('DDD Model Calculations'!$D$20-'Weather Data'!D904,0),MAX('DDD Model Calculations'!$D$20-AVERAGE('Weather Data'!D903,'Weather Data'!D905),0))</f>
        <v>0</v>
      </c>
      <c r="I904">
        <f>IF(E904&lt;&gt;"",MAX('DDD Model Calculations'!$D$20-'Weather Data'!E904,0),MAX('DDD Model Calculations'!$D$20-AVERAGE('Weather Data'!E903,'Weather Data'!E905),0))</f>
        <v>0.89999961853026988</v>
      </c>
      <c r="J904">
        <f>IF(F904&lt;&gt;"",MAX('DDD Model Calculations'!$D$20-'Weather Data'!F904,0),MAX('DDD Model Calculations'!$D$20-AVERAGE('Weather Data'!F903,'Weather Data'!F905),0))</f>
        <v>0</v>
      </c>
      <c r="K904">
        <f>IF(G904&lt;&gt;"",MAX('DDD Model Calculations'!$D$20-'Weather Data'!G904,0),MAX('DDD Model Calculations'!$D$20-AVERAGE('Weather Data'!G903,'Weather Data'!G905),0))</f>
        <v>2.8999996185302699</v>
      </c>
      <c r="L904" s="2">
        <f t="shared" si="70"/>
        <v>42542</v>
      </c>
      <c r="M904">
        <f t="shared" si="71"/>
        <v>10164.799995027483</v>
      </c>
      <c r="N904">
        <f t="shared" si="72"/>
        <v>10711.300000324845</v>
      </c>
      <c r="O904">
        <f t="shared" si="73"/>
        <v>11885.900005102158</v>
      </c>
      <c r="P904">
        <f t="shared" si="74"/>
        <v>14765.100024178624</v>
      </c>
    </row>
    <row r="905" spans="1:16" x14ac:dyDescent="0.4">
      <c r="A905" s="1">
        <v>2016</v>
      </c>
      <c r="B905" s="1">
        <v>6</v>
      </c>
      <c r="C905" s="1">
        <v>22</v>
      </c>
      <c r="D905" s="1">
        <v>20.70000076293945</v>
      </c>
      <c r="E905" s="1">
        <v>18.79999923706055</v>
      </c>
      <c r="F905" s="1">
        <v>18</v>
      </c>
      <c r="G905" s="1">
        <v>12.80000019073486</v>
      </c>
      <c r="H905">
        <f>IF(D905&lt;&gt;"",MAX('DDD Model Calculations'!$D$20-'Weather Data'!D905,0),MAX('DDD Model Calculations'!$D$20-AVERAGE('Weather Data'!D904,'Weather Data'!D906),0))</f>
        <v>0</v>
      </c>
      <c r="I905">
        <f>IF(E905&lt;&gt;"",MAX('DDD Model Calculations'!$D$20-'Weather Data'!E905,0),MAX('DDD Model Calculations'!$D$20-AVERAGE('Weather Data'!E904,'Weather Data'!E906),0))</f>
        <v>0</v>
      </c>
      <c r="J905">
        <f>IF(F905&lt;&gt;"",MAX('DDD Model Calculations'!$D$20-'Weather Data'!F905,0),MAX('DDD Model Calculations'!$D$20-AVERAGE('Weather Data'!F904,'Weather Data'!F906),0))</f>
        <v>0</v>
      </c>
      <c r="K905">
        <f>IF(G905&lt;&gt;"",MAX('DDD Model Calculations'!$D$20-'Weather Data'!G905,0),MAX('DDD Model Calculations'!$D$20-AVERAGE('Weather Data'!G904,'Weather Data'!G906),0))</f>
        <v>5.1999998092651403</v>
      </c>
      <c r="L905" s="2">
        <f t="shared" si="70"/>
        <v>42543</v>
      </c>
      <c r="M905">
        <f t="shared" si="71"/>
        <v>10164.799995027483</v>
      </c>
      <c r="N905">
        <f t="shared" si="72"/>
        <v>10711.300000324845</v>
      </c>
      <c r="O905">
        <f t="shared" si="73"/>
        <v>11885.900005102158</v>
      </c>
      <c r="P905">
        <f t="shared" si="74"/>
        <v>14770.300023987889</v>
      </c>
    </row>
    <row r="906" spans="1:16" x14ac:dyDescent="0.4">
      <c r="A906" s="1">
        <v>2016</v>
      </c>
      <c r="B906" s="1">
        <v>6</v>
      </c>
      <c r="C906" s="1">
        <v>23</v>
      </c>
      <c r="D906" s="1">
        <v>18.20000076293945</v>
      </c>
      <c r="E906" s="1">
        <v>17.39999961853027</v>
      </c>
      <c r="F906" s="1">
        <v>17.5</v>
      </c>
      <c r="G906" s="1">
        <v>17.5</v>
      </c>
      <c r="H906">
        <f>IF(D906&lt;&gt;"",MAX('DDD Model Calculations'!$D$20-'Weather Data'!D906,0),MAX('DDD Model Calculations'!$D$20-AVERAGE('Weather Data'!D905,'Weather Data'!D907),0))</f>
        <v>0</v>
      </c>
      <c r="I906">
        <f>IF(E906&lt;&gt;"",MAX('DDD Model Calculations'!$D$20-'Weather Data'!E906,0),MAX('DDD Model Calculations'!$D$20-AVERAGE('Weather Data'!E905,'Weather Data'!E907),0))</f>
        <v>0.60000038146973012</v>
      </c>
      <c r="J906">
        <f>IF(F906&lt;&gt;"",MAX('DDD Model Calculations'!$D$20-'Weather Data'!F906,0),MAX('DDD Model Calculations'!$D$20-AVERAGE('Weather Data'!F905,'Weather Data'!F907),0))</f>
        <v>0.5</v>
      </c>
      <c r="K906">
        <f>IF(G906&lt;&gt;"",MAX('DDD Model Calculations'!$D$20-'Weather Data'!G906,0),MAX('DDD Model Calculations'!$D$20-AVERAGE('Weather Data'!G905,'Weather Data'!G907),0))</f>
        <v>0.5</v>
      </c>
      <c r="L906" s="2">
        <f t="shared" si="70"/>
        <v>42544</v>
      </c>
      <c r="M906">
        <f t="shared" si="71"/>
        <v>10164.799995027483</v>
      </c>
      <c r="N906">
        <f t="shared" si="72"/>
        <v>10711.900000706315</v>
      </c>
      <c r="O906">
        <f t="shared" si="73"/>
        <v>11886.400005102158</v>
      </c>
      <c r="P906">
        <f t="shared" si="74"/>
        <v>14770.800023987889</v>
      </c>
    </row>
    <row r="907" spans="1:16" x14ac:dyDescent="0.4">
      <c r="A907" s="1">
        <v>2016</v>
      </c>
      <c r="B907" s="1">
        <v>6</v>
      </c>
      <c r="C907" s="1">
        <v>24</v>
      </c>
      <c r="D907" s="1">
        <v>20.79999923706055</v>
      </c>
      <c r="E907" s="1">
        <v>18.29999923706055</v>
      </c>
      <c r="F907" s="1">
        <v>18.39999961853027</v>
      </c>
      <c r="G907" s="1">
        <v>19</v>
      </c>
      <c r="H907">
        <f>IF(D907&lt;&gt;"",MAX('DDD Model Calculations'!$D$20-'Weather Data'!D907,0),MAX('DDD Model Calculations'!$D$20-AVERAGE('Weather Data'!D906,'Weather Data'!D908),0))</f>
        <v>0</v>
      </c>
      <c r="I907">
        <f>IF(E907&lt;&gt;"",MAX('DDD Model Calculations'!$D$20-'Weather Data'!E907,0),MAX('DDD Model Calculations'!$D$20-AVERAGE('Weather Data'!E906,'Weather Data'!E908),0))</f>
        <v>0</v>
      </c>
      <c r="J907">
        <f>IF(F907&lt;&gt;"",MAX('DDD Model Calculations'!$D$20-'Weather Data'!F907,0),MAX('DDD Model Calculations'!$D$20-AVERAGE('Weather Data'!F906,'Weather Data'!F908),0))</f>
        <v>0</v>
      </c>
      <c r="K907">
        <f>IF(G907&lt;&gt;"",MAX('DDD Model Calculations'!$D$20-'Weather Data'!G907,0),MAX('DDD Model Calculations'!$D$20-AVERAGE('Weather Data'!G906,'Weather Data'!G908),0))</f>
        <v>0</v>
      </c>
      <c r="L907" s="2">
        <f t="shared" si="70"/>
        <v>42545</v>
      </c>
      <c r="M907">
        <f t="shared" si="71"/>
        <v>10164.799995027483</v>
      </c>
      <c r="N907">
        <f t="shared" si="72"/>
        <v>10711.900000706315</v>
      </c>
      <c r="O907">
        <f t="shared" si="73"/>
        <v>11886.400005102158</v>
      </c>
      <c r="P907">
        <f t="shared" si="74"/>
        <v>14770.800023987889</v>
      </c>
    </row>
    <row r="908" spans="1:16" x14ac:dyDescent="0.4">
      <c r="A908" s="1">
        <v>2016</v>
      </c>
      <c r="B908" s="1">
        <v>6</v>
      </c>
      <c r="C908" s="1">
        <v>25</v>
      </c>
      <c r="D908" s="1">
        <v>22.5</v>
      </c>
      <c r="E908" s="1">
        <v>19.89999961853027</v>
      </c>
      <c r="F908" s="1">
        <v>21.39999961853027</v>
      </c>
      <c r="G908" s="1">
        <v>16.20000076293945</v>
      </c>
      <c r="H908">
        <f>IF(D908&lt;&gt;"",MAX('DDD Model Calculations'!$D$20-'Weather Data'!D908,0),MAX('DDD Model Calculations'!$D$20-AVERAGE('Weather Data'!D907,'Weather Data'!D909),0))</f>
        <v>0</v>
      </c>
      <c r="I908">
        <f>IF(E908&lt;&gt;"",MAX('DDD Model Calculations'!$D$20-'Weather Data'!E908,0),MAX('DDD Model Calculations'!$D$20-AVERAGE('Weather Data'!E907,'Weather Data'!E909),0))</f>
        <v>0</v>
      </c>
      <c r="J908">
        <f>IF(F908&lt;&gt;"",MAX('DDD Model Calculations'!$D$20-'Weather Data'!F908,0),MAX('DDD Model Calculations'!$D$20-AVERAGE('Weather Data'!F907,'Weather Data'!F909),0))</f>
        <v>0</v>
      </c>
      <c r="K908">
        <f>IF(G908&lt;&gt;"",MAX('DDD Model Calculations'!$D$20-'Weather Data'!G908,0),MAX('DDD Model Calculations'!$D$20-AVERAGE('Weather Data'!G907,'Weather Data'!G909),0))</f>
        <v>1.7999992370605504</v>
      </c>
      <c r="L908" s="2">
        <f t="shared" si="70"/>
        <v>42546</v>
      </c>
      <c r="M908">
        <f t="shared" si="71"/>
        <v>10164.799995027483</v>
      </c>
      <c r="N908">
        <f t="shared" si="72"/>
        <v>10711.900000706315</v>
      </c>
      <c r="O908">
        <f t="shared" si="73"/>
        <v>11886.400005102158</v>
      </c>
      <c r="P908">
        <f t="shared" si="74"/>
        <v>14772.60002322495</v>
      </c>
    </row>
    <row r="909" spans="1:16" x14ac:dyDescent="0.4">
      <c r="A909" s="1">
        <v>2016</v>
      </c>
      <c r="B909" s="1">
        <v>6</v>
      </c>
      <c r="C909" s="1">
        <v>26</v>
      </c>
      <c r="D909" s="1">
        <v>25.70000076293945</v>
      </c>
      <c r="E909" s="1">
        <v>22.79999923706055</v>
      </c>
      <c r="F909" s="1">
        <v>23.60000038146973</v>
      </c>
      <c r="G909" s="1">
        <v>20</v>
      </c>
      <c r="H909">
        <f>IF(D909&lt;&gt;"",MAX('DDD Model Calculations'!$D$20-'Weather Data'!D909,0),MAX('DDD Model Calculations'!$D$20-AVERAGE('Weather Data'!D908,'Weather Data'!D910),0))</f>
        <v>0</v>
      </c>
      <c r="I909">
        <f>IF(E909&lt;&gt;"",MAX('DDD Model Calculations'!$D$20-'Weather Data'!E909,0),MAX('DDD Model Calculations'!$D$20-AVERAGE('Weather Data'!E908,'Weather Data'!E910),0))</f>
        <v>0</v>
      </c>
      <c r="J909">
        <f>IF(F909&lt;&gt;"",MAX('DDD Model Calculations'!$D$20-'Weather Data'!F909,0),MAX('DDD Model Calculations'!$D$20-AVERAGE('Weather Data'!F908,'Weather Data'!F910),0))</f>
        <v>0</v>
      </c>
      <c r="K909">
        <f>IF(G909&lt;&gt;"",MAX('DDD Model Calculations'!$D$20-'Weather Data'!G909,0),MAX('DDD Model Calculations'!$D$20-AVERAGE('Weather Data'!G908,'Weather Data'!G910),0))</f>
        <v>0</v>
      </c>
      <c r="L909" s="2">
        <f t="shared" si="70"/>
        <v>42547</v>
      </c>
      <c r="M909">
        <f t="shared" si="71"/>
        <v>10164.799995027483</v>
      </c>
      <c r="N909">
        <f t="shared" si="72"/>
        <v>10711.900000706315</v>
      </c>
      <c r="O909">
        <f t="shared" si="73"/>
        <v>11886.400005102158</v>
      </c>
      <c r="P909">
        <f t="shared" si="74"/>
        <v>14772.60002322495</v>
      </c>
    </row>
    <row r="910" spans="1:16" x14ac:dyDescent="0.4">
      <c r="A910" s="1">
        <v>2016</v>
      </c>
      <c r="B910" s="1">
        <v>6</v>
      </c>
      <c r="C910" s="1">
        <v>27</v>
      </c>
      <c r="D910" s="1">
        <v>26.60000038146973</v>
      </c>
      <c r="E910" s="1">
        <v>23.79999923706055</v>
      </c>
      <c r="F910" s="1">
        <v>24.60000038146973</v>
      </c>
      <c r="G910" s="1">
        <v>13.19999980926514</v>
      </c>
      <c r="H910">
        <f>IF(D910&lt;&gt;"",MAX('DDD Model Calculations'!$D$20-'Weather Data'!D910,0),MAX('DDD Model Calculations'!$D$20-AVERAGE('Weather Data'!D909,'Weather Data'!D911),0))</f>
        <v>0</v>
      </c>
      <c r="I910">
        <f>IF(E910&lt;&gt;"",MAX('DDD Model Calculations'!$D$20-'Weather Data'!E910,0),MAX('DDD Model Calculations'!$D$20-AVERAGE('Weather Data'!E909,'Weather Data'!E911),0))</f>
        <v>0</v>
      </c>
      <c r="J910">
        <f>IF(F910&lt;&gt;"",MAX('DDD Model Calculations'!$D$20-'Weather Data'!F910,0),MAX('DDD Model Calculations'!$D$20-AVERAGE('Weather Data'!F909,'Weather Data'!F911),0))</f>
        <v>0</v>
      </c>
      <c r="K910">
        <f>IF(G910&lt;&gt;"",MAX('DDD Model Calculations'!$D$20-'Weather Data'!G910,0),MAX('DDD Model Calculations'!$D$20-AVERAGE('Weather Data'!G909,'Weather Data'!G911),0))</f>
        <v>4.8000001907348597</v>
      </c>
      <c r="L910" s="2">
        <f t="shared" si="70"/>
        <v>42548</v>
      </c>
      <c r="M910">
        <f t="shared" si="71"/>
        <v>10164.799995027483</v>
      </c>
      <c r="N910">
        <f t="shared" si="72"/>
        <v>10711.900000706315</v>
      </c>
      <c r="O910">
        <f t="shared" si="73"/>
        <v>11886.400005102158</v>
      </c>
      <c r="P910">
        <f t="shared" si="74"/>
        <v>14777.400023415685</v>
      </c>
    </row>
    <row r="911" spans="1:16" x14ac:dyDescent="0.4">
      <c r="A911" s="1">
        <v>2016</v>
      </c>
      <c r="B911" s="1">
        <v>6</v>
      </c>
      <c r="C911" s="1">
        <v>28</v>
      </c>
      <c r="D911" s="1">
        <v>19.10000038146973</v>
      </c>
      <c r="E911" s="1">
        <v>14.89999961853027</v>
      </c>
      <c r="F911" s="1">
        <v>22</v>
      </c>
      <c r="G911" s="1">
        <v>14.60000038146973</v>
      </c>
      <c r="H911">
        <f>IF(D911&lt;&gt;"",MAX('DDD Model Calculations'!$D$20-'Weather Data'!D911,0),MAX('DDD Model Calculations'!$D$20-AVERAGE('Weather Data'!D910,'Weather Data'!D912),0))</f>
        <v>0</v>
      </c>
      <c r="I911">
        <f>IF(E911&lt;&gt;"",MAX('DDD Model Calculations'!$D$20-'Weather Data'!E911,0),MAX('DDD Model Calculations'!$D$20-AVERAGE('Weather Data'!E910,'Weather Data'!E912),0))</f>
        <v>3.1000003814697301</v>
      </c>
      <c r="J911">
        <f>IF(F911&lt;&gt;"",MAX('DDD Model Calculations'!$D$20-'Weather Data'!F911,0),MAX('DDD Model Calculations'!$D$20-AVERAGE('Weather Data'!F910,'Weather Data'!F912),0))</f>
        <v>0</v>
      </c>
      <c r="K911">
        <f>IF(G911&lt;&gt;"",MAX('DDD Model Calculations'!$D$20-'Weather Data'!G911,0),MAX('DDD Model Calculations'!$D$20-AVERAGE('Weather Data'!G910,'Weather Data'!G912),0))</f>
        <v>3.3999996185302699</v>
      </c>
      <c r="L911" s="2">
        <f t="shared" si="70"/>
        <v>42549</v>
      </c>
      <c r="M911">
        <f t="shared" si="71"/>
        <v>10164.799995027483</v>
      </c>
      <c r="N911">
        <f t="shared" si="72"/>
        <v>10715.000001087785</v>
      </c>
      <c r="O911">
        <f t="shared" si="73"/>
        <v>11886.400005102158</v>
      </c>
      <c r="P911">
        <f t="shared" si="74"/>
        <v>14780.800023034215</v>
      </c>
    </row>
    <row r="912" spans="1:16" x14ac:dyDescent="0.4">
      <c r="A912" s="1">
        <v>2016</v>
      </c>
      <c r="B912" s="1">
        <v>6</v>
      </c>
      <c r="C912" s="1">
        <v>29</v>
      </c>
      <c r="D912" s="1">
        <v>20.39999961853027</v>
      </c>
      <c r="E912" s="1">
        <v>16.29999923706055</v>
      </c>
      <c r="F912" s="1">
        <v>19.79999923706055</v>
      </c>
      <c r="G912" s="1">
        <v>17.79999923706055</v>
      </c>
      <c r="H912">
        <f>IF(D912&lt;&gt;"",MAX('DDD Model Calculations'!$D$20-'Weather Data'!D912,0),MAX('DDD Model Calculations'!$D$20-AVERAGE('Weather Data'!D911,'Weather Data'!D913),0))</f>
        <v>0</v>
      </c>
      <c r="I912">
        <f>IF(E912&lt;&gt;"",MAX('DDD Model Calculations'!$D$20-'Weather Data'!E912,0),MAX('DDD Model Calculations'!$D$20-AVERAGE('Weather Data'!E911,'Weather Data'!E913),0))</f>
        <v>1.7000007629394496</v>
      </c>
      <c r="J912">
        <f>IF(F912&lt;&gt;"",MAX('DDD Model Calculations'!$D$20-'Weather Data'!F912,0),MAX('DDD Model Calculations'!$D$20-AVERAGE('Weather Data'!F911,'Weather Data'!F913),0))</f>
        <v>0</v>
      </c>
      <c r="K912">
        <f>IF(G912&lt;&gt;"",MAX('DDD Model Calculations'!$D$20-'Weather Data'!G912,0),MAX('DDD Model Calculations'!$D$20-AVERAGE('Weather Data'!G911,'Weather Data'!G913),0))</f>
        <v>0.20000076293944957</v>
      </c>
      <c r="L912" s="2">
        <f t="shared" si="70"/>
        <v>42550</v>
      </c>
      <c r="M912">
        <f t="shared" si="71"/>
        <v>10164.799995027483</v>
      </c>
      <c r="N912">
        <f t="shared" si="72"/>
        <v>10716.700001850724</v>
      </c>
      <c r="O912">
        <f t="shared" si="73"/>
        <v>11886.400005102158</v>
      </c>
      <c r="P912">
        <f t="shared" si="74"/>
        <v>14781.000023797154</v>
      </c>
    </row>
    <row r="913" spans="1:16" x14ac:dyDescent="0.4">
      <c r="A913" s="1">
        <v>2016</v>
      </c>
      <c r="B913" s="1">
        <v>6</v>
      </c>
      <c r="C913" s="1">
        <v>30</v>
      </c>
      <c r="D913" s="1">
        <v>19.89999961853027</v>
      </c>
      <c r="E913" s="1">
        <v>16.70000076293945</v>
      </c>
      <c r="F913" s="1">
        <v>20.29999923706055</v>
      </c>
      <c r="G913" s="1">
        <v>13.30000019073486</v>
      </c>
      <c r="H913">
        <f>IF(D913&lt;&gt;"",MAX('DDD Model Calculations'!$D$20-'Weather Data'!D913,0),MAX('DDD Model Calculations'!$D$20-AVERAGE('Weather Data'!D912,'Weather Data'!D914),0))</f>
        <v>0</v>
      </c>
      <c r="I913">
        <f>IF(E913&lt;&gt;"",MAX('DDD Model Calculations'!$D$20-'Weather Data'!E913,0),MAX('DDD Model Calculations'!$D$20-AVERAGE('Weather Data'!E912,'Weather Data'!E914),0))</f>
        <v>1.2999992370605504</v>
      </c>
      <c r="J913">
        <f>IF(F913&lt;&gt;"",MAX('DDD Model Calculations'!$D$20-'Weather Data'!F913,0),MAX('DDD Model Calculations'!$D$20-AVERAGE('Weather Data'!F912,'Weather Data'!F914),0))</f>
        <v>0</v>
      </c>
      <c r="K913">
        <f>IF(G913&lt;&gt;"",MAX('DDD Model Calculations'!$D$20-'Weather Data'!G913,0),MAX('DDD Model Calculations'!$D$20-AVERAGE('Weather Data'!G912,'Weather Data'!G914),0))</f>
        <v>4.6999998092651403</v>
      </c>
      <c r="L913" s="2">
        <f t="shared" si="70"/>
        <v>42551</v>
      </c>
      <c r="M913">
        <f t="shared" si="71"/>
        <v>10164.799995027483</v>
      </c>
      <c r="N913">
        <f t="shared" si="72"/>
        <v>10718.000001087785</v>
      </c>
      <c r="O913">
        <f t="shared" si="73"/>
        <v>11886.400005102158</v>
      </c>
      <c r="P913">
        <f t="shared" si="74"/>
        <v>14785.70002360642</v>
      </c>
    </row>
    <row r="914" spans="1:16" x14ac:dyDescent="0.4">
      <c r="A914" s="1">
        <v>2016</v>
      </c>
      <c r="B914" s="1">
        <v>7</v>
      </c>
      <c r="C914" s="1">
        <v>1</v>
      </c>
      <c r="D914" s="1">
        <v>18.29999923706055</v>
      </c>
      <c r="E914" s="1">
        <v>16.60000038146973</v>
      </c>
      <c r="F914" s="1">
        <v>19.60000038146973</v>
      </c>
      <c r="G914" s="1">
        <v>15.89999961853027</v>
      </c>
      <c r="H914">
        <f>IF(D914&lt;&gt;"",MAX('DDD Model Calculations'!$D$20-'Weather Data'!D914,0),MAX('DDD Model Calculations'!$D$20-AVERAGE('Weather Data'!D913,'Weather Data'!D915),0))</f>
        <v>0</v>
      </c>
      <c r="I914">
        <f>IF(E914&lt;&gt;"",MAX('DDD Model Calculations'!$D$20-'Weather Data'!E914,0),MAX('DDD Model Calculations'!$D$20-AVERAGE('Weather Data'!E913,'Weather Data'!E915),0))</f>
        <v>1.3999996185302699</v>
      </c>
      <c r="J914">
        <f>IF(F914&lt;&gt;"",MAX('DDD Model Calculations'!$D$20-'Weather Data'!F914,0),MAX('DDD Model Calculations'!$D$20-AVERAGE('Weather Data'!F913,'Weather Data'!F915),0))</f>
        <v>0</v>
      </c>
      <c r="K914">
        <f>IF(G914&lt;&gt;"",MAX('DDD Model Calculations'!$D$20-'Weather Data'!G914,0),MAX('DDD Model Calculations'!$D$20-AVERAGE('Weather Data'!G913,'Weather Data'!G915),0))</f>
        <v>2.1000003814697301</v>
      </c>
      <c r="L914" s="2">
        <f t="shared" si="70"/>
        <v>42552</v>
      </c>
      <c r="M914">
        <f t="shared" si="71"/>
        <v>10164.799995027483</v>
      </c>
      <c r="N914">
        <f t="shared" si="72"/>
        <v>10719.400000706315</v>
      </c>
      <c r="O914">
        <f t="shared" si="73"/>
        <v>11886.400005102158</v>
      </c>
      <c r="P914">
        <f t="shared" si="74"/>
        <v>14787.800023987889</v>
      </c>
    </row>
    <row r="915" spans="1:16" x14ac:dyDescent="0.4">
      <c r="A915" s="1">
        <v>2016</v>
      </c>
      <c r="B915" s="1">
        <v>7</v>
      </c>
      <c r="C915" s="1">
        <v>2</v>
      </c>
      <c r="D915" s="1">
        <v>19.39999961853027</v>
      </c>
      <c r="E915" s="1">
        <v>16.5</v>
      </c>
      <c r="F915" s="1">
        <v>17</v>
      </c>
      <c r="G915" s="1">
        <v>17.70000076293945</v>
      </c>
      <c r="H915">
        <f>IF(D915&lt;&gt;"",MAX('DDD Model Calculations'!$D$20-'Weather Data'!D915,0),MAX('DDD Model Calculations'!$D$20-AVERAGE('Weather Data'!D914,'Weather Data'!D916),0))</f>
        <v>0</v>
      </c>
      <c r="I915">
        <f>IF(E915&lt;&gt;"",MAX('DDD Model Calculations'!$D$20-'Weather Data'!E915,0),MAX('DDD Model Calculations'!$D$20-AVERAGE('Weather Data'!E914,'Weather Data'!E916),0))</f>
        <v>1.5</v>
      </c>
      <c r="J915">
        <f>IF(F915&lt;&gt;"",MAX('DDD Model Calculations'!$D$20-'Weather Data'!F915,0),MAX('DDD Model Calculations'!$D$20-AVERAGE('Weather Data'!F914,'Weather Data'!F916),0))</f>
        <v>1</v>
      </c>
      <c r="K915">
        <f>IF(G915&lt;&gt;"",MAX('DDD Model Calculations'!$D$20-'Weather Data'!G915,0),MAX('DDD Model Calculations'!$D$20-AVERAGE('Weather Data'!G914,'Weather Data'!G916),0))</f>
        <v>0.29999923706055043</v>
      </c>
      <c r="L915" s="2">
        <f t="shared" si="70"/>
        <v>42553</v>
      </c>
      <c r="M915">
        <f t="shared" si="71"/>
        <v>10164.799995027483</v>
      </c>
      <c r="N915">
        <f t="shared" si="72"/>
        <v>10720.900000706315</v>
      </c>
      <c r="O915">
        <f t="shared" si="73"/>
        <v>11887.400005102158</v>
      </c>
      <c r="P915">
        <f t="shared" si="74"/>
        <v>14788.10002322495</v>
      </c>
    </row>
    <row r="916" spans="1:16" x14ac:dyDescent="0.4">
      <c r="A916" s="1">
        <v>2016</v>
      </c>
      <c r="B916" s="1">
        <v>7</v>
      </c>
      <c r="C916" s="1">
        <v>3</v>
      </c>
      <c r="D916" s="1">
        <v>21</v>
      </c>
      <c r="E916" s="1">
        <v>18</v>
      </c>
      <c r="F916" s="1">
        <v>19.39999961853027</v>
      </c>
      <c r="G916" s="1">
        <v>18.39999961853027</v>
      </c>
      <c r="H916">
        <f>IF(D916&lt;&gt;"",MAX('DDD Model Calculations'!$D$20-'Weather Data'!D916,0),MAX('DDD Model Calculations'!$D$20-AVERAGE('Weather Data'!D915,'Weather Data'!D917),0))</f>
        <v>0</v>
      </c>
      <c r="I916">
        <f>IF(E916&lt;&gt;"",MAX('DDD Model Calculations'!$D$20-'Weather Data'!E916,0),MAX('DDD Model Calculations'!$D$20-AVERAGE('Weather Data'!E915,'Weather Data'!E917),0))</f>
        <v>0</v>
      </c>
      <c r="J916">
        <f>IF(F916&lt;&gt;"",MAX('DDD Model Calculations'!$D$20-'Weather Data'!F916,0),MAX('DDD Model Calculations'!$D$20-AVERAGE('Weather Data'!F915,'Weather Data'!F917),0))</f>
        <v>0</v>
      </c>
      <c r="K916">
        <f>IF(G916&lt;&gt;"",MAX('DDD Model Calculations'!$D$20-'Weather Data'!G916,0),MAX('DDD Model Calculations'!$D$20-AVERAGE('Weather Data'!G915,'Weather Data'!G917),0))</f>
        <v>0</v>
      </c>
      <c r="L916" s="2">
        <f t="shared" si="70"/>
        <v>42554</v>
      </c>
      <c r="M916">
        <f t="shared" si="71"/>
        <v>10164.799995027483</v>
      </c>
      <c r="N916">
        <f t="shared" si="72"/>
        <v>10720.900000706315</v>
      </c>
      <c r="O916">
        <f t="shared" si="73"/>
        <v>11887.400005102158</v>
      </c>
      <c r="P916">
        <f t="shared" si="74"/>
        <v>14788.10002322495</v>
      </c>
    </row>
    <row r="917" spans="1:16" x14ac:dyDescent="0.4">
      <c r="A917" s="1">
        <v>2016</v>
      </c>
      <c r="B917" s="1">
        <v>7</v>
      </c>
      <c r="C917" s="1">
        <v>4</v>
      </c>
      <c r="D917" s="1">
        <v>21.79999923706055</v>
      </c>
      <c r="E917" s="1">
        <v>18.5</v>
      </c>
      <c r="F917" s="1">
        <v>21.29999923706055</v>
      </c>
      <c r="G917" s="1">
        <v>18.70000076293945</v>
      </c>
      <c r="H917">
        <f>IF(D917&lt;&gt;"",MAX('DDD Model Calculations'!$D$20-'Weather Data'!D917,0),MAX('DDD Model Calculations'!$D$20-AVERAGE('Weather Data'!D916,'Weather Data'!D918),0))</f>
        <v>0</v>
      </c>
      <c r="I917">
        <f>IF(E917&lt;&gt;"",MAX('DDD Model Calculations'!$D$20-'Weather Data'!E917,0),MAX('DDD Model Calculations'!$D$20-AVERAGE('Weather Data'!E916,'Weather Data'!E918),0))</f>
        <v>0</v>
      </c>
      <c r="J917">
        <f>IF(F917&lt;&gt;"",MAX('DDD Model Calculations'!$D$20-'Weather Data'!F917,0),MAX('DDD Model Calculations'!$D$20-AVERAGE('Weather Data'!F916,'Weather Data'!F918),0))</f>
        <v>0</v>
      </c>
      <c r="K917">
        <f>IF(G917&lt;&gt;"",MAX('DDD Model Calculations'!$D$20-'Weather Data'!G917,0),MAX('DDD Model Calculations'!$D$20-AVERAGE('Weather Data'!G916,'Weather Data'!G918),0))</f>
        <v>0</v>
      </c>
      <c r="L917" s="2">
        <f t="shared" si="70"/>
        <v>42555</v>
      </c>
      <c r="M917">
        <f t="shared" si="71"/>
        <v>10164.799995027483</v>
      </c>
      <c r="N917">
        <f t="shared" si="72"/>
        <v>10720.900000706315</v>
      </c>
      <c r="O917">
        <f t="shared" si="73"/>
        <v>11887.400005102158</v>
      </c>
      <c r="P917">
        <f t="shared" si="74"/>
        <v>14788.10002322495</v>
      </c>
    </row>
    <row r="918" spans="1:16" x14ac:dyDescent="0.4">
      <c r="A918" s="1">
        <v>2016</v>
      </c>
      <c r="B918" s="1">
        <v>7</v>
      </c>
      <c r="C918" s="1">
        <v>5</v>
      </c>
      <c r="D918" s="1">
        <v>26.10000038146973</v>
      </c>
      <c r="E918" s="1">
        <v>23.29999923706055</v>
      </c>
      <c r="F918" s="1">
        <v>22.60000038146973</v>
      </c>
      <c r="G918" s="1">
        <v>20.10000038146973</v>
      </c>
      <c r="H918">
        <f>IF(D918&lt;&gt;"",MAX('DDD Model Calculations'!$D$20-'Weather Data'!D918,0),MAX('DDD Model Calculations'!$D$20-AVERAGE('Weather Data'!D917,'Weather Data'!D919),0))</f>
        <v>0</v>
      </c>
      <c r="I918">
        <f>IF(E918&lt;&gt;"",MAX('DDD Model Calculations'!$D$20-'Weather Data'!E918,0),MAX('DDD Model Calculations'!$D$20-AVERAGE('Weather Data'!E917,'Weather Data'!E919),0))</f>
        <v>0</v>
      </c>
      <c r="J918">
        <f>IF(F918&lt;&gt;"",MAX('DDD Model Calculations'!$D$20-'Weather Data'!F918,0),MAX('DDD Model Calculations'!$D$20-AVERAGE('Weather Data'!F917,'Weather Data'!F919),0))</f>
        <v>0</v>
      </c>
      <c r="K918">
        <f>IF(G918&lt;&gt;"",MAX('DDD Model Calculations'!$D$20-'Weather Data'!G918,0),MAX('DDD Model Calculations'!$D$20-AVERAGE('Weather Data'!G917,'Weather Data'!G919),0))</f>
        <v>0</v>
      </c>
      <c r="L918" s="2">
        <f t="shared" si="70"/>
        <v>42556</v>
      </c>
      <c r="M918">
        <f t="shared" si="71"/>
        <v>10164.799995027483</v>
      </c>
      <c r="N918">
        <f t="shared" si="72"/>
        <v>10720.900000706315</v>
      </c>
      <c r="O918">
        <f t="shared" si="73"/>
        <v>11887.400005102158</v>
      </c>
      <c r="P918">
        <f t="shared" si="74"/>
        <v>14788.10002322495</v>
      </c>
    </row>
    <row r="919" spans="1:16" x14ac:dyDescent="0.4">
      <c r="A919" s="1">
        <v>2016</v>
      </c>
      <c r="B919" s="1">
        <v>7</v>
      </c>
      <c r="C919" s="1">
        <v>6</v>
      </c>
      <c r="D919" s="1">
        <v>25.60000038146973</v>
      </c>
      <c r="E919" s="1">
        <v>23</v>
      </c>
      <c r="F919" s="1">
        <v>24.20000076293945</v>
      </c>
      <c r="G919" s="1">
        <v>18.70000076293945</v>
      </c>
      <c r="H919">
        <f>IF(D919&lt;&gt;"",MAX('DDD Model Calculations'!$D$20-'Weather Data'!D919,0),MAX('DDD Model Calculations'!$D$20-AVERAGE('Weather Data'!D918,'Weather Data'!D920),0))</f>
        <v>0</v>
      </c>
      <c r="I919">
        <f>IF(E919&lt;&gt;"",MAX('DDD Model Calculations'!$D$20-'Weather Data'!E919,0),MAX('DDD Model Calculations'!$D$20-AVERAGE('Weather Data'!E918,'Weather Data'!E920),0))</f>
        <v>0</v>
      </c>
      <c r="J919">
        <f>IF(F919&lt;&gt;"",MAX('DDD Model Calculations'!$D$20-'Weather Data'!F919,0),MAX('DDD Model Calculations'!$D$20-AVERAGE('Weather Data'!F918,'Weather Data'!F920),0))</f>
        <v>0</v>
      </c>
      <c r="K919">
        <f>IF(G919&lt;&gt;"",MAX('DDD Model Calculations'!$D$20-'Weather Data'!G919,0),MAX('DDD Model Calculations'!$D$20-AVERAGE('Weather Data'!G918,'Weather Data'!G920),0))</f>
        <v>0</v>
      </c>
      <c r="L919" s="2">
        <f t="shared" si="70"/>
        <v>42557</v>
      </c>
      <c r="M919">
        <f t="shared" si="71"/>
        <v>10164.799995027483</v>
      </c>
      <c r="N919">
        <f t="shared" si="72"/>
        <v>10720.900000706315</v>
      </c>
      <c r="O919">
        <f t="shared" si="73"/>
        <v>11887.400005102158</v>
      </c>
      <c r="P919">
        <f t="shared" si="74"/>
        <v>14788.10002322495</v>
      </c>
    </row>
    <row r="920" spans="1:16" x14ac:dyDescent="0.4">
      <c r="A920" s="1">
        <v>2016</v>
      </c>
      <c r="B920" s="1">
        <v>7</v>
      </c>
      <c r="C920" s="1">
        <v>7</v>
      </c>
      <c r="D920" s="1">
        <v>26.60000038146973</v>
      </c>
      <c r="E920" s="1">
        <v>24.89999961853027</v>
      </c>
      <c r="F920" s="1">
        <v>24.20000076293945</v>
      </c>
      <c r="G920" s="1">
        <v>16.79999923706055</v>
      </c>
      <c r="H920">
        <f>IF(D920&lt;&gt;"",MAX('DDD Model Calculations'!$D$20-'Weather Data'!D920,0),MAX('DDD Model Calculations'!$D$20-AVERAGE('Weather Data'!D919,'Weather Data'!D921),0))</f>
        <v>0</v>
      </c>
      <c r="I920">
        <f>IF(E920&lt;&gt;"",MAX('DDD Model Calculations'!$D$20-'Weather Data'!E920,0),MAX('DDD Model Calculations'!$D$20-AVERAGE('Weather Data'!E919,'Weather Data'!E921),0))</f>
        <v>0</v>
      </c>
      <c r="J920">
        <f>IF(F920&lt;&gt;"",MAX('DDD Model Calculations'!$D$20-'Weather Data'!F920,0),MAX('DDD Model Calculations'!$D$20-AVERAGE('Weather Data'!F919,'Weather Data'!F921),0))</f>
        <v>0</v>
      </c>
      <c r="K920">
        <f>IF(G920&lt;&gt;"",MAX('DDD Model Calculations'!$D$20-'Weather Data'!G920,0),MAX('DDD Model Calculations'!$D$20-AVERAGE('Weather Data'!G919,'Weather Data'!G921),0))</f>
        <v>1.2000007629394496</v>
      </c>
      <c r="L920" s="2">
        <f t="shared" si="70"/>
        <v>42558</v>
      </c>
      <c r="M920">
        <f t="shared" si="71"/>
        <v>10164.799995027483</v>
      </c>
      <c r="N920">
        <f t="shared" si="72"/>
        <v>10720.900000706315</v>
      </c>
      <c r="O920">
        <f t="shared" si="73"/>
        <v>11887.400005102158</v>
      </c>
      <c r="P920">
        <f t="shared" si="74"/>
        <v>14789.300023987889</v>
      </c>
    </row>
    <row r="921" spans="1:16" x14ac:dyDescent="0.4">
      <c r="A921" s="1">
        <v>2016</v>
      </c>
      <c r="B921" s="1">
        <v>7</v>
      </c>
      <c r="C921" s="1">
        <v>8</v>
      </c>
      <c r="D921" s="1">
        <v>24.5</v>
      </c>
      <c r="E921" s="1">
        <v>23.70000076293945</v>
      </c>
      <c r="F921" s="1">
        <v>19.79999923706055</v>
      </c>
      <c r="G921" s="1">
        <v>16.60000038146973</v>
      </c>
      <c r="H921">
        <f>IF(D921&lt;&gt;"",MAX('DDD Model Calculations'!$D$20-'Weather Data'!D921,0),MAX('DDD Model Calculations'!$D$20-AVERAGE('Weather Data'!D920,'Weather Data'!D922),0))</f>
        <v>0</v>
      </c>
      <c r="I921">
        <f>IF(E921&lt;&gt;"",MAX('DDD Model Calculations'!$D$20-'Weather Data'!E921,0),MAX('DDD Model Calculations'!$D$20-AVERAGE('Weather Data'!E920,'Weather Data'!E922),0))</f>
        <v>0</v>
      </c>
      <c r="J921">
        <f>IF(F921&lt;&gt;"",MAX('DDD Model Calculations'!$D$20-'Weather Data'!F921,0),MAX('DDD Model Calculations'!$D$20-AVERAGE('Weather Data'!F920,'Weather Data'!F922),0))</f>
        <v>0</v>
      </c>
      <c r="K921">
        <f>IF(G921&lt;&gt;"",MAX('DDD Model Calculations'!$D$20-'Weather Data'!G921,0),MAX('DDD Model Calculations'!$D$20-AVERAGE('Weather Data'!G920,'Weather Data'!G922),0))</f>
        <v>1.3999996185302699</v>
      </c>
      <c r="L921" s="2">
        <f t="shared" si="70"/>
        <v>42559</v>
      </c>
      <c r="M921">
        <f t="shared" si="71"/>
        <v>10164.799995027483</v>
      </c>
      <c r="N921">
        <f t="shared" si="72"/>
        <v>10720.900000706315</v>
      </c>
      <c r="O921">
        <f t="shared" si="73"/>
        <v>11887.400005102158</v>
      </c>
      <c r="P921">
        <f t="shared" si="74"/>
        <v>14790.70002360642</v>
      </c>
    </row>
    <row r="922" spans="1:16" x14ac:dyDescent="0.4">
      <c r="A922" s="1">
        <v>2016</v>
      </c>
      <c r="B922" s="1">
        <v>7</v>
      </c>
      <c r="C922" s="1">
        <v>9</v>
      </c>
      <c r="D922" s="1">
        <v>22.79999923706055</v>
      </c>
      <c r="E922" s="1">
        <v>19.20000076293945</v>
      </c>
      <c r="F922" s="1">
        <v>17</v>
      </c>
      <c r="G922" s="1">
        <v>17.5</v>
      </c>
      <c r="H922">
        <f>IF(D922&lt;&gt;"",MAX('DDD Model Calculations'!$D$20-'Weather Data'!D922,0),MAX('DDD Model Calculations'!$D$20-AVERAGE('Weather Data'!D921,'Weather Data'!D923),0))</f>
        <v>0</v>
      </c>
      <c r="I922">
        <f>IF(E922&lt;&gt;"",MAX('DDD Model Calculations'!$D$20-'Weather Data'!E922,0),MAX('DDD Model Calculations'!$D$20-AVERAGE('Weather Data'!E921,'Weather Data'!E923),0))</f>
        <v>0</v>
      </c>
      <c r="J922">
        <f>IF(F922&lt;&gt;"",MAX('DDD Model Calculations'!$D$20-'Weather Data'!F922,0),MAX('DDD Model Calculations'!$D$20-AVERAGE('Weather Data'!F921,'Weather Data'!F923),0))</f>
        <v>1</v>
      </c>
      <c r="K922">
        <f>IF(G922&lt;&gt;"",MAX('DDD Model Calculations'!$D$20-'Weather Data'!G922,0),MAX('DDD Model Calculations'!$D$20-AVERAGE('Weather Data'!G921,'Weather Data'!G923),0))</f>
        <v>0.5</v>
      </c>
      <c r="L922" s="2">
        <f t="shared" si="70"/>
        <v>42560</v>
      </c>
      <c r="M922">
        <f t="shared" si="71"/>
        <v>10164.799995027483</v>
      </c>
      <c r="N922">
        <f t="shared" si="72"/>
        <v>10720.900000706315</v>
      </c>
      <c r="O922">
        <f t="shared" si="73"/>
        <v>11888.400005102158</v>
      </c>
      <c r="P922">
        <f t="shared" si="74"/>
        <v>14791.20002360642</v>
      </c>
    </row>
    <row r="923" spans="1:16" x14ac:dyDescent="0.4">
      <c r="A923" s="1">
        <v>2016</v>
      </c>
      <c r="B923" s="1">
        <v>7</v>
      </c>
      <c r="C923" s="1">
        <v>10</v>
      </c>
      <c r="D923" s="1">
        <v>22.79999923706055</v>
      </c>
      <c r="E923" s="1">
        <v>21.29999923706055</v>
      </c>
      <c r="F923" s="1">
        <v>17</v>
      </c>
      <c r="G923" s="1">
        <v>16</v>
      </c>
      <c r="H923">
        <f>IF(D923&lt;&gt;"",MAX('DDD Model Calculations'!$D$20-'Weather Data'!D923,0),MAX('DDD Model Calculations'!$D$20-AVERAGE('Weather Data'!D922,'Weather Data'!D924),0))</f>
        <v>0</v>
      </c>
      <c r="I923">
        <f>IF(E923&lt;&gt;"",MAX('DDD Model Calculations'!$D$20-'Weather Data'!E923,0),MAX('DDD Model Calculations'!$D$20-AVERAGE('Weather Data'!E922,'Weather Data'!E924),0))</f>
        <v>0</v>
      </c>
      <c r="J923">
        <f>IF(F923&lt;&gt;"",MAX('DDD Model Calculations'!$D$20-'Weather Data'!F923,0),MAX('DDD Model Calculations'!$D$20-AVERAGE('Weather Data'!F922,'Weather Data'!F924),0))</f>
        <v>1</v>
      </c>
      <c r="K923">
        <f>IF(G923&lt;&gt;"",MAX('DDD Model Calculations'!$D$20-'Weather Data'!G923,0),MAX('DDD Model Calculations'!$D$20-AVERAGE('Weather Data'!G922,'Weather Data'!G924),0))</f>
        <v>2</v>
      </c>
      <c r="L923" s="2">
        <f t="shared" si="70"/>
        <v>42561</v>
      </c>
      <c r="M923">
        <f t="shared" si="71"/>
        <v>10164.799995027483</v>
      </c>
      <c r="N923">
        <f t="shared" si="72"/>
        <v>10720.900000706315</v>
      </c>
      <c r="O923">
        <f t="shared" si="73"/>
        <v>11889.400005102158</v>
      </c>
      <c r="P923">
        <f t="shared" si="74"/>
        <v>14793.20002360642</v>
      </c>
    </row>
    <row r="924" spans="1:16" x14ac:dyDescent="0.4">
      <c r="A924" s="1">
        <v>2016</v>
      </c>
      <c r="B924" s="1">
        <v>7</v>
      </c>
      <c r="C924" s="1">
        <v>11</v>
      </c>
      <c r="D924" s="1">
        <v>22.39999961853027</v>
      </c>
      <c r="E924" s="1">
        <v>20.79999923706055</v>
      </c>
      <c r="F924" s="1">
        <v>19.70000076293945</v>
      </c>
      <c r="G924" s="1">
        <v>16.10000038146973</v>
      </c>
      <c r="H924">
        <f>IF(D924&lt;&gt;"",MAX('DDD Model Calculations'!$D$20-'Weather Data'!D924,0),MAX('DDD Model Calculations'!$D$20-AVERAGE('Weather Data'!D923,'Weather Data'!D925),0))</f>
        <v>0</v>
      </c>
      <c r="I924">
        <f>IF(E924&lt;&gt;"",MAX('DDD Model Calculations'!$D$20-'Weather Data'!E924,0),MAX('DDD Model Calculations'!$D$20-AVERAGE('Weather Data'!E923,'Weather Data'!E925),0))</f>
        <v>0</v>
      </c>
      <c r="J924">
        <f>IF(F924&lt;&gt;"",MAX('DDD Model Calculations'!$D$20-'Weather Data'!F924,0),MAX('DDD Model Calculations'!$D$20-AVERAGE('Weather Data'!F923,'Weather Data'!F925),0))</f>
        <v>0</v>
      </c>
      <c r="K924">
        <f>IF(G924&lt;&gt;"",MAX('DDD Model Calculations'!$D$20-'Weather Data'!G924,0),MAX('DDD Model Calculations'!$D$20-AVERAGE('Weather Data'!G923,'Weather Data'!G925),0))</f>
        <v>1.8999996185302699</v>
      </c>
      <c r="L924" s="2">
        <f t="shared" si="70"/>
        <v>42562</v>
      </c>
      <c r="M924">
        <f t="shared" si="71"/>
        <v>10164.799995027483</v>
      </c>
      <c r="N924">
        <f t="shared" si="72"/>
        <v>10720.900000706315</v>
      </c>
      <c r="O924">
        <f t="shared" si="73"/>
        <v>11889.400005102158</v>
      </c>
      <c r="P924">
        <f t="shared" si="74"/>
        <v>14795.10002322495</v>
      </c>
    </row>
    <row r="925" spans="1:16" x14ac:dyDescent="0.4">
      <c r="A925" s="1">
        <v>2016</v>
      </c>
      <c r="B925" s="1">
        <v>7</v>
      </c>
      <c r="C925" s="1">
        <v>12</v>
      </c>
      <c r="D925" s="1">
        <v>25.60000038146973</v>
      </c>
      <c r="E925" s="1">
        <v>23.79999923706055</v>
      </c>
      <c r="F925" s="1">
        <v>21.79999923706055</v>
      </c>
      <c r="G925" s="1">
        <v>21.79999923706055</v>
      </c>
      <c r="H925">
        <f>IF(D925&lt;&gt;"",MAX('DDD Model Calculations'!$D$20-'Weather Data'!D925,0),MAX('DDD Model Calculations'!$D$20-AVERAGE('Weather Data'!D924,'Weather Data'!D926),0))</f>
        <v>0</v>
      </c>
      <c r="I925">
        <f>IF(E925&lt;&gt;"",MAX('DDD Model Calculations'!$D$20-'Weather Data'!E925,0),MAX('DDD Model Calculations'!$D$20-AVERAGE('Weather Data'!E924,'Weather Data'!E926),0))</f>
        <v>0</v>
      </c>
      <c r="J925">
        <f>IF(F925&lt;&gt;"",MAX('DDD Model Calculations'!$D$20-'Weather Data'!F925,0),MAX('DDD Model Calculations'!$D$20-AVERAGE('Weather Data'!F924,'Weather Data'!F926),0))</f>
        <v>0</v>
      </c>
      <c r="K925">
        <f>IF(G925&lt;&gt;"",MAX('DDD Model Calculations'!$D$20-'Weather Data'!G925,0),MAX('DDD Model Calculations'!$D$20-AVERAGE('Weather Data'!G924,'Weather Data'!G926),0))</f>
        <v>0</v>
      </c>
      <c r="L925" s="2">
        <f t="shared" si="70"/>
        <v>42563</v>
      </c>
      <c r="M925">
        <f t="shared" si="71"/>
        <v>10164.799995027483</v>
      </c>
      <c r="N925">
        <f t="shared" si="72"/>
        <v>10720.900000706315</v>
      </c>
      <c r="O925">
        <f t="shared" si="73"/>
        <v>11889.400005102158</v>
      </c>
      <c r="P925">
        <f t="shared" si="74"/>
        <v>14795.10002322495</v>
      </c>
    </row>
    <row r="926" spans="1:16" x14ac:dyDescent="0.4">
      <c r="A926" s="1">
        <v>2016</v>
      </c>
      <c r="B926" s="1">
        <v>7</v>
      </c>
      <c r="C926" s="1">
        <v>13</v>
      </c>
      <c r="D926" s="1">
        <v>28.60000038146973</v>
      </c>
      <c r="E926" s="1">
        <v>26.20000076293945</v>
      </c>
      <c r="F926" s="1">
        <v>25.39999961853027</v>
      </c>
      <c r="G926" s="1">
        <v>22.70000076293945</v>
      </c>
      <c r="H926">
        <f>IF(D926&lt;&gt;"",MAX('DDD Model Calculations'!$D$20-'Weather Data'!D926,0),MAX('DDD Model Calculations'!$D$20-AVERAGE('Weather Data'!D925,'Weather Data'!D927),0))</f>
        <v>0</v>
      </c>
      <c r="I926">
        <f>IF(E926&lt;&gt;"",MAX('DDD Model Calculations'!$D$20-'Weather Data'!E926,0),MAX('DDD Model Calculations'!$D$20-AVERAGE('Weather Data'!E925,'Weather Data'!E927),0))</f>
        <v>0</v>
      </c>
      <c r="J926">
        <f>IF(F926&lt;&gt;"",MAX('DDD Model Calculations'!$D$20-'Weather Data'!F926,0),MAX('DDD Model Calculations'!$D$20-AVERAGE('Weather Data'!F925,'Weather Data'!F927),0))</f>
        <v>0</v>
      </c>
      <c r="K926">
        <f>IF(G926&lt;&gt;"",MAX('DDD Model Calculations'!$D$20-'Weather Data'!G926,0),MAX('DDD Model Calculations'!$D$20-AVERAGE('Weather Data'!G925,'Weather Data'!G927),0))</f>
        <v>0</v>
      </c>
      <c r="L926" s="2">
        <f t="shared" si="70"/>
        <v>42564</v>
      </c>
      <c r="M926">
        <f t="shared" si="71"/>
        <v>10164.799995027483</v>
      </c>
      <c r="N926">
        <f t="shared" si="72"/>
        <v>10720.900000706315</v>
      </c>
      <c r="O926">
        <f t="shared" si="73"/>
        <v>11889.400005102158</v>
      </c>
      <c r="P926">
        <f t="shared" si="74"/>
        <v>14795.10002322495</v>
      </c>
    </row>
    <row r="927" spans="1:16" x14ac:dyDescent="0.4">
      <c r="A927" s="1">
        <v>2016</v>
      </c>
      <c r="B927" s="1">
        <v>7</v>
      </c>
      <c r="C927" s="1">
        <v>14</v>
      </c>
      <c r="D927" s="1">
        <v>25.70000076293945</v>
      </c>
      <c r="E927" s="1">
        <v>23.89999961853027</v>
      </c>
      <c r="F927" s="1">
        <v>23.70000076293945</v>
      </c>
      <c r="G927" s="1">
        <v>16.39999961853027</v>
      </c>
      <c r="H927">
        <f>IF(D927&lt;&gt;"",MAX('DDD Model Calculations'!$D$20-'Weather Data'!D927,0),MAX('DDD Model Calculations'!$D$20-AVERAGE('Weather Data'!D926,'Weather Data'!D928),0))</f>
        <v>0</v>
      </c>
      <c r="I927">
        <f>IF(E927&lt;&gt;"",MAX('DDD Model Calculations'!$D$20-'Weather Data'!E927,0),MAX('DDD Model Calculations'!$D$20-AVERAGE('Weather Data'!E926,'Weather Data'!E928),0))</f>
        <v>0</v>
      </c>
      <c r="J927">
        <f>IF(F927&lt;&gt;"",MAX('DDD Model Calculations'!$D$20-'Weather Data'!F927,0),MAX('DDD Model Calculations'!$D$20-AVERAGE('Weather Data'!F926,'Weather Data'!F928),0))</f>
        <v>0</v>
      </c>
      <c r="K927">
        <f>IF(G927&lt;&gt;"",MAX('DDD Model Calculations'!$D$20-'Weather Data'!G927,0),MAX('DDD Model Calculations'!$D$20-AVERAGE('Weather Data'!G926,'Weather Data'!G928),0))</f>
        <v>1.6000003814697301</v>
      </c>
      <c r="L927" s="2">
        <f t="shared" si="70"/>
        <v>42565</v>
      </c>
      <c r="M927">
        <f t="shared" si="71"/>
        <v>10164.799995027483</v>
      </c>
      <c r="N927">
        <f t="shared" si="72"/>
        <v>10720.900000706315</v>
      </c>
      <c r="O927">
        <f t="shared" si="73"/>
        <v>11889.400005102158</v>
      </c>
      <c r="P927">
        <f t="shared" si="74"/>
        <v>14796.70002360642</v>
      </c>
    </row>
    <row r="928" spans="1:16" x14ac:dyDescent="0.4">
      <c r="A928" s="1">
        <v>2016</v>
      </c>
      <c r="B928" s="1">
        <v>7</v>
      </c>
      <c r="C928" s="1">
        <v>15</v>
      </c>
      <c r="D928" s="1">
        <v>21.70000076293945</v>
      </c>
      <c r="E928" s="1">
        <v>19</v>
      </c>
      <c r="F928" s="1">
        <v>22.89999961853027</v>
      </c>
      <c r="G928" s="1">
        <v>14.19999980926514</v>
      </c>
      <c r="H928">
        <f>IF(D928&lt;&gt;"",MAX('DDD Model Calculations'!$D$20-'Weather Data'!D928,0),MAX('DDD Model Calculations'!$D$20-AVERAGE('Weather Data'!D927,'Weather Data'!D929),0))</f>
        <v>0</v>
      </c>
      <c r="I928">
        <f>IF(E928&lt;&gt;"",MAX('DDD Model Calculations'!$D$20-'Weather Data'!E928,0),MAX('DDD Model Calculations'!$D$20-AVERAGE('Weather Data'!E927,'Weather Data'!E929),0))</f>
        <v>0</v>
      </c>
      <c r="J928">
        <f>IF(F928&lt;&gt;"",MAX('DDD Model Calculations'!$D$20-'Weather Data'!F928,0),MAX('DDD Model Calculations'!$D$20-AVERAGE('Weather Data'!F927,'Weather Data'!F929),0))</f>
        <v>0</v>
      </c>
      <c r="K928">
        <f>IF(G928&lt;&gt;"",MAX('DDD Model Calculations'!$D$20-'Weather Data'!G928,0),MAX('DDD Model Calculations'!$D$20-AVERAGE('Weather Data'!G927,'Weather Data'!G929),0))</f>
        <v>3.8000001907348597</v>
      </c>
      <c r="L928" s="2">
        <f t="shared" si="70"/>
        <v>42566</v>
      </c>
      <c r="M928">
        <f t="shared" si="71"/>
        <v>10164.799995027483</v>
      </c>
      <c r="N928">
        <f t="shared" si="72"/>
        <v>10720.900000706315</v>
      </c>
      <c r="O928">
        <f t="shared" si="73"/>
        <v>11889.400005102158</v>
      </c>
      <c r="P928">
        <f t="shared" si="74"/>
        <v>14800.500023797154</v>
      </c>
    </row>
    <row r="929" spans="1:16" x14ac:dyDescent="0.4">
      <c r="A929" s="1">
        <v>2016</v>
      </c>
      <c r="B929" s="1">
        <v>7</v>
      </c>
      <c r="C929" s="1">
        <v>16</v>
      </c>
      <c r="D929" s="1">
        <v>18.79999923706055</v>
      </c>
      <c r="E929" s="1">
        <v>17.20000076293945</v>
      </c>
      <c r="F929" s="1">
        <v>18.60000038146973</v>
      </c>
      <c r="G929" s="1">
        <v>14.89999961853027</v>
      </c>
      <c r="H929">
        <f>IF(D929&lt;&gt;"",MAX('DDD Model Calculations'!$D$20-'Weather Data'!D929,0),MAX('DDD Model Calculations'!$D$20-AVERAGE('Weather Data'!D928,'Weather Data'!D930),0))</f>
        <v>0</v>
      </c>
      <c r="I929">
        <f>IF(E929&lt;&gt;"",MAX('DDD Model Calculations'!$D$20-'Weather Data'!E929,0),MAX('DDD Model Calculations'!$D$20-AVERAGE('Weather Data'!E928,'Weather Data'!E930),0))</f>
        <v>0.79999923706055043</v>
      </c>
      <c r="J929">
        <f>IF(F929&lt;&gt;"",MAX('DDD Model Calculations'!$D$20-'Weather Data'!F929,0),MAX('DDD Model Calculations'!$D$20-AVERAGE('Weather Data'!F928,'Weather Data'!F930),0))</f>
        <v>0</v>
      </c>
      <c r="K929">
        <f>IF(G929&lt;&gt;"",MAX('DDD Model Calculations'!$D$20-'Weather Data'!G929,0),MAX('DDD Model Calculations'!$D$20-AVERAGE('Weather Data'!G928,'Weather Data'!G930),0))</f>
        <v>3.1000003814697301</v>
      </c>
      <c r="L929" s="2">
        <f t="shared" si="70"/>
        <v>42567</v>
      </c>
      <c r="M929">
        <f t="shared" si="71"/>
        <v>10164.799995027483</v>
      </c>
      <c r="N929">
        <f t="shared" si="72"/>
        <v>10721.699999943376</v>
      </c>
      <c r="O929">
        <f t="shared" si="73"/>
        <v>11889.400005102158</v>
      </c>
      <c r="P929">
        <f t="shared" si="74"/>
        <v>14803.600024178624</v>
      </c>
    </row>
    <row r="930" spans="1:16" x14ac:dyDescent="0.4">
      <c r="A930" s="1">
        <v>2016</v>
      </c>
      <c r="B930" s="1">
        <v>7</v>
      </c>
      <c r="C930" s="1">
        <v>17</v>
      </c>
      <c r="D930" s="1">
        <v>20.10000038146973</v>
      </c>
      <c r="E930" s="1">
        <v>17.89999961853027</v>
      </c>
      <c r="F930" s="1">
        <v>22</v>
      </c>
      <c r="G930" s="1">
        <v>19.10000038146973</v>
      </c>
      <c r="H930">
        <f>IF(D930&lt;&gt;"",MAX('DDD Model Calculations'!$D$20-'Weather Data'!D930,0),MAX('DDD Model Calculations'!$D$20-AVERAGE('Weather Data'!D929,'Weather Data'!D931),0))</f>
        <v>0</v>
      </c>
      <c r="I930">
        <f>IF(E930&lt;&gt;"",MAX('DDD Model Calculations'!$D$20-'Weather Data'!E930,0),MAX('DDD Model Calculations'!$D$20-AVERAGE('Weather Data'!E929,'Weather Data'!E931),0))</f>
        <v>0.10000038146973012</v>
      </c>
      <c r="J930">
        <f>IF(F930&lt;&gt;"",MAX('DDD Model Calculations'!$D$20-'Weather Data'!F930,0),MAX('DDD Model Calculations'!$D$20-AVERAGE('Weather Data'!F929,'Weather Data'!F931),0))</f>
        <v>0</v>
      </c>
      <c r="K930">
        <f>IF(G930&lt;&gt;"",MAX('DDD Model Calculations'!$D$20-'Weather Data'!G930,0),MAX('DDD Model Calculations'!$D$20-AVERAGE('Weather Data'!G929,'Weather Data'!G931),0))</f>
        <v>0</v>
      </c>
      <c r="L930" s="2">
        <f t="shared" si="70"/>
        <v>42568</v>
      </c>
      <c r="M930">
        <f t="shared" si="71"/>
        <v>10164.799995027483</v>
      </c>
      <c r="N930">
        <f t="shared" si="72"/>
        <v>10721.800000324845</v>
      </c>
      <c r="O930">
        <f t="shared" si="73"/>
        <v>11889.400005102158</v>
      </c>
      <c r="P930">
        <f t="shared" si="74"/>
        <v>14803.600024178624</v>
      </c>
    </row>
    <row r="931" spans="1:16" x14ac:dyDescent="0.4">
      <c r="A931" s="1">
        <v>2016</v>
      </c>
      <c r="B931" s="1">
        <v>7</v>
      </c>
      <c r="C931" s="1">
        <v>18</v>
      </c>
      <c r="D931" s="1">
        <v>23.79999923706055</v>
      </c>
      <c r="E931" s="1">
        <v>21</v>
      </c>
      <c r="F931" s="1">
        <v>22.89999961853027</v>
      </c>
      <c r="G931" s="1">
        <v>16.60000038146973</v>
      </c>
      <c r="H931">
        <f>IF(D931&lt;&gt;"",MAX('DDD Model Calculations'!$D$20-'Weather Data'!D931,0),MAX('DDD Model Calculations'!$D$20-AVERAGE('Weather Data'!D930,'Weather Data'!D932),0))</f>
        <v>0</v>
      </c>
      <c r="I931">
        <f>IF(E931&lt;&gt;"",MAX('DDD Model Calculations'!$D$20-'Weather Data'!E931,0),MAX('DDD Model Calculations'!$D$20-AVERAGE('Weather Data'!E930,'Weather Data'!E932),0))</f>
        <v>0</v>
      </c>
      <c r="J931">
        <f>IF(F931&lt;&gt;"",MAX('DDD Model Calculations'!$D$20-'Weather Data'!F931,0),MAX('DDD Model Calculations'!$D$20-AVERAGE('Weather Data'!F930,'Weather Data'!F932),0))</f>
        <v>0</v>
      </c>
      <c r="K931">
        <f>IF(G931&lt;&gt;"",MAX('DDD Model Calculations'!$D$20-'Weather Data'!G931,0),MAX('DDD Model Calculations'!$D$20-AVERAGE('Weather Data'!G930,'Weather Data'!G932),0))</f>
        <v>1.3999996185302699</v>
      </c>
      <c r="L931" s="2">
        <f t="shared" si="70"/>
        <v>42569</v>
      </c>
      <c r="M931">
        <f t="shared" si="71"/>
        <v>10164.799995027483</v>
      </c>
      <c r="N931">
        <f t="shared" si="72"/>
        <v>10721.800000324845</v>
      </c>
      <c r="O931">
        <f t="shared" si="73"/>
        <v>11889.400005102158</v>
      </c>
      <c r="P931">
        <f t="shared" si="74"/>
        <v>14805.000023797154</v>
      </c>
    </row>
    <row r="932" spans="1:16" x14ac:dyDescent="0.4">
      <c r="A932" s="1">
        <v>2016</v>
      </c>
      <c r="B932" s="1">
        <v>7</v>
      </c>
      <c r="C932" s="1">
        <v>19</v>
      </c>
      <c r="D932" s="1">
        <v>19.60000038146973</v>
      </c>
      <c r="E932" s="1">
        <v>17.39999961853027</v>
      </c>
      <c r="F932" s="1">
        <v>17.60000038146973</v>
      </c>
      <c r="G932" s="1">
        <v>16.39999961853027</v>
      </c>
      <c r="H932">
        <f>IF(D932&lt;&gt;"",MAX('DDD Model Calculations'!$D$20-'Weather Data'!D932,0),MAX('DDD Model Calculations'!$D$20-AVERAGE('Weather Data'!D931,'Weather Data'!D933),0))</f>
        <v>0</v>
      </c>
      <c r="I932">
        <f>IF(E932&lt;&gt;"",MAX('DDD Model Calculations'!$D$20-'Weather Data'!E932,0),MAX('DDD Model Calculations'!$D$20-AVERAGE('Weather Data'!E931,'Weather Data'!E933),0))</f>
        <v>0.60000038146973012</v>
      </c>
      <c r="J932">
        <f>IF(F932&lt;&gt;"",MAX('DDD Model Calculations'!$D$20-'Weather Data'!F932,0),MAX('DDD Model Calculations'!$D$20-AVERAGE('Weather Data'!F931,'Weather Data'!F933),0))</f>
        <v>0.39999961853026988</v>
      </c>
      <c r="K932">
        <f>IF(G932&lt;&gt;"",MAX('DDD Model Calculations'!$D$20-'Weather Data'!G932,0),MAX('DDD Model Calculations'!$D$20-AVERAGE('Weather Data'!G931,'Weather Data'!G933),0))</f>
        <v>1.6000003814697301</v>
      </c>
      <c r="L932" s="2">
        <f t="shared" si="70"/>
        <v>42570</v>
      </c>
      <c r="M932">
        <f t="shared" si="71"/>
        <v>10164.799995027483</v>
      </c>
      <c r="N932">
        <f t="shared" si="72"/>
        <v>10722.400000706315</v>
      </c>
      <c r="O932">
        <f t="shared" si="73"/>
        <v>11889.800004720688</v>
      </c>
      <c r="P932">
        <f t="shared" si="74"/>
        <v>14806.600024178624</v>
      </c>
    </row>
    <row r="933" spans="1:16" x14ac:dyDescent="0.4">
      <c r="A933" s="1">
        <v>2016</v>
      </c>
      <c r="B933" s="1">
        <v>7</v>
      </c>
      <c r="C933" s="1">
        <v>20</v>
      </c>
      <c r="D933" s="1">
        <v>21.10000038146973</v>
      </c>
      <c r="E933" s="1">
        <v>18.20000076293945</v>
      </c>
      <c r="F933" s="1">
        <v>19.29999923706055</v>
      </c>
      <c r="G933" s="1">
        <v>21.20000076293945</v>
      </c>
      <c r="H933">
        <f>IF(D933&lt;&gt;"",MAX('DDD Model Calculations'!$D$20-'Weather Data'!D933,0),MAX('DDD Model Calculations'!$D$20-AVERAGE('Weather Data'!D932,'Weather Data'!D934),0))</f>
        <v>0</v>
      </c>
      <c r="I933">
        <f>IF(E933&lt;&gt;"",MAX('DDD Model Calculations'!$D$20-'Weather Data'!E933,0),MAX('DDD Model Calculations'!$D$20-AVERAGE('Weather Data'!E932,'Weather Data'!E934),0))</f>
        <v>0</v>
      </c>
      <c r="J933">
        <f>IF(F933&lt;&gt;"",MAX('DDD Model Calculations'!$D$20-'Weather Data'!F933,0),MAX('DDD Model Calculations'!$D$20-AVERAGE('Weather Data'!F932,'Weather Data'!F934),0))</f>
        <v>0</v>
      </c>
      <c r="K933">
        <f>IF(G933&lt;&gt;"",MAX('DDD Model Calculations'!$D$20-'Weather Data'!G933,0),MAX('DDD Model Calculations'!$D$20-AVERAGE('Weather Data'!G932,'Weather Data'!G934),0))</f>
        <v>0</v>
      </c>
      <c r="L933" s="2">
        <f t="shared" si="70"/>
        <v>42571</v>
      </c>
      <c r="M933">
        <f t="shared" si="71"/>
        <v>10164.799995027483</v>
      </c>
      <c r="N933">
        <f t="shared" si="72"/>
        <v>10722.400000706315</v>
      </c>
      <c r="O933">
        <f t="shared" si="73"/>
        <v>11889.800004720688</v>
      </c>
      <c r="P933">
        <f t="shared" si="74"/>
        <v>14806.600024178624</v>
      </c>
    </row>
    <row r="934" spans="1:16" x14ac:dyDescent="0.4">
      <c r="A934" s="1">
        <v>2016</v>
      </c>
      <c r="B934" s="1">
        <v>7</v>
      </c>
      <c r="C934" s="1">
        <v>21</v>
      </c>
      <c r="D934" s="1">
        <v>26.20000076293945</v>
      </c>
      <c r="E934" s="1">
        <v>22.39999961853027</v>
      </c>
      <c r="F934" s="1">
        <v>22.79999923706055</v>
      </c>
      <c r="G934" s="1">
        <v>25.70000076293945</v>
      </c>
      <c r="H934">
        <f>IF(D934&lt;&gt;"",MAX('DDD Model Calculations'!$D$20-'Weather Data'!D934,0),MAX('DDD Model Calculations'!$D$20-AVERAGE('Weather Data'!D933,'Weather Data'!D935),0))</f>
        <v>0</v>
      </c>
      <c r="I934">
        <f>IF(E934&lt;&gt;"",MAX('DDD Model Calculations'!$D$20-'Weather Data'!E934,0),MAX('DDD Model Calculations'!$D$20-AVERAGE('Weather Data'!E933,'Weather Data'!E935),0))</f>
        <v>0</v>
      </c>
      <c r="J934">
        <f>IF(F934&lt;&gt;"",MAX('DDD Model Calculations'!$D$20-'Weather Data'!F934,0),MAX('DDD Model Calculations'!$D$20-AVERAGE('Weather Data'!F933,'Weather Data'!F935),0))</f>
        <v>0</v>
      </c>
      <c r="K934">
        <f>IF(G934&lt;&gt;"",MAX('DDD Model Calculations'!$D$20-'Weather Data'!G934,0),MAX('DDD Model Calculations'!$D$20-AVERAGE('Weather Data'!G933,'Weather Data'!G935),0))</f>
        <v>0</v>
      </c>
      <c r="L934" s="2">
        <f t="shared" si="70"/>
        <v>42572</v>
      </c>
      <c r="M934">
        <f t="shared" si="71"/>
        <v>10164.799995027483</v>
      </c>
      <c r="N934">
        <f t="shared" si="72"/>
        <v>10722.400000706315</v>
      </c>
      <c r="O934">
        <f t="shared" si="73"/>
        <v>11889.800004720688</v>
      </c>
      <c r="P934">
        <f t="shared" si="74"/>
        <v>14806.600024178624</v>
      </c>
    </row>
    <row r="935" spans="1:16" x14ac:dyDescent="0.4">
      <c r="A935" s="1">
        <v>2016</v>
      </c>
      <c r="B935" s="1">
        <v>7</v>
      </c>
      <c r="C935" s="1">
        <v>22</v>
      </c>
      <c r="D935" s="1">
        <v>29</v>
      </c>
      <c r="E935" s="1">
        <v>25.5</v>
      </c>
      <c r="F935" s="1">
        <v>27.39999961853027</v>
      </c>
      <c r="G935" s="1">
        <v>24.10000038146973</v>
      </c>
      <c r="H935">
        <f>IF(D935&lt;&gt;"",MAX('DDD Model Calculations'!$D$20-'Weather Data'!D935,0),MAX('DDD Model Calculations'!$D$20-AVERAGE('Weather Data'!D934,'Weather Data'!D936),0))</f>
        <v>0</v>
      </c>
      <c r="I935">
        <f>IF(E935&lt;&gt;"",MAX('DDD Model Calculations'!$D$20-'Weather Data'!E935,0),MAX('DDD Model Calculations'!$D$20-AVERAGE('Weather Data'!E934,'Weather Data'!E936),0))</f>
        <v>0</v>
      </c>
      <c r="J935">
        <f>IF(F935&lt;&gt;"",MAX('DDD Model Calculations'!$D$20-'Weather Data'!F935,0),MAX('DDD Model Calculations'!$D$20-AVERAGE('Weather Data'!F934,'Weather Data'!F936),0))</f>
        <v>0</v>
      </c>
      <c r="K935">
        <f>IF(G935&lt;&gt;"",MAX('DDD Model Calculations'!$D$20-'Weather Data'!G935,0),MAX('DDD Model Calculations'!$D$20-AVERAGE('Weather Data'!G934,'Weather Data'!G936),0))</f>
        <v>0</v>
      </c>
      <c r="L935" s="2">
        <f t="shared" si="70"/>
        <v>42573</v>
      </c>
      <c r="M935">
        <f t="shared" si="71"/>
        <v>10164.799995027483</v>
      </c>
      <c r="N935">
        <f t="shared" si="72"/>
        <v>10722.400000706315</v>
      </c>
      <c r="O935">
        <f t="shared" si="73"/>
        <v>11889.800004720688</v>
      </c>
      <c r="P935">
        <f t="shared" si="74"/>
        <v>14806.600024178624</v>
      </c>
    </row>
    <row r="936" spans="1:16" x14ac:dyDescent="0.4">
      <c r="A936" s="1">
        <v>2016</v>
      </c>
      <c r="B936" s="1">
        <v>7</v>
      </c>
      <c r="C936" s="1">
        <v>23</v>
      </c>
      <c r="D936" s="1">
        <v>28.10000038146973</v>
      </c>
      <c r="E936" s="1">
        <v>23.79999923706055</v>
      </c>
      <c r="F936" s="1">
        <v>23.29999923706055</v>
      </c>
      <c r="G936" s="1">
        <v>19.79999923706055</v>
      </c>
      <c r="H936">
        <f>IF(D936&lt;&gt;"",MAX('DDD Model Calculations'!$D$20-'Weather Data'!D936,0),MAX('DDD Model Calculations'!$D$20-AVERAGE('Weather Data'!D935,'Weather Data'!D937),0))</f>
        <v>0</v>
      </c>
      <c r="I936">
        <f>IF(E936&lt;&gt;"",MAX('DDD Model Calculations'!$D$20-'Weather Data'!E936,0),MAX('DDD Model Calculations'!$D$20-AVERAGE('Weather Data'!E935,'Weather Data'!E937),0))</f>
        <v>0</v>
      </c>
      <c r="J936">
        <f>IF(F936&lt;&gt;"",MAX('DDD Model Calculations'!$D$20-'Weather Data'!F936,0),MAX('DDD Model Calculations'!$D$20-AVERAGE('Weather Data'!F935,'Weather Data'!F937),0))</f>
        <v>0</v>
      </c>
      <c r="K936">
        <f>IF(G936&lt;&gt;"",MAX('DDD Model Calculations'!$D$20-'Weather Data'!G936,0),MAX('DDD Model Calculations'!$D$20-AVERAGE('Weather Data'!G935,'Weather Data'!G937),0))</f>
        <v>0</v>
      </c>
      <c r="L936" s="2">
        <f t="shared" si="70"/>
        <v>42574</v>
      </c>
      <c r="M936">
        <f t="shared" si="71"/>
        <v>10164.799995027483</v>
      </c>
      <c r="N936">
        <f t="shared" si="72"/>
        <v>10722.400000706315</v>
      </c>
      <c r="O936">
        <f t="shared" si="73"/>
        <v>11889.800004720688</v>
      </c>
      <c r="P936">
        <f t="shared" si="74"/>
        <v>14806.600024178624</v>
      </c>
    </row>
    <row r="937" spans="1:16" x14ac:dyDescent="0.4">
      <c r="A937" s="1">
        <v>2016</v>
      </c>
      <c r="B937" s="1">
        <v>7</v>
      </c>
      <c r="C937" s="1">
        <v>24</v>
      </c>
      <c r="D937" s="1">
        <v>23.79999923706055</v>
      </c>
      <c r="E937" s="1">
        <v>20.79999923706055</v>
      </c>
      <c r="F937" s="1">
        <v>20.29999923706055</v>
      </c>
      <c r="G937" s="1">
        <v>23.20000076293945</v>
      </c>
      <c r="H937">
        <f>IF(D937&lt;&gt;"",MAX('DDD Model Calculations'!$D$20-'Weather Data'!D937,0),MAX('DDD Model Calculations'!$D$20-AVERAGE('Weather Data'!D936,'Weather Data'!D938),0))</f>
        <v>0</v>
      </c>
      <c r="I937">
        <f>IF(E937&lt;&gt;"",MAX('DDD Model Calculations'!$D$20-'Weather Data'!E937,0),MAX('DDD Model Calculations'!$D$20-AVERAGE('Weather Data'!E936,'Weather Data'!E938),0))</f>
        <v>0</v>
      </c>
      <c r="J937">
        <f>IF(F937&lt;&gt;"",MAX('DDD Model Calculations'!$D$20-'Weather Data'!F937,0),MAX('DDD Model Calculations'!$D$20-AVERAGE('Weather Data'!F936,'Weather Data'!F938),0))</f>
        <v>0</v>
      </c>
      <c r="K937">
        <f>IF(G937&lt;&gt;"",MAX('DDD Model Calculations'!$D$20-'Weather Data'!G937,0),MAX('DDD Model Calculations'!$D$20-AVERAGE('Weather Data'!G936,'Weather Data'!G938),0))</f>
        <v>0</v>
      </c>
      <c r="L937" s="2">
        <f t="shared" si="70"/>
        <v>42575</v>
      </c>
      <c r="M937">
        <f t="shared" si="71"/>
        <v>10164.799995027483</v>
      </c>
      <c r="N937">
        <f t="shared" si="72"/>
        <v>10722.400000706315</v>
      </c>
      <c r="O937">
        <f t="shared" si="73"/>
        <v>11889.800004720688</v>
      </c>
      <c r="P937">
        <f t="shared" si="74"/>
        <v>14806.600024178624</v>
      </c>
    </row>
    <row r="938" spans="1:16" x14ac:dyDescent="0.4">
      <c r="A938" s="1">
        <v>2016</v>
      </c>
      <c r="B938" s="1">
        <v>7</v>
      </c>
      <c r="C938" s="1">
        <v>25</v>
      </c>
      <c r="D938" s="1">
        <v>26.5</v>
      </c>
      <c r="E938" s="1">
        <v>24</v>
      </c>
      <c r="F938" s="1">
        <v>23.10000038146973</v>
      </c>
      <c r="G938" s="1">
        <v>22</v>
      </c>
      <c r="H938">
        <f>IF(D938&lt;&gt;"",MAX('DDD Model Calculations'!$D$20-'Weather Data'!D938,0),MAX('DDD Model Calculations'!$D$20-AVERAGE('Weather Data'!D937,'Weather Data'!D939),0))</f>
        <v>0</v>
      </c>
      <c r="I938">
        <f>IF(E938&lt;&gt;"",MAX('DDD Model Calculations'!$D$20-'Weather Data'!E938,0),MAX('DDD Model Calculations'!$D$20-AVERAGE('Weather Data'!E937,'Weather Data'!E939),0))</f>
        <v>0</v>
      </c>
      <c r="J938">
        <f>IF(F938&lt;&gt;"",MAX('DDD Model Calculations'!$D$20-'Weather Data'!F938,0),MAX('DDD Model Calculations'!$D$20-AVERAGE('Weather Data'!F937,'Weather Data'!F939),0))</f>
        <v>0</v>
      </c>
      <c r="K938">
        <f>IF(G938&lt;&gt;"",MAX('DDD Model Calculations'!$D$20-'Weather Data'!G938,0),MAX('DDD Model Calculations'!$D$20-AVERAGE('Weather Data'!G937,'Weather Data'!G939),0))</f>
        <v>0</v>
      </c>
      <c r="L938" s="2">
        <f t="shared" si="70"/>
        <v>42576</v>
      </c>
      <c r="M938">
        <f t="shared" si="71"/>
        <v>10164.799995027483</v>
      </c>
      <c r="N938">
        <f t="shared" si="72"/>
        <v>10722.400000706315</v>
      </c>
      <c r="O938">
        <f t="shared" si="73"/>
        <v>11889.800004720688</v>
      </c>
      <c r="P938">
        <f t="shared" si="74"/>
        <v>14806.600024178624</v>
      </c>
    </row>
    <row r="939" spans="1:16" x14ac:dyDescent="0.4">
      <c r="A939" s="1">
        <v>2016</v>
      </c>
      <c r="B939" s="1">
        <v>7</v>
      </c>
      <c r="C939" s="1">
        <v>26</v>
      </c>
      <c r="D939" s="1">
        <v>23.89999961853027</v>
      </c>
      <c r="E939" s="1">
        <v>22.10000038146973</v>
      </c>
      <c r="F939" s="1">
        <v>23.79999923706055</v>
      </c>
      <c r="G939" s="1">
        <v>22.5</v>
      </c>
      <c r="H939">
        <f>IF(D939&lt;&gt;"",MAX('DDD Model Calculations'!$D$20-'Weather Data'!D939,0),MAX('DDD Model Calculations'!$D$20-AVERAGE('Weather Data'!D938,'Weather Data'!D940),0))</f>
        <v>0</v>
      </c>
      <c r="I939">
        <f>IF(E939&lt;&gt;"",MAX('DDD Model Calculations'!$D$20-'Weather Data'!E939,0),MAX('DDD Model Calculations'!$D$20-AVERAGE('Weather Data'!E938,'Weather Data'!E940),0))</f>
        <v>0</v>
      </c>
      <c r="J939">
        <f>IF(F939&lt;&gt;"",MAX('DDD Model Calculations'!$D$20-'Weather Data'!F939,0),MAX('DDD Model Calculations'!$D$20-AVERAGE('Weather Data'!F938,'Weather Data'!F940),0))</f>
        <v>0</v>
      </c>
      <c r="K939">
        <f>IF(G939&lt;&gt;"",MAX('DDD Model Calculations'!$D$20-'Weather Data'!G939,0),MAX('DDD Model Calculations'!$D$20-AVERAGE('Weather Data'!G938,'Weather Data'!G940),0))</f>
        <v>0</v>
      </c>
      <c r="L939" s="2">
        <f t="shared" si="70"/>
        <v>42577</v>
      </c>
      <c r="M939">
        <f t="shared" si="71"/>
        <v>10164.799995027483</v>
      </c>
      <c r="N939">
        <f t="shared" si="72"/>
        <v>10722.400000706315</v>
      </c>
      <c r="O939">
        <f t="shared" si="73"/>
        <v>11889.800004720688</v>
      </c>
      <c r="P939">
        <f t="shared" si="74"/>
        <v>14806.600024178624</v>
      </c>
    </row>
    <row r="940" spans="1:16" x14ac:dyDescent="0.4">
      <c r="A940" s="1">
        <v>2016</v>
      </c>
      <c r="B940" s="1">
        <v>7</v>
      </c>
      <c r="C940" s="1">
        <v>27</v>
      </c>
      <c r="D940" s="1">
        <v>26.10000038146973</v>
      </c>
      <c r="E940" s="1">
        <v>24.20000076293945</v>
      </c>
      <c r="F940" s="1">
        <v>23.79999923706055</v>
      </c>
      <c r="G940" s="1">
        <v>18.10000038146973</v>
      </c>
      <c r="H940">
        <f>IF(D940&lt;&gt;"",MAX('DDD Model Calculations'!$D$20-'Weather Data'!D940,0),MAX('DDD Model Calculations'!$D$20-AVERAGE('Weather Data'!D939,'Weather Data'!D941),0))</f>
        <v>0</v>
      </c>
      <c r="I940">
        <f>IF(E940&lt;&gt;"",MAX('DDD Model Calculations'!$D$20-'Weather Data'!E940,0),MAX('DDD Model Calculations'!$D$20-AVERAGE('Weather Data'!E939,'Weather Data'!E941),0))</f>
        <v>0</v>
      </c>
      <c r="J940">
        <f>IF(F940&lt;&gt;"",MAX('DDD Model Calculations'!$D$20-'Weather Data'!F940,0),MAX('DDD Model Calculations'!$D$20-AVERAGE('Weather Data'!F939,'Weather Data'!F941),0))</f>
        <v>0</v>
      </c>
      <c r="K940">
        <f>IF(G940&lt;&gt;"",MAX('DDD Model Calculations'!$D$20-'Weather Data'!G940,0),MAX('DDD Model Calculations'!$D$20-AVERAGE('Weather Data'!G939,'Weather Data'!G941),0))</f>
        <v>0</v>
      </c>
      <c r="L940" s="2">
        <f t="shared" si="70"/>
        <v>42578</v>
      </c>
      <c r="M940">
        <f t="shared" si="71"/>
        <v>10164.799995027483</v>
      </c>
      <c r="N940">
        <f t="shared" si="72"/>
        <v>10722.400000706315</v>
      </c>
      <c r="O940">
        <f t="shared" si="73"/>
        <v>11889.800004720688</v>
      </c>
      <c r="P940">
        <f t="shared" si="74"/>
        <v>14806.600024178624</v>
      </c>
    </row>
    <row r="941" spans="1:16" x14ac:dyDescent="0.4">
      <c r="A941" s="1">
        <v>2016</v>
      </c>
      <c r="B941" s="1">
        <v>7</v>
      </c>
      <c r="C941" s="1">
        <v>28</v>
      </c>
      <c r="D941" s="1">
        <v>25.39999961853027</v>
      </c>
      <c r="E941" s="1">
        <v>23.10000038146973</v>
      </c>
      <c r="F941" s="1">
        <v>23.20000076293945</v>
      </c>
      <c r="G941" s="1">
        <v>16.89999961853027</v>
      </c>
      <c r="H941">
        <f>IF(D941&lt;&gt;"",MAX('DDD Model Calculations'!$D$20-'Weather Data'!D941,0),MAX('DDD Model Calculations'!$D$20-AVERAGE('Weather Data'!D940,'Weather Data'!D942),0))</f>
        <v>0</v>
      </c>
      <c r="I941">
        <f>IF(E941&lt;&gt;"",MAX('DDD Model Calculations'!$D$20-'Weather Data'!E941,0),MAX('DDD Model Calculations'!$D$20-AVERAGE('Weather Data'!E940,'Weather Data'!E942),0))</f>
        <v>0</v>
      </c>
      <c r="J941">
        <f>IF(F941&lt;&gt;"",MAX('DDD Model Calculations'!$D$20-'Weather Data'!F941,0),MAX('DDD Model Calculations'!$D$20-AVERAGE('Weather Data'!F940,'Weather Data'!F942),0))</f>
        <v>0</v>
      </c>
      <c r="K941">
        <f>IF(G941&lt;&gt;"",MAX('DDD Model Calculations'!$D$20-'Weather Data'!G941,0),MAX('DDD Model Calculations'!$D$20-AVERAGE('Weather Data'!G940,'Weather Data'!G942),0))</f>
        <v>1.1000003814697301</v>
      </c>
      <c r="L941" s="2">
        <f t="shared" si="70"/>
        <v>42579</v>
      </c>
      <c r="M941">
        <f t="shared" si="71"/>
        <v>10164.799995027483</v>
      </c>
      <c r="N941">
        <f t="shared" si="72"/>
        <v>10722.400000706315</v>
      </c>
      <c r="O941">
        <f t="shared" si="73"/>
        <v>11889.800004720688</v>
      </c>
      <c r="P941">
        <f t="shared" si="74"/>
        <v>14807.700024560094</v>
      </c>
    </row>
    <row r="942" spans="1:16" x14ac:dyDescent="0.4">
      <c r="A942" s="1">
        <v>2016</v>
      </c>
      <c r="B942" s="1">
        <v>7</v>
      </c>
      <c r="C942" s="1">
        <v>29</v>
      </c>
      <c r="D942" s="1">
        <v>23.89999961853027</v>
      </c>
      <c r="E942" s="1">
        <v>22.20000076293945</v>
      </c>
      <c r="F942" s="1">
        <v>20.70000076293945</v>
      </c>
      <c r="G942" s="1">
        <v>17.10000038146973</v>
      </c>
      <c r="H942">
        <f>IF(D942&lt;&gt;"",MAX('DDD Model Calculations'!$D$20-'Weather Data'!D942,0),MAX('DDD Model Calculations'!$D$20-AVERAGE('Weather Data'!D941,'Weather Data'!D943),0))</f>
        <v>0</v>
      </c>
      <c r="I942">
        <f>IF(E942&lt;&gt;"",MAX('DDD Model Calculations'!$D$20-'Weather Data'!E942,0),MAX('DDD Model Calculations'!$D$20-AVERAGE('Weather Data'!E941,'Weather Data'!E943),0))</f>
        <v>0</v>
      </c>
      <c r="J942">
        <f>IF(F942&lt;&gt;"",MAX('DDD Model Calculations'!$D$20-'Weather Data'!F942,0),MAX('DDD Model Calculations'!$D$20-AVERAGE('Weather Data'!F941,'Weather Data'!F943),0))</f>
        <v>0</v>
      </c>
      <c r="K942">
        <f>IF(G942&lt;&gt;"",MAX('DDD Model Calculations'!$D$20-'Weather Data'!G942,0),MAX('DDD Model Calculations'!$D$20-AVERAGE('Weather Data'!G941,'Weather Data'!G943),0))</f>
        <v>0.89999961853026988</v>
      </c>
      <c r="L942" s="2">
        <f t="shared" si="70"/>
        <v>42580</v>
      </c>
      <c r="M942">
        <f t="shared" si="71"/>
        <v>10164.799995027483</v>
      </c>
      <c r="N942">
        <f t="shared" si="72"/>
        <v>10722.400000706315</v>
      </c>
      <c r="O942">
        <f t="shared" si="73"/>
        <v>11889.800004720688</v>
      </c>
      <c r="P942">
        <f t="shared" si="74"/>
        <v>14808.600024178624</v>
      </c>
    </row>
    <row r="943" spans="1:16" x14ac:dyDescent="0.4">
      <c r="A943" s="1">
        <v>2016</v>
      </c>
      <c r="B943" s="1">
        <v>7</v>
      </c>
      <c r="C943" s="1">
        <v>30</v>
      </c>
      <c r="D943" s="1">
        <v>22.60000038146973</v>
      </c>
      <c r="E943" s="1">
        <v>21.39999961853027</v>
      </c>
      <c r="F943" s="1">
        <v>20.70000076293945</v>
      </c>
      <c r="G943" s="1">
        <v>16.5</v>
      </c>
      <c r="H943">
        <f>IF(D943&lt;&gt;"",MAX('DDD Model Calculations'!$D$20-'Weather Data'!D943,0),MAX('DDD Model Calculations'!$D$20-AVERAGE('Weather Data'!D942,'Weather Data'!D944),0))</f>
        <v>0</v>
      </c>
      <c r="I943">
        <f>IF(E943&lt;&gt;"",MAX('DDD Model Calculations'!$D$20-'Weather Data'!E943,0),MAX('DDD Model Calculations'!$D$20-AVERAGE('Weather Data'!E942,'Weather Data'!E944),0))</f>
        <v>0</v>
      </c>
      <c r="J943">
        <f>IF(F943&lt;&gt;"",MAX('DDD Model Calculations'!$D$20-'Weather Data'!F943,0),MAX('DDD Model Calculations'!$D$20-AVERAGE('Weather Data'!F942,'Weather Data'!F944),0))</f>
        <v>0</v>
      </c>
      <c r="K943">
        <f>IF(G943&lt;&gt;"",MAX('DDD Model Calculations'!$D$20-'Weather Data'!G943,0),MAX('DDD Model Calculations'!$D$20-AVERAGE('Weather Data'!G942,'Weather Data'!G944),0))</f>
        <v>1.5</v>
      </c>
      <c r="L943" s="2">
        <f t="shared" si="70"/>
        <v>42581</v>
      </c>
      <c r="M943">
        <f t="shared" si="71"/>
        <v>10164.799995027483</v>
      </c>
      <c r="N943">
        <f t="shared" si="72"/>
        <v>10722.400000706315</v>
      </c>
      <c r="O943">
        <f t="shared" si="73"/>
        <v>11889.800004720688</v>
      </c>
      <c r="P943">
        <f t="shared" si="74"/>
        <v>14810.100024178624</v>
      </c>
    </row>
    <row r="944" spans="1:16" x14ac:dyDescent="0.4">
      <c r="A944" s="1">
        <v>2016</v>
      </c>
      <c r="B944" s="1">
        <v>7</v>
      </c>
      <c r="C944" s="1">
        <v>31</v>
      </c>
      <c r="D944" s="1">
        <v>23.10000038146973</v>
      </c>
      <c r="E944" s="1">
        <v>22.79999923706055</v>
      </c>
      <c r="F944" s="1">
        <v>22.10000038146973</v>
      </c>
      <c r="G944" s="1">
        <v>19.10000038146973</v>
      </c>
      <c r="H944">
        <f>IF(D944&lt;&gt;"",MAX('DDD Model Calculations'!$D$20-'Weather Data'!D944,0),MAX('DDD Model Calculations'!$D$20-AVERAGE('Weather Data'!D943,'Weather Data'!D945),0))</f>
        <v>0</v>
      </c>
      <c r="I944">
        <f>IF(E944&lt;&gt;"",MAX('DDD Model Calculations'!$D$20-'Weather Data'!E944,0),MAX('DDD Model Calculations'!$D$20-AVERAGE('Weather Data'!E943,'Weather Data'!E945),0))</f>
        <v>0</v>
      </c>
      <c r="J944">
        <f>IF(F944&lt;&gt;"",MAX('DDD Model Calculations'!$D$20-'Weather Data'!F944,0),MAX('DDD Model Calculations'!$D$20-AVERAGE('Weather Data'!F943,'Weather Data'!F945),0))</f>
        <v>0</v>
      </c>
      <c r="K944">
        <f>IF(G944&lt;&gt;"",MAX('DDD Model Calculations'!$D$20-'Weather Data'!G944,0),MAX('DDD Model Calculations'!$D$20-AVERAGE('Weather Data'!G943,'Weather Data'!G945),0))</f>
        <v>0</v>
      </c>
      <c r="L944" s="2">
        <f t="shared" si="70"/>
        <v>42582</v>
      </c>
      <c r="M944">
        <f t="shared" si="71"/>
        <v>10164.799995027483</v>
      </c>
      <c r="N944">
        <f t="shared" si="72"/>
        <v>10722.400000706315</v>
      </c>
      <c r="O944">
        <f t="shared" si="73"/>
        <v>11889.800004720688</v>
      </c>
      <c r="P944">
        <f t="shared" si="74"/>
        <v>14810.100024178624</v>
      </c>
    </row>
    <row r="945" spans="1:16" x14ac:dyDescent="0.4">
      <c r="A945" s="1">
        <v>2016</v>
      </c>
      <c r="B945" s="1">
        <v>8</v>
      </c>
      <c r="C945" s="1">
        <v>1</v>
      </c>
      <c r="D945" s="1">
        <v>23.5</v>
      </c>
      <c r="E945" s="1">
        <v>22</v>
      </c>
      <c r="F945" s="1">
        <v>23.60000038146973</v>
      </c>
      <c r="G945" s="1">
        <v>19.20000076293945</v>
      </c>
      <c r="H945">
        <f>IF(D945&lt;&gt;"",MAX('DDD Model Calculations'!$D$20-'Weather Data'!D945,0),MAX('DDD Model Calculations'!$D$20-AVERAGE('Weather Data'!D944,'Weather Data'!D946),0))</f>
        <v>0</v>
      </c>
      <c r="I945">
        <f>IF(E945&lt;&gt;"",MAX('DDD Model Calculations'!$D$20-'Weather Data'!E945,0),MAX('DDD Model Calculations'!$D$20-AVERAGE('Weather Data'!E944,'Weather Data'!E946),0))</f>
        <v>0</v>
      </c>
      <c r="J945">
        <f>IF(F945&lt;&gt;"",MAX('DDD Model Calculations'!$D$20-'Weather Data'!F945,0),MAX('DDD Model Calculations'!$D$20-AVERAGE('Weather Data'!F944,'Weather Data'!F946),0))</f>
        <v>0</v>
      </c>
      <c r="K945">
        <f>IF(G945&lt;&gt;"",MAX('DDD Model Calculations'!$D$20-'Weather Data'!G945,0),MAX('DDD Model Calculations'!$D$20-AVERAGE('Weather Data'!G944,'Weather Data'!G946),0))</f>
        <v>0</v>
      </c>
      <c r="L945" s="2">
        <f t="shared" si="70"/>
        <v>42583</v>
      </c>
      <c r="M945">
        <f t="shared" si="71"/>
        <v>10164.799995027483</v>
      </c>
      <c r="N945">
        <f t="shared" si="72"/>
        <v>10722.400000706315</v>
      </c>
      <c r="O945">
        <f t="shared" si="73"/>
        <v>11889.800004720688</v>
      </c>
      <c r="P945">
        <f t="shared" si="74"/>
        <v>14810.100024178624</v>
      </c>
    </row>
    <row r="946" spans="1:16" x14ac:dyDescent="0.4">
      <c r="A946" s="1">
        <v>2016</v>
      </c>
      <c r="B946" s="1">
        <v>8</v>
      </c>
      <c r="C946" s="1">
        <v>2</v>
      </c>
      <c r="D946" s="1">
        <v>23.89999961853027</v>
      </c>
      <c r="E946" s="1">
        <v>22.39999961853027</v>
      </c>
      <c r="F946" s="1">
        <v>22.60000038146973</v>
      </c>
      <c r="G946" s="1">
        <v>21.79999923706055</v>
      </c>
      <c r="H946">
        <f>IF(D946&lt;&gt;"",MAX('DDD Model Calculations'!$D$20-'Weather Data'!D946,0),MAX('DDD Model Calculations'!$D$20-AVERAGE('Weather Data'!D945,'Weather Data'!D947),0))</f>
        <v>0</v>
      </c>
      <c r="I946">
        <f>IF(E946&lt;&gt;"",MAX('DDD Model Calculations'!$D$20-'Weather Data'!E946,0),MAX('DDD Model Calculations'!$D$20-AVERAGE('Weather Data'!E945,'Weather Data'!E947),0))</f>
        <v>0</v>
      </c>
      <c r="J946">
        <f>IF(F946&lt;&gt;"",MAX('DDD Model Calculations'!$D$20-'Weather Data'!F946,0),MAX('DDD Model Calculations'!$D$20-AVERAGE('Weather Data'!F945,'Weather Data'!F947),0))</f>
        <v>0</v>
      </c>
      <c r="K946">
        <f>IF(G946&lt;&gt;"",MAX('DDD Model Calculations'!$D$20-'Weather Data'!G946,0),MAX('DDD Model Calculations'!$D$20-AVERAGE('Weather Data'!G945,'Weather Data'!G947),0))</f>
        <v>0</v>
      </c>
      <c r="L946" s="2">
        <f t="shared" si="70"/>
        <v>42584</v>
      </c>
      <c r="M946">
        <f t="shared" si="71"/>
        <v>10164.799995027483</v>
      </c>
      <c r="N946">
        <f t="shared" si="72"/>
        <v>10722.400000706315</v>
      </c>
      <c r="O946">
        <f t="shared" si="73"/>
        <v>11889.800004720688</v>
      </c>
      <c r="P946">
        <f t="shared" si="74"/>
        <v>14810.100024178624</v>
      </c>
    </row>
    <row r="947" spans="1:16" x14ac:dyDescent="0.4">
      <c r="A947" s="1">
        <v>2016</v>
      </c>
      <c r="B947" s="1">
        <v>8</v>
      </c>
      <c r="C947" s="1">
        <v>3</v>
      </c>
      <c r="D947" s="1">
        <v>24</v>
      </c>
      <c r="E947" s="1">
        <v>23</v>
      </c>
      <c r="F947" s="1">
        <v>22.79999923706055</v>
      </c>
      <c r="G947" s="1">
        <v>21.5</v>
      </c>
      <c r="H947">
        <f>IF(D947&lt;&gt;"",MAX('DDD Model Calculations'!$D$20-'Weather Data'!D947,0),MAX('DDD Model Calculations'!$D$20-AVERAGE('Weather Data'!D946,'Weather Data'!D948),0))</f>
        <v>0</v>
      </c>
      <c r="I947">
        <f>IF(E947&lt;&gt;"",MAX('DDD Model Calculations'!$D$20-'Weather Data'!E947,0),MAX('DDD Model Calculations'!$D$20-AVERAGE('Weather Data'!E946,'Weather Data'!E948),0))</f>
        <v>0</v>
      </c>
      <c r="J947">
        <f>IF(F947&lt;&gt;"",MAX('DDD Model Calculations'!$D$20-'Weather Data'!F947,0),MAX('DDD Model Calculations'!$D$20-AVERAGE('Weather Data'!F946,'Weather Data'!F948),0))</f>
        <v>0</v>
      </c>
      <c r="K947">
        <f>IF(G947&lt;&gt;"",MAX('DDD Model Calculations'!$D$20-'Weather Data'!G947,0),MAX('DDD Model Calculations'!$D$20-AVERAGE('Weather Data'!G946,'Weather Data'!G948),0))</f>
        <v>0</v>
      </c>
      <c r="L947" s="2">
        <f t="shared" si="70"/>
        <v>42585</v>
      </c>
      <c r="M947">
        <f t="shared" si="71"/>
        <v>10164.799995027483</v>
      </c>
      <c r="N947">
        <f t="shared" si="72"/>
        <v>10722.400000706315</v>
      </c>
      <c r="O947">
        <f t="shared" si="73"/>
        <v>11889.800004720688</v>
      </c>
      <c r="P947">
        <f t="shared" si="74"/>
        <v>14810.100024178624</v>
      </c>
    </row>
    <row r="948" spans="1:16" x14ac:dyDescent="0.4">
      <c r="A948" s="1">
        <v>2016</v>
      </c>
      <c r="B948" s="1">
        <v>8</v>
      </c>
      <c r="C948" s="1">
        <v>4</v>
      </c>
      <c r="D948" s="1">
        <v>26.10000038146973</v>
      </c>
      <c r="E948" s="1">
        <v>23.10000038146973</v>
      </c>
      <c r="F948" s="1">
        <v>26.20000076293945</v>
      </c>
      <c r="G948" s="1">
        <v>23.60000038146973</v>
      </c>
      <c r="H948">
        <f>IF(D948&lt;&gt;"",MAX('DDD Model Calculations'!$D$20-'Weather Data'!D948,0),MAX('DDD Model Calculations'!$D$20-AVERAGE('Weather Data'!D947,'Weather Data'!D949),0))</f>
        <v>0</v>
      </c>
      <c r="I948">
        <f>IF(E948&lt;&gt;"",MAX('DDD Model Calculations'!$D$20-'Weather Data'!E948,0),MAX('DDD Model Calculations'!$D$20-AVERAGE('Weather Data'!E947,'Weather Data'!E949),0))</f>
        <v>0</v>
      </c>
      <c r="J948">
        <f>IF(F948&lt;&gt;"",MAX('DDD Model Calculations'!$D$20-'Weather Data'!F948,0),MAX('DDD Model Calculations'!$D$20-AVERAGE('Weather Data'!F947,'Weather Data'!F949),0))</f>
        <v>0</v>
      </c>
      <c r="K948">
        <f>IF(G948&lt;&gt;"",MAX('DDD Model Calculations'!$D$20-'Weather Data'!G948,0),MAX('DDD Model Calculations'!$D$20-AVERAGE('Weather Data'!G947,'Weather Data'!G949),0))</f>
        <v>0</v>
      </c>
      <c r="L948" s="2">
        <f t="shared" si="70"/>
        <v>42586</v>
      </c>
      <c r="M948">
        <f t="shared" si="71"/>
        <v>10164.799995027483</v>
      </c>
      <c r="N948">
        <f t="shared" si="72"/>
        <v>10722.400000706315</v>
      </c>
      <c r="O948">
        <f t="shared" si="73"/>
        <v>11889.800004720688</v>
      </c>
      <c r="P948">
        <f t="shared" si="74"/>
        <v>14810.100024178624</v>
      </c>
    </row>
    <row r="949" spans="1:16" x14ac:dyDescent="0.4">
      <c r="A949" s="1">
        <v>2016</v>
      </c>
      <c r="B949" s="1">
        <v>8</v>
      </c>
      <c r="C949" s="1">
        <v>5</v>
      </c>
      <c r="D949" s="1">
        <v>27.79999923706055</v>
      </c>
      <c r="E949" s="1">
        <v>24.79999923706055</v>
      </c>
      <c r="F949" s="1">
        <v>25.79999923706055</v>
      </c>
      <c r="G949" s="1">
        <v>20.20000076293945</v>
      </c>
      <c r="H949">
        <f>IF(D949&lt;&gt;"",MAX('DDD Model Calculations'!$D$20-'Weather Data'!D949,0),MAX('DDD Model Calculations'!$D$20-AVERAGE('Weather Data'!D948,'Weather Data'!D950),0))</f>
        <v>0</v>
      </c>
      <c r="I949">
        <f>IF(E949&lt;&gt;"",MAX('DDD Model Calculations'!$D$20-'Weather Data'!E949,0),MAX('DDD Model Calculations'!$D$20-AVERAGE('Weather Data'!E948,'Weather Data'!E950),0))</f>
        <v>0</v>
      </c>
      <c r="J949">
        <f>IF(F949&lt;&gt;"",MAX('DDD Model Calculations'!$D$20-'Weather Data'!F949,0),MAX('DDD Model Calculations'!$D$20-AVERAGE('Weather Data'!F948,'Weather Data'!F950),0))</f>
        <v>0</v>
      </c>
      <c r="K949">
        <f>IF(G949&lt;&gt;"",MAX('DDD Model Calculations'!$D$20-'Weather Data'!G949,0),MAX('DDD Model Calculations'!$D$20-AVERAGE('Weather Data'!G948,'Weather Data'!G950),0))</f>
        <v>0</v>
      </c>
      <c r="L949" s="2">
        <f t="shared" si="70"/>
        <v>42587</v>
      </c>
      <c r="M949">
        <f t="shared" si="71"/>
        <v>10164.799995027483</v>
      </c>
      <c r="N949">
        <f t="shared" si="72"/>
        <v>10722.400000706315</v>
      </c>
      <c r="O949">
        <f t="shared" si="73"/>
        <v>11889.800004720688</v>
      </c>
      <c r="P949">
        <f t="shared" si="74"/>
        <v>14810.100024178624</v>
      </c>
    </row>
    <row r="950" spans="1:16" x14ac:dyDescent="0.4">
      <c r="A950" s="1">
        <v>2016</v>
      </c>
      <c r="B950" s="1">
        <v>8</v>
      </c>
      <c r="C950" s="1">
        <v>6</v>
      </c>
      <c r="D950" s="1">
        <v>24.29999923706055</v>
      </c>
      <c r="E950" s="1">
        <v>21.39999961853027</v>
      </c>
      <c r="F950" s="1">
        <v>22.39999961853027</v>
      </c>
      <c r="G950" s="1">
        <v>18.10000038146973</v>
      </c>
      <c r="H950">
        <f>IF(D950&lt;&gt;"",MAX('DDD Model Calculations'!$D$20-'Weather Data'!D950,0),MAX('DDD Model Calculations'!$D$20-AVERAGE('Weather Data'!D949,'Weather Data'!D951),0))</f>
        <v>0</v>
      </c>
      <c r="I950">
        <f>IF(E950&lt;&gt;"",MAX('DDD Model Calculations'!$D$20-'Weather Data'!E950,0),MAX('DDD Model Calculations'!$D$20-AVERAGE('Weather Data'!E949,'Weather Data'!E951),0))</f>
        <v>0</v>
      </c>
      <c r="J950">
        <f>IF(F950&lt;&gt;"",MAX('DDD Model Calculations'!$D$20-'Weather Data'!F950,0),MAX('DDD Model Calculations'!$D$20-AVERAGE('Weather Data'!F949,'Weather Data'!F951),0))</f>
        <v>0</v>
      </c>
      <c r="K950">
        <f>IF(G950&lt;&gt;"",MAX('DDD Model Calculations'!$D$20-'Weather Data'!G950,0),MAX('DDD Model Calculations'!$D$20-AVERAGE('Weather Data'!G949,'Weather Data'!G951),0))</f>
        <v>0</v>
      </c>
      <c r="L950" s="2">
        <f t="shared" si="70"/>
        <v>42588</v>
      </c>
      <c r="M950">
        <f t="shared" si="71"/>
        <v>10164.799995027483</v>
      </c>
      <c r="N950">
        <f t="shared" si="72"/>
        <v>10722.400000706315</v>
      </c>
      <c r="O950">
        <f t="shared" si="73"/>
        <v>11889.800004720688</v>
      </c>
      <c r="P950">
        <f t="shared" si="74"/>
        <v>14810.100024178624</v>
      </c>
    </row>
    <row r="951" spans="1:16" x14ac:dyDescent="0.4">
      <c r="A951" s="1">
        <v>2016</v>
      </c>
      <c r="B951" s="1">
        <v>8</v>
      </c>
      <c r="C951" s="1">
        <v>7</v>
      </c>
      <c r="D951" s="1">
        <v>23.20000076293945</v>
      </c>
      <c r="E951" s="1">
        <v>19.10000038146973</v>
      </c>
      <c r="F951" s="1">
        <v>20.70000076293945</v>
      </c>
      <c r="G951" s="1">
        <v>18.10000038146973</v>
      </c>
      <c r="H951">
        <f>IF(D951&lt;&gt;"",MAX('DDD Model Calculations'!$D$20-'Weather Data'!D951,0),MAX('DDD Model Calculations'!$D$20-AVERAGE('Weather Data'!D950,'Weather Data'!D952),0))</f>
        <v>0</v>
      </c>
      <c r="I951">
        <f>IF(E951&lt;&gt;"",MAX('DDD Model Calculations'!$D$20-'Weather Data'!E951,0),MAX('DDD Model Calculations'!$D$20-AVERAGE('Weather Data'!E950,'Weather Data'!E952),0))</f>
        <v>0</v>
      </c>
      <c r="J951">
        <f>IF(F951&lt;&gt;"",MAX('DDD Model Calculations'!$D$20-'Weather Data'!F951,0),MAX('DDD Model Calculations'!$D$20-AVERAGE('Weather Data'!F950,'Weather Data'!F952),0))</f>
        <v>0</v>
      </c>
      <c r="K951">
        <f>IF(G951&lt;&gt;"",MAX('DDD Model Calculations'!$D$20-'Weather Data'!G951,0),MAX('DDD Model Calculations'!$D$20-AVERAGE('Weather Data'!G950,'Weather Data'!G952),0))</f>
        <v>0</v>
      </c>
      <c r="L951" s="2">
        <f t="shared" si="70"/>
        <v>42589</v>
      </c>
      <c r="M951">
        <f t="shared" si="71"/>
        <v>10164.799995027483</v>
      </c>
      <c r="N951">
        <f t="shared" si="72"/>
        <v>10722.400000706315</v>
      </c>
      <c r="O951">
        <f t="shared" si="73"/>
        <v>11889.800004720688</v>
      </c>
      <c r="P951">
        <f t="shared" si="74"/>
        <v>14810.100024178624</v>
      </c>
    </row>
    <row r="952" spans="1:16" x14ac:dyDescent="0.4">
      <c r="A952" s="1">
        <v>2016</v>
      </c>
      <c r="B952" s="1">
        <v>8</v>
      </c>
      <c r="C952" s="1">
        <v>8</v>
      </c>
      <c r="D952" s="1">
        <v>22.29999923706055</v>
      </c>
      <c r="E952" s="1">
        <v>19.60000038146973</v>
      </c>
      <c r="F952" s="1">
        <v>21.20000076293945</v>
      </c>
      <c r="G952" s="1">
        <v>17.89999961853027</v>
      </c>
      <c r="H952">
        <f>IF(D952&lt;&gt;"",MAX('DDD Model Calculations'!$D$20-'Weather Data'!D952,0),MAX('DDD Model Calculations'!$D$20-AVERAGE('Weather Data'!D951,'Weather Data'!D953),0))</f>
        <v>0</v>
      </c>
      <c r="I952">
        <f>IF(E952&lt;&gt;"",MAX('DDD Model Calculations'!$D$20-'Weather Data'!E952,0),MAX('DDD Model Calculations'!$D$20-AVERAGE('Weather Data'!E951,'Weather Data'!E953),0))</f>
        <v>0</v>
      </c>
      <c r="J952">
        <f>IF(F952&lt;&gt;"",MAX('DDD Model Calculations'!$D$20-'Weather Data'!F952,0),MAX('DDD Model Calculations'!$D$20-AVERAGE('Weather Data'!F951,'Weather Data'!F953),0))</f>
        <v>0</v>
      </c>
      <c r="K952">
        <f>IF(G952&lt;&gt;"",MAX('DDD Model Calculations'!$D$20-'Weather Data'!G952,0),MAX('DDD Model Calculations'!$D$20-AVERAGE('Weather Data'!G951,'Weather Data'!G953),0))</f>
        <v>0.10000038146973012</v>
      </c>
      <c r="L952" s="2">
        <f t="shared" si="70"/>
        <v>42590</v>
      </c>
      <c r="M952">
        <f t="shared" si="71"/>
        <v>10164.799995027483</v>
      </c>
      <c r="N952">
        <f t="shared" si="72"/>
        <v>10722.400000706315</v>
      </c>
      <c r="O952">
        <f t="shared" si="73"/>
        <v>11889.800004720688</v>
      </c>
      <c r="P952">
        <f t="shared" si="74"/>
        <v>14810.200024560094</v>
      </c>
    </row>
    <row r="953" spans="1:16" x14ac:dyDescent="0.4">
      <c r="A953" s="1">
        <v>2016</v>
      </c>
      <c r="B953" s="1">
        <v>8</v>
      </c>
      <c r="C953" s="1">
        <v>9</v>
      </c>
      <c r="D953" s="1">
        <v>24.5</v>
      </c>
      <c r="E953" s="1">
        <v>22.10000038146973</v>
      </c>
      <c r="F953" s="1">
        <v>23.10000038146973</v>
      </c>
      <c r="G953" s="1">
        <v>23.20000076293945</v>
      </c>
      <c r="H953">
        <f>IF(D953&lt;&gt;"",MAX('DDD Model Calculations'!$D$20-'Weather Data'!D953,0),MAX('DDD Model Calculations'!$D$20-AVERAGE('Weather Data'!D952,'Weather Data'!D954),0))</f>
        <v>0</v>
      </c>
      <c r="I953">
        <f>IF(E953&lt;&gt;"",MAX('DDD Model Calculations'!$D$20-'Weather Data'!E953,0),MAX('DDD Model Calculations'!$D$20-AVERAGE('Weather Data'!E952,'Weather Data'!E954),0))</f>
        <v>0</v>
      </c>
      <c r="J953">
        <f>IF(F953&lt;&gt;"",MAX('DDD Model Calculations'!$D$20-'Weather Data'!F953,0),MAX('DDD Model Calculations'!$D$20-AVERAGE('Weather Data'!F952,'Weather Data'!F954),0))</f>
        <v>0</v>
      </c>
      <c r="K953">
        <f>IF(G953&lt;&gt;"",MAX('DDD Model Calculations'!$D$20-'Weather Data'!G953,0),MAX('DDD Model Calculations'!$D$20-AVERAGE('Weather Data'!G952,'Weather Data'!G954),0))</f>
        <v>0</v>
      </c>
      <c r="L953" s="2">
        <f t="shared" si="70"/>
        <v>42591</v>
      </c>
      <c r="M953">
        <f t="shared" si="71"/>
        <v>10164.799995027483</v>
      </c>
      <c r="N953">
        <f t="shared" si="72"/>
        <v>10722.400000706315</v>
      </c>
      <c r="O953">
        <f t="shared" si="73"/>
        <v>11889.800004720688</v>
      </c>
      <c r="P953">
        <f t="shared" si="74"/>
        <v>14810.200024560094</v>
      </c>
    </row>
    <row r="954" spans="1:16" x14ac:dyDescent="0.4">
      <c r="A954" s="1">
        <v>2016</v>
      </c>
      <c r="B954" s="1">
        <v>8</v>
      </c>
      <c r="C954" s="1">
        <v>10</v>
      </c>
      <c r="D954" s="1">
        <v>28.79999923706055</v>
      </c>
      <c r="E954" s="1">
        <v>25.29999923706055</v>
      </c>
      <c r="F954" s="1">
        <v>27</v>
      </c>
      <c r="G954" s="1">
        <v>12.80000019073486</v>
      </c>
      <c r="H954">
        <f>IF(D954&lt;&gt;"",MAX('DDD Model Calculations'!$D$20-'Weather Data'!D954,0),MAX('DDD Model Calculations'!$D$20-AVERAGE('Weather Data'!D953,'Weather Data'!D955),0))</f>
        <v>0</v>
      </c>
      <c r="I954">
        <f>IF(E954&lt;&gt;"",MAX('DDD Model Calculations'!$D$20-'Weather Data'!E954,0),MAX('DDD Model Calculations'!$D$20-AVERAGE('Weather Data'!E953,'Weather Data'!E955),0))</f>
        <v>0</v>
      </c>
      <c r="J954">
        <f>IF(F954&lt;&gt;"",MAX('DDD Model Calculations'!$D$20-'Weather Data'!F954,0),MAX('DDD Model Calculations'!$D$20-AVERAGE('Weather Data'!F953,'Weather Data'!F955),0))</f>
        <v>0</v>
      </c>
      <c r="K954">
        <f>IF(G954&lt;&gt;"",MAX('DDD Model Calculations'!$D$20-'Weather Data'!G954,0),MAX('DDD Model Calculations'!$D$20-AVERAGE('Weather Data'!G953,'Weather Data'!G955),0))</f>
        <v>5.1999998092651403</v>
      </c>
      <c r="L954" s="2">
        <f t="shared" si="70"/>
        <v>42592</v>
      </c>
      <c r="M954">
        <f t="shared" si="71"/>
        <v>10164.799995027483</v>
      </c>
      <c r="N954">
        <f t="shared" si="72"/>
        <v>10722.400000706315</v>
      </c>
      <c r="O954">
        <f t="shared" si="73"/>
        <v>11889.800004720688</v>
      </c>
      <c r="P954">
        <f t="shared" si="74"/>
        <v>14815.400024369359</v>
      </c>
    </row>
    <row r="955" spans="1:16" x14ac:dyDescent="0.4">
      <c r="A955" s="1">
        <v>2016</v>
      </c>
      <c r="B955" s="1">
        <v>8</v>
      </c>
      <c r="C955" s="1">
        <v>11</v>
      </c>
      <c r="D955" s="1">
        <v>27.79999923706055</v>
      </c>
      <c r="E955" s="1">
        <v>24.20000076293945</v>
      </c>
      <c r="F955" s="1">
        <v>26.70000076293945</v>
      </c>
      <c r="G955" s="1">
        <v>15.30000019073486</v>
      </c>
      <c r="H955">
        <f>IF(D955&lt;&gt;"",MAX('DDD Model Calculations'!$D$20-'Weather Data'!D955,0),MAX('DDD Model Calculations'!$D$20-AVERAGE('Weather Data'!D954,'Weather Data'!D956),0))</f>
        <v>0</v>
      </c>
      <c r="I955">
        <f>IF(E955&lt;&gt;"",MAX('DDD Model Calculations'!$D$20-'Weather Data'!E955,0),MAX('DDD Model Calculations'!$D$20-AVERAGE('Weather Data'!E954,'Weather Data'!E956),0))</f>
        <v>0</v>
      </c>
      <c r="J955">
        <f>IF(F955&lt;&gt;"",MAX('DDD Model Calculations'!$D$20-'Weather Data'!F955,0),MAX('DDD Model Calculations'!$D$20-AVERAGE('Weather Data'!F954,'Weather Data'!F956),0))</f>
        <v>0</v>
      </c>
      <c r="K955">
        <f>IF(G955&lt;&gt;"",MAX('DDD Model Calculations'!$D$20-'Weather Data'!G955,0),MAX('DDD Model Calculations'!$D$20-AVERAGE('Weather Data'!G954,'Weather Data'!G956),0))</f>
        <v>2.6999998092651403</v>
      </c>
      <c r="L955" s="2">
        <f t="shared" si="70"/>
        <v>42593</v>
      </c>
      <c r="M955">
        <f t="shared" si="71"/>
        <v>10164.799995027483</v>
      </c>
      <c r="N955">
        <f t="shared" si="72"/>
        <v>10722.400000706315</v>
      </c>
      <c r="O955">
        <f t="shared" si="73"/>
        <v>11889.800004720688</v>
      </c>
      <c r="P955">
        <f t="shared" si="74"/>
        <v>14818.100024178624</v>
      </c>
    </row>
    <row r="956" spans="1:16" x14ac:dyDescent="0.4">
      <c r="A956" s="1">
        <v>2016</v>
      </c>
      <c r="B956" s="1">
        <v>8</v>
      </c>
      <c r="C956" s="1">
        <v>12</v>
      </c>
      <c r="D956" s="1">
        <v>30.5</v>
      </c>
      <c r="E956" s="1">
        <v>27.5</v>
      </c>
      <c r="F956" s="1">
        <v>21.60000038146973</v>
      </c>
      <c r="G956" s="1">
        <v>18</v>
      </c>
      <c r="H956">
        <f>IF(D956&lt;&gt;"",MAX('DDD Model Calculations'!$D$20-'Weather Data'!D956,0),MAX('DDD Model Calculations'!$D$20-AVERAGE('Weather Data'!D955,'Weather Data'!D957),0))</f>
        <v>0</v>
      </c>
      <c r="I956">
        <f>IF(E956&lt;&gt;"",MAX('DDD Model Calculations'!$D$20-'Weather Data'!E956,0),MAX('DDD Model Calculations'!$D$20-AVERAGE('Weather Data'!E955,'Weather Data'!E957),0))</f>
        <v>0</v>
      </c>
      <c r="J956">
        <f>IF(F956&lt;&gt;"",MAX('DDD Model Calculations'!$D$20-'Weather Data'!F956,0),MAX('DDD Model Calculations'!$D$20-AVERAGE('Weather Data'!F955,'Weather Data'!F957),0))</f>
        <v>0</v>
      </c>
      <c r="K956">
        <f>IF(G956&lt;&gt;"",MAX('DDD Model Calculations'!$D$20-'Weather Data'!G956,0),MAX('DDD Model Calculations'!$D$20-AVERAGE('Weather Data'!G955,'Weather Data'!G957),0))</f>
        <v>0</v>
      </c>
      <c r="L956" s="2">
        <f t="shared" si="70"/>
        <v>42594</v>
      </c>
      <c r="M956">
        <f t="shared" si="71"/>
        <v>10164.799995027483</v>
      </c>
      <c r="N956">
        <f t="shared" si="72"/>
        <v>10722.400000706315</v>
      </c>
      <c r="O956">
        <f t="shared" si="73"/>
        <v>11889.800004720688</v>
      </c>
      <c r="P956">
        <f t="shared" si="74"/>
        <v>14818.100024178624</v>
      </c>
    </row>
    <row r="957" spans="1:16" x14ac:dyDescent="0.4">
      <c r="A957" s="1">
        <v>2016</v>
      </c>
      <c r="B957" s="1">
        <v>8</v>
      </c>
      <c r="C957" s="1">
        <v>13</v>
      </c>
      <c r="D957" s="1">
        <v>26.39999961853027</v>
      </c>
      <c r="E957" s="1">
        <v>24.39999961853027</v>
      </c>
      <c r="F957" s="1">
        <v>18</v>
      </c>
      <c r="G957" s="1">
        <v>17.70000076293945</v>
      </c>
      <c r="H957">
        <f>IF(D957&lt;&gt;"",MAX('DDD Model Calculations'!$D$20-'Weather Data'!D957,0),MAX('DDD Model Calculations'!$D$20-AVERAGE('Weather Data'!D956,'Weather Data'!D958),0))</f>
        <v>0</v>
      </c>
      <c r="I957">
        <f>IF(E957&lt;&gt;"",MAX('DDD Model Calculations'!$D$20-'Weather Data'!E957,0),MAX('DDD Model Calculations'!$D$20-AVERAGE('Weather Data'!E956,'Weather Data'!E958),0))</f>
        <v>0</v>
      </c>
      <c r="J957">
        <f>IF(F957&lt;&gt;"",MAX('DDD Model Calculations'!$D$20-'Weather Data'!F957,0),MAX('DDD Model Calculations'!$D$20-AVERAGE('Weather Data'!F956,'Weather Data'!F958),0))</f>
        <v>0</v>
      </c>
      <c r="K957">
        <f>IF(G957&lt;&gt;"",MAX('DDD Model Calculations'!$D$20-'Weather Data'!G957,0),MAX('DDD Model Calculations'!$D$20-AVERAGE('Weather Data'!G956,'Weather Data'!G958),0))</f>
        <v>0.29999923706055043</v>
      </c>
      <c r="L957" s="2">
        <f t="shared" si="70"/>
        <v>42595</v>
      </c>
      <c r="M957">
        <f t="shared" si="71"/>
        <v>10164.799995027483</v>
      </c>
      <c r="N957">
        <f t="shared" si="72"/>
        <v>10722.400000706315</v>
      </c>
      <c r="O957">
        <f t="shared" si="73"/>
        <v>11889.800004720688</v>
      </c>
      <c r="P957">
        <f t="shared" si="74"/>
        <v>14818.400023415685</v>
      </c>
    </row>
    <row r="958" spans="1:16" x14ac:dyDescent="0.4">
      <c r="A958" s="1">
        <v>2016</v>
      </c>
      <c r="B958" s="1">
        <v>8</v>
      </c>
      <c r="C958" s="1">
        <v>14</v>
      </c>
      <c r="D958" s="1">
        <v>24.29999923706055</v>
      </c>
      <c r="E958" s="1">
        <v>22</v>
      </c>
      <c r="F958" s="1">
        <v>20.20000076293945</v>
      </c>
      <c r="G958" s="1">
        <v>19.29999923706055</v>
      </c>
      <c r="H958">
        <f>IF(D958&lt;&gt;"",MAX('DDD Model Calculations'!$D$20-'Weather Data'!D958,0),MAX('DDD Model Calculations'!$D$20-AVERAGE('Weather Data'!D957,'Weather Data'!D959),0))</f>
        <v>0</v>
      </c>
      <c r="I958">
        <f>IF(E958&lt;&gt;"",MAX('DDD Model Calculations'!$D$20-'Weather Data'!E958,0),MAX('DDD Model Calculations'!$D$20-AVERAGE('Weather Data'!E957,'Weather Data'!E959),0))</f>
        <v>0</v>
      </c>
      <c r="J958">
        <f>IF(F958&lt;&gt;"",MAX('DDD Model Calculations'!$D$20-'Weather Data'!F958,0),MAX('DDD Model Calculations'!$D$20-AVERAGE('Weather Data'!F957,'Weather Data'!F959),0))</f>
        <v>0</v>
      </c>
      <c r="K958">
        <f>IF(G958&lt;&gt;"",MAX('DDD Model Calculations'!$D$20-'Weather Data'!G958,0),MAX('DDD Model Calculations'!$D$20-AVERAGE('Weather Data'!G957,'Weather Data'!G959),0))</f>
        <v>0</v>
      </c>
      <c r="L958" s="2">
        <f t="shared" si="70"/>
        <v>42596</v>
      </c>
      <c r="M958">
        <f t="shared" si="71"/>
        <v>10164.799995027483</v>
      </c>
      <c r="N958">
        <f t="shared" si="72"/>
        <v>10722.400000706315</v>
      </c>
      <c r="O958">
        <f t="shared" si="73"/>
        <v>11889.800004720688</v>
      </c>
      <c r="P958">
        <f t="shared" si="74"/>
        <v>14818.400023415685</v>
      </c>
    </row>
    <row r="959" spans="1:16" x14ac:dyDescent="0.4">
      <c r="A959" s="1">
        <v>2016</v>
      </c>
      <c r="B959" s="1">
        <v>8</v>
      </c>
      <c r="C959" s="1">
        <v>15</v>
      </c>
      <c r="D959" s="1">
        <v>22.29999923706055</v>
      </c>
      <c r="E959" s="1">
        <v>22.29999923706055</v>
      </c>
      <c r="F959" s="1">
        <v>21.20000076293945</v>
      </c>
      <c r="G959" s="1">
        <v>19</v>
      </c>
      <c r="H959">
        <f>IF(D959&lt;&gt;"",MAX('DDD Model Calculations'!$D$20-'Weather Data'!D959,0),MAX('DDD Model Calculations'!$D$20-AVERAGE('Weather Data'!D958,'Weather Data'!D960),0))</f>
        <v>0</v>
      </c>
      <c r="I959">
        <f>IF(E959&lt;&gt;"",MAX('DDD Model Calculations'!$D$20-'Weather Data'!E959,0),MAX('DDD Model Calculations'!$D$20-AVERAGE('Weather Data'!E958,'Weather Data'!E960),0))</f>
        <v>0</v>
      </c>
      <c r="J959">
        <f>IF(F959&lt;&gt;"",MAX('DDD Model Calculations'!$D$20-'Weather Data'!F959,0),MAX('DDD Model Calculations'!$D$20-AVERAGE('Weather Data'!F958,'Weather Data'!F960),0))</f>
        <v>0</v>
      </c>
      <c r="K959">
        <f>IF(G959&lt;&gt;"",MAX('DDD Model Calculations'!$D$20-'Weather Data'!G959,0),MAX('DDD Model Calculations'!$D$20-AVERAGE('Weather Data'!G958,'Weather Data'!G960),0))</f>
        <v>0</v>
      </c>
      <c r="L959" s="2">
        <f t="shared" si="70"/>
        <v>42597</v>
      </c>
      <c r="M959">
        <f t="shared" si="71"/>
        <v>10164.799995027483</v>
      </c>
      <c r="N959">
        <f t="shared" si="72"/>
        <v>10722.400000706315</v>
      </c>
      <c r="O959">
        <f t="shared" si="73"/>
        <v>11889.800004720688</v>
      </c>
      <c r="P959">
        <f t="shared" si="74"/>
        <v>14818.400023415685</v>
      </c>
    </row>
    <row r="960" spans="1:16" x14ac:dyDescent="0.4">
      <c r="A960" s="1">
        <v>2016</v>
      </c>
      <c r="B960" s="1">
        <v>8</v>
      </c>
      <c r="C960" s="1">
        <v>16</v>
      </c>
      <c r="D960" s="1">
        <v>24</v>
      </c>
      <c r="E960" s="1">
        <v>21.5</v>
      </c>
      <c r="F960" s="1">
        <v>19</v>
      </c>
      <c r="G960" s="1">
        <v>21</v>
      </c>
      <c r="H960">
        <f>IF(D960&lt;&gt;"",MAX('DDD Model Calculations'!$D$20-'Weather Data'!D960,0),MAX('DDD Model Calculations'!$D$20-AVERAGE('Weather Data'!D959,'Weather Data'!D961),0))</f>
        <v>0</v>
      </c>
      <c r="I960">
        <f>IF(E960&lt;&gt;"",MAX('DDD Model Calculations'!$D$20-'Weather Data'!E960,0),MAX('DDD Model Calculations'!$D$20-AVERAGE('Weather Data'!E959,'Weather Data'!E961),0))</f>
        <v>0</v>
      </c>
      <c r="J960">
        <f>IF(F960&lt;&gt;"",MAX('DDD Model Calculations'!$D$20-'Weather Data'!F960,0),MAX('DDD Model Calculations'!$D$20-AVERAGE('Weather Data'!F959,'Weather Data'!F961),0))</f>
        <v>0</v>
      </c>
      <c r="K960">
        <f>IF(G960&lt;&gt;"",MAX('DDD Model Calculations'!$D$20-'Weather Data'!G960,0),MAX('DDD Model Calculations'!$D$20-AVERAGE('Weather Data'!G959,'Weather Data'!G961),0))</f>
        <v>0</v>
      </c>
      <c r="L960" s="2">
        <f t="shared" si="70"/>
        <v>42598</v>
      </c>
      <c r="M960">
        <f t="shared" si="71"/>
        <v>10164.799995027483</v>
      </c>
      <c r="N960">
        <f t="shared" si="72"/>
        <v>10722.400000706315</v>
      </c>
      <c r="O960">
        <f t="shared" si="73"/>
        <v>11889.800004720688</v>
      </c>
      <c r="P960">
        <f t="shared" si="74"/>
        <v>14818.400023415685</v>
      </c>
    </row>
    <row r="961" spans="1:16" x14ac:dyDescent="0.4">
      <c r="A961" s="1">
        <v>2016</v>
      </c>
      <c r="B961" s="1">
        <v>8</v>
      </c>
      <c r="C961" s="1">
        <v>17</v>
      </c>
      <c r="D961" s="1">
        <v>21.70000076293945</v>
      </c>
      <c r="E961" s="1">
        <v>21.10000038146973</v>
      </c>
      <c r="F961" s="1">
        <v>22.39999961853027</v>
      </c>
      <c r="G961" s="1"/>
      <c r="H961">
        <f>IF(D961&lt;&gt;"",MAX('DDD Model Calculations'!$D$20-'Weather Data'!D961,0),MAX('DDD Model Calculations'!$D$20-AVERAGE('Weather Data'!D960,'Weather Data'!D962),0))</f>
        <v>0</v>
      </c>
      <c r="I961">
        <f>IF(E961&lt;&gt;"",MAX('DDD Model Calculations'!$D$20-'Weather Data'!E961,0),MAX('DDD Model Calculations'!$D$20-AVERAGE('Weather Data'!E960,'Weather Data'!E962),0))</f>
        <v>0</v>
      </c>
      <c r="J961">
        <f>IF(F961&lt;&gt;"",MAX('DDD Model Calculations'!$D$20-'Weather Data'!F961,0),MAX('DDD Model Calculations'!$D$20-AVERAGE('Weather Data'!F960,'Weather Data'!F962),0))</f>
        <v>0</v>
      </c>
      <c r="K961">
        <f>IF(G961&lt;&gt;"",MAX('DDD Model Calculations'!$D$20-'Weather Data'!G961,0),MAX('DDD Model Calculations'!$D$20-AVERAGE('Weather Data'!G960,'Weather Data'!G962),0))</f>
        <v>0</v>
      </c>
      <c r="L961" s="2">
        <f t="shared" si="70"/>
        <v>42599</v>
      </c>
      <c r="M961">
        <f t="shared" si="71"/>
        <v>10164.799995027483</v>
      </c>
      <c r="N961">
        <f t="shared" si="72"/>
        <v>10722.400000706315</v>
      </c>
      <c r="O961">
        <f t="shared" si="73"/>
        <v>11889.800004720688</v>
      </c>
      <c r="P961">
        <f t="shared" si="74"/>
        <v>14818.400023415685</v>
      </c>
    </row>
    <row r="962" spans="1:16" x14ac:dyDescent="0.4">
      <c r="A962" s="1">
        <v>2016</v>
      </c>
      <c r="B962" s="1">
        <v>8</v>
      </c>
      <c r="C962" s="1">
        <v>18</v>
      </c>
      <c r="D962" s="1">
        <v>24.10000038146973</v>
      </c>
      <c r="E962" s="1">
        <v>21.79999923706055</v>
      </c>
      <c r="F962" s="1">
        <v>21.39999961853027</v>
      </c>
      <c r="G962" s="1">
        <v>21.70000076293945</v>
      </c>
      <c r="H962">
        <f>IF(D962&lt;&gt;"",MAX('DDD Model Calculations'!$D$20-'Weather Data'!D962,0),MAX('DDD Model Calculations'!$D$20-AVERAGE('Weather Data'!D961,'Weather Data'!D963),0))</f>
        <v>0</v>
      </c>
      <c r="I962">
        <f>IF(E962&lt;&gt;"",MAX('DDD Model Calculations'!$D$20-'Weather Data'!E962,0),MAX('DDD Model Calculations'!$D$20-AVERAGE('Weather Data'!E961,'Weather Data'!E963),0))</f>
        <v>0</v>
      </c>
      <c r="J962">
        <f>IF(F962&lt;&gt;"",MAX('DDD Model Calculations'!$D$20-'Weather Data'!F962,0),MAX('DDD Model Calculations'!$D$20-AVERAGE('Weather Data'!F961,'Weather Data'!F963),0))</f>
        <v>0</v>
      </c>
      <c r="K962">
        <f>IF(G962&lt;&gt;"",MAX('DDD Model Calculations'!$D$20-'Weather Data'!G962,0),MAX('DDD Model Calculations'!$D$20-AVERAGE('Weather Data'!G961,'Weather Data'!G963),0))</f>
        <v>0</v>
      </c>
      <c r="L962" s="2">
        <f t="shared" ref="L962:L1025" si="75">DATE(A962,B962,C962)</f>
        <v>42600</v>
      </c>
      <c r="M962">
        <f t="shared" si="71"/>
        <v>10164.799995027483</v>
      </c>
      <c r="N962">
        <f t="shared" si="72"/>
        <v>10722.400000706315</v>
      </c>
      <c r="O962">
        <f t="shared" si="73"/>
        <v>11889.800004720688</v>
      </c>
      <c r="P962">
        <f t="shared" si="74"/>
        <v>14818.400023415685</v>
      </c>
    </row>
    <row r="963" spans="1:16" x14ac:dyDescent="0.4">
      <c r="A963" s="1">
        <v>2016</v>
      </c>
      <c r="B963" s="1">
        <v>8</v>
      </c>
      <c r="C963" s="1">
        <v>19</v>
      </c>
      <c r="D963" s="1">
        <v>24.29999923706055</v>
      </c>
      <c r="E963" s="1">
        <v>21.89999961853027</v>
      </c>
      <c r="F963" s="1">
        <v>20.89999961853027</v>
      </c>
      <c r="G963" s="1">
        <v>20.70000076293945</v>
      </c>
      <c r="H963">
        <f>IF(D963&lt;&gt;"",MAX('DDD Model Calculations'!$D$20-'Weather Data'!D963,0),MAX('DDD Model Calculations'!$D$20-AVERAGE('Weather Data'!D962,'Weather Data'!D964),0))</f>
        <v>0</v>
      </c>
      <c r="I963">
        <f>IF(E963&lt;&gt;"",MAX('DDD Model Calculations'!$D$20-'Weather Data'!E963,0),MAX('DDD Model Calculations'!$D$20-AVERAGE('Weather Data'!E962,'Weather Data'!E964),0))</f>
        <v>0</v>
      </c>
      <c r="J963">
        <f>IF(F963&lt;&gt;"",MAX('DDD Model Calculations'!$D$20-'Weather Data'!F963,0),MAX('DDD Model Calculations'!$D$20-AVERAGE('Weather Data'!F962,'Weather Data'!F964),0))</f>
        <v>0</v>
      </c>
      <c r="K963">
        <f>IF(G963&lt;&gt;"",MAX('DDD Model Calculations'!$D$20-'Weather Data'!G963,0),MAX('DDD Model Calculations'!$D$20-AVERAGE('Weather Data'!G962,'Weather Data'!G964),0))</f>
        <v>0</v>
      </c>
      <c r="L963" s="2">
        <f t="shared" si="75"/>
        <v>42601</v>
      </c>
      <c r="M963">
        <f t="shared" ref="M963:M1026" si="76">M962+H963</f>
        <v>10164.799995027483</v>
      </c>
      <c r="N963">
        <f t="shared" ref="N963:N1026" si="77">N962+I963</f>
        <v>10722.400000706315</v>
      </c>
      <c r="O963">
        <f t="shared" ref="O963:O1026" si="78">O962+J963</f>
        <v>11889.800004720688</v>
      </c>
      <c r="P963">
        <f t="shared" ref="P963:P1026" si="79">P962+K963</f>
        <v>14818.400023415685</v>
      </c>
    </row>
    <row r="964" spans="1:16" x14ac:dyDescent="0.4">
      <c r="A964" s="1">
        <v>2016</v>
      </c>
      <c r="B964" s="1">
        <v>8</v>
      </c>
      <c r="C964" s="1">
        <v>20</v>
      </c>
      <c r="D964" s="1">
        <v>26</v>
      </c>
      <c r="E964" s="1">
        <v>23.5</v>
      </c>
      <c r="F964" s="1">
        <v>23.70000076293945</v>
      </c>
      <c r="G964" s="1">
        <v>16.39999961853027</v>
      </c>
      <c r="H964">
        <f>IF(D964&lt;&gt;"",MAX('DDD Model Calculations'!$D$20-'Weather Data'!D964,0),MAX('DDD Model Calculations'!$D$20-AVERAGE('Weather Data'!D963,'Weather Data'!D965),0))</f>
        <v>0</v>
      </c>
      <c r="I964">
        <f>IF(E964&lt;&gt;"",MAX('DDD Model Calculations'!$D$20-'Weather Data'!E964,0),MAX('DDD Model Calculations'!$D$20-AVERAGE('Weather Data'!E963,'Weather Data'!E965),0))</f>
        <v>0</v>
      </c>
      <c r="J964">
        <f>IF(F964&lt;&gt;"",MAX('DDD Model Calculations'!$D$20-'Weather Data'!F964,0),MAX('DDD Model Calculations'!$D$20-AVERAGE('Weather Data'!F963,'Weather Data'!F965),0))</f>
        <v>0</v>
      </c>
      <c r="K964">
        <f>IF(G964&lt;&gt;"",MAX('DDD Model Calculations'!$D$20-'Weather Data'!G964,0),MAX('DDD Model Calculations'!$D$20-AVERAGE('Weather Data'!G963,'Weather Data'!G965),0))</f>
        <v>1.6000003814697301</v>
      </c>
      <c r="L964" s="2">
        <f t="shared" si="75"/>
        <v>42602</v>
      </c>
      <c r="M964">
        <f t="shared" si="76"/>
        <v>10164.799995027483</v>
      </c>
      <c r="N964">
        <f t="shared" si="77"/>
        <v>10722.400000706315</v>
      </c>
      <c r="O964">
        <f t="shared" si="78"/>
        <v>11889.800004720688</v>
      </c>
      <c r="P964">
        <f t="shared" si="79"/>
        <v>14820.000023797154</v>
      </c>
    </row>
    <row r="965" spans="1:16" x14ac:dyDescent="0.4">
      <c r="A965" s="1">
        <v>2016</v>
      </c>
      <c r="B965" s="1">
        <v>8</v>
      </c>
      <c r="C965" s="1">
        <v>21</v>
      </c>
      <c r="D965" s="1">
        <v>21.79999923706055</v>
      </c>
      <c r="E965" s="1">
        <v>19.70000076293945</v>
      </c>
      <c r="F965" s="1">
        <v>19</v>
      </c>
      <c r="G965" s="1">
        <v>15.10000038146973</v>
      </c>
      <c r="H965">
        <f>IF(D965&lt;&gt;"",MAX('DDD Model Calculations'!$D$20-'Weather Data'!D965,0),MAX('DDD Model Calculations'!$D$20-AVERAGE('Weather Data'!D964,'Weather Data'!D966),0))</f>
        <v>0</v>
      </c>
      <c r="I965">
        <f>IF(E965&lt;&gt;"",MAX('DDD Model Calculations'!$D$20-'Weather Data'!E965,0),MAX('DDD Model Calculations'!$D$20-AVERAGE('Weather Data'!E964,'Weather Data'!E966),0))</f>
        <v>0</v>
      </c>
      <c r="J965">
        <f>IF(F965&lt;&gt;"",MAX('DDD Model Calculations'!$D$20-'Weather Data'!F965,0),MAX('DDD Model Calculations'!$D$20-AVERAGE('Weather Data'!F964,'Weather Data'!F966),0))</f>
        <v>0</v>
      </c>
      <c r="K965">
        <f>IF(G965&lt;&gt;"",MAX('DDD Model Calculations'!$D$20-'Weather Data'!G965,0),MAX('DDD Model Calculations'!$D$20-AVERAGE('Weather Data'!G964,'Weather Data'!G966),0))</f>
        <v>2.8999996185302699</v>
      </c>
      <c r="L965" s="2">
        <f t="shared" si="75"/>
        <v>42603</v>
      </c>
      <c r="M965">
        <f t="shared" si="76"/>
        <v>10164.799995027483</v>
      </c>
      <c r="N965">
        <f t="shared" si="77"/>
        <v>10722.400000706315</v>
      </c>
      <c r="O965">
        <f t="shared" si="78"/>
        <v>11889.800004720688</v>
      </c>
      <c r="P965">
        <f t="shared" si="79"/>
        <v>14822.900023415685</v>
      </c>
    </row>
    <row r="966" spans="1:16" x14ac:dyDescent="0.4">
      <c r="A966" s="1">
        <v>2016</v>
      </c>
      <c r="B966" s="1">
        <v>8</v>
      </c>
      <c r="C966" s="1">
        <v>22</v>
      </c>
      <c r="D966" s="1">
        <v>18.89999961853027</v>
      </c>
      <c r="E966" s="1">
        <v>17.29999923706055</v>
      </c>
      <c r="F966" s="1">
        <v>16.60000038146973</v>
      </c>
      <c r="G966" s="1">
        <v>17.10000038146973</v>
      </c>
      <c r="H966">
        <f>IF(D966&lt;&gt;"",MAX('DDD Model Calculations'!$D$20-'Weather Data'!D966,0),MAX('DDD Model Calculations'!$D$20-AVERAGE('Weather Data'!D965,'Weather Data'!D967),0))</f>
        <v>0</v>
      </c>
      <c r="I966">
        <f>IF(E966&lt;&gt;"",MAX('DDD Model Calculations'!$D$20-'Weather Data'!E966,0),MAX('DDD Model Calculations'!$D$20-AVERAGE('Weather Data'!E965,'Weather Data'!E967),0))</f>
        <v>0.70000076293944957</v>
      </c>
      <c r="J966">
        <f>IF(F966&lt;&gt;"",MAX('DDD Model Calculations'!$D$20-'Weather Data'!F966,0),MAX('DDD Model Calculations'!$D$20-AVERAGE('Weather Data'!F965,'Weather Data'!F967),0))</f>
        <v>1.3999996185302699</v>
      </c>
      <c r="K966">
        <f>IF(G966&lt;&gt;"",MAX('DDD Model Calculations'!$D$20-'Weather Data'!G966,0),MAX('DDD Model Calculations'!$D$20-AVERAGE('Weather Data'!G965,'Weather Data'!G967),0))</f>
        <v>0.89999961853026988</v>
      </c>
      <c r="L966" s="2">
        <f t="shared" si="75"/>
        <v>42604</v>
      </c>
      <c r="M966">
        <f t="shared" si="76"/>
        <v>10164.799995027483</v>
      </c>
      <c r="N966">
        <f t="shared" si="77"/>
        <v>10723.100001469254</v>
      </c>
      <c r="O966">
        <f t="shared" si="78"/>
        <v>11891.200004339218</v>
      </c>
      <c r="P966">
        <f t="shared" si="79"/>
        <v>14823.800023034215</v>
      </c>
    </row>
    <row r="967" spans="1:16" x14ac:dyDescent="0.4">
      <c r="A967" s="1">
        <v>2016</v>
      </c>
      <c r="B967" s="1">
        <v>8</v>
      </c>
      <c r="C967" s="1">
        <v>23</v>
      </c>
      <c r="D967" s="1">
        <v>22.10000038146973</v>
      </c>
      <c r="E967" s="1">
        <v>19</v>
      </c>
      <c r="F967" s="1">
        <v>18.79999923706055</v>
      </c>
      <c r="G967" s="1">
        <v>21.10000038146973</v>
      </c>
      <c r="H967">
        <f>IF(D967&lt;&gt;"",MAX('DDD Model Calculations'!$D$20-'Weather Data'!D967,0),MAX('DDD Model Calculations'!$D$20-AVERAGE('Weather Data'!D966,'Weather Data'!D968),0))</f>
        <v>0</v>
      </c>
      <c r="I967">
        <f>IF(E967&lt;&gt;"",MAX('DDD Model Calculations'!$D$20-'Weather Data'!E967,0),MAX('DDD Model Calculations'!$D$20-AVERAGE('Weather Data'!E966,'Weather Data'!E968),0))</f>
        <v>0</v>
      </c>
      <c r="J967">
        <f>IF(F967&lt;&gt;"",MAX('DDD Model Calculations'!$D$20-'Weather Data'!F967,0),MAX('DDD Model Calculations'!$D$20-AVERAGE('Weather Data'!F966,'Weather Data'!F968),0))</f>
        <v>0</v>
      </c>
      <c r="K967">
        <f>IF(G967&lt;&gt;"",MAX('DDD Model Calculations'!$D$20-'Weather Data'!G967,0),MAX('DDD Model Calculations'!$D$20-AVERAGE('Weather Data'!G966,'Weather Data'!G968),0))</f>
        <v>0</v>
      </c>
      <c r="L967" s="2">
        <f t="shared" si="75"/>
        <v>42605</v>
      </c>
      <c r="M967">
        <f t="shared" si="76"/>
        <v>10164.799995027483</v>
      </c>
      <c r="N967">
        <f t="shared" si="77"/>
        <v>10723.100001469254</v>
      </c>
      <c r="O967">
        <f t="shared" si="78"/>
        <v>11891.200004339218</v>
      </c>
      <c r="P967">
        <f t="shared" si="79"/>
        <v>14823.800023034215</v>
      </c>
    </row>
    <row r="968" spans="1:16" x14ac:dyDescent="0.4">
      <c r="A968" s="1">
        <v>2016</v>
      </c>
      <c r="B968" s="1">
        <v>8</v>
      </c>
      <c r="C968" s="1">
        <v>24</v>
      </c>
      <c r="D968" s="1">
        <v>23.79999923706055</v>
      </c>
      <c r="E968" s="1">
        <v>20.70000076293945</v>
      </c>
      <c r="F968" s="1">
        <v>22.79999923706055</v>
      </c>
      <c r="G968" s="1">
        <v>21.70000076293945</v>
      </c>
      <c r="H968">
        <f>IF(D968&lt;&gt;"",MAX('DDD Model Calculations'!$D$20-'Weather Data'!D968,0),MAX('DDD Model Calculations'!$D$20-AVERAGE('Weather Data'!D967,'Weather Data'!D969),0))</f>
        <v>0</v>
      </c>
      <c r="I968">
        <f>IF(E968&lt;&gt;"",MAX('DDD Model Calculations'!$D$20-'Weather Data'!E968,0),MAX('DDD Model Calculations'!$D$20-AVERAGE('Weather Data'!E967,'Weather Data'!E969),0))</f>
        <v>0</v>
      </c>
      <c r="J968">
        <f>IF(F968&lt;&gt;"",MAX('DDD Model Calculations'!$D$20-'Weather Data'!F968,0),MAX('DDD Model Calculations'!$D$20-AVERAGE('Weather Data'!F967,'Weather Data'!F969),0))</f>
        <v>0</v>
      </c>
      <c r="K968">
        <f>IF(G968&lt;&gt;"",MAX('DDD Model Calculations'!$D$20-'Weather Data'!G968,0),MAX('DDD Model Calculations'!$D$20-AVERAGE('Weather Data'!G967,'Weather Data'!G969),0))</f>
        <v>0</v>
      </c>
      <c r="L968" s="2">
        <f t="shared" si="75"/>
        <v>42606</v>
      </c>
      <c r="M968">
        <f t="shared" si="76"/>
        <v>10164.799995027483</v>
      </c>
      <c r="N968">
        <f t="shared" si="77"/>
        <v>10723.100001469254</v>
      </c>
      <c r="O968">
        <f t="shared" si="78"/>
        <v>11891.200004339218</v>
      </c>
      <c r="P968">
        <f t="shared" si="79"/>
        <v>14823.800023034215</v>
      </c>
    </row>
    <row r="969" spans="1:16" x14ac:dyDescent="0.4">
      <c r="A969" s="1">
        <v>2016</v>
      </c>
      <c r="B969" s="1">
        <v>8</v>
      </c>
      <c r="C969" s="1">
        <v>25</v>
      </c>
      <c r="D969" s="1">
        <v>26.10000038146973</v>
      </c>
      <c r="E969" s="1">
        <v>24</v>
      </c>
      <c r="F969" s="1">
        <v>25.10000038146973</v>
      </c>
      <c r="G969" s="1">
        <v>19.60000038146973</v>
      </c>
      <c r="H969">
        <f>IF(D969&lt;&gt;"",MAX('DDD Model Calculations'!$D$20-'Weather Data'!D969,0),MAX('DDD Model Calculations'!$D$20-AVERAGE('Weather Data'!D968,'Weather Data'!D970),0))</f>
        <v>0</v>
      </c>
      <c r="I969">
        <f>IF(E969&lt;&gt;"",MAX('DDD Model Calculations'!$D$20-'Weather Data'!E969,0),MAX('DDD Model Calculations'!$D$20-AVERAGE('Weather Data'!E968,'Weather Data'!E970),0))</f>
        <v>0</v>
      </c>
      <c r="J969">
        <f>IF(F969&lt;&gt;"",MAX('DDD Model Calculations'!$D$20-'Weather Data'!F969,0),MAX('DDD Model Calculations'!$D$20-AVERAGE('Weather Data'!F968,'Weather Data'!F970),0))</f>
        <v>0</v>
      </c>
      <c r="K969">
        <f>IF(G969&lt;&gt;"",MAX('DDD Model Calculations'!$D$20-'Weather Data'!G969,0),MAX('DDD Model Calculations'!$D$20-AVERAGE('Weather Data'!G968,'Weather Data'!G970),0))</f>
        <v>0</v>
      </c>
      <c r="L969" s="2">
        <f t="shared" si="75"/>
        <v>42607</v>
      </c>
      <c r="M969">
        <f t="shared" si="76"/>
        <v>10164.799995027483</v>
      </c>
      <c r="N969">
        <f t="shared" si="77"/>
        <v>10723.100001469254</v>
      </c>
      <c r="O969">
        <f t="shared" si="78"/>
        <v>11891.200004339218</v>
      </c>
      <c r="P969">
        <f t="shared" si="79"/>
        <v>14823.800023034215</v>
      </c>
    </row>
    <row r="970" spans="1:16" x14ac:dyDescent="0.4">
      <c r="A970" s="1">
        <v>2016</v>
      </c>
      <c r="B970" s="1">
        <v>8</v>
      </c>
      <c r="C970" s="1">
        <v>26</v>
      </c>
      <c r="D970" s="1">
        <v>24.20000076293945</v>
      </c>
      <c r="E970" s="1">
        <v>21.89999961853027</v>
      </c>
      <c r="F970" s="1">
        <v>24.10000038146973</v>
      </c>
      <c r="G970" s="1">
        <v>15.60000038146973</v>
      </c>
      <c r="H970">
        <f>IF(D970&lt;&gt;"",MAX('DDD Model Calculations'!$D$20-'Weather Data'!D970,0),MAX('DDD Model Calculations'!$D$20-AVERAGE('Weather Data'!D969,'Weather Data'!D971),0))</f>
        <v>0</v>
      </c>
      <c r="I970">
        <f>IF(E970&lt;&gt;"",MAX('DDD Model Calculations'!$D$20-'Weather Data'!E970,0),MAX('DDD Model Calculations'!$D$20-AVERAGE('Weather Data'!E969,'Weather Data'!E971),0))</f>
        <v>0</v>
      </c>
      <c r="J970">
        <f>IF(F970&lt;&gt;"",MAX('DDD Model Calculations'!$D$20-'Weather Data'!F970,0),MAX('DDD Model Calculations'!$D$20-AVERAGE('Weather Data'!F969,'Weather Data'!F971),0))</f>
        <v>0</v>
      </c>
      <c r="K970">
        <f>IF(G970&lt;&gt;"",MAX('DDD Model Calculations'!$D$20-'Weather Data'!G970,0),MAX('DDD Model Calculations'!$D$20-AVERAGE('Weather Data'!G969,'Weather Data'!G971),0))</f>
        <v>2.3999996185302699</v>
      </c>
      <c r="L970" s="2">
        <f t="shared" si="75"/>
        <v>42608</v>
      </c>
      <c r="M970">
        <f t="shared" si="76"/>
        <v>10164.799995027483</v>
      </c>
      <c r="N970">
        <f t="shared" si="77"/>
        <v>10723.100001469254</v>
      </c>
      <c r="O970">
        <f t="shared" si="78"/>
        <v>11891.200004339218</v>
      </c>
      <c r="P970">
        <f t="shared" si="79"/>
        <v>14826.200022652745</v>
      </c>
    </row>
    <row r="971" spans="1:16" x14ac:dyDescent="0.4">
      <c r="A971" s="1">
        <v>2016</v>
      </c>
      <c r="B971" s="1">
        <v>8</v>
      </c>
      <c r="C971" s="1">
        <v>27</v>
      </c>
      <c r="D971" s="1">
        <v>21.5</v>
      </c>
      <c r="E971" s="1">
        <v>22.20000076293945</v>
      </c>
      <c r="F971" s="1">
        <v>21.70000076293945</v>
      </c>
      <c r="G971" s="1">
        <v>15.39999961853027</v>
      </c>
      <c r="H971">
        <f>IF(D971&lt;&gt;"",MAX('DDD Model Calculations'!$D$20-'Weather Data'!D971,0),MAX('DDD Model Calculations'!$D$20-AVERAGE('Weather Data'!D970,'Weather Data'!D972),0))</f>
        <v>0</v>
      </c>
      <c r="I971">
        <f>IF(E971&lt;&gt;"",MAX('DDD Model Calculations'!$D$20-'Weather Data'!E971,0),MAX('DDD Model Calculations'!$D$20-AVERAGE('Weather Data'!E970,'Weather Data'!E972),0))</f>
        <v>0</v>
      </c>
      <c r="J971">
        <f>IF(F971&lt;&gt;"",MAX('DDD Model Calculations'!$D$20-'Weather Data'!F971,0),MAX('DDD Model Calculations'!$D$20-AVERAGE('Weather Data'!F970,'Weather Data'!F972),0))</f>
        <v>0</v>
      </c>
      <c r="K971">
        <f>IF(G971&lt;&gt;"",MAX('DDD Model Calculations'!$D$20-'Weather Data'!G971,0),MAX('DDD Model Calculations'!$D$20-AVERAGE('Weather Data'!G970,'Weather Data'!G972),0))</f>
        <v>2.6000003814697301</v>
      </c>
      <c r="L971" s="2">
        <f t="shared" si="75"/>
        <v>42609</v>
      </c>
      <c r="M971">
        <f t="shared" si="76"/>
        <v>10164.799995027483</v>
      </c>
      <c r="N971">
        <f t="shared" si="77"/>
        <v>10723.100001469254</v>
      </c>
      <c r="O971">
        <f t="shared" si="78"/>
        <v>11891.200004339218</v>
      </c>
      <c r="P971">
        <f t="shared" si="79"/>
        <v>14828.800023034215</v>
      </c>
    </row>
    <row r="972" spans="1:16" x14ac:dyDescent="0.4">
      <c r="A972" s="1">
        <v>2016</v>
      </c>
      <c r="B972" s="1">
        <v>8</v>
      </c>
      <c r="C972" s="1">
        <v>28</v>
      </c>
      <c r="D972" s="1">
        <v>25.20000076293945</v>
      </c>
      <c r="E972" s="1">
        <v>22.29999923706055</v>
      </c>
      <c r="F972" s="1">
        <v>24</v>
      </c>
      <c r="G972" s="1">
        <v>16.79999923706055</v>
      </c>
      <c r="H972">
        <f>IF(D972&lt;&gt;"",MAX('DDD Model Calculations'!$D$20-'Weather Data'!D972,0),MAX('DDD Model Calculations'!$D$20-AVERAGE('Weather Data'!D971,'Weather Data'!D973),0))</f>
        <v>0</v>
      </c>
      <c r="I972">
        <f>IF(E972&lt;&gt;"",MAX('DDD Model Calculations'!$D$20-'Weather Data'!E972,0),MAX('DDD Model Calculations'!$D$20-AVERAGE('Weather Data'!E971,'Weather Data'!E973),0))</f>
        <v>0</v>
      </c>
      <c r="J972">
        <f>IF(F972&lt;&gt;"",MAX('DDD Model Calculations'!$D$20-'Weather Data'!F972,0),MAX('DDD Model Calculations'!$D$20-AVERAGE('Weather Data'!F971,'Weather Data'!F973),0))</f>
        <v>0</v>
      </c>
      <c r="K972">
        <f>IF(G972&lt;&gt;"",MAX('DDD Model Calculations'!$D$20-'Weather Data'!G972,0),MAX('DDD Model Calculations'!$D$20-AVERAGE('Weather Data'!G971,'Weather Data'!G973),0))</f>
        <v>1.2000007629394496</v>
      </c>
      <c r="L972" s="2">
        <f t="shared" si="75"/>
        <v>42610</v>
      </c>
      <c r="M972">
        <f t="shared" si="76"/>
        <v>10164.799995027483</v>
      </c>
      <c r="N972">
        <f t="shared" si="77"/>
        <v>10723.100001469254</v>
      </c>
      <c r="O972">
        <f t="shared" si="78"/>
        <v>11891.200004339218</v>
      </c>
      <c r="P972">
        <f t="shared" si="79"/>
        <v>14830.000023797154</v>
      </c>
    </row>
    <row r="973" spans="1:16" x14ac:dyDescent="0.4">
      <c r="A973" s="1">
        <v>2016</v>
      </c>
      <c r="B973" s="1">
        <v>8</v>
      </c>
      <c r="C973" s="1">
        <v>29</v>
      </c>
      <c r="D973" s="1">
        <v>22.79999923706055</v>
      </c>
      <c r="E973" s="1">
        <v>20.79999923706055</v>
      </c>
      <c r="F973" s="1">
        <v>18.79999923706055</v>
      </c>
      <c r="G973" s="1">
        <v>19.39999961853027</v>
      </c>
      <c r="H973">
        <f>IF(D973&lt;&gt;"",MAX('DDD Model Calculations'!$D$20-'Weather Data'!D973,0),MAX('DDD Model Calculations'!$D$20-AVERAGE('Weather Data'!D972,'Weather Data'!D974),0))</f>
        <v>0</v>
      </c>
      <c r="I973">
        <f>IF(E973&lt;&gt;"",MAX('DDD Model Calculations'!$D$20-'Weather Data'!E973,0),MAX('DDD Model Calculations'!$D$20-AVERAGE('Weather Data'!E972,'Weather Data'!E974),0))</f>
        <v>0</v>
      </c>
      <c r="J973">
        <f>IF(F973&lt;&gt;"",MAX('DDD Model Calculations'!$D$20-'Weather Data'!F973,0),MAX('DDD Model Calculations'!$D$20-AVERAGE('Weather Data'!F972,'Weather Data'!F974),0))</f>
        <v>0</v>
      </c>
      <c r="K973">
        <f>IF(G973&lt;&gt;"",MAX('DDD Model Calculations'!$D$20-'Weather Data'!G973,0),MAX('DDD Model Calculations'!$D$20-AVERAGE('Weather Data'!G972,'Weather Data'!G974),0))</f>
        <v>0</v>
      </c>
      <c r="L973" s="2">
        <f t="shared" si="75"/>
        <v>42611</v>
      </c>
      <c r="M973">
        <f t="shared" si="76"/>
        <v>10164.799995027483</v>
      </c>
      <c r="N973">
        <f t="shared" si="77"/>
        <v>10723.100001469254</v>
      </c>
      <c r="O973">
        <f t="shared" si="78"/>
        <v>11891.200004339218</v>
      </c>
      <c r="P973">
        <f t="shared" si="79"/>
        <v>14830.000023797154</v>
      </c>
    </row>
    <row r="974" spans="1:16" x14ac:dyDescent="0.4">
      <c r="A974" s="1">
        <v>2016</v>
      </c>
      <c r="B974" s="1">
        <v>8</v>
      </c>
      <c r="C974" s="1">
        <v>30</v>
      </c>
      <c r="D974" s="1">
        <v>23.79999923706055</v>
      </c>
      <c r="E974" s="1">
        <v>20.89999961853027</v>
      </c>
      <c r="F974" s="1">
        <v>19.10000038146973</v>
      </c>
      <c r="G974" s="1">
        <v>18</v>
      </c>
      <c r="H974">
        <f>IF(D974&lt;&gt;"",MAX('DDD Model Calculations'!$D$20-'Weather Data'!D974,0),MAX('DDD Model Calculations'!$D$20-AVERAGE('Weather Data'!D973,'Weather Data'!D975),0))</f>
        <v>0</v>
      </c>
      <c r="I974">
        <f>IF(E974&lt;&gt;"",MAX('DDD Model Calculations'!$D$20-'Weather Data'!E974,0),MAX('DDD Model Calculations'!$D$20-AVERAGE('Weather Data'!E973,'Weather Data'!E975),0))</f>
        <v>0</v>
      </c>
      <c r="J974">
        <f>IF(F974&lt;&gt;"",MAX('DDD Model Calculations'!$D$20-'Weather Data'!F974,0),MAX('DDD Model Calculations'!$D$20-AVERAGE('Weather Data'!F973,'Weather Data'!F975),0))</f>
        <v>0</v>
      </c>
      <c r="K974">
        <f>IF(G974&lt;&gt;"",MAX('DDD Model Calculations'!$D$20-'Weather Data'!G974,0),MAX('DDD Model Calculations'!$D$20-AVERAGE('Weather Data'!G973,'Weather Data'!G975),0))</f>
        <v>0</v>
      </c>
      <c r="L974" s="2">
        <f t="shared" si="75"/>
        <v>42612</v>
      </c>
      <c r="M974">
        <f t="shared" si="76"/>
        <v>10164.799995027483</v>
      </c>
      <c r="N974">
        <f t="shared" si="77"/>
        <v>10723.100001469254</v>
      </c>
      <c r="O974">
        <f t="shared" si="78"/>
        <v>11891.200004339218</v>
      </c>
      <c r="P974">
        <f t="shared" si="79"/>
        <v>14830.000023797154</v>
      </c>
    </row>
    <row r="975" spans="1:16" x14ac:dyDescent="0.4">
      <c r="A975" s="1">
        <v>2016</v>
      </c>
      <c r="B975" s="1">
        <v>8</v>
      </c>
      <c r="C975" s="1">
        <v>31</v>
      </c>
      <c r="D975" s="1">
        <v>23.39999961853027</v>
      </c>
      <c r="E975" s="1">
        <v>19.70000076293945</v>
      </c>
      <c r="F975" s="1">
        <v>20.70000076293945</v>
      </c>
      <c r="G975" s="1">
        <v>16.70000076293945</v>
      </c>
      <c r="H975">
        <f>IF(D975&lt;&gt;"",MAX('DDD Model Calculations'!$D$20-'Weather Data'!D975,0),MAX('DDD Model Calculations'!$D$20-AVERAGE('Weather Data'!D974,'Weather Data'!D976),0))</f>
        <v>0</v>
      </c>
      <c r="I975">
        <f>IF(E975&lt;&gt;"",MAX('DDD Model Calculations'!$D$20-'Weather Data'!E975,0),MAX('DDD Model Calculations'!$D$20-AVERAGE('Weather Data'!E974,'Weather Data'!E976),0))</f>
        <v>0</v>
      </c>
      <c r="J975">
        <f>IF(F975&lt;&gt;"",MAX('DDD Model Calculations'!$D$20-'Weather Data'!F975,0),MAX('DDD Model Calculations'!$D$20-AVERAGE('Weather Data'!F974,'Weather Data'!F976),0))</f>
        <v>0</v>
      </c>
      <c r="K975">
        <f>IF(G975&lt;&gt;"",MAX('DDD Model Calculations'!$D$20-'Weather Data'!G975,0),MAX('DDD Model Calculations'!$D$20-AVERAGE('Weather Data'!G974,'Weather Data'!G976),0))</f>
        <v>1.2999992370605504</v>
      </c>
      <c r="L975" s="2">
        <f t="shared" si="75"/>
        <v>42613</v>
      </c>
      <c r="M975">
        <f t="shared" si="76"/>
        <v>10164.799995027483</v>
      </c>
      <c r="N975">
        <f t="shared" si="77"/>
        <v>10723.100001469254</v>
      </c>
      <c r="O975">
        <f t="shared" si="78"/>
        <v>11891.200004339218</v>
      </c>
      <c r="P975">
        <f t="shared" si="79"/>
        <v>14831.300023034215</v>
      </c>
    </row>
    <row r="976" spans="1:16" x14ac:dyDescent="0.4">
      <c r="A976" s="1">
        <v>2016</v>
      </c>
      <c r="B976" s="1">
        <v>9</v>
      </c>
      <c r="C976" s="1">
        <v>1</v>
      </c>
      <c r="D976" s="1">
        <v>19.39999961853027</v>
      </c>
      <c r="E976" s="1">
        <v>17.79999923706055</v>
      </c>
      <c r="F976" s="1">
        <v>17</v>
      </c>
      <c r="G976" s="1">
        <v>13.89999961853027</v>
      </c>
      <c r="H976">
        <f>IF(D976&lt;&gt;"",MAX('DDD Model Calculations'!$D$20-'Weather Data'!D976,0),MAX('DDD Model Calculations'!$D$20-AVERAGE('Weather Data'!D975,'Weather Data'!D977),0))</f>
        <v>0</v>
      </c>
      <c r="I976">
        <f>IF(E976&lt;&gt;"",MAX('DDD Model Calculations'!$D$20-'Weather Data'!E976,0),MAX('DDD Model Calculations'!$D$20-AVERAGE('Weather Data'!E975,'Weather Data'!E977),0))</f>
        <v>0.20000076293944957</v>
      </c>
      <c r="J976">
        <f>IF(F976&lt;&gt;"",MAX('DDD Model Calculations'!$D$20-'Weather Data'!F976,0),MAX('DDD Model Calculations'!$D$20-AVERAGE('Weather Data'!F975,'Weather Data'!F977),0))</f>
        <v>1</v>
      </c>
      <c r="K976">
        <f>IF(G976&lt;&gt;"",MAX('DDD Model Calculations'!$D$20-'Weather Data'!G976,0),MAX('DDD Model Calculations'!$D$20-AVERAGE('Weather Data'!G975,'Weather Data'!G977),0))</f>
        <v>4.1000003814697301</v>
      </c>
      <c r="L976" s="2">
        <f t="shared" si="75"/>
        <v>42614</v>
      </c>
      <c r="M976">
        <f t="shared" si="76"/>
        <v>10164.799995027483</v>
      </c>
      <c r="N976">
        <f t="shared" si="77"/>
        <v>10723.300002232194</v>
      </c>
      <c r="O976">
        <f t="shared" si="78"/>
        <v>11892.200004339218</v>
      </c>
      <c r="P976">
        <f t="shared" si="79"/>
        <v>14835.400023415685</v>
      </c>
    </row>
    <row r="977" spans="1:16" x14ac:dyDescent="0.4">
      <c r="A977" s="1">
        <v>2016</v>
      </c>
      <c r="B977" s="1">
        <v>9</v>
      </c>
      <c r="C977" s="1">
        <v>2</v>
      </c>
      <c r="D977" s="1">
        <v>18.5</v>
      </c>
      <c r="E977" s="1">
        <v>16.60000038146973</v>
      </c>
      <c r="F977" s="1">
        <v>14.39999961853027</v>
      </c>
      <c r="G977" s="1">
        <v>13.19999980926514</v>
      </c>
      <c r="H977">
        <f>IF(D977&lt;&gt;"",MAX('DDD Model Calculations'!$D$20-'Weather Data'!D977,0),MAX('DDD Model Calculations'!$D$20-AVERAGE('Weather Data'!D976,'Weather Data'!D978),0))</f>
        <v>0</v>
      </c>
      <c r="I977">
        <f>IF(E977&lt;&gt;"",MAX('DDD Model Calculations'!$D$20-'Weather Data'!E977,0),MAX('DDD Model Calculations'!$D$20-AVERAGE('Weather Data'!E976,'Weather Data'!E978),0))</f>
        <v>1.3999996185302699</v>
      </c>
      <c r="J977">
        <f>IF(F977&lt;&gt;"",MAX('DDD Model Calculations'!$D$20-'Weather Data'!F977,0),MAX('DDD Model Calculations'!$D$20-AVERAGE('Weather Data'!F976,'Weather Data'!F978),0))</f>
        <v>3.6000003814697301</v>
      </c>
      <c r="K977">
        <f>IF(G977&lt;&gt;"",MAX('DDD Model Calculations'!$D$20-'Weather Data'!G977,0),MAX('DDD Model Calculations'!$D$20-AVERAGE('Weather Data'!G976,'Weather Data'!G978),0))</f>
        <v>4.8000001907348597</v>
      </c>
      <c r="L977" s="2">
        <f t="shared" si="75"/>
        <v>42615</v>
      </c>
      <c r="M977">
        <f t="shared" si="76"/>
        <v>10164.799995027483</v>
      </c>
      <c r="N977">
        <f t="shared" si="77"/>
        <v>10724.700001850724</v>
      </c>
      <c r="O977">
        <f t="shared" si="78"/>
        <v>11895.800004720688</v>
      </c>
      <c r="P977">
        <f t="shared" si="79"/>
        <v>14840.20002360642</v>
      </c>
    </row>
    <row r="978" spans="1:16" x14ac:dyDescent="0.4">
      <c r="A978" s="1">
        <v>2016</v>
      </c>
      <c r="B978" s="1">
        <v>9</v>
      </c>
      <c r="C978" s="1">
        <v>3</v>
      </c>
      <c r="D978" s="1">
        <v>18.20000076293945</v>
      </c>
      <c r="E978" s="1">
        <v>16.89999961853027</v>
      </c>
      <c r="F978" s="1">
        <v>14.89999961853027</v>
      </c>
      <c r="G978" s="1">
        <v>15.60000038146973</v>
      </c>
      <c r="H978">
        <f>IF(D978&lt;&gt;"",MAX('DDD Model Calculations'!$D$20-'Weather Data'!D978,0),MAX('DDD Model Calculations'!$D$20-AVERAGE('Weather Data'!D977,'Weather Data'!D979),0))</f>
        <v>0</v>
      </c>
      <c r="I978">
        <f>IF(E978&lt;&gt;"",MAX('DDD Model Calculations'!$D$20-'Weather Data'!E978,0),MAX('DDD Model Calculations'!$D$20-AVERAGE('Weather Data'!E977,'Weather Data'!E979),0))</f>
        <v>1.1000003814697301</v>
      </c>
      <c r="J978">
        <f>IF(F978&lt;&gt;"",MAX('DDD Model Calculations'!$D$20-'Weather Data'!F978,0),MAX('DDD Model Calculations'!$D$20-AVERAGE('Weather Data'!F977,'Weather Data'!F979),0))</f>
        <v>3.1000003814697301</v>
      </c>
      <c r="K978">
        <f>IF(G978&lt;&gt;"",MAX('DDD Model Calculations'!$D$20-'Weather Data'!G978,0),MAX('DDD Model Calculations'!$D$20-AVERAGE('Weather Data'!G977,'Weather Data'!G979),0))</f>
        <v>2.3999996185302699</v>
      </c>
      <c r="L978" s="2">
        <f t="shared" si="75"/>
        <v>42616</v>
      </c>
      <c r="M978">
        <f t="shared" si="76"/>
        <v>10164.799995027483</v>
      </c>
      <c r="N978">
        <f t="shared" si="77"/>
        <v>10725.800002232194</v>
      </c>
      <c r="O978">
        <f t="shared" si="78"/>
        <v>11898.900005102158</v>
      </c>
      <c r="P978">
        <f t="shared" si="79"/>
        <v>14842.60002322495</v>
      </c>
    </row>
    <row r="979" spans="1:16" x14ac:dyDescent="0.4">
      <c r="A979" s="1">
        <v>2016</v>
      </c>
      <c r="B979" s="1">
        <v>9</v>
      </c>
      <c r="C979" s="1">
        <v>4</v>
      </c>
      <c r="D979" s="1">
        <v>18.70000076293945</v>
      </c>
      <c r="E979" s="1">
        <v>16.79999923706055</v>
      </c>
      <c r="F979" s="1">
        <v>17.29999923706055</v>
      </c>
      <c r="G979" s="1">
        <v>16.10000038146973</v>
      </c>
      <c r="H979">
        <f>IF(D979&lt;&gt;"",MAX('DDD Model Calculations'!$D$20-'Weather Data'!D979,0),MAX('DDD Model Calculations'!$D$20-AVERAGE('Weather Data'!D978,'Weather Data'!D980),0))</f>
        <v>0</v>
      </c>
      <c r="I979">
        <f>IF(E979&lt;&gt;"",MAX('DDD Model Calculations'!$D$20-'Weather Data'!E979,0),MAX('DDD Model Calculations'!$D$20-AVERAGE('Weather Data'!E978,'Weather Data'!E980),0))</f>
        <v>1.2000007629394496</v>
      </c>
      <c r="J979">
        <f>IF(F979&lt;&gt;"",MAX('DDD Model Calculations'!$D$20-'Weather Data'!F979,0),MAX('DDD Model Calculations'!$D$20-AVERAGE('Weather Data'!F978,'Weather Data'!F980),0))</f>
        <v>0.70000076293944957</v>
      </c>
      <c r="K979">
        <f>IF(G979&lt;&gt;"",MAX('DDD Model Calculations'!$D$20-'Weather Data'!G979,0),MAX('DDD Model Calculations'!$D$20-AVERAGE('Weather Data'!G978,'Weather Data'!G980),0))</f>
        <v>1.8999996185302699</v>
      </c>
      <c r="L979" s="2">
        <f t="shared" si="75"/>
        <v>42617</v>
      </c>
      <c r="M979">
        <f t="shared" si="76"/>
        <v>10164.799995027483</v>
      </c>
      <c r="N979">
        <f t="shared" si="77"/>
        <v>10727.000002995133</v>
      </c>
      <c r="O979">
        <f t="shared" si="78"/>
        <v>11899.600005865097</v>
      </c>
      <c r="P979">
        <f t="shared" si="79"/>
        <v>14844.50002284348</v>
      </c>
    </row>
    <row r="980" spans="1:16" x14ac:dyDescent="0.4">
      <c r="A980" s="1">
        <v>2016</v>
      </c>
      <c r="B980" s="1">
        <v>9</v>
      </c>
      <c r="C980" s="1">
        <v>5</v>
      </c>
      <c r="D980" s="1">
        <v>21.89999961853027</v>
      </c>
      <c r="E980" s="1">
        <v>19.39999961853027</v>
      </c>
      <c r="F980" s="1">
        <v>17.79999923706055</v>
      </c>
      <c r="G980" s="1">
        <v>20.89999961853027</v>
      </c>
      <c r="H980">
        <f>IF(D980&lt;&gt;"",MAX('DDD Model Calculations'!$D$20-'Weather Data'!D980,0),MAX('DDD Model Calculations'!$D$20-AVERAGE('Weather Data'!D979,'Weather Data'!D981),0))</f>
        <v>0</v>
      </c>
      <c r="I980">
        <f>IF(E980&lt;&gt;"",MAX('DDD Model Calculations'!$D$20-'Weather Data'!E980,0),MAX('DDD Model Calculations'!$D$20-AVERAGE('Weather Data'!E979,'Weather Data'!E981),0))</f>
        <v>0</v>
      </c>
      <c r="J980">
        <f>IF(F980&lt;&gt;"",MAX('DDD Model Calculations'!$D$20-'Weather Data'!F980,0),MAX('DDD Model Calculations'!$D$20-AVERAGE('Weather Data'!F979,'Weather Data'!F981),0))</f>
        <v>0.20000076293944957</v>
      </c>
      <c r="K980">
        <f>IF(G980&lt;&gt;"",MAX('DDD Model Calculations'!$D$20-'Weather Data'!G980,0),MAX('DDD Model Calculations'!$D$20-AVERAGE('Weather Data'!G979,'Weather Data'!G981),0))</f>
        <v>0</v>
      </c>
      <c r="L980" s="2">
        <f t="shared" si="75"/>
        <v>42618</v>
      </c>
      <c r="M980">
        <f t="shared" si="76"/>
        <v>10164.799995027483</v>
      </c>
      <c r="N980">
        <f t="shared" si="77"/>
        <v>10727.000002995133</v>
      </c>
      <c r="O980">
        <f t="shared" si="78"/>
        <v>11899.800006628036</v>
      </c>
      <c r="P980">
        <f t="shared" si="79"/>
        <v>14844.50002284348</v>
      </c>
    </row>
    <row r="981" spans="1:16" x14ac:dyDescent="0.4">
      <c r="A981" s="1">
        <v>2016</v>
      </c>
      <c r="B981" s="1">
        <v>9</v>
      </c>
      <c r="C981" s="1">
        <v>6</v>
      </c>
      <c r="D981" s="1">
        <v>25.39999961853027</v>
      </c>
      <c r="E981" s="1">
        <v>23.79999923706055</v>
      </c>
      <c r="F981" s="1">
        <v>20.20000076293945</v>
      </c>
      <c r="G981" s="1">
        <v>19.5</v>
      </c>
      <c r="H981">
        <f>IF(D981&lt;&gt;"",MAX('DDD Model Calculations'!$D$20-'Weather Data'!D981,0),MAX('DDD Model Calculations'!$D$20-AVERAGE('Weather Data'!D980,'Weather Data'!D982),0))</f>
        <v>0</v>
      </c>
      <c r="I981">
        <f>IF(E981&lt;&gt;"",MAX('DDD Model Calculations'!$D$20-'Weather Data'!E981,0),MAX('DDD Model Calculations'!$D$20-AVERAGE('Weather Data'!E980,'Weather Data'!E982),0))</f>
        <v>0</v>
      </c>
      <c r="J981">
        <f>IF(F981&lt;&gt;"",MAX('DDD Model Calculations'!$D$20-'Weather Data'!F981,0),MAX('DDD Model Calculations'!$D$20-AVERAGE('Weather Data'!F980,'Weather Data'!F982),0))</f>
        <v>0</v>
      </c>
      <c r="K981">
        <f>IF(G981&lt;&gt;"",MAX('DDD Model Calculations'!$D$20-'Weather Data'!G981,0),MAX('DDD Model Calculations'!$D$20-AVERAGE('Weather Data'!G980,'Weather Data'!G982),0))</f>
        <v>0</v>
      </c>
      <c r="L981" s="2">
        <f t="shared" si="75"/>
        <v>42619</v>
      </c>
      <c r="M981">
        <f t="shared" si="76"/>
        <v>10164.799995027483</v>
      </c>
      <c r="N981">
        <f t="shared" si="77"/>
        <v>10727.000002995133</v>
      </c>
      <c r="O981">
        <f t="shared" si="78"/>
        <v>11899.800006628036</v>
      </c>
      <c r="P981">
        <f t="shared" si="79"/>
        <v>14844.50002284348</v>
      </c>
    </row>
    <row r="982" spans="1:16" x14ac:dyDescent="0.4">
      <c r="A982" s="1">
        <v>2016</v>
      </c>
      <c r="B982" s="1">
        <v>9</v>
      </c>
      <c r="C982" s="1">
        <v>7</v>
      </c>
      <c r="D982" s="1">
        <v>28.5</v>
      </c>
      <c r="E982" s="1">
        <v>26.89999961853027</v>
      </c>
      <c r="F982" s="1">
        <v>22.29999923706055</v>
      </c>
      <c r="G982" s="1">
        <v>16.60000038146973</v>
      </c>
      <c r="H982">
        <f>IF(D982&lt;&gt;"",MAX('DDD Model Calculations'!$D$20-'Weather Data'!D982,0),MAX('DDD Model Calculations'!$D$20-AVERAGE('Weather Data'!D981,'Weather Data'!D983),0))</f>
        <v>0</v>
      </c>
      <c r="I982">
        <f>IF(E982&lt;&gt;"",MAX('DDD Model Calculations'!$D$20-'Weather Data'!E982,0),MAX('DDD Model Calculations'!$D$20-AVERAGE('Weather Data'!E981,'Weather Data'!E983),0))</f>
        <v>0</v>
      </c>
      <c r="J982">
        <f>IF(F982&lt;&gt;"",MAX('DDD Model Calculations'!$D$20-'Weather Data'!F982,0),MAX('DDD Model Calculations'!$D$20-AVERAGE('Weather Data'!F981,'Weather Data'!F983),0))</f>
        <v>0</v>
      </c>
      <c r="K982">
        <f>IF(G982&lt;&gt;"",MAX('DDD Model Calculations'!$D$20-'Weather Data'!G982,0),MAX('DDD Model Calculations'!$D$20-AVERAGE('Weather Data'!G981,'Weather Data'!G983),0))</f>
        <v>1.3999996185302699</v>
      </c>
      <c r="L982" s="2">
        <f t="shared" si="75"/>
        <v>42620</v>
      </c>
      <c r="M982">
        <f t="shared" si="76"/>
        <v>10164.799995027483</v>
      </c>
      <c r="N982">
        <f t="shared" si="77"/>
        <v>10727.000002995133</v>
      </c>
      <c r="O982">
        <f t="shared" si="78"/>
        <v>11899.800006628036</v>
      </c>
      <c r="P982">
        <f t="shared" si="79"/>
        <v>14845.90002246201</v>
      </c>
    </row>
    <row r="983" spans="1:16" x14ac:dyDescent="0.4">
      <c r="A983" s="1">
        <v>2016</v>
      </c>
      <c r="B983" s="1">
        <v>9</v>
      </c>
      <c r="C983" s="1">
        <v>8</v>
      </c>
      <c r="D983" s="1">
        <v>25.60000038146973</v>
      </c>
      <c r="E983" s="1">
        <v>24.89999961853027</v>
      </c>
      <c r="F983" s="1">
        <v>23.89999961853027</v>
      </c>
      <c r="G983" s="1">
        <v>16</v>
      </c>
      <c r="H983">
        <f>IF(D983&lt;&gt;"",MAX('DDD Model Calculations'!$D$20-'Weather Data'!D983,0),MAX('DDD Model Calculations'!$D$20-AVERAGE('Weather Data'!D982,'Weather Data'!D984),0))</f>
        <v>0</v>
      </c>
      <c r="I983">
        <f>IF(E983&lt;&gt;"",MAX('DDD Model Calculations'!$D$20-'Weather Data'!E983,0),MAX('DDD Model Calculations'!$D$20-AVERAGE('Weather Data'!E982,'Weather Data'!E984),0))</f>
        <v>0</v>
      </c>
      <c r="J983">
        <f>IF(F983&lt;&gt;"",MAX('DDD Model Calculations'!$D$20-'Weather Data'!F983,0),MAX('DDD Model Calculations'!$D$20-AVERAGE('Weather Data'!F982,'Weather Data'!F984),0))</f>
        <v>0</v>
      </c>
      <c r="K983">
        <f>IF(G983&lt;&gt;"",MAX('DDD Model Calculations'!$D$20-'Weather Data'!G983,0),MAX('DDD Model Calculations'!$D$20-AVERAGE('Weather Data'!G982,'Weather Data'!G984),0))</f>
        <v>2</v>
      </c>
      <c r="L983" s="2">
        <f t="shared" si="75"/>
        <v>42621</v>
      </c>
      <c r="M983">
        <f t="shared" si="76"/>
        <v>10164.799995027483</v>
      </c>
      <c r="N983">
        <f t="shared" si="77"/>
        <v>10727.000002995133</v>
      </c>
      <c r="O983">
        <f t="shared" si="78"/>
        <v>11899.800006628036</v>
      </c>
      <c r="P983">
        <f t="shared" si="79"/>
        <v>14847.90002246201</v>
      </c>
    </row>
    <row r="984" spans="1:16" x14ac:dyDescent="0.4">
      <c r="A984" s="1">
        <v>2016</v>
      </c>
      <c r="B984" s="1">
        <v>9</v>
      </c>
      <c r="C984" s="1">
        <v>9</v>
      </c>
      <c r="D984" s="1">
        <v>24.29999923706055</v>
      </c>
      <c r="E984" s="1">
        <v>23.20000076293945</v>
      </c>
      <c r="F984" s="1">
        <v>21.20000076293945</v>
      </c>
      <c r="G984" s="1">
        <v>16.60000038146973</v>
      </c>
      <c r="H984">
        <f>IF(D984&lt;&gt;"",MAX('DDD Model Calculations'!$D$20-'Weather Data'!D984,0),MAX('DDD Model Calculations'!$D$20-AVERAGE('Weather Data'!D983,'Weather Data'!D985),0))</f>
        <v>0</v>
      </c>
      <c r="I984">
        <f>IF(E984&lt;&gt;"",MAX('DDD Model Calculations'!$D$20-'Weather Data'!E984,0),MAX('DDD Model Calculations'!$D$20-AVERAGE('Weather Data'!E983,'Weather Data'!E985),0))</f>
        <v>0</v>
      </c>
      <c r="J984">
        <f>IF(F984&lt;&gt;"",MAX('DDD Model Calculations'!$D$20-'Weather Data'!F984,0),MAX('DDD Model Calculations'!$D$20-AVERAGE('Weather Data'!F983,'Weather Data'!F985),0))</f>
        <v>0</v>
      </c>
      <c r="K984">
        <f>IF(G984&lt;&gt;"",MAX('DDD Model Calculations'!$D$20-'Weather Data'!G984,0),MAX('DDD Model Calculations'!$D$20-AVERAGE('Weather Data'!G983,'Weather Data'!G985),0))</f>
        <v>1.3999996185302699</v>
      </c>
      <c r="L984" s="2">
        <f t="shared" si="75"/>
        <v>42622</v>
      </c>
      <c r="M984">
        <f t="shared" si="76"/>
        <v>10164.799995027483</v>
      </c>
      <c r="N984">
        <f t="shared" si="77"/>
        <v>10727.000002995133</v>
      </c>
      <c r="O984">
        <f t="shared" si="78"/>
        <v>11899.800006628036</v>
      </c>
      <c r="P984">
        <f t="shared" si="79"/>
        <v>14849.300022080541</v>
      </c>
    </row>
    <row r="985" spans="1:16" x14ac:dyDescent="0.4">
      <c r="A985" s="1">
        <v>2016</v>
      </c>
      <c r="B985" s="1">
        <v>9</v>
      </c>
      <c r="C985" s="1">
        <v>10</v>
      </c>
      <c r="D985" s="1">
        <v>24.20000076293945</v>
      </c>
      <c r="E985" s="1">
        <v>21.29999923706055</v>
      </c>
      <c r="F985" s="1">
        <v>19.60000038146973</v>
      </c>
      <c r="G985" s="1">
        <v>12.69999980926514</v>
      </c>
      <c r="H985">
        <f>IF(D985&lt;&gt;"",MAX('DDD Model Calculations'!$D$20-'Weather Data'!D985,0),MAX('DDD Model Calculations'!$D$20-AVERAGE('Weather Data'!D984,'Weather Data'!D986),0))</f>
        <v>0</v>
      </c>
      <c r="I985">
        <f>IF(E985&lt;&gt;"",MAX('DDD Model Calculations'!$D$20-'Weather Data'!E985,0),MAX('DDD Model Calculations'!$D$20-AVERAGE('Weather Data'!E984,'Weather Data'!E986),0))</f>
        <v>0</v>
      </c>
      <c r="J985">
        <f>IF(F985&lt;&gt;"",MAX('DDD Model Calculations'!$D$20-'Weather Data'!F985,0),MAX('DDD Model Calculations'!$D$20-AVERAGE('Weather Data'!F984,'Weather Data'!F986),0))</f>
        <v>0</v>
      </c>
      <c r="K985">
        <f>IF(G985&lt;&gt;"",MAX('DDD Model Calculations'!$D$20-'Weather Data'!G985,0),MAX('DDD Model Calculations'!$D$20-AVERAGE('Weather Data'!G984,'Weather Data'!G986),0))</f>
        <v>5.3000001907348597</v>
      </c>
      <c r="L985" s="2">
        <f t="shared" si="75"/>
        <v>42623</v>
      </c>
      <c r="M985">
        <f t="shared" si="76"/>
        <v>10164.799995027483</v>
      </c>
      <c r="N985">
        <f t="shared" si="77"/>
        <v>10727.000002995133</v>
      </c>
      <c r="O985">
        <f t="shared" si="78"/>
        <v>11899.800006628036</v>
      </c>
      <c r="P985">
        <f t="shared" si="79"/>
        <v>14854.600022271276</v>
      </c>
    </row>
    <row r="986" spans="1:16" x14ac:dyDescent="0.4">
      <c r="A986" s="1">
        <v>2016</v>
      </c>
      <c r="B986" s="1">
        <v>9</v>
      </c>
      <c r="C986" s="1">
        <v>11</v>
      </c>
      <c r="D986" s="1">
        <v>18.79999923706055</v>
      </c>
      <c r="E986" s="1">
        <v>14.60000038146973</v>
      </c>
      <c r="F986" s="1">
        <v>15.10000038146973</v>
      </c>
      <c r="G986" s="1">
        <v>14.60000038146973</v>
      </c>
      <c r="H986">
        <f>IF(D986&lt;&gt;"",MAX('DDD Model Calculations'!$D$20-'Weather Data'!D986,0),MAX('DDD Model Calculations'!$D$20-AVERAGE('Weather Data'!D985,'Weather Data'!D987),0))</f>
        <v>0</v>
      </c>
      <c r="I986">
        <f>IF(E986&lt;&gt;"",MAX('DDD Model Calculations'!$D$20-'Weather Data'!E986,0),MAX('DDD Model Calculations'!$D$20-AVERAGE('Weather Data'!E985,'Weather Data'!E987),0))</f>
        <v>3.3999996185302699</v>
      </c>
      <c r="J986">
        <f>IF(F986&lt;&gt;"",MAX('DDD Model Calculations'!$D$20-'Weather Data'!F986,0),MAX('DDD Model Calculations'!$D$20-AVERAGE('Weather Data'!F985,'Weather Data'!F987),0))</f>
        <v>2.8999996185302699</v>
      </c>
      <c r="K986">
        <f>IF(G986&lt;&gt;"",MAX('DDD Model Calculations'!$D$20-'Weather Data'!G986,0),MAX('DDD Model Calculations'!$D$20-AVERAGE('Weather Data'!G985,'Weather Data'!G987),0))</f>
        <v>3.3999996185302699</v>
      </c>
      <c r="L986" s="2">
        <f t="shared" si="75"/>
        <v>42624</v>
      </c>
      <c r="M986">
        <f t="shared" si="76"/>
        <v>10164.799995027483</v>
      </c>
      <c r="N986">
        <f t="shared" si="77"/>
        <v>10730.400002613664</v>
      </c>
      <c r="O986">
        <f t="shared" si="78"/>
        <v>11902.700006246567</v>
      </c>
      <c r="P986">
        <f t="shared" si="79"/>
        <v>14858.000021889806</v>
      </c>
    </row>
    <row r="987" spans="1:16" x14ac:dyDescent="0.4">
      <c r="A987" s="1">
        <v>2016</v>
      </c>
      <c r="B987" s="1">
        <v>9</v>
      </c>
      <c r="C987" s="1">
        <v>12</v>
      </c>
      <c r="D987" s="1">
        <v>18.10000038146973</v>
      </c>
      <c r="E987" s="1">
        <v>15.19999980926514</v>
      </c>
      <c r="F987" s="1">
        <v>15.80000019073486</v>
      </c>
      <c r="G987" s="1">
        <v>18.10000038146973</v>
      </c>
      <c r="H987">
        <f>IF(D987&lt;&gt;"",MAX('DDD Model Calculations'!$D$20-'Weather Data'!D987,0),MAX('DDD Model Calculations'!$D$20-AVERAGE('Weather Data'!D986,'Weather Data'!D988),0))</f>
        <v>0</v>
      </c>
      <c r="I987">
        <f>IF(E987&lt;&gt;"",MAX('DDD Model Calculations'!$D$20-'Weather Data'!E987,0),MAX('DDD Model Calculations'!$D$20-AVERAGE('Weather Data'!E986,'Weather Data'!E988),0))</f>
        <v>2.8000001907348597</v>
      </c>
      <c r="J987">
        <f>IF(F987&lt;&gt;"",MAX('DDD Model Calculations'!$D$20-'Weather Data'!F987,0),MAX('DDD Model Calculations'!$D$20-AVERAGE('Weather Data'!F986,'Weather Data'!F988),0))</f>
        <v>2.1999998092651403</v>
      </c>
      <c r="K987">
        <f>IF(G987&lt;&gt;"",MAX('DDD Model Calculations'!$D$20-'Weather Data'!G987,0),MAX('DDD Model Calculations'!$D$20-AVERAGE('Weather Data'!G986,'Weather Data'!G988),0))</f>
        <v>0</v>
      </c>
      <c r="L987" s="2">
        <f t="shared" si="75"/>
        <v>42625</v>
      </c>
      <c r="M987">
        <f t="shared" si="76"/>
        <v>10164.799995027483</v>
      </c>
      <c r="N987">
        <f t="shared" si="77"/>
        <v>10733.200002804399</v>
      </c>
      <c r="O987">
        <f t="shared" si="78"/>
        <v>11904.900006055832</v>
      </c>
      <c r="P987">
        <f t="shared" si="79"/>
        <v>14858.000021889806</v>
      </c>
    </row>
    <row r="988" spans="1:16" x14ac:dyDescent="0.4">
      <c r="A988" s="1">
        <v>2016</v>
      </c>
      <c r="B988" s="1">
        <v>9</v>
      </c>
      <c r="C988" s="1">
        <v>13</v>
      </c>
      <c r="D988" s="1">
        <v>21.29999923706055</v>
      </c>
      <c r="E988" s="1">
        <v>18.20000076293945</v>
      </c>
      <c r="F988" s="1">
        <v>18.10000038146973</v>
      </c>
      <c r="G988" s="1">
        <v>13</v>
      </c>
      <c r="H988">
        <f>IF(D988&lt;&gt;"",MAX('DDD Model Calculations'!$D$20-'Weather Data'!D988,0),MAX('DDD Model Calculations'!$D$20-AVERAGE('Weather Data'!D987,'Weather Data'!D989),0))</f>
        <v>0</v>
      </c>
      <c r="I988">
        <f>IF(E988&lt;&gt;"",MAX('DDD Model Calculations'!$D$20-'Weather Data'!E988,0),MAX('DDD Model Calculations'!$D$20-AVERAGE('Weather Data'!E987,'Weather Data'!E989),0))</f>
        <v>0</v>
      </c>
      <c r="J988">
        <f>IF(F988&lt;&gt;"",MAX('DDD Model Calculations'!$D$20-'Weather Data'!F988,0),MAX('DDD Model Calculations'!$D$20-AVERAGE('Weather Data'!F987,'Weather Data'!F989),0))</f>
        <v>0</v>
      </c>
      <c r="K988">
        <f>IF(G988&lt;&gt;"",MAX('DDD Model Calculations'!$D$20-'Weather Data'!G988,0),MAX('DDD Model Calculations'!$D$20-AVERAGE('Weather Data'!G987,'Weather Data'!G989),0))</f>
        <v>5</v>
      </c>
      <c r="L988" s="2">
        <f t="shared" si="75"/>
        <v>42626</v>
      </c>
      <c r="M988">
        <f t="shared" si="76"/>
        <v>10164.799995027483</v>
      </c>
      <c r="N988">
        <f t="shared" si="77"/>
        <v>10733.200002804399</v>
      </c>
      <c r="O988">
        <f t="shared" si="78"/>
        <v>11904.900006055832</v>
      </c>
      <c r="P988">
        <f t="shared" si="79"/>
        <v>14863.000021889806</v>
      </c>
    </row>
    <row r="989" spans="1:16" x14ac:dyDescent="0.4">
      <c r="A989" s="1">
        <v>2016</v>
      </c>
      <c r="B989" s="1">
        <v>9</v>
      </c>
      <c r="C989" s="1">
        <v>14</v>
      </c>
      <c r="D989" s="1">
        <v>17.20000076293945</v>
      </c>
      <c r="E989" s="1">
        <v>16.29999923706055</v>
      </c>
      <c r="F989" s="1">
        <v>13.69999980926514</v>
      </c>
      <c r="G989" s="1">
        <v>11.80000019073486</v>
      </c>
      <c r="H989">
        <f>IF(D989&lt;&gt;"",MAX('DDD Model Calculations'!$D$20-'Weather Data'!D989,0),MAX('DDD Model Calculations'!$D$20-AVERAGE('Weather Data'!D988,'Weather Data'!D990),0))</f>
        <v>0.79999923706055043</v>
      </c>
      <c r="I989">
        <f>IF(E989&lt;&gt;"",MAX('DDD Model Calculations'!$D$20-'Weather Data'!E989,0),MAX('DDD Model Calculations'!$D$20-AVERAGE('Weather Data'!E988,'Weather Data'!E990),0))</f>
        <v>1.7000007629394496</v>
      </c>
      <c r="J989">
        <f>IF(F989&lt;&gt;"",MAX('DDD Model Calculations'!$D$20-'Weather Data'!F989,0),MAX('DDD Model Calculations'!$D$20-AVERAGE('Weather Data'!F988,'Weather Data'!F990),0))</f>
        <v>4.3000001907348597</v>
      </c>
      <c r="K989">
        <f>IF(G989&lt;&gt;"",MAX('DDD Model Calculations'!$D$20-'Weather Data'!G989,0),MAX('DDD Model Calculations'!$D$20-AVERAGE('Weather Data'!G988,'Weather Data'!G990),0))</f>
        <v>6.1999998092651403</v>
      </c>
      <c r="L989" s="2">
        <f t="shared" si="75"/>
        <v>42627</v>
      </c>
      <c r="M989">
        <f t="shared" si="76"/>
        <v>10165.599994264543</v>
      </c>
      <c r="N989">
        <f t="shared" si="77"/>
        <v>10734.900003567338</v>
      </c>
      <c r="O989">
        <f t="shared" si="78"/>
        <v>11909.200006246567</v>
      </c>
      <c r="P989">
        <f t="shared" si="79"/>
        <v>14869.200021699071</v>
      </c>
    </row>
    <row r="990" spans="1:16" x14ac:dyDescent="0.4">
      <c r="A990" s="1">
        <v>2016</v>
      </c>
      <c r="B990" s="1">
        <v>9</v>
      </c>
      <c r="C990" s="1">
        <v>15</v>
      </c>
      <c r="D990" s="1">
        <v>15.39999961853027</v>
      </c>
      <c r="E990" s="1">
        <v>15.5</v>
      </c>
      <c r="F990" s="1">
        <v>11.30000019073486</v>
      </c>
      <c r="G990" s="1">
        <v>11.69999980926514</v>
      </c>
      <c r="H990">
        <f>IF(D990&lt;&gt;"",MAX('DDD Model Calculations'!$D$20-'Weather Data'!D990,0),MAX('DDD Model Calculations'!$D$20-AVERAGE('Weather Data'!D989,'Weather Data'!D991),0))</f>
        <v>2.6000003814697301</v>
      </c>
      <c r="I990">
        <f>IF(E990&lt;&gt;"",MAX('DDD Model Calculations'!$D$20-'Weather Data'!E990,0),MAX('DDD Model Calculations'!$D$20-AVERAGE('Weather Data'!E989,'Weather Data'!E991),0))</f>
        <v>2.5</v>
      </c>
      <c r="J990">
        <f>IF(F990&lt;&gt;"",MAX('DDD Model Calculations'!$D$20-'Weather Data'!F990,0),MAX('DDD Model Calculations'!$D$20-AVERAGE('Weather Data'!F989,'Weather Data'!F991),0))</f>
        <v>6.6999998092651403</v>
      </c>
      <c r="K990">
        <f>IF(G990&lt;&gt;"",MAX('DDD Model Calculations'!$D$20-'Weather Data'!G990,0),MAX('DDD Model Calculations'!$D$20-AVERAGE('Weather Data'!G989,'Weather Data'!G991),0))</f>
        <v>6.3000001907348597</v>
      </c>
      <c r="L990" s="2">
        <f t="shared" si="75"/>
        <v>42628</v>
      </c>
      <c r="M990">
        <f t="shared" si="76"/>
        <v>10168.199994646013</v>
      </c>
      <c r="N990">
        <f t="shared" si="77"/>
        <v>10737.400003567338</v>
      </c>
      <c r="O990">
        <f t="shared" si="78"/>
        <v>11915.900006055832</v>
      </c>
      <c r="P990">
        <f t="shared" si="79"/>
        <v>14875.500021889806</v>
      </c>
    </row>
    <row r="991" spans="1:16" x14ac:dyDescent="0.4">
      <c r="A991" s="1">
        <v>2016</v>
      </c>
      <c r="B991" s="1">
        <v>9</v>
      </c>
      <c r="C991" s="1">
        <v>16</v>
      </c>
      <c r="D991" s="1">
        <v>17.29999923706055</v>
      </c>
      <c r="E991" s="1">
        <v>17.10000038146973</v>
      </c>
      <c r="F991" s="1">
        <v>13.60000038146973</v>
      </c>
      <c r="G991" s="1">
        <v>16.89999961853027</v>
      </c>
      <c r="H991">
        <f>IF(D991&lt;&gt;"",MAX('DDD Model Calculations'!$D$20-'Weather Data'!D991,0),MAX('DDD Model Calculations'!$D$20-AVERAGE('Weather Data'!D990,'Weather Data'!D992),0))</f>
        <v>0.70000076293944957</v>
      </c>
      <c r="I991">
        <f>IF(E991&lt;&gt;"",MAX('DDD Model Calculations'!$D$20-'Weather Data'!E991,0),MAX('DDD Model Calculations'!$D$20-AVERAGE('Weather Data'!E990,'Weather Data'!E992),0))</f>
        <v>0.89999961853026988</v>
      </c>
      <c r="J991">
        <f>IF(F991&lt;&gt;"",MAX('DDD Model Calculations'!$D$20-'Weather Data'!F991,0),MAX('DDD Model Calculations'!$D$20-AVERAGE('Weather Data'!F990,'Weather Data'!F992),0))</f>
        <v>4.3999996185302699</v>
      </c>
      <c r="K991">
        <f>IF(G991&lt;&gt;"",MAX('DDD Model Calculations'!$D$20-'Weather Data'!G991,0),MAX('DDD Model Calculations'!$D$20-AVERAGE('Weather Data'!G990,'Weather Data'!G992),0))</f>
        <v>1.1000003814697301</v>
      </c>
      <c r="L991" s="2">
        <f t="shared" si="75"/>
        <v>42629</v>
      </c>
      <c r="M991">
        <f t="shared" si="76"/>
        <v>10168.899995408952</v>
      </c>
      <c r="N991">
        <f t="shared" si="77"/>
        <v>10738.300003185868</v>
      </c>
      <c r="O991">
        <f t="shared" si="78"/>
        <v>11920.300005674362</v>
      </c>
      <c r="P991">
        <f t="shared" si="79"/>
        <v>14876.600022271276</v>
      </c>
    </row>
    <row r="992" spans="1:16" x14ac:dyDescent="0.4">
      <c r="A992" s="1">
        <v>2016</v>
      </c>
      <c r="B992" s="1">
        <v>9</v>
      </c>
      <c r="C992" s="1">
        <v>17</v>
      </c>
      <c r="D992" s="1">
        <v>20.70000076293945</v>
      </c>
      <c r="E992" s="1">
        <v>19.89999961853027</v>
      </c>
      <c r="F992" s="1">
        <v>15.10000038146973</v>
      </c>
      <c r="G992" s="1">
        <v>18.29999923706055</v>
      </c>
      <c r="H992">
        <f>IF(D992&lt;&gt;"",MAX('DDD Model Calculations'!$D$20-'Weather Data'!D992,0),MAX('DDD Model Calculations'!$D$20-AVERAGE('Weather Data'!D991,'Weather Data'!D993),0))</f>
        <v>0</v>
      </c>
      <c r="I992">
        <f>IF(E992&lt;&gt;"",MAX('DDD Model Calculations'!$D$20-'Weather Data'!E992,0),MAX('DDD Model Calculations'!$D$20-AVERAGE('Weather Data'!E991,'Weather Data'!E993),0))</f>
        <v>0</v>
      </c>
      <c r="J992">
        <f>IF(F992&lt;&gt;"",MAX('DDD Model Calculations'!$D$20-'Weather Data'!F992,0),MAX('DDD Model Calculations'!$D$20-AVERAGE('Weather Data'!F991,'Weather Data'!F993),0))</f>
        <v>2.8999996185302699</v>
      </c>
      <c r="K992">
        <f>IF(G992&lt;&gt;"",MAX('DDD Model Calculations'!$D$20-'Weather Data'!G992,0),MAX('DDD Model Calculations'!$D$20-AVERAGE('Weather Data'!G991,'Weather Data'!G993),0))</f>
        <v>0</v>
      </c>
      <c r="L992" s="2">
        <f t="shared" si="75"/>
        <v>42630</v>
      </c>
      <c r="M992">
        <f t="shared" si="76"/>
        <v>10168.899995408952</v>
      </c>
      <c r="N992">
        <f t="shared" si="77"/>
        <v>10738.300003185868</v>
      </c>
      <c r="O992">
        <f t="shared" si="78"/>
        <v>11923.200005292892</v>
      </c>
      <c r="P992">
        <f t="shared" si="79"/>
        <v>14876.600022271276</v>
      </c>
    </row>
    <row r="993" spans="1:16" x14ac:dyDescent="0.4">
      <c r="A993" s="1">
        <v>2016</v>
      </c>
      <c r="B993" s="1">
        <v>9</v>
      </c>
      <c r="C993" s="1">
        <v>18</v>
      </c>
      <c r="D993" s="1">
        <v>22</v>
      </c>
      <c r="E993" s="1">
        <v>19.5</v>
      </c>
      <c r="F993" s="1">
        <v>21.60000038146973</v>
      </c>
      <c r="G993" s="1">
        <v>17</v>
      </c>
      <c r="H993">
        <f>IF(D993&lt;&gt;"",MAX('DDD Model Calculations'!$D$20-'Weather Data'!D993,0),MAX('DDD Model Calculations'!$D$20-AVERAGE('Weather Data'!D992,'Weather Data'!D994),0))</f>
        <v>0</v>
      </c>
      <c r="I993">
        <f>IF(E993&lt;&gt;"",MAX('DDD Model Calculations'!$D$20-'Weather Data'!E993,0),MAX('DDD Model Calculations'!$D$20-AVERAGE('Weather Data'!E992,'Weather Data'!E994),0))</f>
        <v>0</v>
      </c>
      <c r="J993">
        <f>IF(F993&lt;&gt;"",MAX('DDD Model Calculations'!$D$20-'Weather Data'!F993,0),MAX('DDD Model Calculations'!$D$20-AVERAGE('Weather Data'!F992,'Weather Data'!F994),0))</f>
        <v>0</v>
      </c>
      <c r="K993">
        <f>IF(G993&lt;&gt;"",MAX('DDD Model Calculations'!$D$20-'Weather Data'!G993,0),MAX('DDD Model Calculations'!$D$20-AVERAGE('Weather Data'!G992,'Weather Data'!G994),0))</f>
        <v>1</v>
      </c>
      <c r="L993" s="2">
        <f t="shared" si="75"/>
        <v>42631</v>
      </c>
      <c r="M993">
        <f t="shared" si="76"/>
        <v>10168.899995408952</v>
      </c>
      <c r="N993">
        <f t="shared" si="77"/>
        <v>10738.300003185868</v>
      </c>
      <c r="O993">
        <f t="shared" si="78"/>
        <v>11923.200005292892</v>
      </c>
      <c r="P993">
        <f t="shared" si="79"/>
        <v>14877.600022271276</v>
      </c>
    </row>
    <row r="994" spans="1:16" x14ac:dyDescent="0.4">
      <c r="A994" s="1">
        <v>2016</v>
      </c>
      <c r="B994" s="1">
        <v>9</v>
      </c>
      <c r="C994" s="1">
        <v>19</v>
      </c>
      <c r="D994" s="1">
        <v>21.10000038146973</v>
      </c>
      <c r="E994" s="1">
        <v>20</v>
      </c>
      <c r="F994" s="1">
        <v>19.39999961853027</v>
      </c>
      <c r="G994" s="1">
        <v>16.70000076293945</v>
      </c>
      <c r="H994">
        <f>IF(D994&lt;&gt;"",MAX('DDD Model Calculations'!$D$20-'Weather Data'!D994,0),MAX('DDD Model Calculations'!$D$20-AVERAGE('Weather Data'!D993,'Weather Data'!D995),0))</f>
        <v>0</v>
      </c>
      <c r="I994">
        <f>IF(E994&lt;&gt;"",MAX('DDD Model Calculations'!$D$20-'Weather Data'!E994,0),MAX('DDD Model Calculations'!$D$20-AVERAGE('Weather Data'!E993,'Weather Data'!E995),0))</f>
        <v>0</v>
      </c>
      <c r="J994">
        <f>IF(F994&lt;&gt;"",MAX('DDD Model Calculations'!$D$20-'Weather Data'!F994,0),MAX('DDD Model Calculations'!$D$20-AVERAGE('Weather Data'!F993,'Weather Data'!F995),0))</f>
        <v>0</v>
      </c>
      <c r="K994">
        <f>IF(G994&lt;&gt;"",MAX('DDD Model Calculations'!$D$20-'Weather Data'!G994,0),MAX('DDD Model Calculations'!$D$20-AVERAGE('Weather Data'!G993,'Weather Data'!G995),0))</f>
        <v>1.2999992370605504</v>
      </c>
      <c r="L994" s="2">
        <f t="shared" si="75"/>
        <v>42632</v>
      </c>
      <c r="M994">
        <f t="shared" si="76"/>
        <v>10168.899995408952</v>
      </c>
      <c r="N994">
        <f t="shared" si="77"/>
        <v>10738.300003185868</v>
      </c>
      <c r="O994">
        <f t="shared" si="78"/>
        <v>11923.200005292892</v>
      </c>
      <c r="P994">
        <f t="shared" si="79"/>
        <v>14878.900021508336</v>
      </c>
    </row>
    <row r="995" spans="1:16" x14ac:dyDescent="0.4">
      <c r="A995" s="1">
        <v>2016</v>
      </c>
      <c r="B995" s="1">
        <v>9</v>
      </c>
      <c r="C995" s="1">
        <v>20</v>
      </c>
      <c r="D995" s="1">
        <v>21.60000038146973</v>
      </c>
      <c r="E995" s="1">
        <v>18.20000076293945</v>
      </c>
      <c r="F995" s="1">
        <v>19.20000076293945</v>
      </c>
      <c r="G995" s="1">
        <v>15</v>
      </c>
      <c r="H995">
        <f>IF(D995&lt;&gt;"",MAX('DDD Model Calculations'!$D$20-'Weather Data'!D995,0),MAX('DDD Model Calculations'!$D$20-AVERAGE('Weather Data'!D994,'Weather Data'!D996),0))</f>
        <v>0</v>
      </c>
      <c r="I995">
        <f>IF(E995&lt;&gt;"",MAX('DDD Model Calculations'!$D$20-'Weather Data'!E995,0),MAX('DDD Model Calculations'!$D$20-AVERAGE('Weather Data'!E994,'Weather Data'!E996),0))</f>
        <v>0</v>
      </c>
      <c r="J995">
        <f>IF(F995&lt;&gt;"",MAX('DDD Model Calculations'!$D$20-'Weather Data'!F995,0),MAX('DDD Model Calculations'!$D$20-AVERAGE('Weather Data'!F994,'Weather Data'!F996),0))</f>
        <v>0</v>
      </c>
      <c r="K995">
        <f>IF(G995&lt;&gt;"",MAX('DDD Model Calculations'!$D$20-'Weather Data'!G995,0),MAX('DDD Model Calculations'!$D$20-AVERAGE('Weather Data'!G994,'Weather Data'!G996),0))</f>
        <v>3</v>
      </c>
      <c r="L995" s="2">
        <f t="shared" si="75"/>
        <v>42633</v>
      </c>
      <c r="M995">
        <f t="shared" si="76"/>
        <v>10168.899995408952</v>
      </c>
      <c r="N995">
        <f t="shared" si="77"/>
        <v>10738.300003185868</v>
      </c>
      <c r="O995">
        <f t="shared" si="78"/>
        <v>11923.200005292892</v>
      </c>
      <c r="P995">
        <f t="shared" si="79"/>
        <v>14881.900021508336</v>
      </c>
    </row>
    <row r="996" spans="1:16" x14ac:dyDescent="0.4">
      <c r="A996" s="1">
        <v>2016</v>
      </c>
      <c r="B996" s="1">
        <v>9</v>
      </c>
      <c r="C996" s="1">
        <v>21</v>
      </c>
      <c r="D996" s="1">
        <v>20.89999961853027</v>
      </c>
      <c r="E996" s="1">
        <v>17.5</v>
      </c>
      <c r="F996" s="1">
        <v>18.60000038146973</v>
      </c>
      <c r="G996" s="1">
        <v>13</v>
      </c>
      <c r="H996">
        <f>IF(D996&lt;&gt;"",MAX('DDD Model Calculations'!$D$20-'Weather Data'!D996,0),MAX('DDD Model Calculations'!$D$20-AVERAGE('Weather Data'!D995,'Weather Data'!D997),0))</f>
        <v>0</v>
      </c>
      <c r="I996">
        <f>IF(E996&lt;&gt;"",MAX('DDD Model Calculations'!$D$20-'Weather Data'!E996,0),MAX('DDD Model Calculations'!$D$20-AVERAGE('Weather Data'!E995,'Weather Data'!E997),0))</f>
        <v>0.5</v>
      </c>
      <c r="J996">
        <f>IF(F996&lt;&gt;"",MAX('DDD Model Calculations'!$D$20-'Weather Data'!F996,0),MAX('DDD Model Calculations'!$D$20-AVERAGE('Weather Data'!F995,'Weather Data'!F997),0))</f>
        <v>0</v>
      </c>
      <c r="K996">
        <f>IF(G996&lt;&gt;"",MAX('DDD Model Calculations'!$D$20-'Weather Data'!G996,0),MAX('DDD Model Calculations'!$D$20-AVERAGE('Weather Data'!G995,'Weather Data'!G997),0))</f>
        <v>5</v>
      </c>
      <c r="L996" s="2">
        <f t="shared" si="75"/>
        <v>42634</v>
      </c>
      <c r="M996">
        <f t="shared" si="76"/>
        <v>10168.899995408952</v>
      </c>
      <c r="N996">
        <f t="shared" si="77"/>
        <v>10738.800003185868</v>
      </c>
      <c r="O996">
        <f t="shared" si="78"/>
        <v>11923.200005292892</v>
      </c>
      <c r="P996">
        <f t="shared" si="79"/>
        <v>14886.900021508336</v>
      </c>
    </row>
    <row r="997" spans="1:16" x14ac:dyDescent="0.4">
      <c r="A997" s="1">
        <v>2016</v>
      </c>
      <c r="B997" s="1">
        <v>9</v>
      </c>
      <c r="C997" s="1">
        <v>22</v>
      </c>
      <c r="D997" s="1">
        <v>22.20000076293945</v>
      </c>
      <c r="E997" s="1">
        <v>20.70000076293945</v>
      </c>
      <c r="F997" s="1">
        <v>18.79999923706055</v>
      </c>
      <c r="G997" s="1">
        <v>13</v>
      </c>
      <c r="H997">
        <f>IF(D997&lt;&gt;"",MAX('DDD Model Calculations'!$D$20-'Weather Data'!D997,0),MAX('DDD Model Calculations'!$D$20-AVERAGE('Weather Data'!D996,'Weather Data'!D998),0))</f>
        <v>0</v>
      </c>
      <c r="I997">
        <f>IF(E997&lt;&gt;"",MAX('DDD Model Calculations'!$D$20-'Weather Data'!E997,0),MAX('DDD Model Calculations'!$D$20-AVERAGE('Weather Data'!E996,'Weather Data'!E998),0))</f>
        <v>0</v>
      </c>
      <c r="J997">
        <f>IF(F997&lt;&gt;"",MAX('DDD Model Calculations'!$D$20-'Weather Data'!F997,0),MAX('DDD Model Calculations'!$D$20-AVERAGE('Weather Data'!F996,'Weather Data'!F998),0))</f>
        <v>0</v>
      </c>
      <c r="K997">
        <f>IF(G997&lt;&gt;"",MAX('DDD Model Calculations'!$D$20-'Weather Data'!G997,0),MAX('DDD Model Calculations'!$D$20-AVERAGE('Weather Data'!G996,'Weather Data'!G998),0))</f>
        <v>5</v>
      </c>
      <c r="L997" s="2">
        <f t="shared" si="75"/>
        <v>42635</v>
      </c>
      <c r="M997">
        <f t="shared" si="76"/>
        <v>10168.899995408952</v>
      </c>
      <c r="N997">
        <f t="shared" si="77"/>
        <v>10738.800003185868</v>
      </c>
      <c r="O997">
        <f t="shared" si="78"/>
        <v>11923.200005292892</v>
      </c>
      <c r="P997">
        <f t="shared" si="79"/>
        <v>14891.900021508336</v>
      </c>
    </row>
    <row r="998" spans="1:16" x14ac:dyDescent="0.4">
      <c r="A998" s="1">
        <v>2016</v>
      </c>
      <c r="B998" s="1">
        <v>9</v>
      </c>
      <c r="C998" s="1">
        <v>23</v>
      </c>
      <c r="D998" s="1">
        <v>16.39999961853027</v>
      </c>
      <c r="E998" s="1">
        <v>16.20000076293945</v>
      </c>
      <c r="F998" s="1">
        <v>12.5</v>
      </c>
      <c r="G998" s="1">
        <v>10</v>
      </c>
      <c r="H998">
        <f>IF(D998&lt;&gt;"",MAX('DDD Model Calculations'!$D$20-'Weather Data'!D998,0),MAX('DDD Model Calculations'!$D$20-AVERAGE('Weather Data'!D997,'Weather Data'!D999),0))</f>
        <v>1.6000003814697301</v>
      </c>
      <c r="I998">
        <f>IF(E998&lt;&gt;"",MAX('DDD Model Calculations'!$D$20-'Weather Data'!E998,0),MAX('DDD Model Calculations'!$D$20-AVERAGE('Weather Data'!E997,'Weather Data'!E999),0))</f>
        <v>1.7999992370605504</v>
      </c>
      <c r="J998">
        <f>IF(F998&lt;&gt;"",MAX('DDD Model Calculations'!$D$20-'Weather Data'!F998,0),MAX('DDD Model Calculations'!$D$20-AVERAGE('Weather Data'!F997,'Weather Data'!F999),0))</f>
        <v>5.5</v>
      </c>
      <c r="K998">
        <f>IF(G998&lt;&gt;"",MAX('DDD Model Calculations'!$D$20-'Weather Data'!G998,0),MAX('DDD Model Calculations'!$D$20-AVERAGE('Weather Data'!G997,'Weather Data'!G999),0))</f>
        <v>8</v>
      </c>
      <c r="L998" s="2">
        <f t="shared" si="75"/>
        <v>42636</v>
      </c>
      <c r="M998">
        <f t="shared" si="76"/>
        <v>10170.499995790422</v>
      </c>
      <c r="N998">
        <f t="shared" si="77"/>
        <v>10740.600002422929</v>
      </c>
      <c r="O998">
        <f t="shared" si="78"/>
        <v>11928.700005292892</v>
      </c>
      <c r="P998">
        <f t="shared" si="79"/>
        <v>14899.900021508336</v>
      </c>
    </row>
    <row r="999" spans="1:16" x14ac:dyDescent="0.4">
      <c r="A999" s="1">
        <v>2016</v>
      </c>
      <c r="B999" s="1">
        <v>9</v>
      </c>
      <c r="C999" s="1">
        <v>24</v>
      </c>
      <c r="D999" s="1">
        <v>13.80000019073486</v>
      </c>
      <c r="E999" s="1">
        <v>13.60000038146973</v>
      </c>
      <c r="F999" s="1">
        <v>11.19999980926514</v>
      </c>
      <c r="G999" s="1">
        <v>11.69999980926514</v>
      </c>
      <c r="H999">
        <f>IF(D999&lt;&gt;"",MAX('DDD Model Calculations'!$D$20-'Weather Data'!D999,0),MAX('DDD Model Calculations'!$D$20-AVERAGE('Weather Data'!D998,'Weather Data'!D1000),0))</f>
        <v>4.1999998092651403</v>
      </c>
      <c r="I999">
        <f>IF(E999&lt;&gt;"",MAX('DDD Model Calculations'!$D$20-'Weather Data'!E999,0),MAX('DDD Model Calculations'!$D$20-AVERAGE('Weather Data'!E998,'Weather Data'!E1000),0))</f>
        <v>4.3999996185302699</v>
      </c>
      <c r="J999">
        <f>IF(F999&lt;&gt;"",MAX('DDD Model Calculations'!$D$20-'Weather Data'!F999,0),MAX('DDD Model Calculations'!$D$20-AVERAGE('Weather Data'!F998,'Weather Data'!F1000),0))</f>
        <v>6.8000001907348597</v>
      </c>
      <c r="K999">
        <f>IF(G999&lt;&gt;"",MAX('DDD Model Calculations'!$D$20-'Weather Data'!G999,0),MAX('DDD Model Calculations'!$D$20-AVERAGE('Weather Data'!G998,'Weather Data'!G1000),0))</f>
        <v>6.3000001907348597</v>
      </c>
      <c r="L999" s="2">
        <f t="shared" si="75"/>
        <v>42637</v>
      </c>
      <c r="M999">
        <f t="shared" si="76"/>
        <v>10174.699995599687</v>
      </c>
      <c r="N999">
        <f t="shared" si="77"/>
        <v>10745.000002041459</v>
      </c>
      <c r="O999">
        <f t="shared" si="78"/>
        <v>11935.500005483627</v>
      </c>
      <c r="P999">
        <f t="shared" si="79"/>
        <v>14906.200021699071</v>
      </c>
    </row>
    <row r="1000" spans="1:16" x14ac:dyDescent="0.4">
      <c r="A1000" s="1">
        <v>2016</v>
      </c>
      <c r="B1000" s="1">
        <v>9</v>
      </c>
      <c r="C1000" s="1">
        <v>25</v>
      </c>
      <c r="D1000" s="1">
        <v>12.89999961853027</v>
      </c>
      <c r="E1000" s="1">
        <v>13.30000019073486</v>
      </c>
      <c r="F1000" s="1">
        <v>9.8999996185302734</v>
      </c>
      <c r="G1000" s="1">
        <v>15.80000019073486</v>
      </c>
      <c r="H1000">
        <f>IF(D1000&lt;&gt;"",MAX('DDD Model Calculations'!$D$20-'Weather Data'!D1000,0),MAX('DDD Model Calculations'!$D$20-AVERAGE('Weather Data'!D999,'Weather Data'!D1001),0))</f>
        <v>5.1000003814697301</v>
      </c>
      <c r="I1000">
        <f>IF(E1000&lt;&gt;"",MAX('DDD Model Calculations'!$D$20-'Weather Data'!E1000,0),MAX('DDD Model Calculations'!$D$20-AVERAGE('Weather Data'!E999,'Weather Data'!E1001),0))</f>
        <v>4.6999998092651403</v>
      </c>
      <c r="J1000">
        <f>IF(F1000&lt;&gt;"",MAX('DDD Model Calculations'!$D$20-'Weather Data'!F1000,0),MAX('DDD Model Calculations'!$D$20-AVERAGE('Weather Data'!F999,'Weather Data'!F1001),0))</f>
        <v>8.1000003814697266</v>
      </c>
      <c r="K1000">
        <f>IF(G1000&lt;&gt;"",MAX('DDD Model Calculations'!$D$20-'Weather Data'!G1000,0),MAX('DDD Model Calculations'!$D$20-AVERAGE('Weather Data'!G999,'Weather Data'!G1001),0))</f>
        <v>2.1999998092651403</v>
      </c>
      <c r="L1000" s="2">
        <f t="shared" si="75"/>
        <v>42638</v>
      </c>
      <c r="M1000">
        <f t="shared" si="76"/>
        <v>10179.799995981157</v>
      </c>
      <c r="N1000">
        <f t="shared" si="77"/>
        <v>10749.700001850724</v>
      </c>
      <c r="O1000">
        <f t="shared" si="78"/>
        <v>11943.600005865097</v>
      </c>
      <c r="P1000">
        <f t="shared" si="79"/>
        <v>14908.400021508336</v>
      </c>
    </row>
    <row r="1001" spans="1:16" x14ac:dyDescent="0.4">
      <c r="A1001" s="1">
        <v>2016</v>
      </c>
      <c r="B1001" s="1">
        <v>9</v>
      </c>
      <c r="C1001" s="1">
        <v>26</v>
      </c>
      <c r="D1001" s="1">
        <v>14.80000019073486</v>
      </c>
      <c r="E1001" s="1">
        <v>13.80000019073486</v>
      </c>
      <c r="F1001" s="1">
        <v>9.6999998092651367</v>
      </c>
      <c r="G1001" s="1">
        <v>12</v>
      </c>
      <c r="H1001">
        <f>IF(D1001&lt;&gt;"",MAX('DDD Model Calculations'!$D$20-'Weather Data'!D1001,0),MAX('DDD Model Calculations'!$D$20-AVERAGE('Weather Data'!D1000,'Weather Data'!D1002),0))</f>
        <v>3.1999998092651403</v>
      </c>
      <c r="I1001">
        <f>IF(E1001&lt;&gt;"",MAX('DDD Model Calculations'!$D$20-'Weather Data'!E1001,0),MAX('DDD Model Calculations'!$D$20-AVERAGE('Weather Data'!E1000,'Weather Data'!E1002),0))</f>
        <v>4.1999998092651403</v>
      </c>
      <c r="J1001">
        <f>IF(F1001&lt;&gt;"",MAX('DDD Model Calculations'!$D$20-'Weather Data'!F1001,0),MAX('DDD Model Calculations'!$D$20-AVERAGE('Weather Data'!F1000,'Weather Data'!F1002),0))</f>
        <v>8.3000001907348633</v>
      </c>
      <c r="K1001">
        <f>IF(G1001&lt;&gt;"",MAX('DDD Model Calculations'!$D$20-'Weather Data'!G1001,0),MAX('DDD Model Calculations'!$D$20-AVERAGE('Weather Data'!G1000,'Weather Data'!G1002),0))</f>
        <v>6</v>
      </c>
      <c r="L1001" s="2">
        <f t="shared" si="75"/>
        <v>42639</v>
      </c>
      <c r="M1001">
        <f t="shared" si="76"/>
        <v>10182.999995790422</v>
      </c>
      <c r="N1001">
        <f t="shared" si="77"/>
        <v>10753.900001659989</v>
      </c>
      <c r="O1001">
        <f t="shared" si="78"/>
        <v>11951.900006055832</v>
      </c>
      <c r="P1001">
        <f t="shared" si="79"/>
        <v>14914.400021508336</v>
      </c>
    </row>
    <row r="1002" spans="1:16" x14ac:dyDescent="0.4">
      <c r="A1002" s="1">
        <v>2016</v>
      </c>
      <c r="B1002" s="1">
        <v>9</v>
      </c>
      <c r="C1002" s="1">
        <v>27</v>
      </c>
      <c r="D1002" s="1">
        <v>15.5</v>
      </c>
      <c r="E1002" s="1">
        <v>14.60000038146973</v>
      </c>
      <c r="F1002" s="1">
        <v>15.30000019073486</v>
      </c>
      <c r="G1002" s="1">
        <v>11.39999961853027</v>
      </c>
      <c r="H1002">
        <f>IF(D1002&lt;&gt;"",MAX('DDD Model Calculations'!$D$20-'Weather Data'!D1002,0),MAX('DDD Model Calculations'!$D$20-AVERAGE('Weather Data'!D1001,'Weather Data'!D1003),0))</f>
        <v>2.5</v>
      </c>
      <c r="I1002">
        <f>IF(E1002&lt;&gt;"",MAX('DDD Model Calculations'!$D$20-'Weather Data'!E1002,0),MAX('DDD Model Calculations'!$D$20-AVERAGE('Weather Data'!E1001,'Weather Data'!E1003),0))</f>
        <v>3.3999996185302699</v>
      </c>
      <c r="J1002">
        <f>IF(F1002&lt;&gt;"",MAX('DDD Model Calculations'!$D$20-'Weather Data'!F1002,0),MAX('DDD Model Calculations'!$D$20-AVERAGE('Weather Data'!F1001,'Weather Data'!F1003),0))</f>
        <v>2.6999998092651403</v>
      </c>
      <c r="K1002">
        <f>IF(G1002&lt;&gt;"",MAX('DDD Model Calculations'!$D$20-'Weather Data'!G1002,0),MAX('DDD Model Calculations'!$D$20-AVERAGE('Weather Data'!G1001,'Weather Data'!G1003),0))</f>
        <v>6.6000003814697301</v>
      </c>
      <c r="L1002" s="2">
        <f t="shared" si="75"/>
        <v>42640</v>
      </c>
      <c r="M1002">
        <f t="shared" si="76"/>
        <v>10185.499995790422</v>
      </c>
      <c r="N1002">
        <f t="shared" si="77"/>
        <v>10757.30000127852</v>
      </c>
      <c r="O1002">
        <f t="shared" si="78"/>
        <v>11954.600005865097</v>
      </c>
      <c r="P1002">
        <f t="shared" si="79"/>
        <v>14921.000021889806</v>
      </c>
    </row>
    <row r="1003" spans="1:16" x14ac:dyDescent="0.4">
      <c r="A1003" s="1">
        <v>2016</v>
      </c>
      <c r="B1003" s="1">
        <v>9</v>
      </c>
      <c r="C1003" s="1">
        <v>28</v>
      </c>
      <c r="D1003" s="1">
        <v>17.39999961853027</v>
      </c>
      <c r="E1003" s="1">
        <v>16.39999961853027</v>
      </c>
      <c r="F1003" s="1">
        <v>14.69999980926514</v>
      </c>
      <c r="G1003" s="1">
        <v>11.60000038146973</v>
      </c>
      <c r="H1003">
        <f>IF(D1003&lt;&gt;"",MAX('DDD Model Calculations'!$D$20-'Weather Data'!D1003,0),MAX('DDD Model Calculations'!$D$20-AVERAGE('Weather Data'!D1002,'Weather Data'!D1004),0))</f>
        <v>0.60000038146973012</v>
      </c>
      <c r="I1003">
        <f>IF(E1003&lt;&gt;"",MAX('DDD Model Calculations'!$D$20-'Weather Data'!E1003,0),MAX('DDD Model Calculations'!$D$20-AVERAGE('Weather Data'!E1002,'Weather Data'!E1004),0))</f>
        <v>1.6000003814697301</v>
      </c>
      <c r="J1003">
        <f>IF(F1003&lt;&gt;"",MAX('DDD Model Calculations'!$D$20-'Weather Data'!F1003,0),MAX('DDD Model Calculations'!$D$20-AVERAGE('Weather Data'!F1002,'Weather Data'!F1004),0))</f>
        <v>3.3000001907348597</v>
      </c>
      <c r="K1003">
        <f>IF(G1003&lt;&gt;"",MAX('DDD Model Calculations'!$D$20-'Weather Data'!G1003,0),MAX('DDD Model Calculations'!$D$20-AVERAGE('Weather Data'!G1002,'Weather Data'!G1004),0))</f>
        <v>6.3999996185302699</v>
      </c>
      <c r="L1003" s="2">
        <f t="shared" si="75"/>
        <v>42641</v>
      </c>
      <c r="M1003">
        <f t="shared" si="76"/>
        <v>10186.099996171892</v>
      </c>
      <c r="N1003">
        <f t="shared" si="77"/>
        <v>10758.900001659989</v>
      </c>
      <c r="O1003">
        <f t="shared" si="78"/>
        <v>11957.900006055832</v>
      </c>
      <c r="P1003">
        <f t="shared" si="79"/>
        <v>14927.400021508336</v>
      </c>
    </row>
    <row r="1004" spans="1:16" x14ac:dyDescent="0.4">
      <c r="A1004" s="1">
        <v>2016</v>
      </c>
      <c r="B1004" s="1">
        <v>9</v>
      </c>
      <c r="C1004" s="1">
        <v>29</v>
      </c>
      <c r="D1004" s="1">
        <v>15.19999980926514</v>
      </c>
      <c r="E1004" s="1">
        <v>15.5</v>
      </c>
      <c r="F1004" s="1">
        <v>13.30000019073486</v>
      </c>
      <c r="G1004" s="1">
        <v>12.10000038146973</v>
      </c>
      <c r="H1004">
        <f>IF(D1004&lt;&gt;"",MAX('DDD Model Calculations'!$D$20-'Weather Data'!D1004,0),MAX('DDD Model Calculations'!$D$20-AVERAGE('Weather Data'!D1003,'Weather Data'!D1005),0))</f>
        <v>2.8000001907348597</v>
      </c>
      <c r="I1004">
        <f>IF(E1004&lt;&gt;"",MAX('DDD Model Calculations'!$D$20-'Weather Data'!E1004,0),MAX('DDD Model Calculations'!$D$20-AVERAGE('Weather Data'!E1003,'Weather Data'!E1005),0))</f>
        <v>2.5</v>
      </c>
      <c r="J1004">
        <f>IF(F1004&lt;&gt;"",MAX('DDD Model Calculations'!$D$20-'Weather Data'!F1004,0),MAX('DDD Model Calculations'!$D$20-AVERAGE('Weather Data'!F1003,'Weather Data'!F1005),0))</f>
        <v>4.6999998092651403</v>
      </c>
      <c r="K1004">
        <f>IF(G1004&lt;&gt;"",MAX('DDD Model Calculations'!$D$20-'Weather Data'!G1004,0),MAX('DDD Model Calculations'!$D$20-AVERAGE('Weather Data'!G1003,'Weather Data'!G1005),0))</f>
        <v>5.8999996185302699</v>
      </c>
      <c r="L1004" s="2">
        <f t="shared" si="75"/>
        <v>42642</v>
      </c>
      <c r="M1004">
        <f t="shared" si="76"/>
        <v>10188.899996362627</v>
      </c>
      <c r="N1004">
        <f t="shared" si="77"/>
        <v>10761.400001659989</v>
      </c>
      <c r="O1004">
        <f t="shared" si="78"/>
        <v>11962.600005865097</v>
      </c>
      <c r="P1004">
        <f t="shared" si="79"/>
        <v>14933.300021126866</v>
      </c>
    </row>
    <row r="1005" spans="1:16" x14ac:dyDescent="0.4">
      <c r="A1005" s="1">
        <v>2016</v>
      </c>
      <c r="B1005" s="1">
        <v>9</v>
      </c>
      <c r="C1005" s="1">
        <v>30</v>
      </c>
      <c r="D1005" s="1">
        <v>16.20000076293945</v>
      </c>
      <c r="E1005" s="1">
        <v>15.39999961853027</v>
      </c>
      <c r="F1005" s="1">
        <v>14.30000019073486</v>
      </c>
      <c r="G1005" s="1">
        <v>11.60000038146973</v>
      </c>
      <c r="H1005">
        <f>IF(D1005&lt;&gt;"",MAX('DDD Model Calculations'!$D$20-'Weather Data'!D1005,0),MAX('DDD Model Calculations'!$D$20-AVERAGE('Weather Data'!D1004,'Weather Data'!D1006),0))</f>
        <v>1.7999992370605504</v>
      </c>
      <c r="I1005">
        <f>IF(E1005&lt;&gt;"",MAX('DDD Model Calculations'!$D$20-'Weather Data'!E1005,0),MAX('DDD Model Calculations'!$D$20-AVERAGE('Weather Data'!E1004,'Weather Data'!E1006),0))</f>
        <v>2.6000003814697301</v>
      </c>
      <c r="J1005">
        <f>IF(F1005&lt;&gt;"",MAX('DDD Model Calculations'!$D$20-'Weather Data'!F1005,0),MAX('DDD Model Calculations'!$D$20-AVERAGE('Weather Data'!F1004,'Weather Data'!F1006),0))</f>
        <v>3.6999998092651403</v>
      </c>
      <c r="K1005">
        <f>IF(G1005&lt;&gt;"",MAX('DDD Model Calculations'!$D$20-'Weather Data'!G1005,0),MAX('DDD Model Calculations'!$D$20-AVERAGE('Weather Data'!G1004,'Weather Data'!G1006),0))</f>
        <v>6.3999996185302699</v>
      </c>
      <c r="L1005" s="2">
        <f t="shared" si="75"/>
        <v>42643</v>
      </c>
      <c r="M1005">
        <f t="shared" si="76"/>
        <v>10190.699995599687</v>
      </c>
      <c r="N1005">
        <f t="shared" si="77"/>
        <v>10764.000002041459</v>
      </c>
      <c r="O1005">
        <f t="shared" si="78"/>
        <v>11966.300005674362</v>
      </c>
      <c r="P1005">
        <f t="shared" si="79"/>
        <v>14939.700020745397</v>
      </c>
    </row>
    <row r="1006" spans="1:16" x14ac:dyDescent="0.4">
      <c r="A1006" s="1">
        <v>2016</v>
      </c>
      <c r="B1006" s="1">
        <v>10</v>
      </c>
      <c r="C1006" s="1">
        <v>1</v>
      </c>
      <c r="D1006" s="1">
        <v>14.39999961853027</v>
      </c>
      <c r="E1006" s="1">
        <v>14.19999980926514</v>
      </c>
      <c r="F1006" s="1">
        <v>14.10000038146973</v>
      </c>
      <c r="G1006" s="1">
        <v>12.39999961853027</v>
      </c>
      <c r="H1006">
        <f>IF(D1006&lt;&gt;"",MAX('DDD Model Calculations'!$D$20-'Weather Data'!D1006,0),MAX('DDD Model Calculations'!$D$20-AVERAGE('Weather Data'!D1005,'Weather Data'!D1007),0))</f>
        <v>3.6000003814697301</v>
      </c>
      <c r="I1006">
        <f>IF(E1006&lt;&gt;"",MAX('DDD Model Calculations'!$D$20-'Weather Data'!E1006,0),MAX('DDD Model Calculations'!$D$20-AVERAGE('Weather Data'!E1005,'Weather Data'!E1007),0))</f>
        <v>3.8000001907348597</v>
      </c>
      <c r="J1006">
        <f>IF(F1006&lt;&gt;"",MAX('DDD Model Calculations'!$D$20-'Weather Data'!F1006,0),MAX('DDD Model Calculations'!$D$20-AVERAGE('Weather Data'!F1005,'Weather Data'!F1007),0))</f>
        <v>3.8999996185302699</v>
      </c>
      <c r="K1006">
        <f>IF(G1006&lt;&gt;"",MAX('DDD Model Calculations'!$D$20-'Weather Data'!G1006,0),MAX('DDD Model Calculations'!$D$20-AVERAGE('Weather Data'!G1005,'Weather Data'!G1007),0))</f>
        <v>5.6000003814697301</v>
      </c>
      <c r="L1006" s="2">
        <f t="shared" si="75"/>
        <v>42644</v>
      </c>
      <c r="M1006">
        <f t="shared" si="76"/>
        <v>10194.299995981157</v>
      </c>
      <c r="N1006">
        <f t="shared" si="77"/>
        <v>10767.800002232194</v>
      </c>
      <c r="O1006">
        <f t="shared" si="78"/>
        <v>11970.200005292892</v>
      </c>
      <c r="P1006">
        <f t="shared" si="79"/>
        <v>14945.300021126866</v>
      </c>
    </row>
    <row r="1007" spans="1:16" x14ac:dyDescent="0.4">
      <c r="A1007" s="1">
        <v>2016</v>
      </c>
      <c r="B1007" s="1">
        <v>10</v>
      </c>
      <c r="C1007" s="1">
        <v>2</v>
      </c>
      <c r="D1007" s="1">
        <v>16.29999923706055</v>
      </c>
      <c r="E1007" s="1">
        <v>15.19999980926514</v>
      </c>
      <c r="F1007" s="1">
        <v>13.80000019073486</v>
      </c>
      <c r="G1007" s="1">
        <v>12</v>
      </c>
      <c r="H1007">
        <f>IF(D1007&lt;&gt;"",MAX('DDD Model Calculations'!$D$20-'Weather Data'!D1007,0),MAX('DDD Model Calculations'!$D$20-AVERAGE('Weather Data'!D1006,'Weather Data'!D1008),0))</f>
        <v>1.7000007629394496</v>
      </c>
      <c r="I1007">
        <f>IF(E1007&lt;&gt;"",MAX('DDD Model Calculations'!$D$20-'Weather Data'!E1007,0),MAX('DDD Model Calculations'!$D$20-AVERAGE('Weather Data'!E1006,'Weather Data'!E1008),0))</f>
        <v>2.8000001907348597</v>
      </c>
      <c r="J1007">
        <f>IF(F1007&lt;&gt;"",MAX('DDD Model Calculations'!$D$20-'Weather Data'!F1007,0),MAX('DDD Model Calculations'!$D$20-AVERAGE('Weather Data'!F1006,'Weather Data'!F1008),0))</f>
        <v>4.1999998092651403</v>
      </c>
      <c r="K1007">
        <f>IF(G1007&lt;&gt;"",MAX('DDD Model Calculations'!$D$20-'Weather Data'!G1007,0),MAX('DDD Model Calculations'!$D$20-AVERAGE('Weather Data'!G1006,'Weather Data'!G1008),0))</f>
        <v>6</v>
      </c>
      <c r="L1007" s="2">
        <f t="shared" si="75"/>
        <v>42645</v>
      </c>
      <c r="M1007">
        <f t="shared" si="76"/>
        <v>10195.999996744096</v>
      </c>
      <c r="N1007">
        <f t="shared" si="77"/>
        <v>10770.600002422929</v>
      </c>
      <c r="O1007">
        <f t="shared" si="78"/>
        <v>11974.400005102158</v>
      </c>
      <c r="P1007">
        <f t="shared" si="79"/>
        <v>14951.300021126866</v>
      </c>
    </row>
    <row r="1008" spans="1:16" x14ac:dyDescent="0.4">
      <c r="A1008" s="1">
        <v>2016</v>
      </c>
      <c r="B1008" s="1">
        <v>10</v>
      </c>
      <c r="C1008" s="1">
        <v>3</v>
      </c>
      <c r="D1008" s="1">
        <v>16</v>
      </c>
      <c r="E1008" s="1">
        <v>14.30000019073486</v>
      </c>
      <c r="F1008" s="1">
        <v>14.80000019073486</v>
      </c>
      <c r="G1008" s="1">
        <v>10.69999980926514</v>
      </c>
      <c r="H1008">
        <f>IF(D1008&lt;&gt;"",MAX('DDD Model Calculations'!$D$20-'Weather Data'!D1008,0),MAX('DDD Model Calculations'!$D$20-AVERAGE('Weather Data'!D1007,'Weather Data'!D1009),0))</f>
        <v>2</v>
      </c>
      <c r="I1008">
        <f>IF(E1008&lt;&gt;"",MAX('DDD Model Calculations'!$D$20-'Weather Data'!E1008,0),MAX('DDD Model Calculations'!$D$20-AVERAGE('Weather Data'!E1007,'Weather Data'!E1009),0))</f>
        <v>3.6999998092651403</v>
      </c>
      <c r="J1008">
        <f>IF(F1008&lt;&gt;"",MAX('DDD Model Calculations'!$D$20-'Weather Data'!F1008,0),MAX('DDD Model Calculations'!$D$20-AVERAGE('Weather Data'!F1007,'Weather Data'!F1009),0))</f>
        <v>3.1999998092651403</v>
      </c>
      <c r="K1008">
        <f>IF(G1008&lt;&gt;"",MAX('DDD Model Calculations'!$D$20-'Weather Data'!G1008,0),MAX('DDD Model Calculations'!$D$20-AVERAGE('Weather Data'!G1007,'Weather Data'!G1009),0))</f>
        <v>7.3000001907348597</v>
      </c>
      <c r="L1008" s="2">
        <f t="shared" si="75"/>
        <v>42646</v>
      </c>
      <c r="M1008">
        <f t="shared" si="76"/>
        <v>10197.999996744096</v>
      </c>
      <c r="N1008">
        <f t="shared" si="77"/>
        <v>10774.300002232194</v>
      </c>
      <c r="O1008">
        <f t="shared" si="78"/>
        <v>11977.600004911423</v>
      </c>
      <c r="P1008">
        <f t="shared" si="79"/>
        <v>14958.600021317601</v>
      </c>
    </row>
    <row r="1009" spans="1:16" x14ac:dyDescent="0.4">
      <c r="A1009" s="1">
        <v>2016</v>
      </c>
      <c r="B1009" s="1">
        <v>10</v>
      </c>
      <c r="C1009" s="1">
        <v>4</v>
      </c>
      <c r="D1009" s="1">
        <v>17.29999923706055</v>
      </c>
      <c r="E1009" s="1">
        <v>16.29999923706055</v>
      </c>
      <c r="F1009" s="1">
        <v>13.39999961853027</v>
      </c>
      <c r="G1009" s="1">
        <v>12.19999980926514</v>
      </c>
      <c r="H1009">
        <f>IF(D1009&lt;&gt;"",MAX('DDD Model Calculations'!$D$20-'Weather Data'!D1009,0),MAX('DDD Model Calculations'!$D$20-AVERAGE('Weather Data'!D1008,'Weather Data'!D1010),0))</f>
        <v>0.70000076293944957</v>
      </c>
      <c r="I1009">
        <f>IF(E1009&lt;&gt;"",MAX('DDD Model Calculations'!$D$20-'Weather Data'!E1009,0),MAX('DDD Model Calculations'!$D$20-AVERAGE('Weather Data'!E1008,'Weather Data'!E1010),0))</f>
        <v>1.7000007629394496</v>
      </c>
      <c r="J1009">
        <f>IF(F1009&lt;&gt;"",MAX('DDD Model Calculations'!$D$20-'Weather Data'!F1009,0),MAX('DDD Model Calculations'!$D$20-AVERAGE('Weather Data'!F1008,'Weather Data'!F1010),0))</f>
        <v>4.6000003814697301</v>
      </c>
      <c r="K1009">
        <f>IF(G1009&lt;&gt;"",MAX('DDD Model Calculations'!$D$20-'Weather Data'!G1009,0),MAX('DDD Model Calculations'!$D$20-AVERAGE('Weather Data'!G1008,'Weather Data'!G1010),0))</f>
        <v>5.8000001907348597</v>
      </c>
      <c r="L1009" s="2">
        <f t="shared" si="75"/>
        <v>42647</v>
      </c>
      <c r="M1009">
        <f t="shared" si="76"/>
        <v>10198.699997507036</v>
      </c>
      <c r="N1009">
        <f t="shared" si="77"/>
        <v>10776.000002995133</v>
      </c>
      <c r="O1009">
        <f t="shared" si="78"/>
        <v>11982.200005292892</v>
      </c>
      <c r="P1009">
        <f t="shared" si="79"/>
        <v>14964.400021508336</v>
      </c>
    </row>
    <row r="1010" spans="1:16" x14ac:dyDescent="0.4">
      <c r="A1010" s="1">
        <v>2016</v>
      </c>
      <c r="B1010" s="1">
        <v>10</v>
      </c>
      <c r="C1010" s="1">
        <v>5</v>
      </c>
      <c r="D1010" s="1">
        <v>17.10000038146973</v>
      </c>
      <c r="E1010" s="1">
        <v>16.60000038146973</v>
      </c>
      <c r="F1010" s="1">
        <v>14.5</v>
      </c>
      <c r="G1010" s="1">
        <v>14</v>
      </c>
      <c r="H1010">
        <f>IF(D1010&lt;&gt;"",MAX('DDD Model Calculations'!$D$20-'Weather Data'!D1010,0),MAX('DDD Model Calculations'!$D$20-AVERAGE('Weather Data'!D1009,'Weather Data'!D1011),0))</f>
        <v>0.89999961853026988</v>
      </c>
      <c r="I1010">
        <f>IF(E1010&lt;&gt;"",MAX('DDD Model Calculations'!$D$20-'Weather Data'!E1010,0),MAX('DDD Model Calculations'!$D$20-AVERAGE('Weather Data'!E1009,'Weather Data'!E1011),0))</f>
        <v>1.3999996185302699</v>
      </c>
      <c r="J1010">
        <f>IF(F1010&lt;&gt;"",MAX('DDD Model Calculations'!$D$20-'Weather Data'!F1010,0),MAX('DDD Model Calculations'!$D$20-AVERAGE('Weather Data'!F1009,'Weather Data'!F1011),0))</f>
        <v>3.5</v>
      </c>
      <c r="K1010">
        <f>IF(G1010&lt;&gt;"",MAX('DDD Model Calculations'!$D$20-'Weather Data'!G1010,0),MAX('DDD Model Calculations'!$D$20-AVERAGE('Weather Data'!G1009,'Weather Data'!G1011),0))</f>
        <v>4</v>
      </c>
      <c r="L1010" s="2">
        <f t="shared" si="75"/>
        <v>42648</v>
      </c>
      <c r="M1010">
        <f t="shared" si="76"/>
        <v>10199.599997125566</v>
      </c>
      <c r="N1010">
        <f t="shared" si="77"/>
        <v>10777.400002613664</v>
      </c>
      <c r="O1010">
        <f t="shared" si="78"/>
        <v>11985.700005292892</v>
      </c>
      <c r="P1010">
        <f t="shared" si="79"/>
        <v>14968.400021508336</v>
      </c>
    </row>
    <row r="1011" spans="1:16" x14ac:dyDescent="0.4">
      <c r="A1011" s="1">
        <v>2016</v>
      </c>
      <c r="B1011" s="1">
        <v>10</v>
      </c>
      <c r="C1011" s="1">
        <v>6</v>
      </c>
      <c r="D1011" s="1">
        <v>19.39999961853027</v>
      </c>
      <c r="E1011" s="1">
        <v>18.39999961853027</v>
      </c>
      <c r="F1011" s="1">
        <v>14.30000019073486</v>
      </c>
      <c r="G1011" s="1"/>
      <c r="H1011">
        <f>IF(D1011&lt;&gt;"",MAX('DDD Model Calculations'!$D$20-'Weather Data'!D1011,0),MAX('DDD Model Calculations'!$D$20-AVERAGE('Weather Data'!D1010,'Weather Data'!D1012),0))</f>
        <v>0</v>
      </c>
      <c r="I1011">
        <f>IF(E1011&lt;&gt;"",MAX('DDD Model Calculations'!$D$20-'Weather Data'!E1011,0),MAX('DDD Model Calculations'!$D$20-AVERAGE('Weather Data'!E1010,'Weather Data'!E1012),0))</f>
        <v>0</v>
      </c>
      <c r="J1011">
        <f>IF(F1011&lt;&gt;"",MAX('DDD Model Calculations'!$D$20-'Weather Data'!F1011,0),MAX('DDD Model Calculations'!$D$20-AVERAGE('Weather Data'!F1010,'Weather Data'!F1012),0))</f>
        <v>3.6999998092651403</v>
      </c>
      <c r="K1011">
        <f>IF(G1011&lt;&gt;"",MAX('DDD Model Calculations'!$D$20-'Weather Data'!G1011,0),MAX('DDD Model Calculations'!$D$20-AVERAGE('Weather Data'!G1010,'Weather Data'!G1012),0))</f>
        <v>7.5999999046325684</v>
      </c>
      <c r="L1011" s="2">
        <f t="shared" si="75"/>
        <v>42649</v>
      </c>
      <c r="M1011">
        <f t="shared" si="76"/>
        <v>10199.599997125566</v>
      </c>
      <c r="N1011">
        <f t="shared" si="77"/>
        <v>10777.400002613664</v>
      </c>
      <c r="O1011">
        <f t="shared" si="78"/>
        <v>11989.400005102158</v>
      </c>
      <c r="P1011">
        <f t="shared" si="79"/>
        <v>14976.000021412969</v>
      </c>
    </row>
    <row r="1012" spans="1:16" x14ac:dyDescent="0.4">
      <c r="A1012" s="1">
        <v>2016</v>
      </c>
      <c r="B1012" s="1">
        <v>10</v>
      </c>
      <c r="C1012" s="1">
        <v>7</v>
      </c>
      <c r="D1012" s="1">
        <v>17.5</v>
      </c>
      <c r="E1012" s="1">
        <v>17.79999923706055</v>
      </c>
      <c r="F1012" s="1">
        <v>16.10000038146973</v>
      </c>
      <c r="G1012" s="1">
        <v>6.8000001907348633</v>
      </c>
      <c r="H1012">
        <f>IF(D1012&lt;&gt;"",MAX('DDD Model Calculations'!$D$20-'Weather Data'!D1012,0),MAX('DDD Model Calculations'!$D$20-AVERAGE('Weather Data'!D1011,'Weather Data'!D1013),0))</f>
        <v>0.5</v>
      </c>
      <c r="I1012">
        <f>IF(E1012&lt;&gt;"",MAX('DDD Model Calculations'!$D$20-'Weather Data'!E1012,0),MAX('DDD Model Calculations'!$D$20-AVERAGE('Weather Data'!E1011,'Weather Data'!E1013),0))</f>
        <v>0.20000076293944957</v>
      </c>
      <c r="J1012">
        <f>IF(F1012&lt;&gt;"",MAX('DDD Model Calculations'!$D$20-'Weather Data'!F1012,0),MAX('DDD Model Calculations'!$D$20-AVERAGE('Weather Data'!F1011,'Weather Data'!F1013),0))</f>
        <v>1.8999996185302699</v>
      </c>
      <c r="K1012">
        <f>IF(G1012&lt;&gt;"",MAX('DDD Model Calculations'!$D$20-'Weather Data'!G1012,0),MAX('DDD Model Calculations'!$D$20-AVERAGE('Weather Data'!G1011,'Weather Data'!G1013),0))</f>
        <v>11.199999809265137</v>
      </c>
      <c r="L1012" s="2">
        <f t="shared" si="75"/>
        <v>42650</v>
      </c>
      <c r="M1012">
        <f t="shared" si="76"/>
        <v>10200.099997125566</v>
      </c>
      <c r="N1012">
        <f t="shared" si="77"/>
        <v>10777.600003376603</v>
      </c>
      <c r="O1012">
        <f t="shared" si="78"/>
        <v>11991.300004720688</v>
      </c>
      <c r="P1012">
        <f t="shared" si="79"/>
        <v>14987.200021222234</v>
      </c>
    </row>
    <row r="1013" spans="1:16" x14ac:dyDescent="0.4">
      <c r="A1013" s="1">
        <v>2016</v>
      </c>
      <c r="B1013" s="1">
        <v>10</v>
      </c>
      <c r="C1013" s="1">
        <v>8</v>
      </c>
      <c r="D1013" s="1">
        <v>12.89999961853027</v>
      </c>
      <c r="E1013" s="1">
        <v>10.80000019073486</v>
      </c>
      <c r="F1013" s="1">
        <v>12.10000038146973</v>
      </c>
      <c r="G1013" s="1">
        <v>4</v>
      </c>
      <c r="H1013">
        <f>IF(D1013&lt;&gt;"",MAX('DDD Model Calculations'!$D$20-'Weather Data'!D1013,0),MAX('DDD Model Calculations'!$D$20-AVERAGE('Weather Data'!D1012,'Weather Data'!D1014),0))</f>
        <v>5.1000003814697301</v>
      </c>
      <c r="I1013">
        <f>IF(E1013&lt;&gt;"",MAX('DDD Model Calculations'!$D$20-'Weather Data'!E1013,0),MAX('DDD Model Calculations'!$D$20-AVERAGE('Weather Data'!E1012,'Weather Data'!E1014),0))</f>
        <v>7.1999998092651403</v>
      </c>
      <c r="J1013">
        <f>IF(F1013&lt;&gt;"",MAX('DDD Model Calculations'!$D$20-'Weather Data'!F1013,0),MAX('DDD Model Calculations'!$D$20-AVERAGE('Weather Data'!F1012,'Weather Data'!F1014),0))</f>
        <v>5.8999996185302699</v>
      </c>
      <c r="K1013">
        <f>IF(G1013&lt;&gt;"",MAX('DDD Model Calculations'!$D$20-'Weather Data'!G1013,0),MAX('DDD Model Calculations'!$D$20-AVERAGE('Weather Data'!G1012,'Weather Data'!G1014),0))</f>
        <v>14</v>
      </c>
      <c r="L1013" s="2">
        <f t="shared" si="75"/>
        <v>42651</v>
      </c>
      <c r="M1013">
        <f t="shared" si="76"/>
        <v>10205.199997507036</v>
      </c>
      <c r="N1013">
        <f t="shared" si="77"/>
        <v>10784.800003185868</v>
      </c>
      <c r="O1013">
        <f t="shared" si="78"/>
        <v>11997.200004339218</v>
      </c>
      <c r="P1013">
        <f t="shared" si="79"/>
        <v>15001.200021222234</v>
      </c>
    </row>
    <row r="1014" spans="1:16" x14ac:dyDescent="0.4">
      <c r="A1014" s="1">
        <v>2016</v>
      </c>
      <c r="B1014" s="1">
        <v>10</v>
      </c>
      <c r="C1014" s="1">
        <v>9</v>
      </c>
      <c r="D1014" s="1">
        <v>8.6000003814697266</v>
      </c>
      <c r="E1014" s="1">
        <v>8</v>
      </c>
      <c r="F1014" s="1">
        <v>7</v>
      </c>
      <c r="G1014" s="1">
        <v>2.7000000476837158</v>
      </c>
      <c r="H1014">
        <f>IF(D1014&lt;&gt;"",MAX('DDD Model Calculations'!$D$20-'Weather Data'!D1014,0),MAX('DDD Model Calculations'!$D$20-AVERAGE('Weather Data'!D1013,'Weather Data'!D1015),0))</f>
        <v>9.3999996185302734</v>
      </c>
      <c r="I1014">
        <f>IF(E1014&lt;&gt;"",MAX('DDD Model Calculations'!$D$20-'Weather Data'!E1014,0),MAX('DDD Model Calculations'!$D$20-AVERAGE('Weather Data'!E1013,'Weather Data'!E1015),0))</f>
        <v>10</v>
      </c>
      <c r="J1014">
        <f>IF(F1014&lt;&gt;"",MAX('DDD Model Calculations'!$D$20-'Weather Data'!F1014,0),MAX('DDD Model Calculations'!$D$20-AVERAGE('Weather Data'!F1013,'Weather Data'!F1015),0))</f>
        <v>11</v>
      </c>
      <c r="K1014">
        <f>IF(G1014&lt;&gt;"",MAX('DDD Model Calculations'!$D$20-'Weather Data'!G1014,0),MAX('DDD Model Calculations'!$D$20-AVERAGE('Weather Data'!G1013,'Weather Data'!G1015),0))</f>
        <v>15.299999952316284</v>
      </c>
      <c r="L1014" s="2">
        <f t="shared" si="75"/>
        <v>42652</v>
      </c>
      <c r="M1014">
        <f t="shared" si="76"/>
        <v>10214.599997125566</v>
      </c>
      <c r="N1014">
        <f t="shared" si="77"/>
        <v>10794.800003185868</v>
      </c>
      <c r="O1014">
        <f t="shared" si="78"/>
        <v>12008.200004339218</v>
      </c>
      <c r="P1014">
        <f t="shared" si="79"/>
        <v>15016.50002117455</v>
      </c>
    </row>
    <row r="1015" spans="1:16" x14ac:dyDescent="0.4">
      <c r="A1015" s="1">
        <v>2016</v>
      </c>
      <c r="B1015" s="1">
        <v>10</v>
      </c>
      <c r="C1015" s="1">
        <v>10</v>
      </c>
      <c r="D1015" s="1">
        <v>7.9000000953674316</v>
      </c>
      <c r="E1015" s="1">
        <v>7.4000000953674316</v>
      </c>
      <c r="F1015" s="1">
        <v>5.8000001907348633</v>
      </c>
      <c r="G1015" s="1">
        <v>12.80000019073486</v>
      </c>
      <c r="H1015">
        <f>IF(D1015&lt;&gt;"",MAX('DDD Model Calculations'!$D$20-'Weather Data'!D1015,0),MAX('DDD Model Calculations'!$D$20-AVERAGE('Weather Data'!D1014,'Weather Data'!D1016),0))</f>
        <v>10.099999904632568</v>
      </c>
      <c r="I1015">
        <f>IF(E1015&lt;&gt;"",MAX('DDD Model Calculations'!$D$20-'Weather Data'!E1015,0),MAX('DDD Model Calculations'!$D$20-AVERAGE('Weather Data'!E1014,'Weather Data'!E1016),0))</f>
        <v>10.599999904632568</v>
      </c>
      <c r="J1015">
        <f>IF(F1015&lt;&gt;"",MAX('DDD Model Calculations'!$D$20-'Weather Data'!F1015,0),MAX('DDD Model Calculations'!$D$20-AVERAGE('Weather Data'!F1014,'Weather Data'!F1016),0))</f>
        <v>12.199999809265137</v>
      </c>
      <c r="K1015">
        <f>IF(G1015&lt;&gt;"",MAX('DDD Model Calculations'!$D$20-'Weather Data'!G1015,0),MAX('DDD Model Calculations'!$D$20-AVERAGE('Weather Data'!G1014,'Weather Data'!G1016),0))</f>
        <v>5.1999998092651403</v>
      </c>
      <c r="L1015" s="2">
        <f t="shared" si="75"/>
        <v>42653</v>
      </c>
      <c r="M1015">
        <f t="shared" si="76"/>
        <v>10224.699997030199</v>
      </c>
      <c r="N1015">
        <f t="shared" si="77"/>
        <v>10805.400003090501</v>
      </c>
      <c r="O1015">
        <f t="shared" si="78"/>
        <v>12020.400004148483</v>
      </c>
      <c r="P1015">
        <f t="shared" si="79"/>
        <v>15021.700020983815</v>
      </c>
    </row>
    <row r="1016" spans="1:16" x14ac:dyDescent="0.4">
      <c r="A1016" s="1">
        <v>2016</v>
      </c>
      <c r="B1016" s="1">
        <v>10</v>
      </c>
      <c r="C1016" s="1">
        <v>11</v>
      </c>
      <c r="D1016" s="1">
        <v>10</v>
      </c>
      <c r="E1016" s="1">
        <v>10.60000038146973</v>
      </c>
      <c r="F1016" s="1">
        <v>8.8000001907348633</v>
      </c>
      <c r="G1016" s="1">
        <v>13.5</v>
      </c>
      <c r="H1016">
        <f>IF(D1016&lt;&gt;"",MAX('DDD Model Calculations'!$D$20-'Weather Data'!D1016,0),MAX('DDD Model Calculations'!$D$20-AVERAGE('Weather Data'!D1015,'Weather Data'!D1017),0))</f>
        <v>8</v>
      </c>
      <c r="I1016">
        <f>IF(E1016&lt;&gt;"",MAX('DDD Model Calculations'!$D$20-'Weather Data'!E1016,0),MAX('DDD Model Calculations'!$D$20-AVERAGE('Weather Data'!E1015,'Weather Data'!E1017),0))</f>
        <v>7.3999996185302699</v>
      </c>
      <c r="J1016">
        <f>IF(F1016&lt;&gt;"",MAX('DDD Model Calculations'!$D$20-'Weather Data'!F1016,0),MAX('DDD Model Calculations'!$D$20-AVERAGE('Weather Data'!F1015,'Weather Data'!F1017),0))</f>
        <v>9.1999998092651367</v>
      </c>
      <c r="K1016">
        <f>IF(G1016&lt;&gt;"",MAX('DDD Model Calculations'!$D$20-'Weather Data'!G1016,0),MAX('DDD Model Calculations'!$D$20-AVERAGE('Weather Data'!G1015,'Weather Data'!G1017),0))</f>
        <v>4.5</v>
      </c>
      <c r="L1016" s="2">
        <f t="shared" si="75"/>
        <v>42654</v>
      </c>
      <c r="M1016">
        <f t="shared" si="76"/>
        <v>10232.699997030199</v>
      </c>
      <c r="N1016">
        <f t="shared" si="77"/>
        <v>10812.800002709031</v>
      </c>
      <c r="O1016">
        <f t="shared" si="78"/>
        <v>12029.600003957748</v>
      </c>
      <c r="P1016">
        <f t="shared" si="79"/>
        <v>15026.200020983815</v>
      </c>
    </row>
    <row r="1017" spans="1:16" x14ac:dyDescent="0.4">
      <c r="A1017" s="1">
        <v>2016</v>
      </c>
      <c r="B1017" s="1">
        <v>10</v>
      </c>
      <c r="C1017" s="1">
        <v>12</v>
      </c>
      <c r="D1017" s="1">
        <v>16.29999923706055</v>
      </c>
      <c r="E1017" s="1">
        <v>14.60000038146973</v>
      </c>
      <c r="F1017" s="1">
        <v>12.10000038146973</v>
      </c>
      <c r="G1017" s="1">
        <v>4.8000001907348633</v>
      </c>
      <c r="H1017">
        <f>IF(D1017&lt;&gt;"",MAX('DDD Model Calculations'!$D$20-'Weather Data'!D1017,0),MAX('DDD Model Calculations'!$D$20-AVERAGE('Weather Data'!D1016,'Weather Data'!D1018),0))</f>
        <v>1.7000007629394496</v>
      </c>
      <c r="I1017">
        <f>IF(E1017&lt;&gt;"",MAX('DDD Model Calculations'!$D$20-'Weather Data'!E1017,0),MAX('DDD Model Calculations'!$D$20-AVERAGE('Weather Data'!E1016,'Weather Data'!E1018),0))</f>
        <v>3.3999996185302699</v>
      </c>
      <c r="J1017">
        <f>IF(F1017&lt;&gt;"",MAX('DDD Model Calculations'!$D$20-'Weather Data'!F1017,0),MAX('DDD Model Calculations'!$D$20-AVERAGE('Weather Data'!F1016,'Weather Data'!F1018),0))</f>
        <v>5.8999996185302699</v>
      </c>
      <c r="K1017">
        <f>IF(G1017&lt;&gt;"",MAX('DDD Model Calculations'!$D$20-'Weather Data'!G1017,0),MAX('DDD Model Calculations'!$D$20-AVERAGE('Weather Data'!G1016,'Weather Data'!G1018),0))</f>
        <v>13.199999809265137</v>
      </c>
      <c r="L1017" s="2">
        <f t="shared" si="75"/>
        <v>42655</v>
      </c>
      <c r="M1017">
        <f t="shared" si="76"/>
        <v>10234.399997793138</v>
      </c>
      <c r="N1017">
        <f t="shared" si="77"/>
        <v>10816.200002327561</v>
      </c>
      <c r="O1017">
        <f t="shared" si="78"/>
        <v>12035.500003576279</v>
      </c>
      <c r="P1017">
        <f t="shared" si="79"/>
        <v>15039.40002079308</v>
      </c>
    </row>
    <row r="1018" spans="1:16" x14ac:dyDescent="0.4">
      <c r="A1018" s="1">
        <v>2016</v>
      </c>
      <c r="B1018" s="1">
        <v>10</v>
      </c>
      <c r="C1018" s="1">
        <v>13</v>
      </c>
      <c r="D1018" s="1">
        <v>12.10000038146973</v>
      </c>
      <c r="E1018" s="1">
        <v>8.3000001907348633</v>
      </c>
      <c r="F1018" s="1">
        <v>8.1999998092651367</v>
      </c>
      <c r="G1018" s="1">
        <v>3.5</v>
      </c>
      <c r="H1018">
        <f>IF(D1018&lt;&gt;"",MAX('DDD Model Calculations'!$D$20-'Weather Data'!D1018,0),MAX('DDD Model Calculations'!$D$20-AVERAGE('Weather Data'!D1017,'Weather Data'!D1019),0))</f>
        <v>5.8999996185302699</v>
      </c>
      <c r="I1018">
        <f>IF(E1018&lt;&gt;"",MAX('DDD Model Calculations'!$D$20-'Weather Data'!E1018,0),MAX('DDD Model Calculations'!$D$20-AVERAGE('Weather Data'!E1017,'Weather Data'!E1019),0))</f>
        <v>9.6999998092651367</v>
      </c>
      <c r="J1018">
        <f>IF(F1018&lt;&gt;"",MAX('DDD Model Calculations'!$D$20-'Weather Data'!F1018,0),MAX('DDD Model Calculations'!$D$20-AVERAGE('Weather Data'!F1017,'Weather Data'!F1019),0))</f>
        <v>9.8000001907348633</v>
      </c>
      <c r="K1018">
        <f>IF(G1018&lt;&gt;"",MAX('DDD Model Calculations'!$D$20-'Weather Data'!G1018,0),MAX('DDD Model Calculations'!$D$20-AVERAGE('Weather Data'!G1017,'Weather Data'!G1019),0))</f>
        <v>14.5</v>
      </c>
      <c r="L1018" s="2">
        <f t="shared" si="75"/>
        <v>42656</v>
      </c>
      <c r="M1018">
        <f t="shared" si="76"/>
        <v>10240.299997411668</v>
      </c>
      <c r="N1018">
        <f t="shared" si="77"/>
        <v>10825.900002136827</v>
      </c>
      <c r="O1018">
        <f t="shared" si="78"/>
        <v>12045.300003767014</v>
      </c>
      <c r="P1018">
        <f t="shared" si="79"/>
        <v>15053.90002079308</v>
      </c>
    </row>
    <row r="1019" spans="1:16" x14ac:dyDescent="0.4">
      <c r="A1019" s="1">
        <v>2016</v>
      </c>
      <c r="B1019" s="1">
        <v>10</v>
      </c>
      <c r="C1019" s="1">
        <v>14</v>
      </c>
      <c r="D1019" s="1">
        <v>9.5</v>
      </c>
      <c r="E1019" s="1">
        <v>8.3000001907348633</v>
      </c>
      <c r="F1019" s="1">
        <v>4.1999998092651367</v>
      </c>
      <c r="G1019" s="1">
        <v>7</v>
      </c>
      <c r="H1019">
        <f>IF(D1019&lt;&gt;"",MAX('DDD Model Calculations'!$D$20-'Weather Data'!D1019,0),MAX('DDD Model Calculations'!$D$20-AVERAGE('Weather Data'!D1018,'Weather Data'!D1020),0))</f>
        <v>8.5</v>
      </c>
      <c r="I1019">
        <f>IF(E1019&lt;&gt;"",MAX('DDD Model Calculations'!$D$20-'Weather Data'!E1019,0),MAX('DDD Model Calculations'!$D$20-AVERAGE('Weather Data'!E1018,'Weather Data'!E1020),0))</f>
        <v>9.6999998092651367</v>
      </c>
      <c r="J1019">
        <f>IF(F1019&lt;&gt;"",MAX('DDD Model Calculations'!$D$20-'Weather Data'!F1019,0),MAX('DDD Model Calculations'!$D$20-AVERAGE('Weather Data'!F1018,'Weather Data'!F1020),0))</f>
        <v>13.800000190734863</v>
      </c>
      <c r="K1019">
        <f>IF(G1019&lt;&gt;"",MAX('DDD Model Calculations'!$D$20-'Weather Data'!G1019,0),MAX('DDD Model Calculations'!$D$20-AVERAGE('Weather Data'!G1018,'Weather Data'!G1020),0))</f>
        <v>11</v>
      </c>
      <c r="L1019" s="2">
        <f t="shared" si="75"/>
        <v>42657</v>
      </c>
      <c r="M1019">
        <f t="shared" si="76"/>
        <v>10248.799997411668</v>
      </c>
      <c r="N1019">
        <f t="shared" si="77"/>
        <v>10835.600001946092</v>
      </c>
      <c r="O1019">
        <f t="shared" si="78"/>
        <v>12059.100003957748</v>
      </c>
      <c r="P1019">
        <f t="shared" si="79"/>
        <v>15064.90002079308</v>
      </c>
    </row>
    <row r="1020" spans="1:16" x14ac:dyDescent="0.4">
      <c r="A1020" s="1">
        <v>2016</v>
      </c>
      <c r="B1020" s="1">
        <v>10</v>
      </c>
      <c r="C1020" s="1">
        <v>15</v>
      </c>
      <c r="D1020" s="1">
        <v>13.19999980926514</v>
      </c>
      <c r="E1020" s="1">
        <v>12</v>
      </c>
      <c r="F1020" s="1">
        <v>9</v>
      </c>
      <c r="G1020" s="1">
        <v>15.19999980926514</v>
      </c>
      <c r="H1020">
        <f>IF(D1020&lt;&gt;"",MAX('DDD Model Calculations'!$D$20-'Weather Data'!D1020,0),MAX('DDD Model Calculations'!$D$20-AVERAGE('Weather Data'!D1019,'Weather Data'!D1021),0))</f>
        <v>4.8000001907348597</v>
      </c>
      <c r="I1020">
        <f>IF(E1020&lt;&gt;"",MAX('DDD Model Calculations'!$D$20-'Weather Data'!E1020,0),MAX('DDD Model Calculations'!$D$20-AVERAGE('Weather Data'!E1019,'Weather Data'!E1021),0))</f>
        <v>6</v>
      </c>
      <c r="J1020">
        <f>IF(F1020&lt;&gt;"",MAX('DDD Model Calculations'!$D$20-'Weather Data'!F1020,0),MAX('DDD Model Calculations'!$D$20-AVERAGE('Weather Data'!F1019,'Weather Data'!F1021),0))</f>
        <v>9</v>
      </c>
      <c r="K1020">
        <f>IF(G1020&lt;&gt;"",MAX('DDD Model Calculations'!$D$20-'Weather Data'!G1020,0),MAX('DDD Model Calculations'!$D$20-AVERAGE('Weather Data'!G1019,'Weather Data'!G1021),0))</f>
        <v>2.8000001907348597</v>
      </c>
      <c r="L1020" s="2">
        <f t="shared" si="75"/>
        <v>42658</v>
      </c>
      <c r="M1020">
        <f t="shared" si="76"/>
        <v>10253.599997602403</v>
      </c>
      <c r="N1020">
        <f t="shared" si="77"/>
        <v>10841.600001946092</v>
      </c>
      <c r="O1020">
        <f t="shared" si="78"/>
        <v>12068.100003957748</v>
      </c>
      <c r="P1020">
        <f t="shared" si="79"/>
        <v>15067.700020983815</v>
      </c>
    </row>
    <row r="1021" spans="1:16" x14ac:dyDescent="0.4">
      <c r="A1021" s="1">
        <v>2016</v>
      </c>
      <c r="B1021" s="1">
        <v>10</v>
      </c>
      <c r="C1021" s="1">
        <v>16</v>
      </c>
      <c r="D1021" s="1">
        <v>19.10000038146973</v>
      </c>
      <c r="E1021" s="1">
        <v>18.89999961853027</v>
      </c>
      <c r="F1021" s="1">
        <v>16</v>
      </c>
      <c r="G1021" s="1">
        <v>7.5999999046325684</v>
      </c>
      <c r="H1021">
        <f>IF(D1021&lt;&gt;"",MAX('DDD Model Calculations'!$D$20-'Weather Data'!D1021,0),MAX('DDD Model Calculations'!$D$20-AVERAGE('Weather Data'!D1020,'Weather Data'!D1022),0))</f>
        <v>0</v>
      </c>
      <c r="I1021">
        <f>IF(E1021&lt;&gt;"",MAX('DDD Model Calculations'!$D$20-'Weather Data'!E1021,0),MAX('DDD Model Calculations'!$D$20-AVERAGE('Weather Data'!E1020,'Weather Data'!E1022),0))</f>
        <v>0</v>
      </c>
      <c r="J1021">
        <f>IF(F1021&lt;&gt;"",MAX('DDD Model Calculations'!$D$20-'Weather Data'!F1021,0),MAX('DDD Model Calculations'!$D$20-AVERAGE('Weather Data'!F1020,'Weather Data'!F1022),0))</f>
        <v>2</v>
      </c>
      <c r="K1021">
        <f>IF(G1021&lt;&gt;"",MAX('DDD Model Calculations'!$D$20-'Weather Data'!G1021,0),MAX('DDD Model Calculations'!$D$20-AVERAGE('Weather Data'!G1020,'Weather Data'!G1022),0))</f>
        <v>10.400000095367432</v>
      </c>
      <c r="L1021" s="2">
        <f t="shared" si="75"/>
        <v>42659</v>
      </c>
      <c r="M1021">
        <f t="shared" si="76"/>
        <v>10253.599997602403</v>
      </c>
      <c r="N1021">
        <f t="shared" si="77"/>
        <v>10841.600001946092</v>
      </c>
      <c r="O1021">
        <f t="shared" si="78"/>
        <v>12070.100003957748</v>
      </c>
      <c r="P1021">
        <f t="shared" si="79"/>
        <v>15078.100021079183</v>
      </c>
    </row>
    <row r="1022" spans="1:16" x14ac:dyDescent="0.4">
      <c r="A1022" s="1">
        <v>2016</v>
      </c>
      <c r="B1022" s="1">
        <v>10</v>
      </c>
      <c r="C1022" s="1">
        <v>17</v>
      </c>
      <c r="D1022" s="1">
        <v>18.79999923706055</v>
      </c>
      <c r="E1022" s="1">
        <v>20</v>
      </c>
      <c r="F1022" s="1">
        <v>11.60000038146973</v>
      </c>
      <c r="G1022" s="1">
        <v>10.19999980926514</v>
      </c>
      <c r="H1022">
        <f>IF(D1022&lt;&gt;"",MAX('DDD Model Calculations'!$D$20-'Weather Data'!D1022,0),MAX('DDD Model Calculations'!$D$20-AVERAGE('Weather Data'!D1021,'Weather Data'!D1023),0))</f>
        <v>0</v>
      </c>
      <c r="I1022">
        <f>IF(E1022&lt;&gt;"",MAX('DDD Model Calculations'!$D$20-'Weather Data'!E1022,0),MAX('DDD Model Calculations'!$D$20-AVERAGE('Weather Data'!E1021,'Weather Data'!E1023),0))</f>
        <v>0</v>
      </c>
      <c r="J1022">
        <f>IF(F1022&lt;&gt;"",MAX('DDD Model Calculations'!$D$20-'Weather Data'!F1022,0),MAX('DDD Model Calculations'!$D$20-AVERAGE('Weather Data'!F1021,'Weather Data'!F1023),0))</f>
        <v>6.3999996185302699</v>
      </c>
      <c r="K1022">
        <f>IF(G1022&lt;&gt;"",MAX('DDD Model Calculations'!$D$20-'Weather Data'!G1022,0),MAX('DDD Model Calculations'!$D$20-AVERAGE('Weather Data'!G1021,'Weather Data'!G1023),0))</f>
        <v>7.8000001907348597</v>
      </c>
      <c r="L1022" s="2">
        <f t="shared" si="75"/>
        <v>42660</v>
      </c>
      <c r="M1022">
        <f t="shared" si="76"/>
        <v>10253.599997602403</v>
      </c>
      <c r="N1022">
        <f t="shared" si="77"/>
        <v>10841.600001946092</v>
      </c>
      <c r="O1022">
        <f t="shared" si="78"/>
        <v>12076.500003576279</v>
      </c>
      <c r="P1022">
        <f t="shared" si="79"/>
        <v>15085.900021269917</v>
      </c>
    </row>
    <row r="1023" spans="1:16" x14ac:dyDescent="0.4">
      <c r="A1023" s="1">
        <v>2016</v>
      </c>
      <c r="B1023" s="1">
        <v>10</v>
      </c>
      <c r="C1023" s="1">
        <v>18</v>
      </c>
      <c r="D1023" s="1">
        <v>18.79999923706055</v>
      </c>
      <c r="E1023" s="1">
        <v>16.60000038146973</v>
      </c>
      <c r="F1023" s="1">
        <v>16.10000038146973</v>
      </c>
      <c r="G1023" s="1">
        <v>10.69999980926514</v>
      </c>
      <c r="H1023">
        <f>IF(D1023&lt;&gt;"",MAX('DDD Model Calculations'!$D$20-'Weather Data'!D1023,0),MAX('DDD Model Calculations'!$D$20-AVERAGE('Weather Data'!D1022,'Weather Data'!D1024),0))</f>
        <v>0</v>
      </c>
      <c r="I1023">
        <f>IF(E1023&lt;&gt;"",MAX('DDD Model Calculations'!$D$20-'Weather Data'!E1023,0),MAX('DDD Model Calculations'!$D$20-AVERAGE('Weather Data'!E1022,'Weather Data'!E1024),0))</f>
        <v>1.3999996185302699</v>
      </c>
      <c r="J1023">
        <f>IF(F1023&lt;&gt;"",MAX('DDD Model Calculations'!$D$20-'Weather Data'!F1023,0),MAX('DDD Model Calculations'!$D$20-AVERAGE('Weather Data'!F1022,'Weather Data'!F1024),0))</f>
        <v>1.8999996185302699</v>
      </c>
      <c r="K1023">
        <f>IF(G1023&lt;&gt;"",MAX('DDD Model Calculations'!$D$20-'Weather Data'!G1023,0),MAX('DDD Model Calculations'!$D$20-AVERAGE('Weather Data'!G1022,'Weather Data'!G1024),0))</f>
        <v>7.3000001907348597</v>
      </c>
      <c r="L1023" s="2">
        <f t="shared" si="75"/>
        <v>42661</v>
      </c>
      <c r="M1023">
        <f t="shared" si="76"/>
        <v>10253.599997602403</v>
      </c>
      <c r="N1023">
        <f t="shared" si="77"/>
        <v>10843.000001564622</v>
      </c>
      <c r="O1023">
        <f t="shared" si="78"/>
        <v>12078.400003194809</v>
      </c>
      <c r="P1023">
        <f t="shared" si="79"/>
        <v>15093.200021460652</v>
      </c>
    </row>
    <row r="1024" spans="1:16" x14ac:dyDescent="0.4">
      <c r="A1024" s="1">
        <v>2016</v>
      </c>
      <c r="B1024" s="1">
        <v>10</v>
      </c>
      <c r="C1024" s="1">
        <v>19</v>
      </c>
      <c r="D1024" s="1">
        <v>15.69999980926514</v>
      </c>
      <c r="E1024" s="1">
        <v>14.5</v>
      </c>
      <c r="F1024" s="1">
        <v>11.89999961853027</v>
      </c>
      <c r="G1024" s="1">
        <v>3.5</v>
      </c>
      <c r="H1024">
        <f>IF(D1024&lt;&gt;"",MAX('DDD Model Calculations'!$D$20-'Weather Data'!D1024,0),MAX('DDD Model Calculations'!$D$20-AVERAGE('Weather Data'!D1023,'Weather Data'!D1025),0))</f>
        <v>2.3000001907348597</v>
      </c>
      <c r="I1024">
        <f>IF(E1024&lt;&gt;"",MAX('DDD Model Calculations'!$D$20-'Weather Data'!E1024,0),MAX('DDD Model Calculations'!$D$20-AVERAGE('Weather Data'!E1023,'Weather Data'!E1025),0))</f>
        <v>3.5</v>
      </c>
      <c r="J1024">
        <f>IF(F1024&lt;&gt;"",MAX('DDD Model Calculations'!$D$20-'Weather Data'!F1024,0),MAX('DDD Model Calculations'!$D$20-AVERAGE('Weather Data'!F1023,'Weather Data'!F1025),0))</f>
        <v>6.1000003814697301</v>
      </c>
      <c r="K1024">
        <f>IF(G1024&lt;&gt;"",MAX('DDD Model Calculations'!$D$20-'Weather Data'!G1024,0),MAX('DDD Model Calculations'!$D$20-AVERAGE('Weather Data'!G1023,'Weather Data'!G1025),0))</f>
        <v>14.5</v>
      </c>
      <c r="L1024" s="2">
        <f t="shared" si="75"/>
        <v>42662</v>
      </c>
      <c r="M1024">
        <f t="shared" si="76"/>
        <v>10255.899997793138</v>
      </c>
      <c r="N1024">
        <f t="shared" si="77"/>
        <v>10846.500001564622</v>
      </c>
      <c r="O1024">
        <f t="shared" si="78"/>
        <v>12084.500003576279</v>
      </c>
      <c r="P1024">
        <f t="shared" si="79"/>
        <v>15107.700021460652</v>
      </c>
    </row>
    <row r="1025" spans="1:16" x14ac:dyDescent="0.4">
      <c r="A1025" s="1">
        <v>2016</v>
      </c>
      <c r="B1025" s="1">
        <v>10</v>
      </c>
      <c r="C1025" s="1">
        <v>20</v>
      </c>
      <c r="D1025" s="1">
        <v>13.30000019073486</v>
      </c>
      <c r="E1025" s="1">
        <v>11.89999961853027</v>
      </c>
      <c r="F1025" s="1">
        <v>9.3000001907348633</v>
      </c>
      <c r="G1025" s="1">
        <v>3</v>
      </c>
      <c r="H1025">
        <f>IF(D1025&lt;&gt;"",MAX('DDD Model Calculations'!$D$20-'Weather Data'!D1025,0),MAX('DDD Model Calculations'!$D$20-AVERAGE('Weather Data'!D1024,'Weather Data'!D1026),0))</f>
        <v>4.6999998092651403</v>
      </c>
      <c r="I1025">
        <f>IF(E1025&lt;&gt;"",MAX('DDD Model Calculations'!$D$20-'Weather Data'!E1025,0),MAX('DDD Model Calculations'!$D$20-AVERAGE('Weather Data'!E1024,'Weather Data'!E1026),0))</f>
        <v>6.1000003814697301</v>
      </c>
      <c r="J1025">
        <f>IF(F1025&lt;&gt;"",MAX('DDD Model Calculations'!$D$20-'Weather Data'!F1025,0),MAX('DDD Model Calculations'!$D$20-AVERAGE('Weather Data'!F1024,'Weather Data'!F1026),0))</f>
        <v>8.6999998092651367</v>
      </c>
      <c r="K1025">
        <f>IF(G1025&lt;&gt;"",MAX('DDD Model Calculations'!$D$20-'Weather Data'!G1025,0),MAX('DDD Model Calculations'!$D$20-AVERAGE('Weather Data'!G1024,'Weather Data'!G1026),0))</f>
        <v>15</v>
      </c>
      <c r="L1025" s="2">
        <f t="shared" si="75"/>
        <v>42663</v>
      </c>
      <c r="M1025">
        <f t="shared" si="76"/>
        <v>10260.599997602403</v>
      </c>
      <c r="N1025">
        <f t="shared" si="77"/>
        <v>10852.600001946092</v>
      </c>
      <c r="O1025">
        <f t="shared" si="78"/>
        <v>12093.200003385544</v>
      </c>
      <c r="P1025">
        <f t="shared" si="79"/>
        <v>15122.700021460652</v>
      </c>
    </row>
    <row r="1026" spans="1:16" x14ac:dyDescent="0.4">
      <c r="A1026" s="1">
        <v>2016</v>
      </c>
      <c r="B1026" s="1">
        <v>10</v>
      </c>
      <c r="C1026" s="1">
        <v>21</v>
      </c>
      <c r="D1026" s="1">
        <v>8.1000003814697266</v>
      </c>
      <c r="E1026" s="1">
        <v>6.8000001907348633</v>
      </c>
      <c r="F1026" s="1">
        <v>7.4000000953674316</v>
      </c>
      <c r="G1026" s="1">
        <v>2.5999999046325679</v>
      </c>
      <c r="H1026">
        <f>IF(D1026&lt;&gt;"",MAX('DDD Model Calculations'!$D$20-'Weather Data'!D1026,0),MAX('DDD Model Calculations'!$D$20-AVERAGE('Weather Data'!D1025,'Weather Data'!D1027),0))</f>
        <v>9.8999996185302734</v>
      </c>
      <c r="I1026">
        <f>IF(E1026&lt;&gt;"",MAX('DDD Model Calculations'!$D$20-'Weather Data'!E1026,0),MAX('DDD Model Calculations'!$D$20-AVERAGE('Weather Data'!E1025,'Weather Data'!E1027),0))</f>
        <v>11.199999809265137</v>
      </c>
      <c r="J1026">
        <f>IF(F1026&lt;&gt;"",MAX('DDD Model Calculations'!$D$20-'Weather Data'!F1026,0),MAX('DDD Model Calculations'!$D$20-AVERAGE('Weather Data'!F1025,'Weather Data'!F1027),0))</f>
        <v>10.599999904632568</v>
      </c>
      <c r="K1026">
        <f>IF(G1026&lt;&gt;"",MAX('DDD Model Calculations'!$D$20-'Weather Data'!G1026,0),MAX('DDD Model Calculations'!$D$20-AVERAGE('Weather Data'!G1025,'Weather Data'!G1027),0))</f>
        <v>15.400000095367432</v>
      </c>
      <c r="L1026" s="2">
        <f t="shared" ref="L1026:L1089" si="80">DATE(A1026,B1026,C1026)</f>
        <v>42664</v>
      </c>
      <c r="M1026">
        <f t="shared" si="76"/>
        <v>10270.499997220933</v>
      </c>
      <c r="N1026">
        <f t="shared" si="77"/>
        <v>10863.800001755357</v>
      </c>
      <c r="O1026">
        <f t="shared" si="78"/>
        <v>12103.800003290176</v>
      </c>
      <c r="P1026">
        <f t="shared" si="79"/>
        <v>15138.10002155602</v>
      </c>
    </row>
    <row r="1027" spans="1:16" x14ac:dyDescent="0.4">
      <c r="A1027" s="1">
        <v>2016</v>
      </c>
      <c r="B1027" s="1">
        <v>10</v>
      </c>
      <c r="C1027" s="1">
        <v>22</v>
      </c>
      <c r="D1027" s="1">
        <v>6.0999999046325684</v>
      </c>
      <c r="E1027" s="1">
        <v>5.5999999046325684</v>
      </c>
      <c r="F1027" s="1">
        <v>4.1999998092651367</v>
      </c>
      <c r="G1027" s="1">
        <v>6.3000001907348633</v>
      </c>
      <c r="H1027">
        <f>IF(D1027&lt;&gt;"",MAX('DDD Model Calculations'!$D$20-'Weather Data'!D1027,0),MAX('DDD Model Calculations'!$D$20-AVERAGE('Weather Data'!D1026,'Weather Data'!D1028),0))</f>
        <v>11.900000095367432</v>
      </c>
      <c r="I1027">
        <f>IF(E1027&lt;&gt;"",MAX('DDD Model Calculations'!$D$20-'Weather Data'!E1027,0),MAX('DDD Model Calculations'!$D$20-AVERAGE('Weather Data'!E1026,'Weather Data'!E1028),0))</f>
        <v>12.400000095367432</v>
      </c>
      <c r="J1027">
        <f>IF(F1027&lt;&gt;"",MAX('DDD Model Calculations'!$D$20-'Weather Data'!F1027,0),MAX('DDD Model Calculations'!$D$20-AVERAGE('Weather Data'!F1026,'Weather Data'!F1028),0))</f>
        <v>13.800000190734863</v>
      </c>
      <c r="K1027">
        <f>IF(G1027&lt;&gt;"",MAX('DDD Model Calculations'!$D$20-'Weather Data'!G1027,0),MAX('DDD Model Calculations'!$D$20-AVERAGE('Weather Data'!G1026,'Weather Data'!G1028),0))</f>
        <v>11.699999809265137</v>
      </c>
      <c r="L1027" s="2">
        <f t="shared" si="80"/>
        <v>42665</v>
      </c>
      <c r="M1027">
        <f t="shared" ref="M1027:M1090" si="81">M1026+H1027</f>
        <v>10282.399997316301</v>
      </c>
      <c r="N1027">
        <f t="shared" ref="N1027:N1090" si="82">N1026+I1027</f>
        <v>10876.200001850724</v>
      </c>
      <c r="O1027">
        <f t="shared" ref="O1027:O1090" si="83">O1026+J1027</f>
        <v>12117.600003480911</v>
      </c>
      <c r="P1027">
        <f t="shared" ref="P1027:P1090" si="84">P1026+K1027</f>
        <v>15149.800021365285</v>
      </c>
    </row>
    <row r="1028" spans="1:16" x14ac:dyDescent="0.4">
      <c r="A1028" s="1">
        <v>2016</v>
      </c>
      <c r="B1028" s="1">
        <v>10</v>
      </c>
      <c r="C1028" s="1">
        <v>23</v>
      </c>
      <c r="D1028" s="1">
        <v>9.1000003814697266</v>
      </c>
      <c r="E1028" s="1">
        <v>8.6000003814697266</v>
      </c>
      <c r="F1028" s="1">
        <v>6.3000001907348633</v>
      </c>
      <c r="G1028" s="1">
        <v>4.5</v>
      </c>
      <c r="H1028">
        <f>IF(D1028&lt;&gt;"",MAX('DDD Model Calculations'!$D$20-'Weather Data'!D1028,0),MAX('DDD Model Calculations'!$D$20-AVERAGE('Weather Data'!D1027,'Weather Data'!D1029),0))</f>
        <v>8.8999996185302734</v>
      </c>
      <c r="I1028">
        <f>IF(E1028&lt;&gt;"",MAX('DDD Model Calculations'!$D$20-'Weather Data'!E1028,0),MAX('DDD Model Calculations'!$D$20-AVERAGE('Weather Data'!E1027,'Weather Data'!E1029),0))</f>
        <v>9.3999996185302734</v>
      </c>
      <c r="J1028">
        <f>IF(F1028&lt;&gt;"",MAX('DDD Model Calculations'!$D$20-'Weather Data'!F1028,0),MAX('DDD Model Calculations'!$D$20-AVERAGE('Weather Data'!F1027,'Weather Data'!F1029),0))</f>
        <v>11.699999809265137</v>
      </c>
      <c r="K1028">
        <f>IF(G1028&lt;&gt;"",MAX('DDD Model Calculations'!$D$20-'Weather Data'!G1028,0),MAX('DDD Model Calculations'!$D$20-AVERAGE('Weather Data'!G1027,'Weather Data'!G1029),0))</f>
        <v>13.5</v>
      </c>
      <c r="L1028" s="2">
        <f t="shared" si="80"/>
        <v>42666</v>
      </c>
      <c r="M1028">
        <f t="shared" si="81"/>
        <v>10291.299996934831</v>
      </c>
      <c r="N1028">
        <f t="shared" si="82"/>
        <v>10885.600001469254</v>
      </c>
      <c r="O1028">
        <f t="shared" si="83"/>
        <v>12129.300003290176</v>
      </c>
      <c r="P1028">
        <f t="shared" si="84"/>
        <v>15163.300021365285</v>
      </c>
    </row>
    <row r="1029" spans="1:16" x14ac:dyDescent="0.4">
      <c r="A1029" s="1">
        <v>2016</v>
      </c>
      <c r="B1029" s="1">
        <v>10</v>
      </c>
      <c r="C1029" s="1">
        <v>24</v>
      </c>
      <c r="D1029" s="1">
        <v>7.5999999046325684</v>
      </c>
      <c r="E1029" s="1">
        <v>6.9000000953674316</v>
      </c>
      <c r="F1029" s="1">
        <v>3.9000000953674321</v>
      </c>
      <c r="G1029" s="1">
        <v>3.2999999523162842</v>
      </c>
      <c r="H1029">
        <f>IF(D1029&lt;&gt;"",MAX('DDD Model Calculations'!$D$20-'Weather Data'!D1029,0),MAX('DDD Model Calculations'!$D$20-AVERAGE('Weather Data'!D1028,'Weather Data'!D1030),0))</f>
        <v>10.400000095367432</v>
      </c>
      <c r="I1029">
        <f>IF(E1029&lt;&gt;"",MAX('DDD Model Calculations'!$D$20-'Weather Data'!E1029,0),MAX('DDD Model Calculations'!$D$20-AVERAGE('Weather Data'!E1028,'Weather Data'!E1030),0))</f>
        <v>11.099999904632568</v>
      </c>
      <c r="J1029">
        <f>IF(F1029&lt;&gt;"",MAX('DDD Model Calculations'!$D$20-'Weather Data'!F1029,0),MAX('DDD Model Calculations'!$D$20-AVERAGE('Weather Data'!F1028,'Weather Data'!F1030),0))</f>
        <v>14.099999904632568</v>
      </c>
      <c r="K1029">
        <f>IF(G1029&lt;&gt;"",MAX('DDD Model Calculations'!$D$20-'Weather Data'!G1029,0),MAX('DDD Model Calculations'!$D$20-AVERAGE('Weather Data'!G1028,'Weather Data'!G1030),0))</f>
        <v>14.700000047683716</v>
      </c>
      <c r="L1029" s="2">
        <f t="shared" si="80"/>
        <v>42667</v>
      </c>
      <c r="M1029">
        <f t="shared" si="81"/>
        <v>10301.699997030199</v>
      </c>
      <c r="N1029">
        <f t="shared" si="82"/>
        <v>10896.700001373887</v>
      </c>
      <c r="O1029">
        <f t="shared" si="83"/>
        <v>12143.400003194809</v>
      </c>
      <c r="P1029">
        <f t="shared" si="84"/>
        <v>15178.000021412969</v>
      </c>
    </row>
    <row r="1030" spans="1:16" x14ac:dyDescent="0.4">
      <c r="A1030" s="1">
        <v>2016</v>
      </c>
      <c r="B1030" s="1">
        <v>10</v>
      </c>
      <c r="C1030" s="1">
        <v>25</v>
      </c>
      <c r="D1030" s="1">
        <v>5.8000001907348633</v>
      </c>
      <c r="E1030" s="1">
        <v>3</v>
      </c>
      <c r="F1030" s="1">
        <v>2.7000000476837158</v>
      </c>
      <c r="G1030" s="1">
        <v>0.89999997615814209</v>
      </c>
      <c r="H1030">
        <f>IF(D1030&lt;&gt;"",MAX('DDD Model Calculations'!$D$20-'Weather Data'!D1030,0),MAX('DDD Model Calculations'!$D$20-AVERAGE('Weather Data'!D1029,'Weather Data'!D1031),0))</f>
        <v>12.199999809265137</v>
      </c>
      <c r="I1030">
        <f>IF(E1030&lt;&gt;"",MAX('DDD Model Calculations'!$D$20-'Weather Data'!E1030,0),MAX('DDD Model Calculations'!$D$20-AVERAGE('Weather Data'!E1029,'Weather Data'!E1031),0))</f>
        <v>15</v>
      </c>
      <c r="J1030">
        <f>IF(F1030&lt;&gt;"",MAX('DDD Model Calculations'!$D$20-'Weather Data'!F1030,0),MAX('DDD Model Calculations'!$D$20-AVERAGE('Weather Data'!F1029,'Weather Data'!F1031),0))</f>
        <v>15.299999952316284</v>
      </c>
      <c r="K1030">
        <f>IF(G1030&lt;&gt;"",MAX('DDD Model Calculations'!$D$20-'Weather Data'!G1030,0),MAX('DDD Model Calculations'!$D$20-AVERAGE('Weather Data'!G1029,'Weather Data'!G1031),0))</f>
        <v>17.100000023841858</v>
      </c>
      <c r="L1030" s="2">
        <f t="shared" si="80"/>
        <v>42668</v>
      </c>
      <c r="M1030">
        <f t="shared" si="81"/>
        <v>10313.899996839464</v>
      </c>
      <c r="N1030">
        <f t="shared" si="82"/>
        <v>10911.700001373887</v>
      </c>
      <c r="O1030">
        <f t="shared" si="83"/>
        <v>12158.700003147125</v>
      </c>
      <c r="P1030">
        <f t="shared" si="84"/>
        <v>15195.10002143681</v>
      </c>
    </row>
    <row r="1031" spans="1:16" x14ac:dyDescent="0.4">
      <c r="A1031" s="1">
        <v>2016</v>
      </c>
      <c r="B1031" s="1">
        <v>10</v>
      </c>
      <c r="C1031" s="1">
        <v>26</v>
      </c>
      <c r="D1031" s="1">
        <v>2.5999999046325679</v>
      </c>
      <c r="E1031" s="1">
        <v>0.30000001192092901</v>
      </c>
      <c r="F1031" s="1">
        <v>-0.20000000298023221</v>
      </c>
      <c r="G1031" s="1">
        <v>5.5</v>
      </c>
      <c r="H1031">
        <f>IF(D1031&lt;&gt;"",MAX('DDD Model Calculations'!$D$20-'Weather Data'!D1031,0),MAX('DDD Model Calculations'!$D$20-AVERAGE('Weather Data'!D1030,'Weather Data'!D1032),0))</f>
        <v>15.400000095367432</v>
      </c>
      <c r="I1031">
        <f>IF(E1031&lt;&gt;"",MAX('DDD Model Calculations'!$D$20-'Weather Data'!E1031,0),MAX('DDD Model Calculations'!$D$20-AVERAGE('Weather Data'!E1030,'Weather Data'!E1032),0))</f>
        <v>17.699999988079071</v>
      </c>
      <c r="J1031">
        <f>IF(F1031&lt;&gt;"",MAX('DDD Model Calculations'!$D$20-'Weather Data'!F1031,0),MAX('DDD Model Calculations'!$D$20-AVERAGE('Weather Data'!F1030,'Weather Data'!F1032),0))</f>
        <v>18.200000002980232</v>
      </c>
      <c r="K1031">
        <f>IF(G1031&lt;&gt;"",MAX('DDD Model Calculations'!$D$20-'Weather Data'!G1031,0),MAX('DDD Model Calculations'!$D$20-AVERAGE('Weather Data'!G1030,'Weather Data'!G1032),0))</f>
        <v>12.5</v>
      </c>
      <c r="L1031" s="2">
        <f t="shared" si="80"/>
        <v>42669</v>
      </c>
      <c r="M1031">
        <f t="shared" si="81"/>
        <v>10329.299996934831</v>
      </c>
      <c r="N1031">
        <f t="shared" si="82"/>
        <v>10929.400001361966</v>
      </c>
      <c r="O1031">
        <f t="shared" si="83"/>
        <v>12176.900003150105</v>
      </c>
      <c r="P1031">
        <f t="shared" si="84"/>
        <v>15207.60002143681</v>
      </c>
    </row>
    <row r="1032" spans="1:16" x14ac:dyDescent="0.4">
      <c r="A1032" s="1">
        <v>2016</v>
      </c>
      <c r="B1032" s="1">
        <v>10</v>
      </c>
      <c r="C1032" s="1">
        <v>27</v>
      </c>
      <c r="D1032" s="1">
        <v>3</v>
      </c>
      <c r="E1032" s="1">
        <v>2</v>
      </c>
      <c r="F1032" s="1">
        <v>-0.20000000298023221</v>
      </c>
      <c r="G1032" s="1">
        <v>6.4000000953674316</v>
      </c>
      <c r="H1032">
        <f>IF(D1032&lt;&gt;"",MAX('DDD Model Calculations'!$D$20-'Weather Data'!D1032,0),MAX('DDD Model Calculations'!$D$20-AVERAGE('Weather Data'!D1031,'Weather Data'!D1033),0))</f>
        <v>15</v>
      </c>
      <c r="I1032">
        <f>IF(E1032&lt;&gt;"",MAX('DDD Model Calculations'!$D$20-'Weather Data'!E1032,0),MAX('DDD Model Calculations'!$D$20-AVERAGE('Weather Data'!E1031,'Weather Data'!E1033),0))</f>
        <v>16</v>
      </c>
      <c r="J1032">
        <f>IF(F1032&lt;&gt;"",MAX('DDD Model Calculations'!$D$20-'Weather Data'!F1032,0),MAX('DDD Model Calculations'!$D$20-AVERAGE('Weather Data'!F1031,'Weather Data'!F1033),0))</f>
        <v>18.200000002980232</v>
      </c>
      <c r="K1032">
        <f>IF(G1032&lt;&gt;"",MAX('DDD Model Calculations'!$D$20-'Weather Data'!G1032,0),MAX('DDD Model Calculations'!$D$20-AVERAGE('Weather Data'!G1031,'Weather Data'!G1033),0))</f>
        <v>11.599999904632568</v>
      </c>
      <c r="L1032" s="2">
        <f t="shared" si="80"/>
        <v>42670</v>
      </c>
      <c r="M1032">
        <f t="shared" si="81"/>
        <v>10344.299996934831</v>
      </c>
      <c r="N1032">
        <f t="shared" si="82"/>
        <v>10945.400001361966</v>
      </c>
      <c r="O1032">
        <f t="shared" si="83"/>
        <v>12195.100003153086</v>
      </c>
      <c r="P1032">
        <f t="shared" si="84"/>
        <v>15219.200021341443</v>
      </c>
    </row>
    <row r="1033" spans="1:16" x14ac:dyDescent="0.4">
      <c r="A1033" s="1">
        <v>2016</v>
      </c>
      <c r="B1033" s="1">
        <v>10</v>
      </c>
      <c r="C1033" s="1">
        <v>28</v>
      </c>
      <c r="D1033" s="1">
        <v>5.4000000953674316</v>
      </c>
      <c r="E1033" s="1">
        <v>4.6999998092651367</v>
      </c>
      <c r="F1033" s="1">
        <v>2.0999999046325679</v>
      </c>
      <c r="G1033" s="1">
        <v>6.4000000953674316</v>
      </c>
      <c r="H1033">
        <f>IF(D1033&lt;&gt;"",MAX('DDD Model Calculations'!$D$20-'Weather Data'!D1033,0),MAX('DDD Model Calculations'!$D$20-AVERAGE('Weather Data'!D1032,'Weather Data'!D1034),0))</f>
        <v>12.599999904632568</v>
      </c>
      <c r="I1033">
        <f>IF(E1033&lt;&gt;"",MAX('DDD Model Calculations'!$D$20-'Weather Data'!E1033,0),MAX('DDD Model Calculations'!$D$20-AVERAGE('Weather Data'!E1032,'Weather Data'!E1034),0))</f>
        <v>13.300000190734863</v>
      </c>
      <c r="J1033">
        <f>IF(F1033&lt;&gt;"",MAX('DDD Model Calculations'!$D$20-'Weather Data'!F1033,0),MAX('DDD Model Calculations'!$D$20-AVERAGE('Weather Data'!F1032,'Weather Data'!F1034),0))</f>
        <v>15.900000095367432</v>
      </c>
      <c r="K1033">
        <f>IF(G1033&lt;&gt;"",MAX('DDD Model Calculations'!$D$20-'Weather Data'!G1033,0),MAX('DDD Model Calculations'!$D$20-AVERAGE('Weather Data'!G1032,'Weather Data'!G1034),0))</f>
        <v>11.599999904632568</v>
      </c>
      <c r="L1033" s="2">
        <f t="shared" si="80"/>
        <v>42671</v>
      </c>
      <c r="M1033">
        <f t="shared" si="81"/>
        <v>10356.899996839464</v>
      </c>
      <c r="N1033">
        <f t="shared" si="82"/>
        <v>10958.700001552701</v>
      </c>
      <c r="O1033">
        <f t="shared" si="83"/>
        <v>12211.000003248453</v>
      </c>
      <c r="P1033">
        <f t="shared" si="84"/>
        <v>15230.800021246076</v>
      </c>
    </row>
    <row r="1034" spans="1:16" x14ac:dyDescent="0.4">
      <c r="A1034" s="1">
        <v>2016</v>
      </c>
      <c r="B1034" s="1">
        <v>10</v>
      </c>
      <c r="C1034" s="1">
        <v>29</v>
      </c>
      <c r="D1034" s="1">
        <v>15.10000038146973</v>
      </c>
      <c r="E1034" s="1">
        <v>14.10000038146973</v>
      </c>
      <c r="F1034" s="1">
        <v>4.6999998092651367</v>
      </c>
      <c r="G1034" s="1">
        <v>5.9000000953674316</v>
      </c>
      <c r="H1034">
        <f>IF(D1034&lt;&gt;"",MAX('DDD Model Calculations'!$D$20-'Weather Data'!D1034,0),MAX('DDD Model Calculations'!$D$20-AVERAGE('Weather Data'!D1033,'Weather Data'!D1035),0))</f>
        <v>2.8999996185302699</v>
      </c>
      <c r="I1034">
        <f>IF(E1034&lt;&gt;"",MAX('DDD Model Calculations'!$D$20-'Weather Data'!E1034,0),MAX('DDD Model Calculations'!$D$20-AVERAGE('Weather Data'!E1033,'Weather Data'!E1035),0))</f>
        <v>3.8999996185302699</v>
      </c>
      <c r="J1034">
        <f>IF(F1034&lt;&gt;"",MAX('DDD Model Calculations'!$D$20-'Weather Data'!F1034,0),MAX('DDD Model Calculations'!$D$20-AVERAGE('Weather Data'!F1033,'Weather Data'!F1035),0))</f>
        <v>13.300000190734863</v>
      </c>
      <c r="K1034">
        <f>IF(G1034&lt;&gt;"",MAX('DDD Model Calculations'!$D$20-'Weather Data'!G1034,0),MAX('DDD Model Calculations'!$D$20-AVERAGE('Weather Data'!G1033,'Weather Data'!G1035),0))</f>
        <v>12.099999904632568</v>
      </c>
      <c r="L1034" s="2">
        <f t="shared" si="80"/>
        <v>42672</v>
      </c>
      <c r="M1034">
        <f t="shared" si="81"/>
        <v>10359.799996457994</v>
      </c>
      <c r="N1034">
        <f t="shared" si="82"/>
        <v>10962.600001171231</v>
      </c>
      <c r="O1034">
        <f t="shared" si="83"/>
        <v>12224.300003439188</v>
      </c>
      <c r="P1034">
        <f t="shared" si="84"/>
        <v>15242.900021150708</v>
      </c>
    </row>
    <row r="1035" spans="1:16" x14ac:dyDescent="0.4">
      <c r="A1035" s="1">
        <v>2016</v>
      </c>
      <c r="B1035" s="1">
        <v>10</v>
      </c>
      <c r="C1035" s="1">
        <v>30</v>
      </c>
      <c r="D1035" s="1">
        <v>6.4000000953674316</v>
      </c>
      <c r="E1035" s="1">
        <v>4.5</v>
      </c>
      <c r="F1035" s="1">
        <v>3.0999999046325679</v>
      </c>
      <c r="G1035" s="1">
        <v>3.2000000476837158</v>
      </c>
      <c r="H1035">
        <f>IF(D1035&lt;&gt;"",MAX('DDD Model Calculations'!$D$20-'Weather Data'!D1035,0),MAX('DDD Model Calculations'!$D$20-AVERAGE('Weather Data'!D1034,'Weather Data'!D1036),0))</f>
        <v>11.599999904632568</v>
      </c>
      <c r="I1035">
        <f>IF(E1035&lt;&gt;"",MAX('DDD Model Calculations'!$D$20-'Weather Data'!E1035,0),MAX('DDD Model Calculations'!$D$20-AVERAGE('Weather Data'!E1034,'Weather Data'!E1036),0))</f>
        <v>13.5</v>
      </c>
      <c r="J1035">
        <f>IF(F1035&lt;&gt;"",MAX('DDD Model Calculations'!$D$20-'Weather Data'!F1035,0),MAX('DDD Model Calculations'!$D$20-AVERAGE('Weather Data'!F1034,'Weather Data'!F1036),0))</f>
        <v>14.900000095367432</v>
      </c>
      <c r="K1035">
        <f>IF(G1035&lt;&gt;"",MAX('DDD Model Calculations'!$D$20-'Weather Data'!G1035,0),MAX('DDD Model Calculations'!$D$20-AVERAGE('Weather Data'!G1034,'Weather Data'!G1036),0))</f>
        <v>14.799999952316284</v>
      </c>
      <c r="L1035" s="2">
        <f t="shared" si="80"/>
        <v>42673</v>
      </c>
      <c r="M1035">
        <f t="shared" si="81"/>
        <v>10371.399996362627</v>
      </c>
      <c r="N1035">
        <f t="shared" si="82"/>
        <v>10976.100001171231</v>
      </c>
      <c r="O1035">
        <f t="shared" si="83"/>
        <v>12239.200003534555</v>
      </c>
      <c r="P1035">
        <f t="shared" si="84"/>
        <v>15257.700021103024</v>
      </c>
    </row>
    <row r="1036" spans="1:16" x14ac:dyDescent="0.4">
      <c r="A1036" s="1">
        <v>2016</v>
      </c>
      <c r="B1036" s="1">
        <v>10</v>
      </c>
      <c r="C1036" s="1">
        <v>31</v>
      </c>
      <c r="D1036" s="1">
        <v>4.5</v>
      </c>
      <c r="E1036" s="1">
        <v>3.7000000476837158</v>
      </c>
      <c r="F1036" s="1">
        <v>-0.20000000298023221</v>
      </c>
      <c r="G1036" s="1">
        <v>5.5999999046325684</v>
      </c>
      <c r="H1036">
        <f>IF(D1036&lt;&gt;"",MAX('DDD Model Calculations'!$D$20-'Weather Data'!D1036,0),MAX('DDD Model Calculations'!$D$20-AVERAGE('Weather Data'!D1035,'Weather Data'!D1037),0))</f>
        <v>13.5</v>
      </c>
      <c r="I1036">
        <f>IF(E1036&lt;&gt;"",MAX('DDD Model Calculations'!$D$20-'Weather Data'!E1036,0),MAX('DDD Model Calculations'!$D$20-AVERAGE('Weather Data'!E1035,'Weather Data'!E1037),0))</f>
        <v>14.299999952316284</v>
      </c>
      <c r="J1036">
        <f>IF(F1036&lt;&gt;"",MAX('DDD Model Calculations'!$D$20-'Weather Data'!F1036,0),MAX('DDD Model Calculations'!$D$20-AVERAGE('Weather Data'!F1035,'Weather Data'!F1037),0))</f>
        <v>18.200000002980232</v>
      </c>
      <c r="K1036">
        <f>IF(G1036&lt;&gt;"",MAX('DDD Model Calculations'!$D$20-'Weather Data'!G1036,0),MAX('DDD Model Calculations'!$D$20-AVERAGE('Weather Data'!G1035,'Weather Data'!G1037),0))</f>
        <v>12.400000095367432</v>
      </c>
      <c r="L1036" s="2">
        <f t="shared" si="80"/>
        <v>42674</v>
      </c>
      <c r="M1036">
        <f t="shared" si="81"/>
        <v>10384.899996362627</v>
      </c>
      <c r="N1036">
        <f t="shared" si="82"/>
        <v>10990.400001123548</v>
      </c>
      <c r="O1036">
        <f t="shared" si="83"/>
        <v>12257.400003537536</v>
      </c>
      <c r="P1036">
        <f t="shared" si="84"/>
        <v>15270.100021198392</v>
      </c>
    </row>
    <row r="1037" spans="1:16" x14ac:dyDescent="0.4">
      <c r="A1037" s="1">
        <v>2016</v>
      </c>
      <c r="B1037" s="1">
        <v>11</v>
      </c>
      <c r="C1037" s="1">
        <v>1</v>
      </c>
      <c r="D1037" s="1">
        <v>11.80000019073486</v>
      </c>
      <c r="E1037" s="1">
        <v>11</v>
      </c>
      <c r="F1037" s="1">
        <v>3.0999999046325679</v>
      </c>
      <c r="G1037" s="1">
        <v>9.8000001907348633</v>
      </c>
      <c r="H1037">
        <f>IF(D1037&lt;&gt;"",MAX('DDD Model Calculations'!$D$20-'Weather Data'!D1037,0),MAX('DDD Model Calculations'!$D$20-AVERAGE('Weather Data'!D1036,'Weather Data'!D1038),0))</f>
        <v>6.1999998092651403</v>
      </c>
      <c r="I1037">
        <f>IF(E1037&lt;&gt;"",MAX('DDD Model Calculations'!$D$20-'Weather Data'!E1037,0),MAX('DDD Model Calculations'!$D$20-AVERAGE('Weather Data'!E1036,'Weather Data'!E1038),0))</f>
        <v>7</v>
      </c>
      <c r="J1037">
        <f>IF(F1037&lt;&gt;"",MAX('DDD Model Calculations'!$D$20-'Weather Data'!F1037,0),MAX('DDD Model Calculations'!$D$20-AVERAGE('Weather Data'!F1036,'Weather Data'!F1038),0))</f>
        <v>14.900000095367432</v>
      </c>
      <c r="K1037">
        <f>IF(G1037&lt;&gt;"",MAX('DDD Model Calculations'!$D$20-'Weather Data'!G1037,0),MAX('DDD Model Calculations'!$D$20-AVERAGE('Weather Data'!G1036,'Weather Data'!G1038),0))</f>
        <v>8.1999998092651367</v>
      </c>
      <c r="L1037" s="2">
        <f t="shared" si="80"/>
        <v>42675</v>
      </c>
      <c r="M1037">
        <f t="shared" si="81"/>
        <v>10391.099996171892</v>
      </c>
      <c r="N1037">
        <f t="shared" si="82"/>
        <v>10997.400001123548</v>
      </c>
      <c r="O1037">
        <f t="shared" si="83"/>
        <v>12272.300003632903</v>
      </c>
      <c r="P1037">
        <f t="shared" si="84"/>
        <v>15278.300021007657</v>
      </c>
    </row>
    <row r="1038" spans="1:16" x14ac:dyDescent="0.4">
      <c r="A1038" s="1">
        <v>2016</v>
      </c>
      <c r="B1038" s="1">
        <v>11</v>
      </c>
      <c r="C1038" s="1">
        <v>2</v>
      </c>
      <c r="D1038" s="1">
        <v>15.10000038146973</v>
      </c>
      <c r="E1038" s="1">
        <v>16.39999961853027</v>
      </c>
      <c r="F1038" s="1">
        <v>10.69999980926514</v>
      </c>
      <c r="G1038" s="1">
        <v>6.8000001907348633</v>
      </c>
      <c r="H1038">
        <f>IF(D1038&lt;&gt;"",MAX('DDD Model Calculations'!$D$20-'Weather Data'!D1038,0),MAX('DDD Model Calculations'!$D$20-AVERAGE('Weather Data'!D1037,'Weather Data'!D1039),0))</f>
        <v>2.8999996185302699</v>
      </c>
      <c r="I1038">
        <f>IF(E1038&lt;&gt;"",MAX('DDD Model Calculations'!$D$20-'Weather Data'!E1038,0),MAX('DDD Model Calculations'!$D$20-AVERAGE('Weather Data'!E1037,'Weather Data'!E1039),0))</f>
        <v>1.6000003814697301</v>
      </c>
      <c r="J1038">
        <f>IF(F1038&lt;&gt;"",MAX('DDD Model Calculations'!$D$20-'Weather Data'!F1038,0),MAX('DDD Model Calculations'!$D$20-AVERAGE('Weather Data'!F1037,'Weather Data'!F1039),0))</f>
        <v>7.3000001907348597</v>
      </c>
      <c r="K1038">
        <f>IF(G1038&lt;&gt;"",MAX('DDD Model Calculations'!$D$20-'Weather Data'!G1038,0),MAX('DDD Model Calculations'!$D$20-AVERAGE('Weather Data'!G1037,'Weather Data'!G1039),0))</f>
        <v>11.199999809265137</v>
      </c>
      <c r="L1038" s="2">
        <f t="shared" si="80"/>
        <v>42676</v>
      </c>
      <c r="M1038">
        <f t="shared" si="81"/>
        <v>10393.999995790422</v>
      </c>
      <c r="N1038">
        <f t="shared" si="82"/>
        <v>10999.000001505017</v>
      </c>
      <c r="O1038">
        <f t="shared" si="83"/>
        <v>12279.600003823638</v>
      </c>
      <c r="P1038">
        <f t="shared" si="84"/>
        <v>15289.500020816922</v>
      </c>
    </row>
    <row r="1039" spans="1:16" x14ac:dyDescent="0.4">
      <c r="A1039" s="1">
        <v>2016</v>
      </c>
      <c r="B1039" s="1">
        <v>11</v>
      </c>
      <c r="C1039" s="1">
        <v>3</v>
      </c>
      <c r="D1039" s="1">
        <v>10.19999980926514</v>
      </c>
      <c r="E1039" s="1">
        <v>9.6999998092651367</v>
      </c>
      <c r="F1039" s="1">
        <v>7.8000001907348633</v>
      </c>
      <c r="G1039" s="1">
        <v>1.3999999761581421</v>
      </c>
      <c r="H1039">
        <f>IF(D1039&lt;&gt;"",MAX('DDD Model Calculations'!$D$20-'Weather Data'!D1039,0),MAX('DDD Model Calculations'!$D$20-AVERAGE('Weather Data'!D1038,'Weather Data'!D1040),0))</f>
        <v>7.8000001907348597</v>
      </c>
      <c r="I1039">
        <f>IF(E1039&lt;&gt;"",MAX('DDD Model Calculations'!$D$20-'Weather Data'!E1039,0),MAX('DDD Model Calculations'!$D$20-AVERAGE('Weather Data'!E1038,'Weather Data'!E1040),0))</f>
        <v>8.3000001907348633</v>
      </c>
      <c r="J1039">
        <f>IF(F1039&lt;&gt;"",MAX('DDD Model Calculations'!$D$20-'Weather Data'!F1039,0),MAX('DDD Model Calculations'!$D$20-AVERAGE('Weather Data'!F1038,'Weather Data'!F1040),0))</f>
        <v>10.199999809265137</v>
      </c>
      <c r="K1039">
        <f>IF(G1039&lt;&gt;"",MAX('DDD Model Calculations'!$D$20-'Weather Data'!G1039,0),MAX('DDD Model Calculations'!$D$20-AVERAGE('Weather Data'!G1038,'Weather Data'!G1040),0))</f>
        <v>16.600000023841858</v>
      </c>
      <c r="L1039" s="2">
        <f t="shared" si="80"/>
        <v>42677</v>
      </c>
      <c r="M1039">
        <f t="shared" si="81"/>
        <v>10401.799995981157</v>
      </c>
      <c r="N1039">
        <f t="shared" si="82"/>
        <v>11007.300001695752</v>
      </c>
      <c r="O1039">
        <f t="shared" si="83"/>
        <v>12289.800003632903</v>
      </c>
      <c r="P1039">
        <f t="shared" si="84"/>
        <v>15306.100020840764</v>
      </c>
    </row>
    <row r="1040" spans="1:16" x14ac:dyDescent="0.4">
      <c r="A1040" s="1">
        <v>2016</v>
      </c>
      <c r="B1040" s="1">
        <v>11</v>
      </c>
      <c r="C1040" s="1">
        <v>4</v>
      </c>
      <c r="D1040" s="1">
        <v>7.8000001907348633</v>
      </c>
      <c r="E1040" s="1">
        <v>6.4000000953674316</v>
      </c>
      <c r="F1040" s="1">
        <v>0.69999998807907104</v>
      </c>
      <c r="G1040" s="1">
        <v>7.6999998092651367</v>
      </c>
      <c r="H1040">
        <f>IF(D1040&lt;&gt;"",MAX('DDD Model Calculations'!$D$20-'Weather Data'!D1040,0),MAX('DDD Model Calculations'!$D$20-AVERAGE('Weather Data'!D1039,'Weather Data'!D1041),0))</f>
        <v>10.199999809265137</v>
      </c>
      <c r="I1040">
        <f>IF(E1040&lt;&gt;"",MAX('DDD Model Calculations'!$D$20-'Weather Data'!E1040,0),MAX('DDD Model Calculations'!$D$20-AVERAGE('Weather Data'!E1039,'Weather Data'!E1041),0))</f>
        <v>11.599999904632568</v>
      </c>
      <c r="J1040">
        <f>IF(F1040&lt;&gt;"",MAX('DDD Model Calculations'!$D$20-'Weather Data'!F1040,0),MAX('DDD Model Calculations'!$D$20-AVERAGE('Weather Data'!F1039,'Weather Data'!F1041),0))</f>
        <v>17.300000011920929</v>
      </c>
      <c r="K1040">
        <f>IF(G1040&lt;&gt;"",MAX('DDD Model Calculations'!$D$20-'Weather Data'!G1040,0),MAX('DDD Model Calculations'!$D$20-AVERAGE('Weather Data'!G1039,'Weather Data'!G1041),0))</f>
        <v>10.300000190734863</v>
      </c>
      <c r="L1040" s="2">
        <f t="shared" si="80"/>
        <v>42678</v>
      </c>
      <c r="M1040">
        <f t="shared" si="81"/>
        <v>10411.999995790422</v>
      </c>
      <c r="N1040">
        <f t="shared" si="82"/>
        <v>11018.900001600385</v>
      </c>
      <c r="O1040">
        <f t="shared" si="83"/>
        <v>12307.100003644824</v>
      </c>
      <c r="P1040">
        <f t="shared" si="84"/>
        <v>15316.400021031499</v>
      </c>
    </row>
    <row r="1041" spans="1:16" x14ac:dyDescent="0.4">
      <c r="A1041" s="1">
        <v>2016</v>
      </c>
      <c r="B1041" s="1">
        <v>11</v>
      </c>
      <c r="C1041" s="1">
        <v>5</v>
      </c>
      <c r="D1041" s="1">
        <v>11.60000038146973</v>
      </c>
      <c r="E1041" s="1">
        <v>10.10000038146973</v>
      </c>
      <c r="F1041" s="1">
        <v>6.5</v>
      </c>
      <c r="G1041" s="1">
        <v>7.6999998092651367</v>
      </c>
      <c r="H1041">
        <f>IF(D1041&lt;&gt;"",MAX('DDD Model Calculations'!$D$20-'Weather Data'!D1041,0),MAX('DDD Model Calculations'!$D$20-AVERAGE('Weather Data'!D1040,'Weather Data'!D1042),0))</f>
        <v>6.3999996185302699</v>
      </c>
      <c r="I1041">
        <f>IF(E1041&lt;&gt;"",MAX('DDD Model Calculations'!$D$20-'Weather Data'!E1041,0),MAX('DDD Model Calculations'!$D$20-AVERAGE('Weather Data'!E1040,'Weather Data'!E1042),0))</f>
        <v>7.8999996185302699</v>
      </c>
      <c r="J1041">
        <f>IF(F1041&lt;&gt;"",MAX('DDD Model Calculations'!$D$20-'Weather Data'!F1041,0),MAX('DDD Model Calculations'!$D$20-AVERAGE('Weather Data'!F1040,'Weather Data'!F1042),0))</f>
        <v>11.5</v>
      </c>
      <c r="K1041">
        <f>IF(G1041&lt;&gt;"",MAX('DDD Model Calculations'!$D$20-'Weather Data'!G1041,0),MAX('DDD Model Calculations'!$D$20-AVERAGE('Weather Data'!G1040,'Weather Data'!G1042),0))</f>
        <v>10.300000190734863</v>
      </c>
      <c r="L1041" s="2">
        <f t="shared" si="80"/>
        <v>42679</v>
      </c>
      <c r="M1041">
        <f t="shared" si="81"/>
        <v>10418.399995408952</v>
      </c>
      <c r="N1041">
        <f t="shared" si="82"/>
        <v>11026.800001218915</v>
      </c>
      <c r="O1041">
        <f t="shared" si="83"/>
        <v>12318.600003644824</v>
      </c>
      <c r="P1041">
        <f t="shared" si="84"/>
        <v>15326.700021222234</v>
      </c>
    </row>
    <row r="1042" spans="1:16" x14ac:dyDescent="0.4">
      <c r="A1042" s="1">
        <v>2016</v>
      </c>
      <c r="B1042" s="1">
        <v>11</v>
      </c>
      <c r="C1042" s="1">
        <v>6</v>
      </c>
      <c r="D1042" s="1">
        <v>9</v>
      </c>
      <c r="E1042" s="1">
        <v>8.1999998092651367</v>
      </c>
      <c r="F1042" s="1">
        <v>4</v>
      </c>
      <c r="G1042" s="1">
        <v>6.6999998092651367</v>
      </c>
      <c r="H1042">
        <f>IF(D1042&lt;&gt;"",MAX('DDD Model Calculations'!$D$20-'Weather Data'!D1042,0),MAX('DDD Model Calculations'!$D$20-AVERAGE('Weather Data'!D1041,'Weather Data'!D1043),0))</f>
        <v>9</v>
      </c>
      <c r="I1042">
        <f>IF(E1042&lt;&gt;"",MAX('DDD Model Calculations'!$D$20-'Weather Data'!E1042,0),MAX('DDD Model Calculations'!$D$20-AVERAGE('Weather Data'!E1041,'Weather Data'!E1043),0))</f>
        <v>9.8000001907348633</v>
      </c>
      <c r="J1042">
        <f>IF(F1042&lt;&gt;"",MAX('DDD Model Calculations'!$D$20-'Weather Data'!F1042,0),MAX('DDD Model Calculations'!$D$20-AVERAGE('Weather Data'!F1041,'Weather Data'!F1043),0))</f>
        <v>14</v>
      </c>
      <c r="K1042">
        <f>IF(G1042&lt;&gt;"",MAX('DDD Model Calculations'!$D$20-'Weather Data'!G1042,0),MAX('DDD Model Calculations'!$D$20-AVERAGE('Weather Data'!G1041,'Weather Data'!G1043),0))</f>
        <v>11.300000190734863</v>
      </c>
      <c r="L1042" s="2">
        <f t="shared" si="80"/>
        <v>42680</v>
      </c>
      <c r="M1042">
        <f t="shared" si="81"/>
        <v>10427.399995408952</v>
      </c>
      <c r="N1042">
        <f t="shared" si="82"/>
        <v>11036.60000140965</v>
      </c>
      <c r="O1042">
        <f t="shared" si="83"/>
        <v>12332.600003644824</v>
      </c>
      <c r="P1042">
        <f t="shared" si="84"/>
        <v>15338.000021412969</v>
      </c>
    </row>
    <row r="1043" spans="1:16" x14ac:dyDescent="0.4">
      <c r="A1043" s="1">
        <v>2016</v>
      </c>
      <c r="B1043" s="1">
        <v>11</v>
      </c>
      <c r="C1043" s="1">
        <v>7</v>
      </c>
      <c r="D1043" s="1">
        <v>8.1999998092651367</v>
      </c>
      <c r="E1043" s="1">
        <v>9.1999998092651367</v>
      </c>
      <c r="F1043" s="1">
        <v>4.5999999046325684</v>
      </c>
      <c r="G1043" s="1">
        <v>9</v>
      </c>
      <c r="H1043">
        <f>IF(D1043&lt;&gt;"",MAX('DDD Model Calculations'!$D$20-'Weather Data'!D1043,0),MAX('DDD Model Calculations'!$D$20-AVERAGE('Weather Data'!D1042,'Weather Data'!D1044),0))</f>
        <v>9.8000001907348633</v>
      </c>
      <c r="I1043">
        <f>IF(E1043&lt;&gt;"",MAX('DDD Model Calculations'!$D$20-'Weather Data'!E1043,0),MAX('DDD Model Calculations'!$D$20-AVERAGE('Weather Data'!E1042,'Weather Data'!E1044),0))</f>
        <v>8.8000001907348633</v>
      </c>
      <c r="J1043">
        <f>IF(F1043&lt;&gt;"",MAX('DDD Model Calculations'!$D$20-'Weather Data'!F1043,0),MAX('DDD Model Calculations'!$D$20-AVERAGE('Weather Data'!F1042,'Weather Data'!F1044),0))</f>
        <v>13.400000095367432</v>
      </c>
      <c r="K1043">
        <f>IF(G1043&lt;&gt;"",MAX('DDD Model Calculations'!$D$20-'Weather Data'!G1043,0),MAX('DDD Model Calculations'!$D$20-AVERAGE('Weather Data'!G1042,'Weather Data'!G1044),0))</f>
        <v>9</v>
      </c>
      <c r="L1043" s="2">
        <f t="shared" si="80"/>
        <v>42681</v>
      </c>
      <c r="M1043">
        <f t="shared" si="81"/>
        <v>10437.199995599687</v>
      </c>
      <c r="N1043">
        <f t="shared" si="82"/>
        <v>11045.400001600385</v>
      </c>
      <c r="O1043">
        <f t="shared" si="83"/>
        <v>12346.000003740191</v>
      </c>
      <c r="P1043">
        <f t="shared" si="84"/>
        <v>15347.000021412969</v>
      </c>
    </row>
    <row r="1044" spans="1:16" x14ac:dyDescent="0.4">
      <c r="A1044" s="1">
        <v>2016</v>
      </c>
      <c r="B1044" s="1">
        <v>11</v>
      </c>
      <c r="C1044" s="1">
        <v>8</v>
      </c>
      <c r="D1044" s="1">
        <v>11</v>
      </c>
      <c r="E1044" s="1">
        <v>8.6999998092651367</v>
      </c>
      <c r="F1044" s="1">
        <v>9.1000003814697266</v>
      </c>
      <c r="G1044" s="1">
        <v>6</v>
      </c>
      <c r="H1044">
        <f>IF(D1044&lt;&gt;"",MAX('DDD Model Calculations'!$D$20-'Weather Data'!D1044,0),MAX('DDD Model Calculations'!$D$20-AVERAGE('Weather Data'!D1043,'Weather Data'!D1045),0))</f>
        <v>7</v>
      </c>
      <c r="I1044">
        <f>IF(E1044&lt;&gt;"",MAX('DDD Model Calculations'!$D$20-'Weather Data'!E1044,0),MAX('DDD Model Calculations'!$D$20-AVERAGE('Weather Data'!E1043,'Weather Data'!E1045),0))</f>
        <v>9.3000001907348633</v>
      </c>
      <c r="J1044">
        <f>IF(F1044&lt;&gt;"",MAX('DDD Model Calculations'!$D$20-'Weather Data'!F1044,0),MAX('DDD Model Calculations'!$D$20-AVERAGE('Weather Data'!F1043,'Weather Data'!F1045),0))</f>
        <v>8.8999996185302734</v>
      </c>
      <c r="K1044">
        <f>IF(G1044&lt;&gt;"",MAX('DDD Model Calculations'!$D$20-'Weather Data'!G1044,0),MAX('DDD Model Calculations'!$D$20-AVERAGE('Weather Data'!G1043,'Weather Data'!G1045),0))</f>
        <v>12</v>
      </c>
      <c r="L1044" s="2">
        <f t="shared" si="80"/>
        <v>42682</v>
      </c>
      <c r="M1044">
        <f t="shared" si="81"/>
        <v>10444.199995599687</v>
      </c>
      <c r="N1044">
        <f t="shared" si="82"/>
        <v>11054.70000179112</v>
      </c>
      <c r="O1044">
        <f t="shared" si="83"/>
        <v>12354.900003358722</v>
      </c>
      <c r="P1044">
        <f t="shared" si="84"/>
        <v>15359.000021412969</v>
      </c>
    </row>
    <row r="1045" spans="1:16" x14ac:dyDescent="0.4">
      <c r="A1045" s="1">
        <v>2016</v>
      </c>
      <c r="B1045" s="1">
        <v>11</v>
      </c>
      <c r="C1045" s="1">
        <v>9</v>
      </c>
      <c r="D1045" s="1">
        <v>5.8000001907348633</v>
      </c>
      <c r="E1045" s="1">
        <v>4.4000000953674316</v>
      </c>
      <c r="F1045" s="1">
        <v>3.9000000953674321</v>
      </c>
      <c r="G1045" s="1">
        <v>6.6999998092651367</v>
      </c>
      <c r="H1045">
        <f>IF(D1045&lt;&gt;"",MAX('DDD Model Calculations'!$D$20-'Weather Data'!D1045,0),MAX('DDD Model Calculations'!$D$20-AVERAGE('Weather Data'!D1044,'Weather Data'!D1046),0))</f>
        <v>12.199999809265137</v>
      </c>
      <c r="I1045">
        <f>IF(E1045&lt;&gt;"",MAX('DDD Model Calculations'!$D$20-'Weather Data'!E1045,0),MAX('DDD Model Calculations'!$D$20-AVERAGE('Weather Data'!E1044,'Weather Data'!E1046),0))</f>
        <v>13.599999904632568</v>
      </c>
      <c r="J1045">
        <f>IF(F1045&lt;&gt;"",MAX('DDD Model Calculations'!$D$20-'Weather Data'!F1045,0),MAX('DDD Model Calculations'!$D$20-AVERAGE('Weather Data'!F1044,'Weather Data'!F1046),0))</f>
        <v>14.099999904632568</v>
      </c>
      <c r="K1045">
        <f>IF(G1045&lt;&gt;"",MAX('DDD Model Calculations'!$D$20-'Weather Data'!G1045,0),MAX('DDD Model Calculations'!$D$20-AVERAGE('Weather Data'!G1044,'Weather Data'!G1046),0))</f>
        <v>11.300000190734863</v>
      </c>
      <c r="L1045" s="2">
        <f t="shared" si="80"/>
        <v>42683</v>
      </c>
      <c r="M1045">
        <f t="shared" si="81"/>
        <v>10456.399995408952</v>
      </c>
      <c r="N1045">
        <f t="shared" si="82"/>
        <v>11068.300001695752</v>
      </c>
      <c r="O1045">
        <f t="shared" si="83"/>
        <v>12369.000003263354</v>
      </c>
      <c r="P1045">
        <f t="shared" si="84"/>
        <v>15370.300021603703</v>
      </c>
    </row>
    <row r="1046" spans="1:16" x14ac:dyDescent="0.4">
      <c r="A1046" s="1">
        <v>2016</v>
      </c>
      <c r="B1046" s="1">
        <v>11</v>
      </c>
      <c r="C1046" s="1">
        <v>10</v>
      </c>
      <c r="D1046" s="1">
        <v>8.6999998092651367</v>
      </c>
      <c r="E1046" s="1">
        <v>6.6999998092651367</v>
      </c>
      <c r="F1046" s="1">
        <v>4.4000000953674316</v>
      </c>
      <c r="G1046" s="1">
        <v>11.10000038146973</v>
      </c>
      <c r="H1046">
        <f>IF(D1046&lt;&gt;"",MAX('DDD Model Calculations'!$D$20-'Weather Data'!D1046,0),MAX('DDD Model Calculations'!$D$20-AVERAGE('Weather Data'!D1045,'Weather Data'!D1047),0))</f>
        <v>9.3000001907348633</v>
      </c>
      <c r="I1046">
        <f>IF(E1046&lt;&gt;"",MAX('DDD Model Calculations'!$D$20-'Weather Data'!E1046,0),MAX('DDD Model Calculations'!$D$20-AVERAGE('Weather Data'!E1045,'Weather Data'!E1047),0))</f>
        <v>11.300000190734863</v>
      </c>
      <c r="J1046">
        <f>IF(F1046&lt;&gt;"",MAX('DDD Model Calculations'!$D$20-'Weather Data'!F1046,0),MAX('DDD Model Calculations'!$D$20-AVERAGE('Weather Data'!F1045,'Weather Data'!F1047),0))</f>
        <v>13.599999904632568</v>
      </c>
      <c r="K1046">
        <f>IF(G1046&lt;&gt;"",MAX('DDD Model Calculations'!$D$20-'Weather Data'!G1046,0),MAX('DDD Model Calculations'!$D$20-AVERAGE('Weather Data'!G1045,'Weather Data'!G1047),0))</f>
        <v>6.8999996185302699</v>
      </c>
      <c r="L1046" s="2">
        <f t="shared" si="80"/>
        <v>42684</v>
      </c>
      <c r="M1046">
        <f t="shared" si="81"/>
        <v>10465.699995599687</v>
      </c>
      <c r="N1046">
        <f t="shared" si="82"/>
        <v>11079.600001886487</v>
      </c>
      <c r="O1046">
        <f t="shared" si="83"/>
        <v>12382.600003167987</v>
      </c>
      <c r="P1046">
        <f t="shared" si="84"/>
        <v>15377.200021222234</v>
      </c>
    </row>
    <row r="1047" spans="1:16" x14ac:dyDescent="0.4">
      <c r="A1047" s="1">
        <v>2016</v>
      </c>
      <c r="B1047" s="1">
        <v>11</v>
      </c>
      <c r="C1047" s="1">
        <v>11</v>
      </c>
      <c r="D1047" s="1">
        <v>6.1999998092651367</v>
      </c>
      <c r="E1047" s="1">
        <v>4.1999998092651367</v>
      </c>
      <c r="F1047" s="1">
        <v>5.8000001907348633</v>
      </c>
      <c r="G1047" s="1">
        <v>0.69999998807907104</v>
      </c>
      <c r="H1047">
        <f>IF(D1047&lt;&gt;"",MAX('DDD Model Calculations'!$D$20-'Weather Data'!D1047,0),MAX('DDD Model Calculations'!$D$20-AVERAGE('Weather Data'!D1046,'Weather Data'!D1048),0))</f>
        <v>11.800000190734863</v>
      </c>
      <c r="I1047">
        <f>IF(E1047&lt;&gt;"",MAX('DDD Model Calculations'!$D$20-'Weather Data'!E1047,0),MAX('DDD Model Calculations'!$D$20-AVERAGE('Weather Data'!E1046,'Weather Data'!E1048),0))</f>
        <v>13.800000190734863</v>
      </c>
      <c r="J1047">
        <f>IF(F1047&lt;&gt;"",MAX('DDD Model Calculations'!$D$20-'Weather Data'!F1047,0),MAX('DDD Model Calculations'!$D$20-AVERAGE('Weather Data'!F1046,'Weather Data'!F1048),0))</f>
        <v>12.199999809265137</v>
      </c>
      <c r="K1047">
        <f>IF(G1047&lt;&gt;"",MAX('DDD Model Calculations'!$D$20-'Weather Data'!G1047,0),MAX('DDD Model Calculations'!$D$20-AVERAGE('Weather Data'!G1046,'Weather Data'!G1048),0))</f>
        <v>17.300000011920929</v>
      </c>
      <c r="L1047" s="2">
        <f t="shared" si="80"/>
        <v>42685</v>
      </c>
      <c r="M1047">
        <f t="shared" si="81"/>
        <v>10477.499995790422</v>
      </c>
      <c r="N1047">
        <f t="shared" si="82"/>
        <v>11093.400002077222</v>
      </c>
      <c r="O1047">
        <f t="shared" si="83"/>
        <v>12394.800002977252</v>
      </c>
      <c r="P1047">
        <f t="shared" si="84"/>
        <v>15394.500021234155</v>
      </c>
    </row>
    <row r="1048" spans="1:16" x14ac:dyDescent="0.4">
      <c r="A1048" s="1">
        <v>2016</v>
      </c>
      <c r="B1048" s="1">
        <v>11</v>
      </c>
      <c r="C1048" s="1">
        <v>12</v>
      </c>
      <c r="D1048" s="1">
        <v>3.5</v>
      </c>
      <c r="E1048" s="1">
        <v>2.5</v>
      </c>
      <c r="F1048" s="1">
        <v>1</v>
      </c>
      <c r="G1048" s="1">
        <v>4.5</v>
      </c>
      <c r="H1048">
        <f>IF(D1048&lt;&gt;"",MAX('DDD Model Calculations'!$D$20-'Weather Data'!D1048,0),MAX('DDD Model Calculations'!$D$20-AVERAGE('Weather Data'!D1047,'Weather Data'!D1049),0))</f>
        <v>14.5</v>
      </c>
      <c r="I1048">
        <f>IF(E1048&lt;&gt;"",MAX('DDD Model Calculations'!$D$20-'Weather Data'!E1048,0),MAX('DDD Model Calculations'!$D$20-AVERAGE('Weather Data'!E1047,'Weather Data'!E1049),0))</f>
        <v>15.5</v>
      </c>
      <c r="J1048">
        <f>IF(F1048&lt;&gt;"",MAX('DDD Model Calculations'!$D$20-'Weather Data'!F1048,0),MAX('DDD Model Calculations'!$D$20-AVERAGE('Weather Data'!F1047,'Weather Data'!F1049),0))</f>
        <v>17</v>
      </c>
      <c r="K1048">
        <f>IF(G1048&lt;&gt;"",MAX('DDD Model Calculations'!$D$20-'Weather Data'!G1048,0),MAX('DDD Model Calculations'!$D$20-AVERAGE('Weather Data'!G1047,'Weather Data'!G1049),0))</f>
        <v>13.5</v>
      </c>
      <c r="L1048" s="2">
        <f t="shared" si="80"/>
        <v>42686</v>
      </c>
      <c r="M1048">
        <f t="shared" si="81"/>
        <v>10491.999995790422</v>
      </c>
      <c r="N1048">
        <f t="shared" si="82"/>
        <v>11108.900002077222</v>
      </c>
      <c r="O1048">
        <f t="shared" si="83"/>
        <v>12411.800002977252</v>
      </c>
      <c r="P1048">
        <f t="shared" si="84"/>
        <v>15408.000021234155</v>
      </c>
    </row>
    <row r="1049" spans="1:16" x14ac:dyDescent="0.4">
      <c r="A1049" s="1">
        <v>2016</v>
      </c>
      <c r="B1049" s="1">
        <v>11</v>
      </c>
      <c r="C1049" s="1">
        <v>13</v>
      </c>
      <c r="D1049" s="1">
        <v>6.6999998092651367</v>
      </c>
      <c r="E1049" s="1">
        <v>5</v>
      </c>
      <c r="F1049" s="1">
        <v>7.5999999046325684</v>
      </c>
      <c r="G1049" s="1">
        <v>5.8000001907348633</v>
      </c>
      <c r="H1049">
        <f>IF(D1049&lt;&gt;"",MAX('DDD Model Calculations'!$D$20-'Weather Data'!D1049,0),MAX('DDD Model Calculations'!$D$20-AVERAGE('Weather Data'!D1048,'Weather Data'!D1050),0))</f>
        <v>11.300000190734863</v>
      </c>
      <c r="I1049">
        <f>IF(E1049&lt;&gt;"",MAX('DDD Model Calculations'!$D$20-'Weather Data'!E1049,0),MAX('DDD Model Calculations'!$D$20-AVERAGE('Weather Data'!E1048,'Weather Data'!E1050),0))</f>
        <v>13</v>
      </c>
      <c r="J1049">
        <f>IF(F1049&lt;&gt;"",MAX('DDD Model Calculations'!$D$20-'Weather Data'!F1049,0),MAX('DDD Model Calculations'!$D$20-AVERAGE('Weather Data'!F1048,'Weather Data'!F1050),0))</f>
        <v>10.400000095367432</v>
      </c>
      <c r="K1049">
        <f>IF(G1049&lt;&gt;"",MAX('DDD Model Calculations'!$D$20-'Weather Data'!G1049,0),MAX('DDD Model Calculations'!$D$20-AVERAGE('Weather Data'!G1048,'Weather Data'!G1050),0))</f>
        <v>12.199999809265137</v>
      </c>
      <c r="L1049" s="2">
        <f t="shared" si="80"/>
        <v>42687</v>
      </c>
      <c r="M1049">
        <f t="shared" si="81"/>
        <v>10503.299995981157</v>
      </c>
      <c r="N1049">
        <f t="shared" si="82"/>
        <v>11121.900002077222</v>
      </c>
      <c r="O1049">
        <f t="shared" si="83"/>
        <v>12422.200003072619</v>
      </c>
      <c r="P1049">
        <f t="shared" si="84"/>
        <v>15420.20002104342</v>
      </c>
    </row>
    <row r="1050" spans="1:16" x14ac:dyDescent="0.4">
      <c r="A1050" s="1">
        <v>2016</v>
      </c>
      <c r="B1050" s="1">
        <v>11</v>
      </c>
      <c r="C1050" s="1">
        <v>14</v>
      </c>
      <c r="D1050" s="1">
        <v>8.6000003814697266</v>
      </c>
      <c r="E1050" s="1">
        <v>7.4000000953674316</v>
      </c>
      <c r="F1050" s="1">
        <v>6.9000000953674316</v>
      </c>
      <c r="G1050" s="1">
        <v>2.2000000476837158</v>
      </c>
      <c r="H1050">
        <f>IF(D1050&lt;&gt;"",MAX('DDD Model Calculations'!$D$20-'Weather Data'!D1050,0),MAX('DDD Model Calculations'!$D$20-AVERAGE('Weather Data'!D1049,'Weather Data'!D1051),0))</f>
        <v>9.3999996185302734</v>
      </c>
      <c r="I1050">
        <f>IF(E1050&lt;&gt;"",MAX('DDD Model Calculations'!$D$20-'Weather Data'!E1050,0),MAX('DDD Model Calculations'!$D$20-AVERAGE('Weather Data'!E1049,'Weather Data'!E1051),0))</f>
        <v>10.599999904632568</v>
      </c>
      <c r="J1050">
        <f>IF(F1050&lt;&gt;"",MAX('DDD Model Calculations'!$D$20-'Weather Data'!F1050,0),MAX('DDD Model Calculations'!$D$20-AVERAGE('Weather Data'!F1049,'Weather Data'!F1051),0))</f>
        <v>11.099999904632568</v>
      </c>
      <c r="K1050">
        <f>IF(G1050&lt;&gt;"",MAX('DDD Model Calculations'!$D$20-'Weather Data'!G1050,0),MAX('DDD Model Calculations'!$D$20-AVERAGE('Weather Data'!G1049,'Weather Data'!G1051),0))</f>
        <v>15.799999952316284</v>
      </c>
      <c r="L1050" s="2">
        <f t="shared" si="80"/>
        <v>42688</v>
      </c>
      <c r="M1050">
        <f t="shared" si="81"/>
        <v>10512.699995599687</v>
      </c>
      <c r="N1050">
        <f t="shared" si="82"/>
        <v>11132.500001981854</v>
      </c>
      <c r="O1050">
        <f t="shared" si="83"/>
        <v>12433.300002977252</v>
      </c>
      <c r="P1050">
        <f t="shared" si="84"/>
        <v>15436.000020995736</v>
      </c>
    </row>
    <row r="1051" spans="1:16" x14ac:dyDescent="0.4">
      <c r="A1051" s="1">
        <v>2016</v>
      </c>
      <c r="B1051" s="1">
        <v>11</v>
      </c>
      <c r="C1051" s="1">
        <v>15</v>
      </c>
      <c r="D1051" s="1">
        <v>7.1999998092651367</v>
      </c>
      <c r="E1051" s="1">
        <v>6.4000000953674316</v>
      </c>
      <c r="F1051" s="1">
        <v>6.0999999046325684</v>
      </c>
      <c r="G1051" s="1">
        <v>2.0999999046325679</v>
      </c>
      <c r="H1051">
        <f>IF(D1051&lt;&gt;"",MAX('DDD Model Calculations'!$D$20-'Weather Data'!D1051,0),MAX('DDD Model Calculations'!$D$20-AVERAGE('Weather Data'!D1050,'Weather Data'!D1052),0))</f>
        <v>10.800000190734863</v>
      </c>
      <c r="I1051">
        <f>IF(E1051&lt;&gt;"",MAX('DDD Model Calculations'!$D$20-'Weather Data'!E1051,0),MAX('DDD Model Calculations'!$D$20-AVERAGE('Weather Data'!E1050,'Weather Data'!E1052),0))</f>
        <v>11.599999904632568</v>
      </c>
      <c r="J1051">
        <f>IF(F1051&lt;&gt;"",MAX('DDD Model Calculations'!$D$20-'Weather Data'!F1051,0),MAX('DDD Model Calculations'!$D$20-AVERAGE('Weather Data'!F1050,'Weather Data'!F1052),0))</f>
        <v>11.900000095367432</v>
      </c>
      <c r="K1051">
        <f>IF(G1051&lt;&gt;"",MAX('DDD Model Calculations'!$D$20-'Weather Data'!G1051,0),MAX('DDD Model Calculations'!$D$20-AVERAGE('Weather Data'!G1050,'Weather Data'!G1052),0))</f>
        <v>15.900000095367432</v>
      </c>
      <c r="L1051" s="2">
        <f t="shared" si="80"/>
        <v>42689</v>
      </c>
      <c r="M1051">
        <f t="shared" si="81"/>
        <v>10523.499995790422</v>
      </c>
      <c r="N1051">
        <f t="shared" si="82"/>
        <v>11144.100001886487</v>
      </c>
      <c r="O1051">
        <f t="shared" si="83"/>
        <v>12445.200003072619</v>
      </c>
      <c r="P1051">
        <f t="shared" si="84"/>
        <v>15451.900021091104</v>
      </c>
    </row>
    <row r="1052" spans="1:16" x14ac:dyDescent="0.4">
      <c r="A1052" s="1">
        <v>2016</v>
      </c>
      <c r="B1052" s="1">
        <v>11</v>
      </c>
      <c r="C1052" s="1">
        <v>16</v>
      </c>
      <c r="D1052" s="1">
        <v>7.5999999046325684</v>
      </c>
      <c r="E1052" s="1">
        <v>5.4000000953674316</v>
      </c>
      <c r="F1052" s="1">
        <v>6.1999998092651367</v>
      </c>
      <c r="G1052" s="1">
        <v>2.5</v>
      </c>
      <c r="H1052">
        <f>IF(D1052&lt;&gt;"",MAX('DDD Model Calculations'!$D$20-'Weather Data'!D1052,0),MAX('DDD Model Calculations'!$D$20-AVERAGE('Weather Data'!D1051,'Weather Data'!D1053),0))</f>
        <v>10.400000095367432</v>
      </c>
      <c r="I1052">
        <f>IF(E1052&lt;&gt;"",MAX('DDD Model Calculations'!$D$20-'Weather Data'!E1052,0),MAX('DDD Model Calculations'!$D$20-AVERAGE('Weather Data'!E1051,'Weather Data'!E1053),0))</f>
        <v>12.599999904632568</v>
      </c>
      <c r="J1052">
        <f>IF(F1052&lt;&gt;"",MAX('DDD Model Calculations'!$D$20-'Weather Data'!F1052,0),MAX('DDD Model Calculations'!$D$20-AVERAGE('Weather Data'!F1051,'Weather Data'!F1053),0))</f>
        <v>11.800000190734863</v>
      </c>
      <c r="K1052">
        <f>IF(G1052&lt;&gt;"",MAX('DDD Model Calculations'!$D$20-'Weather Data'!G1052,0),MAX('DDD Model Calculations'!$D$20-AVERAGE('Weather Data'!G1051,'Weather Data'!G1053),0))</f>
        <v>15.5</v>
      </c>
      <c r="L1052" s="2">
        <f t="shared" si="80"/>
        <v>42690</v>
      </c>
      <c r="M1052">
        <f t="shared" si="81"/>
        <v>10533.899995885789</v>
      </c>
      <c r="N1052">
        <f t="shared" si="82"/>
        <v>11156.70000179112</v>
      </c>
      <c r="O1052">
        <f t="shared" si="83"/>
        <v>12457.000003263354</v>
      </c>
      <c r="P1052">
        <f t="shared" si="84"/>
        <v>15467.400021091104</v>
      </c>
    </row>
    <row r="1053" spans="1:16" x14ac:dyDescent="0.4">
      <c r="A1053" s="1">
        <v>2016</v>
      </c>
      <c r="B1053" s="1">
        <v>11</v>
      </c>
      <c r="C1053" s="1">
        <v>17</v>
      </c>
      <c r="D1053" s="1">
        <v>6.6999998092651367</v>
      </c>
      <c r="E1053" s="1">
        <v>5.3000001907348633</v>
      </c>
      <c r="F1053" s="1">
        <v>4.9000000953674316</v>
      </c>
      <c r="G1053" s="1">
        <v>4</v>
      </c>
      <c r="H1053">
        <f>IF(D1053&lt;&gt;"",MAX('DDD Model Calculations'!$D$20-'Weather Data'!D1053,0),MAX('DDD Model Calculations'!$D$20-AVERAGE('Weather Data'!D1052,'Weather Data'!D1054),0))</f>
        <v>11.300000190734863</v>
      </c>
      <c r="I1053">
        <f>IF(E1053&lt;&gt;"",MAX('DDD Model Calculations'!$D$20-'Weather Data'!E1053,0),MAX('DDD Model Calculations'!$D$20-AVERAGE('Weather Data'!E1052,'Weather Data'!E1054),0))</f>
        <v>12.699999809265137</v>
      </c>
      <c r="J1053">
        <f>IF(F1053&lt;&gt;"",MAX('DDD Model Calculations'!$D$20-'Weather Data'!F1053,0),MAX('DDD Model Calculations'!$D$20-AVERAGE('Weather Data'!F1052,'Weather Data'!F1054),0))</f>
        <v>13.099999904632568</v>
      </c>
      <c r="K1053">
        <f>IF(G1053&lt;&gt;"",MAX('DDD Model Calculations'!$D$20-'Weather Data'!G1053,0),MAX('DDD Model Calculations'!$D$20-AVERAGE('Weather Data'!G1052,'Weather Data'!G1054),0))</f>
        <v>14</v>
      </c>
      <c r="L1053" s="2">
        <f t="shared" si="80"/>
        <v>42691</v>
      </c>
      <c r="M1053">
        <f t="shared" si="81"/>
        <v>10545.199996076524</v>
      </c>
      <c r="N1053">
        <f t="shared" si="82"/>
        <v>11169.400001600385</v>
      </c>
      <c r="O1053">
        <f t="shared" si="83"/>
        <v>12470.100003167987</v>
      </c>
      <c r="P1053">
        <f t="shared" si="84"/>
        <v>15481.400021091104</v>
      </c>
    </row>
    <row r="1054" spans="1:16" x14ac:dyDescent="0.4">
      <c r="A1054" s="1">
        <v>2016</v>
      </c>
      <c r="B1054" s="1">
        <v>11</v>
      </c>
      <c r="C1054" s="1">
        <v>18</v>
      </c>
      <c r="D1054" s="1">
        <v>10.80000019073486</v>
      </c>
      <c r="E1054" s="1">
        <v>12.10000038146973</v>
      </c>
      <c r="F1054" s="1">
        <v>4.9000000953674316</v>
      </c>
      <c r="G1054" s="1">
        <v>-0.5</v>
      </c>
      <c r="H1054">
        <f>IF(D1054&lt;&gt;"",MAX('DDD Model Calculations'!$D$20-'Weather Data'!D1054,0),MAX('DDD Model Calculations'!$D$20-AVERAGE('Weather Data'!D1053,'Weather Data'!D1055),0))</f>
        <v>7.1999998092651403</v>
      </c>
      <c r="I1054">
        <f>IF(E1054&lt;&gt;"",MAX('DDD Model Calculations'!$D$20-'Weather Data'!E1054,0),MAX('DDD Model Calculations'!$D$20-AVERAGE('Weather Data'!E1053,'Weather Data'!E1055),0))</f>
        <v>5.8999996185302699</v>
      </c>
      <c r="J1054">
        <f>IF(F1054&lt;&gt;"",MAX('DDD Model Calculations'!$D$20-'Weather Data'!F1054,0),MAX('DDD Model Calculations'!$D$20-AVERAGE('Weather Data'!F1053,'Weather Data'!F1055),0))</f>
        <v>13.099999904632568</v>
      </c>
      <c r="K1054">
        <f>IF(G1054&lt;&gt;"",MAX('DDD Model Calculations'!$D$20-'Weather Data'!G1054,0),MAX('DDD Model Calculations'!$D$20-AVERAGE('Weather Data'!G1053,'Weather Data'!G1055),0))</f>
        <v>18.5</v>
      </c>
      <c r="L1054" s="2">
        <f t="shared" si="80"/>
        <v>42692</v>
      </c>
      <c r="M1054">
        <f t="shared" si="81"/>
        <v>10552.399995885789</v>
      </c>
      <c r="N1054">
        <f t="shared" si="82"/>
        <v>11175.300001218915</v>
      </c>
      <c r="O1054">
        <f t="shared" si="83"/>
        <v>12483.200003072619</v>
      </c>
      <c r="P1054">
        <f t="shared" si="84"/>
        <v>15499.900021091104</v>
      </c>
    </row>
    <row r="1055" spans="1:16" x14ac:dyDescent="0.4">
      <c r="A1055" s="1">
        <v>2016</v>
      </c>
      <c r="B1055" s="1">
        <v>11</v>
      </c>
      <c r="C1055" s="1">
        <v>19</v>
      </c>
      <c r="D1055" s="1">
        <v>7.3000001907348633</v>
      </c>
      <c r="E1055" s="1">
        <v>7.6999998092651367</v>
      </c>
      <c r="F1055" s="1">
        <v>5.9000000953674316</v>
      </c>
      <c r="G1055" s="1">
        <v>-6.9000000953674316</v>
      </c>
      <c r="H1055">
        <f>IF(D1055&lt;&gt;"",MAX('DDD Model Calculations'!$D$20-'Weather Data'!D1055,0),MAX('DDD Model Calculations'!$D$20-AVERAGE('Weather Data'!D1054,'Weather Data'!D1056),0))</f>
        <v>10.699999809265137</v>
      </c>
      <c r="I1055">
        <f>IF(E1055&lt;&gt;"",MAX('DDD Model Calculations'!$D$20-'Weather Data'!E1055,0),MAX('DDD Model Calculations'!$D$20-AVERAGE('Weather Data'!E1054,'Weather Data'!E1056),0))</f>
        <v>10.300000190734863</v>
      </c>
      <c r="J1055">
        <f>IF(F1055&lt;&gt;"",MAX('DDD Model Calculations'!$D$20-'Weather Data'!F1055,0),MAX('DDD Model Calculations'!$D$20-AVERAGE('Weather Data'!F1054,'Weather Data'!F1056),0))</f>
        <v>12.099999904632568</v>
      </c>
      <c r="K1055">
        <f>IF(G1055&lt;&gt;"",MAX('DDD Model Calculations'!$D$20-'Weather Data'!G1055,0),MAX('DDD Model Calculations'!$D$20-AVERAGE('Weather Data'!G1054,'Weather Data'!G1056),0))</f>
        <v>24.900000095367432</v>
      </c>
      <c r="L1055" s="2">
        <f t="shared" si="80"/>
        <v>42693</v>
      </c>
      <c r="M1055">
        <f t="shared" si="81"/>
        <v>10563.099995695055</v>
      </c>
      <c r="N1055">
        <f t="shared" si="82"/>
        <v>11185.60000140965</v>
      </c>
      <c r="O1055">
        <f t="shared" si="83"/>
        <v>12495.300002977252</v>
      </c>
      <c r="P1055">
        <f t="shared" si="84"/>
        <v>15524.800021186471</v>
      </c>
    </row>
    <row r="1056" spans="1:16" x14ac:dyDescent="0.4">
      <c r="A1056" s="1">
        <v>2016</v>
      </c>
      <c r="B1056" s="1">
        <v>11</v>
      </c>
      <c r="C1056" s="1">
        <v>20</v>
      </c>
      <c r="D1056" s="1">
        <v>-0.20000000298023221</v>
      </c>
      <c r="E1056" s="1">
        <v>-0.60000002384185791</v>
      </c>
      <c r="F1056" s="1">
        <v>-0.20000000298023221</v>
      </c>
      <c r="G1056" s="1">
        <v>-10.80000019073486</v>
      </c>
      <c r="H1056">
        <f>IF(D1056&lt;&gt;"",MAX('DDD Model Calculations'!$D$20-'Weather Data'!D1056,0),MAX('DDD Model Calculations'!$D$20-AVERAGE('Weather Data'!D1055,'Weather Data'!D1057),0))</f>
        <v>18.200000002980232</v>
      </c>
      <c r="I1056">
        <f>IF(E1056&lt;&gt;"",MAX('DDD Model Calculations'!$D$20-'Weather Data'!E1056,0),MAX('DDD Model Calculations'!$D$20-AVERAGE('Weather Data'!E1055,'Weather Data'!E1057),0))</f>
        <v>18.600000023841858</v>
      </c>
      <c r="J1056">
        <f>IF(F1056&lt;&gt;"",MAX('DDD Model Calculations'!$D$20-'Weather Data'!F1056,0),MAX('DDD Model Calculations'!$D$20-AVERAGE('Weather Data'!F1055,'Weather Data'!F1057),0))</f>
        <v>18.200000002980232</v>
      </c>
      <c r="K1056">
        <f>IF(G1056&lt;&gt;"",MAX('DDD Model Calculations'!$D$20-'Weather Data'!G1056,0),MAX('DDD Model Calculations'!$D$20-AVERAGE('Weather Data'!G1055,'Weather Data'!G1057),0))</f>
        <v>28.80000019073486</v>
      </c>
      <c r="L1056" s="2">
        <f t="shared" si="80"/>
        <v>42694</v>
      </c>
      <c r="M1056">
        <f t="shared" si="81"/>
        <v>10581.299995698035</v>
      </c>
      <c r="N1056">
        <f t="shared" si="82"/>
        <v>11204.200001433492</v>
      </c>
      <c r="O1056">
        <f t="shared" si="83"/>
        <v>12513.500002980232</v>
      </c>
      <c r="P1056">
        <f t="shared" si="84"/>
        <v>15553.600021377206</v>
      </c>
    </row>
    <row r="1057" spans="1:16" x14ac:dyDescent="0.4">
      <c r="A1057" s="1">
        <v>2016</v>
      </c>
      <c r="B1057" s="1">
        <v>11</v>
      </c>
      <c r="C1057" s="1">
        <v>21</v>
      </c>
      <c r="D1057" s="1">
        <v>-0.5</v>
      </c>
      <c r="E1057" s="1">
        <v>-0.5</v>
      </c>
      <c r="F1057" s="1">
        <v>-3.4000000953674321</v>
      </c>
      <c r="G1057" s="1">
        <v>-10.60000038146973</v>
      </c>
      <c r="H1057">
        <f>IF(D1057&lt;&gt;"",MAX('DDD Model Calculations'!$D$20-'Weather Data'!D1057,0),MAX('DDD Model Calculations'!$D$20-AVERAGE('Weather Data'!D1056,'Weather Data'!D1058),0))</f>
        <v>18.5</v>
      </c>
      <c r="I1057">
        <f>IF(E1057&lt;&gt;"",MAX('DDD Model Calculations'!$D$20-'Weather Data'!E1057,0),MAX('DDD Model Calculations'!$D$20-AVERAGE('Weather Data'!E1056,'Weather Data'!E1058),0))</f>
        <v>18.5</v>
      </c>
      <c r="J1057">
        <f>IF(F1057&lt;&gt;"",MAX('DDD Model Calculations'!$D$20-'Weather Data'!F1057,0),MAX('DDD Model Calculations'!$D$20-AVERAGE('Weather Data'!F1056,'Weather Data'!F1058),0))</f>
        <v>21.400000095367432</v>
      </c>
      <c r="K1057">
        <f>IF(G1057&lt;&gt;"",MAX('DDD Model Calculations'!$D$20-'Weather Data'!G1057,0),MAX('DDD Model Calculations'!$D$20-AVERAGE('Weather Data'!G1056,'Weather Data'!G1058),0))</f>
        <v>28.60000038146973</v>
      </c>
      <c r="L1057" s="2">
        <f t="shared" si="80"/>
        <v>42695</v>
      </c>
      <c r="M1057">
        <f t="shared" si="81"/>
        <v>10599.799995698035</v>
      </c>
      <c r="N1057">
        <f t="shared" si="82"/>
        <v>11222.700001433492</v>
      </c>
      <c r="O1057">
        <f t="shared" si="83"/>
        <v>12534.9000030756</v>
      </c>
      <c r="P1057">
        <f t="shared" si="84"/>
        <v>15582.200021758676</v>
      </c>
    </row>
    <row r="1058" spans="1:16" x14ac:dyDescent="0.4">
      <c r="A1058" s="1">
        <v>2016</v>
      </c>
      <c r="B1058" s="1">
        <v>11</v>
      </c>
      <c r="C1058" s="1">
        <v>22</v>
      </c>
      <c r="D1058" s="1">
        <v>-1.1000000238418579</v>
      </c>
      <c r="E1058" s="1">
        <v>-1.5</v>
      </c>
      <c r="F1058" s="1">
        <v>-2.2000000476837158</v>
      </c>
      <c r="G1058" s="1">
        <v>-8.6000003814697266</v>
      </c>
      <c r="H1058">
        <f>IF(D1058&lt;&gt;"",MAX('DDD Model Calculations'!$D$20-'Weather Data'!D1058,0),MAX('DDD Model Calculations'!$D$20-AVERAGE('Weather Data'!D1057,'Weather Data'!D1059),0))</f>
        <v>19.100000023841858</v>
      </c>
      <c r="I1058">
        <f>IF(E1058&lt;&gt;"",MAX('DDD Model Calculations'!$D$20-'Weather Data'!E1058,0),MAX('DDD Model Calculations'!$D$20-AVERAGE('Weather Data'!E1057,'Weather Data'!E1059),0))</f>
        <v>19.5</v>
      </c>
      <c r="J1058">
        <f>IF(F1058&lt;&gt;"",MAX('DDD Model Calculations'!$D$20-'Weather Data'!F1058,0),MAX('DDD Model Calculations'!$D$20-AVERAGE('Weather Data'!F1057,'Weather Data'!F1059),0))</f>
        <v>20.200000047683716</v>
      </c>
      <c r="K1058">
        <f>IF(G1058&lt;&gt;"",MAX('DDD Model Calculations'!$D$20-'Weather Data'!G1058,0),MAX('DDD Model Calculations'!$D$20-AVERAGE('Weather Data'!G1057,'Weather Data'!G1059),0))</f>
        <v>26.600000381469727</v>
      </c>
      <c r="L1058" s="2">
        <f t="shared" si="80"/>
        <v>42696</v>
      </c>
      <c r="M1058">
        <f t="shared" si="81"/>
        <v>10618.899995721877</v>
      </c>
      <c r="N1058">
        <f t="shared" si="82"/>
        <v>11242.200001433492</v>
      </c>
      <c r="O1058">
        <f t="shared" si="83"/>
        <v>12555.100003123283</v>
      </c>
      <c r="P1058">
        <f t="shared" si="84"/>
        <v>15608.800022140145</v>
      </c>
    </row>
    <row r="1059" spans="1:16" x14ac:dyDescent="0.4">
      <c r="A1059" s="1">
        <v>2016</v>
      </c>
      <c r="B1059" s="1">
        <v>11</v>
      </c>
      <c r="C1059" s="1">
        <v>23</v>
      </c>
      <c r="D1059" s="1">
        <v>-1.1000000238418579</v>
      </c>
      <c r="E1059" s="1">
        <v>-2.0999999046325679</v>
      </c>
      <c r="F1059" s="1">
        <v>-4</v>
      </c>
      <c r="G1059" s="1">
        <v>0.5</v>
      </c>
      <c r="H1059">
        <f>IF(D1059&lt;&gt;"",MAX('DDD Model Calculations'!$D$20-'Weather Data'!D1059,0),MAX('DDD Model Calculations'!$D$20-AVERAGE('Weather Data'!D1058,'Weather Data'!D1060),0))</f>
        <v>19.100000023841858</v>
      </c>
      <c r="I1059">
        <f>IF(E1059&lt;&gt;"",MAX('DDD Model Calculations'!$D$20-'Weather Data'!E1059,0),MAX('DDD Model Calculations'!$D$20-AVERAGE('Weather Data'!E1058,'Weather Data'!E1060),0))</f>
        <v>20.099999904632568</v>
      </c>
      <c r="J1059">
        <f>IF(F1059&lt;&gt;"",MAX('DDD Model Calculations'!$D$20-'Weather Data'!F1059,0),MAX('DDD Model Calculations'!$D$20-AVERAGE('Weather Data'!F1058,'Weather Data'!F1060),0))</f>
        <v>22</v>
      </c>
      <c r="K1059">
        <f>IF(G1059&lt;&gt;"",MAX('DDD Model Calculations'!$D$20-'Weather Data'!G1059,0),MAX('DDD Model Calculations'!$D$20-AVERAGE('Weather Data'!G1058,'Weather Data'!G1060),0))</f>
        <v>17.5</v>
      </c>
      <c r="L1059" s="2">
        <f t="shared" si="80"/>
        <v>42697</v>
      </c>
      <c r="M1059">
        <f t="shared" si="81"/>
        <v>10637.999995745718</v>
      </c>
      <c r="N1059">
        <f t="shared" si="82"/>
        <v>11262.300001338124</v>
      </c>
      <c r="O1059">
        <f t="shared" si="83"/>
        <v>12577.100003123283</v>
      </c>
      <c r="P1059">
        <f t="shared" si="84"/>
        <v>15626.300022140145</v>
      </c>
    </row>
    <row r="1060" spans="1:16" x14ac:dyDescent="0.4">
      <c r="A1060" s="1">
        <v>2016</v>
      </c>
      <c r="B1060" s="1">
        <v>11</v>
      </c>
      <c r="C1060" s="1">
        <v>24</v>
      </c>
      <c r="D1060" s="1">
        <v>2.5</v>
      </c>
      <c r="E1060" s="1">
        <v>2.7000000476837158</v>
      </c>
      <c r="F1060" s="1">
        <v>-2.5999999046325679</v>
      </c>
      <c r="G1060" s="1">
        <v>-0.80000001192092896</v>
      </c>
      <c r="H1060">
        <f>IF(D1060&lt;&gt;"",MAX('DDD Model Calculations'!$D$20-'Weather Data'!D1060,0),MAX('DDD Model Calculations'!$D$20-AVERAGE('Weather Data'!D1059,'Weather Data'!D1061),0))</f>
        <v>15.5</v>
      </c>
      <c r="I1060">
        <f>IF(E1060&lt;&gt;"",MAX('DDD Model Calculations'!$D$20-'Weather Data'!E1060,0),MAX('DDD Model Calculations'!$D$20-AVERAGE('Weather Data'!E1059,'Weather Data'!E1061),0))</f>
        <v>15.299999952316284</v>
      </c>
      <c r="J1060">
        <f>IF(F1060&lt;&gt;"",MAX('DDD Model Calculations'!$D$20-'Weather Data'!F1060,0),MAX('DDD Model Calculations'!$D$20-AVERAGE('Weather Data'!F1059,'Weather Data'!F1061),0))</f>
        <v>20.599999904632568</v>
      </c>
      <c r="K1060">
        <f>IF(G1060&lt;&gt;"",MAX('DDD Model Calculations'!$D$20-'Weather Data'!G1060,0),MAX('DDD Model Calculations'!$D$20-AVERAGE('Weather Data'!G1059,'Weather Data'!G1061),0))</f>
        <v>18.800000011920929</v>
      </c>
      <c r="L1060" s="2">
        <f t="shared" si="80"/>
        <v>42698</v>
      </c>
      <c r="M1060">
        <f t="shared" si="81"/>
        <v>10653.499995745718</v>
      </c>
      <c r="N1060">
        <f t="shared" si="82"/>
        <v>11277.600001290441</v>
      </c>
      <c r="O1060">
        <f t="shared" si="83"/>
        <v>12597.700003027916</v>
      </c>
      <c r="P1060">
        <f t="shared" si="84"/>
        <v>15645.100022152066</v>
      </c>
    </row>
    <row r="1061" spans="1:16" x14ac:dyDescent="0.4">
      <c r="A1061" s="1">
        <v>2016</v>
      </c>
      <c r="B1061" s="1">
        <v>11</v>
      </c>
      <c r="C1061" s="1">
        <v>25</v>
      </c>
      <c r="D1061" s="1">
        <v>5.4000000953674316</v>
      </c>
      <c r="E1061" s="1">
        <v>3.4000000953674321</v>
      </c>
      <c r="F1061" s="1">
        <v>-0.20000000298023221</v>
      </c>
      <c r="G1061" s="1">
        <v>-0.89999997615814209</v>
      </c>
      <c r="H1061">
        <f>IF(D1061&lt;&gt;"",MAX('DDD Model Calculations'!$D$20-'Weather Data'!D1061,0),MAX('DDD Model Calculations'!$D$20-AVERAGE('Weather Data'!D1060,'Weather Data'!D1062),0))</f>
        <v>12.599999904632568</v>
      </c>
      <c r="I1061">
        <f>IF(E1061&lt;&gt;"",MAX('DDD Model Calculations'!$D$20-'Weather Data'!E1061,0),MAX('DDD Model Calculations'!$D$20-AVERAGE('Weather Data'!E1060,'Weather Data'!E1062),0))</f>
        <v>14.599999904632568</v>
      </c>
      <c r="J1061">
        <f>IF(F1061&lt;&gt;"",MAX('DDD Model Calculations'!$D$20-'Weather Data'!F1061,0),MAX('DDD Model Calculations'!$D$20-AVERAGE('Weather Data'!F1060,'Weather Data'!F1062),0))</f>
        <v>18.200000002980232</v>
      </c>
      <c r="K1061">
        <f>IF(G1061&lt;&gt;"",MAX('DDD Model Calculations'!$D$20-'Weather Data'!G1061,0),MAX('DDD Model Calculations'!$D$20-AVERAGE('Weather Data'!G1060,'Weather Data'!G1062),0))</f>
        <v>18.899999976158142</v>
      </c>
      <c r="L1061" s="2">
        <f t="shared" si="80"/>
        <v>42699</v>
      </c>
      <c r="M1061">
        <f t="shared" si="81"/>
        <v>10666.099995650351</v>
      </c>
      <c r="N1061">
        <f t="shared" si="82"/>
        <v>11292.200001195073</v>
      </c>
      <c r="O1061">
        <f t="shared" si="83"/>
        <v>12615.900003030896</v>
      </c>
      <c r="P1061">
        <f t="shared" si="84"/>
        <v>15664.000022128224</v>
      </c>
    </row>
    <row r="1062" spans="1:16" x14ac:dyDescent="0.4">
      <c r="A1062" s="1">
        <v>2016</v>
      </c>
      <c r="B1062" s="1">
        <v>11</v>
      </c>
      <c r="C1062" s="1">
        <v>26</v>
      </c>
      <c r="D1062" s="1">
        <v>4.4000000953674316</v>
      </c>
      <c r="E1062" s="1">
        <v>2.4000000953674321</v>
      </c>
      <c r="F1062" s="1">
        <v>0.40000000596046448</v>
      </c>
      <c r="G1062" s="1">
        <v>-0.10000000149011611</v>
      </c>
      <c r="H1062">
        <f>IF(D1062&lt;&gt;"",MAX('DDD Model Calculations'!$D$20-'Weather Data'!D1062,0),MAX('DDD Model Calculations'!$D$20-AVERAGE('Weather Data'!D1061,'Weather Data'!D1063),0))</f>
        <v>13.599999904632568</v>
      </c>
      <c r="I1062">
        <f>IF(E1062&lt;&gt;"",MAX('DDD Model Calculations'!$D$20-'Weather Data'!E1062,0),MAX('DDD Model Calculations'!$D$20-AVERAGE('Weather Data'!E1061,'Weather Data'!E1063),0))</f>
        <v>15.599999904632568</v>
      </c>
      <c r="J1062">
        <f>IF(F1062&lt;&gt;"",MAX('DDD Model Calculations'!$D$20-'Weather Data'!F1062,0),MAX('DDD Model Calculations'!$D$20-AVERAGE('Weather Data'!F1061,'Weather Data'!F1063),0))</f>
        <v>17.599999994039536</v>
      </c>
      <c r="K1062">
        <f>IF(G1062&lt;&gt;"",MAX('DDD Model Calculations'!$D$20-'Weather Data'!G1062,0),MAX('DDD Model Calculations'!$D$20-AVERAGE('Weather Data'!G1061,'Weather Data'!G1063),0))</f>
        <v>18.100000001490116</v>
      </c>
      <c r="L1062" s="2">
        <f t="shared" si="80"/>
        <v>42700</v>
      </c>
      <c r="M1062">
        <f t="shared" si="81"/>
        <v>10679.699995554984</v>
      </c>
      <c r="N1062">
        <f t="shared" si="82"/>
        <v>11307.800001099706</v>
      </c>
      <c r="O1062">
        <f t="shared" si="83"/>
        <v>12633.500003024936</v>
      </c>
      <c r="P1062">
        <f t="shared" si="84"/>
        <v>15682.100022129714</v>
      </c>
    </row>
    <row r="1063" spans="1:16" x14ac:dyDescent="0.4">
      <c r="A1063" s="1">
        <v>2016</v>
      </c>
      <c r="B1063" s="1">
        <v>11</v>
      </c>
      <c r="C1063" s="1">
        <v>27</v>
      </c>
      <c r="D1063" s="1">
        <v>4.4000000953674316</v>
      </c>
      <c r="E1063" s="1">
        <v>3.9000000953674321</v>
      </c>
      <c r="F1063" s="1">
        <v>-2.2000000476837158</v>
      </c>
      <c r="G1063" s="1">
        <v>2.5999999046325679</v>
      </c>
      <c r="H1063">
        <f>IF(D1063&lt;&gt;"",MAX('DDD Model Calculations'!$D$20-'Weather Data'!D1063,0),MAX('DDD Model Calculations'!$D$20-AVERAGE('Weather Data'!D1062,'Weather Data'!D1064),0))</f>
        <v>13.599999904632568</v>
      </c>
      <c r="I1063">
        <f>IF(E1063&lt;&gt;"",MAX('DDD Model Calculations'!$D$20-'Weather Data'!E1063,0),MAX('DDD Model Calculations'!$D$20-AVERAGE('Weather Data'!E1062,'Weather Data'!E1064),0))</f>
        <v>14.099999904632568</v>
      </c>
      <c r="J1063">
        <f>IF(F1063&lt;&gt;"",MAX('DDD Model Calculations'!$D$20-'Weather Data'!F1063,0),MAX('DDD Model Calculations'!$D$20-AVERAGE('Weather Data'!F1062,'Weather Data'!F1064),0))</f>
        <v>20.200000047683716</v>
      </c>
      <c r="K1063">
        <f>IF(G1063&lt;&gt;"",MAX('DDD Model Calculations'!$D$20-'Weather Data'!G1063,0),MAX('DDD Model Calculations'!$D$20-AVERAGE('Weather Data'!G1062,'Weather Data'!G1064),0))</f>
        <v>15.400000095367432</v>
      </c>
      <c r="L1063" s="2">
        <f t="shared" si="80"/>
        <v>42701</v>
      </c>
      <c r="M1063">
        <f t="shared" si="81"/>
        <v>10693.299995459616</v>
      </c>
      <c r="N1063">
        <f t="shared" si="82"/>
        <v>11321.900001004338</v>
      </c>
      <c r="O1063">
        <f t="shared" si="83"/>
        <v>12653.700003072619</v>
      </c>
      <c r="P1063">
        <f t="shared" si="84"/>
        <v>15697.500022225082</v>
      </c>
    </row>
    <row r="1064" spans="1:16" x14ac:dyDescent="0.4">
      <c r="A1064" s="1">
        <v>2016</v>
      </c>
      <c r="B1064" s="1">
        <v>11</v>
      </c>
      <c r="C1064" s="1">
        <v>28</v>
      </c>
      <c r="D1064" s="1">
        <v>5.4000000953674316</v>
      </c>
      <c r="E1064" s="1">
        <v>3.5999999046325679</v>
      </c>
      <c r="F1064" s="1">
        <v>-2</v>
      </c>
      <c r="G1064" s="1">
        <v>4.6999998092651367</v>
      </c>
      <c r="H1064">
        <f>IF(D1064&lt;&gt;"",MAX('DDD Model Calculations'!$D$20-'Weather Data'!D1064,0),MAX('DDD Model Calculations'!$D$20-AVERAGE('Weather Data'!D1063,'Weather Data'!D1065),0))</f>
        <v>12.599999904632568</v>
      </c>
      <c r="I1064">
        <f>IF(E1064&lt;&gt;"",MAX('DDD Model Calculations'!$D$20-'Weather Data'!E1064,0),MAX('DDD Model Calculations'!$D$20-AVERAGE('Weather Data'!E1063,'Weather Data'!E1065),0))</f>
        <v>14.400000095367432</v>
      </c>
      <c r="J1064">
        <f>IF(F1064&lt;&gt;"",MAX('DDD Model Calculations'!$D$20-'Weather Data'!F1064,0),MAX('DDD Model Calculations'!$D$20-AVERAGE('Weather Data'!F1063,'Weather Data'!F1065),0))</f>
        <v>20</v>
      </c>
      <c r="K1064">
        <f>IF(G1064&lt;&gt;"",MAX('DDD Model Calculations'!$D$20-'Weather Data'!G1064,0),MAX('DDD Model Calculations'!$D$20-AVERAGE('Weather Data'!G1063,'Weather Data'!G1065),0))</f>
        <v>13.300000190734863</v>
      </c>
      <c r="L1064" s="2">
        <f t="shared" si="80"/>
        <v>42702</v>
      </c>
      <c r="M1064">
        <f t="shared" si="81"/>
        <v>10705.899995364249</v>
      </c>
      <c r="N1064">
        <f t="shared" si="82"/>
        <v>11336.300001099706</v>
      </c>
      <c r="O1064">
        <f t="shared" si="83"/>
        <v>12673.700003072619</v>
      </c>
      <c r="P1064">
        <f t="shared" si="84"/>
        <v>15710.800022415817</v>
      </c>
    </row>
    <row r="1065" spans="1:16" x14ac:dyDescent="0.4">
      <c r="A1065" s="1">
        <v>2016</v>
      </c>
      <c r="B1065" s="1">
        <v>11</v>
      </c>
      <c r="C1065" s="1">
        <v>29</v>
      </c>
      <c r="D1065" s="1">
        <v>10.30000019073486</v>
      </c>
      <c r="E1065" s="1">
        <v>9.1000003814697266</v>
      </c>
      <c r="F1065" s="1">
        <v>-0.60000002384185791</v>
      </c>
      <c r="G1065" s="1">
        <v>3.9000000953674321</v>
      </c>
      <c r="H1065">
        <f>IF(D1065&lt;&gt;"",MAX('DDD Model Calculations'!$D$20-'Weather Data'!D1065,0),MAX('DDD Model Calculations'!$D$20-AVERAGE('Weather Data'!D1064,'Weather Data'!D1066),0))</f>
        <v>7.6999998092651403</v>
      </c>
      <c r="I1065">
        <f>IF(E1065&lt;&gt;"",MAX('DDD Model Calculations'!$D$20-'Weather Data'!E1065,0),MAX('DDD Model Calculations'!$D$20-AVERAGE('Weather Data'!E1064,'Weather Data'!E1066),0))</f>
        <v>8.8999996185302734</v>
      </c>
      <c r="J1065">
        <f>IF(F1065&lt;&gt;"",MAX('DDD Model Calculations'!$D$20-'Weather Data'!F1065,0),MAX('DDD Model Calculations'!$D$20-AVERAGE('Weather Data'!F1064,'Weather Data'!F1066),0))</f>
        <v>18.600000023841858</v>
      </c>
      <c r="K1065">
        <f>IF(G1065&lt;&gt;"",MAX('DDD Model Calculations'!$D$20-'Weather Data'!G1065,0),MAX('DDD Model Calculations'!$D$20-AVERAGE('Weather Data'!G1064,'Weather Data'!G1066),0))</f>
        <v>14.099999904632568</v>
      </c>
      <c r="L1065" s="2">
        <f t="shared" si="80"/>
        <v>42703</v>
      </c>
      <c r="M1065">
        <f t="shared" si="81"/>
        <v>10713.599995173514</v>
      </c>
      <c r="N1065">
        <f t="shared" si="82"/>
        <v>11345.200000718236</v>
      </c>
      <c r="O1065">
        <f t="shared" si="83"/>
        <v>12692.300003096461</v>
      </c>
      <c r="P1065">
        <f t="shared" si="84"/>
        <v>15724.900022320449</v>
      </c>
    </row>
    <row r="1066" spans="1:16" x14ac:dyDescent="0.4">
      <c r="A1066" s="1">
        <v>2016</v>
      </c>
      <c r="B1066" s="1">
        <v>11</v>
      </c>
      <c r="C1066" s="1">
        <v>30</v>
      </c>
      <c r="D1066" s="1">
        <v>8.8999996185302734</v>
      </c>
      <c r="E1066" s="1">
        <v>8.3000001907348633</v>
      </c>
      <c r="F1066" s="1">
        <v>3.4000000953674321</v>
      </c>
      <c r="G1066" s="1">
        <v>2.0999999046325679</v>
      </c>
      <c r="H1066">
        <f>IF(D1066&lt;&gt;"",MAX('DDD Model Calculations'!$D$20-'Weather Data'!D1066,0),MAX('DDD Model Calculations'!$D$20-AVERAGE('Weather Data'!D1065,'Weather Data'!D1067),0))</f>
        <v>9.1000003814697266</v>
      </c>
      <c r="I1066">
        <f>IF(E1066&lt;&gt;"",MAX('DDD Model Calculations'!$D$20-'Weather Data'!E1066,0),MAX('DDD Model Calculations'!$D$20-AVERAGE('Weather Data'!E1065,'Weather Data'!E1067),0))</f>
        <v>9.6999998092651367</v>
      </c>
      <c r="J1066">
        <f>IF(F1066&lt;&gt;"",MAX('DDD Model Calculations'!$D$20-'Weather Data'!F1066,0),MAX('DDD Model Calculations'!$D$20-AVERAGE('Weather Data'!F1065,'Weather Data'!F1067),0))</f>
        <v>14.599999904632568</v>
      </c>
      <c r="K1066">
        <f>IF(G1066&lt;&gt;"",MAX('DDD Model Calculations'!$D$20-'Weather Data'!G1066,0),MAX('DDD Model Calculations'!$D$20-AVERAGE('Weather Data'!G1065,'Weather Data'!G1067),0))</f>
        <v>15.900000095367432</v>
      </c>
      <c r="L1066" s="2">
        <f t="shared" si="80"/>
        <v>42704</v>
      </c>
      <c r="M1066">
        <f t="shared" si="81"/>
        <v>10722.699995554984</v>
      </c>
      <c r="N1066">
        <f t="shared" si="82"/>
        <v>11354.900000527501</v>
      </c>
      <c r="O1066">
        <f t="shared" si="83"/>
        <v>12706.900003001094</v>
      </c>
      <c r="P1066">
        <f t="shared" si="84"/>
        <v>15740.800022415817</v>
      </c>
    </row>
    <row r="1067" spans="1:16" x14ac:dyDescent="0.4">
      <c r="A1067" s="1">
        <v>2016</v>
      </c>
      <c r="B1067" s="1">
        <v>12</v>
      </c>
      <c r="C1067" s="1">
        <v>1</v>
      </c>
      <c r="D1067" s="1">
        <v>5.9000000953674316</v>
      </c>
      <c r="E1067" s="1">
        <v>2.9000000953674321</v>
      </c>
      <c r="F1067" s="1">
        <v>5.4000000953674316</v>
      </c>
      <c r="G1067" s="1">
        <v>-1.799999952316284</v>
      </c>
      <c r="H1067">
        <f>IF(D1067&lt;&gt;"",MAX('DDD Model Calculations'!$D$20-'Weather Data'!D1067,0),MAX('DDD Model Calculations'!$D$20-AVERAGE('Weather Data'!D1066,'Weather Data'!D1068),0))</f>
        <v>12.099999904632568</v>
      </c>
      <c r="I1067">
        <f>IF(E1067&lt;&gt;"",MAX('DDD Model Calculations'!$D$20-'Weather Data'!E1067,0),MAX('DDD Model Calculations'!$D$20-AVERAGE('Weather Data'!E1066,'Weather Data'!E1068),0))</f>
        <v>15.099999904632568</v>
      </c>
      <c r="J1067">
        <f>IF(F1067&lt;&gt;"",MAX('DDD Model Calculations'!$D$20-'Weather Data'!F1067,0),MAX('DDD Model Calculations'!$D$20-AVERAGE('Weather Data'!F1066,'Weather Data'!F1068),0))</f>
        <v>12.599999904632568</v>
      </c>
      <c r="K1067">
        <f>IF(G1067&lt;&gt;"",MAX('DDD Model Calculations'!$D$20-'Weather Data'!G1067,0),MAX('DDD Model Calculations'!$D$20-AVERAGE('Weather Data'!G1066,'Weather Data'!G1068),0))</f>
        <v>19.799999952316284</v>
      </c>
      <c r="L1067" s="2">
        <f t="shared" si="80"/>
        <v>42705</v>
      </c>
      <c r="M1067">
        <f t="shared" si="81"/>
        <v>10734.799995459616</v>
      </c>
      <c r="N1067">
        <f t="shared" si="82"/>
        <v>11370.000000432134</v>
      </c>
      <c r="O1067">
        <f t="shared" si="83"/>
        <v>12719.500002905726</v>
      </c>
      <c r="P1067">
        <f t="shared" si="84"/>
        <v>15760.600022368133</v>
      </c>
    </row>
    <row r="1068" spans="1:16" x14ac:dyDescent="0.4">
      <c r="A1068" s="1">
        <v>2016</v>
      </c>
      <c r="B1068" s="1">
        <v>12</v>
      </c>
      <c r="C1068" s="1">
        <v>2</v>
      </c>
      <c r="D1068" s="1">
        <v>3.7999999523162842</v>
      </c>
      <c r="E1068" s="1">
        <v>2.7000000476837158</v>
      </c>
      <c r="F1068" s="1">
        <v>2.7000000476837158</v>
      </c>
      <c r="G1068" s="1">
        <v>-1.6000000238418579</v>
      </c>
      <c r="H1068">
        <f>IF(D1068&lt;&gt;"",MAX('DDD Model Calculations'!$D$20-'Weather Data'!D1068,0),MAX('DDD Model Calculations'!$D$20-AVERAGE('Weather Data'!D1067,'Weather Data'!D1069),0))</f>
        <v>14.200000047683716</v>
      </c>
      <c r="I1068">
        <f>IF(E1068&lt;&gt;"",MAX('DDD Model Calculations'!$D$20-'Weather Data'!E1068,0),MAX('DDD Model Calculations'!$D$20-AVERAGE('Weather Data'!E1067,'Weather Data'!E1069),0))</f>
        <v>15.299999952316284</v>
      </c>
      <c r="J1068">
        <f>IF(F1068&lt;&gt;"",MAX('DDD Model Calculations'!$D$20-'Weather Data'!F1068,0),MAX('DDD Model Calculations'!$D$20-AVERAGE('Weather Data'!F1067,'Weather Data'!F1069),0))</f>
        <v>15.299999952316284</v>
      </c>
      <c r="K1068">
        <f>IF(G1068&lt;&gt;"",MAX('DDD Model Calculations'!$D$20-'Weather Data'!G1068,0),MAX('DDD Model Calculations'!$D$20-AVERAGE('Weather Data'!G1067,'Weather Data'!G1069),0))</f>
        <v>19.600000023841858</v>
      </c>
      <c r="L1068" s="2">
        <f t="shared" si="80"/>
        <v>42706</v>
      </c>
      <c r="M1068">
        <f t="shared" si="81"/>
        <v>10748.9999955073</v>
      </c>
      <c r="N1068">
        <f t="shared" si="82"/>
        <v>11385.30000038445</v>
      </c>
      <c r="O1068">
        <f t="shared" si="83"/>
        <v>12734.800002858043</v>
      </c>
      <c r="P1068">
        <f t="shared" si="84"/>
        <v>15780.200022391975</v>
      </c>
    </row>
    <row r="1069" spans="1:16" x14ac:dyDescent="0.4">
      <c r="A1069" s="1">
        <v>2016</v>
      </c>
      <c r="B1069" s="1">
        <v>12</v>
      </c>
      <c r="C1069" s="1">
        <v>3</v>
      </c>
      <c r="D1069" s="1">
        <v>3.0999999046325679</v>
      </c>
      <c r="E1069" s="1">
        <v>2.4000000953674321</v>
      </c>
      <c r="F1069" s="1">
        <v>0.60000002384185791</v>
      </c>
      <c r="G1069" s="1">
        <v>-1.6000000238418579</v>
      </c>
      <c r="H1069">
        <f>IF(D1069&lt;&gt;"",MAX('DDD Model Calculations'!$D$20-'Weather Data'!D1069,0),MAX('DDD Model Calculations'!$D$20-AVERAGE('Weather Data'!D1068,'Weather Data'!D1070),0))</f>
        <v>14.900000095367432</v>
      </c>
      <c r="I1069">
        <f>IF(E1069&lt;&gt;"",MAX('DDD Model Calculations'!$D$20-'Weather Data'!E1069,0),MAX('DDD Model Calculations'!$D$20-AVERAGE('Weather Data'!E1068,'Weather Data'!E1070),0))</f>
        <v>15.599999904632568</v>
      </c>
      <c r="J1069">
        <f>IF(F1069&lt;&gt;"",MAX('DDD Model Calculations'!$D$20-'Weather Data'!F1069,0),MAX('DDD Model Calculations'!$D$20-AVERAGE('Weather Data'!F1068,'Weather Data'!F1070),0))</f>
        <v>17.399999976158142</v>
      </c>
      <c r="K1069">
        <f>IF(G1069&lt;&gt;"",MAX('DDD Model Calculations'!$D$20-'Weather Data'!G1069,0),MAX('DDD Model Calculations'!$D$20-AVERAGE('Weather Data'!G1068,'Weather Data'!G1070),0))</f>
        <v>19.600000023841858</v>
      </c>
      <c r="L1069" s="2">
        <f t="shared" si="80"/>
        <v>42707</v>
      </c>
      <c r="M1069">
        <f t="shared" si="81"/>
        <v>10763.899995602667</v>
      </c>
      <c r="N1069">
        <f t="shared" si="82"/>
        <v>11400.900000289083</v>
      </c>
      <c r="O1069">
        <f t="shared" si="83"/>
        <v>12752.200002834201</v>
      </c>
      <c r="P1069">
        <f t="shared" si="84"/>
        <v>15799.800022415817</v>
      </c>
    </row>
    <row r="1070" spans="1:16" x14ac:dyDescent="0.4">
      <c r="A1070" s="1">
        <v>2016</v>
      </c>
      <c r="B1070" s="1">
        <v>12</v>
      </c>
      <c r="C1070" s="1">
        <v>4</v>
      </c>
      <c r="D1070" s="1">
        <v>1.6000000238418579</v>
      </c>
      <c r="E1070" s="1">
        <v>1.299999952316284</v>
      </c>
      <c r="F1070" s="1">
        <v>-3.0999999046325679</v>
      </c>
      <c r="G1070" s="1">
        <v>-0.80000001192092896</v>
      </c>
      <c r="H1070">
        <f>IF(D1070&lt;&gt;"",MAX('DDD Model Calculations'!$D$20-'Weather Data'!D1070,0),MAX('DDD Model Calculations'!$D$20-AVERAGE('Weather Data'!D1069,'Weather Data'!D1071),0))</f>
        <v>16.399999976158142</v>
      </c>
      <c r="I1070">
        <f>IF(E1070&lt;&gt;"",MAX('DDD Model Calculations'!$D$20-'Weather Data'!E1070,0),MAX('DDD Model Calculations'!$D$20-AVERAGE('Weather Data'!E1069,'Weather Data'!E1071),0))</f>
        <v>16.700000047683716</v>
      </c>
      <c r="J1070">
        <f>IF(F1070&lt;&gt;"",MAX('DDD Model Calculations'!$D$20-'Weather Data'!F1070,0),MAX('DDD Model Calculations'!$D$20-AVERAGE('Weather Data'!F1069,'Weather Data'!F1071),0))</f>
        <v>21.099999904632568</v>
      </c>
      <c r="K1070">
        <f>IF(G1070&lt;&gt;"",MAX('DDD Model Calculations'!$D$20-'Weather Data'!G1070,0),MAX('DDD Model Calculations'!$D$20-AVERAGE('Weather Data'!G1069,'Weather Data'!G1071),0))</f>
        <v>18.800000011920929</v>
      </c>
      <c r="L1070" s="2">
        <f t="shared" si="80"/>
        <v>42708</v>
      </c>
      <c r="M1070">
        <f t="shared" si="81"/>
        <v>10780.299995578825</v>
      </c>
      <c r="N1070">
        <f t="shared" si="82"/>
        <v>11417.600000336766</v>
      </c>
      <c r="O1070">
        <f t="shared" si="83"/>
        <v>12773.300002738833</v>
      </c>
      <c r="P1070">
        <f t="shared" si="84"/>
        <v>15818.600022427738</v>
      </c>
    </row>
    <row r="1071" spans="1:16" x14ac:dyDescent="0.4">
      <c r="A1071" s="1">
        <v>2016</v>
      </c>
      <c r="B1071" s="1">
        <v>12</v>
      </c>
      <c r="C1071" s="1">
        <v>5</v>
      </c>
      <c r="D1071" s="1">
        <v>3.0999999046325679</v>
      </c>
      <c r="E1071" s="1">
        <v>1.299999952316284</v>
      </c>
      <c r="F1071" s="1">
        <v>-4.3000001907348633</v>
      </c>
      <c r="G1071" s="1">
        <v>-1</v>
      </c>
      <c r="H1071">
        <f>IF(D1071&lt;&gt;"",MAX('DDD Model Calculations'!$D$20-'Weather Data'!D1071,0),MAX('DDD Model Calculations'!$D$20-AVERAGE('Weather Data'!D1070,'Weather Data'!D1072),0))</f>
        <v>14.900000095367432</v>
      </c>
      <c r="I1071">
        <f>IF(E1071&lt;&gt;"",MAX('DDD Model Calculations'!$D$20-'Weather Data'!E1071,0),MAX('DDD Model Calculations'!$D$20-AVERAGE('Weather Data'!E1070,'Weather Data'!E1072),0))</f>
        <v>16.700000047683716</v>
      </c>
      <c r="J1071">
        <f>IF(F1071&lt;&gt;"",MAX('DDD Model Calculations'!$D$20-'Weather Data'!F1071,0),MAX('DDD Model Calculations'!$D$20-AVERAGE('Weather Data'!F1070,'Weather Data'!F1072),0))</f>
        <v>22.300000190734863</v>
      </c>
      <c r="K1071">
        <f>IF(G1071&lt;&gt;"",MAX('DDD Model Calculations'!$D$20-'Weather Data'!G1071,0),MAX('DDD Model Calculations'!$D$20-AVERAGE('Weather Data'!G1070,'Weather Data'!G1072),0))</f>
        <v>19</v>
      </c>
      <c r="L1071" s="2">
        <f t="shared" si="80"/>
        <v>42709</v>
      </c>
      <c r="M1071">
        <f t="shared" si="81"/>
        <v>10795.199995674193</v>
      </c>
      <c r="N1071">
        <f t="shared" si="82"/>
        <v>11434.30000038445</v>
      </c>
      <c r="O1071">
        <f t="shared" si="83"/>
        <v>12795.600002929568</v>
      </c>
      <c r="P1071">
        <f t="shared" si="84"/>
        <v>15837.600022427738</v>
      </c>
    </row>
    <row r="1072" spans="1:16" x14ac:dyDescent="0.4">
      <c r="A1072" s="1">
        <v>2016</v>
      </c>
      <c r="B1072" s="1">
        <v>12</v>
      </c>
      <c r="C1072" s="1">
        <v>6</v>
      </c>
      <c r="D1072" s="1">
        <v>2.2000000476837158</v>
      </c>
      <c r="E1072" s="1">
        <v>-0.20000000298023221</v>
      </c>
      <c r="F1072" s="1">
        <v>-2.2000000476837158</v>
      </c>
      <c r="G1072" s="1">
        <v>0.60000002384185791</v>
      </c>
      <c r="H1072">
        <f>IF(D1072&lt;&gt;"",MAX('DDD Model Calculations'!$D$20-'Weather Data'!D1072,0),MAX('DDD Model Calculations'!$D$20-AVERAGE('Weather Data'!D1071,'Weather Data'!D1073),0))</f>
        <v>15.799999952316284</v>
      </c>
      <c r="I1072">
        <f>IF(E1072&lt;&gt;"",MAX('DDD Model Calculations'!$D$20-'Weather Data'!E1072,0),MAX('DDD Model Calculations'!$D$20-AVERAGE('Weather Data'!E1071,'Weather Data'!E1073),0))</f>
        <v>18.200000002980232</v>
      </c>
      <c r="J1072">
        <f>IF(F1072&lt;&gt;"",MAX('DDD Model Calculations'!$D$20-'Weather Data'!F1072,0),MAX('DDD Model Calculations'!$D$20-AVERAGE('Weather Data'!F1071,'Weather Data'!F1073),0))</f>
        <v>20.200000047683716</v>
      </c>
      <c r="K1072">
        <f>IF(G1072&lt;&gt;"",MAX('DDD Model Calculations'!$D$20-'Weather Data'!G1072,0),MAX('DDD Model Calculations'!$D$20-AVERAGE('Weather Data'!G1071,'Weather Data'!G1073),0))</f>
        <v>17.399999976158142</v>
      </c>
      <c r="L1072" s="2">
        <f t="shared" si="80"/>
        <v>42710</v>
      </c>
      <c r="M1072">
        <f t="shared" si="81"/>
        <v>10810.999995626509</v>
      </c>
      <c r="N1072">
        <f t="shared" si="82"/>
        <v>11452.50000038743</v>
      </c>
      <c r="O1072">
        <f t="shared" si="83"/>
        <v>12815.800002977252</v>
      </c>
      <c r="P1072">
        <f t="shared" si="84"/>
        <v>15855.000022403896</v>
      </c>
    </row>
    <row r="1073" spans="1:16" x14ac:dyDescent="0.4">
      <c r="A1073" s="1">
        <v>2016</v>
      </c>
      <c r="B1073" s="1">
        <v>12</v>
      </c>
      <c r="C1073" s="1">
        <v>7</v>
      </c>
      <c r="D1073" s="1">
        <v>1.1000000238418579</v>
      </c>
      <c r="E1073" s="1">
        <v>0.40000000596046448</v>
      </c>
      <c r="F1073" s="1">
        <v>1</v>
      </c>
      <c r="G1073" s="1">
        <v>-3.7000000476837158</v>
      </c>
      <c r="H1073">
        <f>IF(D1073&lt;&gt;"",MAX('DDD Model Calculations'!$D$20-'Weather Data'!D1073,0),MAX('DDD Model Calculations'!$D$20-AVERAGE('Weather Data'!D1072,'Weather Data'!D1074),0))</f>
        <v>16.899999976158142</v>
      </c>
      <c r="I1073">
        <f>IF(E1073&lt;&gt;"",MAX('DDD Model Calculations'!$D$20-'Weather Data'!E1073,0),MAX('DDD Model Calculations'!$D$20-AVERAGE('Weather Data'!E1072,'Weather Data'!E1074),0))</f>
        <v>17.599999994039536</v>
      </c>
      <c r="J1073">
        <f>IF(F1073&lt;&gt;"",MAX('DDD Model Calculations'!$D$20-'Weather Data'!F1073,0),MAX('DDD Model Calculations'!$D$20-AVERAGE('Weather Data'!F1072,'Weather Data'!F1074),0))</f>
        <v>17</v>
      </c>
      <c r="K1073">
        <f>IF(G1073&lt;&gt;"",MAX('DDD Model Calculations'!$D$20-'Weather Data'!G1073,0),MAX('DDD Model Calculations'!$D$20-AVERAGE('Weather Data'!G1072,'Weather Data'!G1074),0))</f>
        <v>21.700000047683716</v>
      </c>
      <c r="L1073" s="2">
        <f t="shared" si="80"/>
        <v>42711</v>
      </c>
      <c r="M1073">
        <f t="shared" si="81"/>
        <v>10827.899995602667</v>
      </c>
      <c r="N1073">
        <f t="shared" si="82"/>
        <v>11470.10000038147</v>
      </c>
      <c r="O1073">
        <f t="shared" si="83"/>
        <v>12832.800002977252</v>
      </c>
      <c r="P1073">
        <f t="shared" si="84"/>
        <v>15876.70002245158</v>
      </c>
    </row>
    <row r="1074" spans="1:16" x14ac:dyDescent="0.4">
      <c r="A1074" s="1">
        <v>2016</v>
      </c>
      <c r="B1074" s="1">
        <v>12</v>
      </c>
      <c r="C1074" s="1">
        <v>8</v>
      </c>
      <c r="D1074" s="1">
        <v>-2.2000000476837158</v>
      </c>
      <c r="E1074" s="1">
        <v>-2.5</v>
      </c>
      <c r="F1074" s="1">
        <v>-1.799999952316284</v>
      </c>
      <c r="G1074" s="1">
        <v>-6.3000001907348633</v>
      </c>
      <c r="H1074">
        <f>IF(D1074&lt;&gt;"",MAX('DDD Model Calculations'!$D$20-'Weather Data'!D1074,0),MAX('DDD Model Calculations'!$D$20-AVERAGE('Weather Data'!D1073,'Weather Data'!D1075),0))</f>
        <v>20.200000047683716</v>
      </c>
      <c r="I1074">
        <f>IF(E1074&lt;&gt;"",MAX('DDD Model Calculations'!$D$20-'Weather Data'!E1074,0),MAX('DDD Model Calculations'!$D$20-AVERAGE('Weather Data'!E1073,'Weather Data'!E1075),0))</f>
        <v>20.5</v>
      </c>
      <c r="J1074">
        <f>IF(F1074&lt;&gt;"",MAX('DDD Model Calculations'!$D$20-'Weather Data'!F1074,0),MAX('DDD Model Calculations'!$D$20-AVERAGE('Weather Data'!F1073,'Weather Data'!F1075),0))</f>
        <v>19.799999952316284</v>
      </c>
      <c r="K1074">
        <f>IF(G1074&lt;&gt;"",MAX('DDD Model Calculations'!$D$20-'Weather Data'!G1074,0),MAX('DDD Model Calculations'!$D$20-AVERAGE('Weather Data'!G1073,'Weather Data'!G1075),0))</f>
        <v>24.300000190734863</v>
      </c>
      <c r="L1074" s="2">
        <f t="shared" si="80"/>
        <v>42712</v>
      </c>
      <c r="M1074">
        <f t="shared" si="81"/>
        <v>10848.099995650351</v>
      </c>
      <c r="N1074">
        <f t="shared" si="82"/>
        <v>11490.60000038147</v>
      </c>
      <c r="O1074">
        <f t="shared" si="83"/>
        <v>12852.600002929568</v>
      </c>
      <c r="P1074">
        <f t="shared" si="84"/>
        <v>15901.000022642314</v>
      </c>
    </row>
    <row r="1075" spans="1:16" x14ac:dyDescent="0.4">
      <c r="A1075" s="1">
        <v>2016</v>
      </c>
      <c r="B1075" s="1">
        <v>12</v>
      </c>
      <c r="C1075" s="1">
        <v>9</v>
      </c>
      <c r="D1075" s="1">
        <v>-4.0999999046325684</v>
      </c>
      <c r="E1075" s="1">
        <v>-3.2999999523162842</v>
      </c>
      <c r="F1075" s="1">
        <v>-7.4000000953674316</v>
      </c>
      <c r="G1075" s="1">
        <v>-9.8000001907348633</v>
      </c>
      <c r="H1075">
        <f>IF(D1075&lt;&gt;"",MAX('DDD Model Calculations'!$D$20-'Weather Data'!D1075,0),MAX('DDD Model Calculations'!$D$20-AVERAGE('Weather Data'!D1074,'Weather Data'!D1076),0))</f>
        <v>22.099999904632568</v>
      </c>
      <c r="I1075">
        <f>IF(E1075&lt;&gt;"",MAX('DDD Model Calculations'!$D$20-'Weather Data'!E1075,0),MAX('DDD Model Calculations'!$D$20-AVERAGE('Weather Data'!E1074,'Weather Data'!E1076),0))</f>
        <v>21.299999952316284</v>
      </c>
      <c r="J1075">
        <f>IF(F1075&lt;&gt;"",MAX('DDD Model Calculations'!$D$20-'Weather Data'!F1075,0),MAX('DDD Model Calculations'!$D$20-AVERAGE('Weather Data'!F1074,'Weather Data'!F1076),0))</f>
        <v>25.400000095367432</v>
      </c>
      <c r="K1075">
        <f>IF(G1075&lt;&gt;"",MAX('DDD Model Calculations'!$D$20-'Weather Data'!G1075,0),MAX('DDD Model Calculations'!$D$20-AVERAGE('Weather Data'!G1074,'Weather Data'!G1076),0))</f>
        <v>27.800000190734863</v>
      </c>
      <c r="L1075" s="2">
        <f t="shared" si="80"/>
        <v>42713</v>
      </c>
      <c r="M1075">
        <f t="shared" si="81"/>
        <v>10870.199995554984</v>
      </c>
      <c r="N1075">
        <f t="shared" si="82"/>
        <v>11511.900000333786</v>
      </c>
      <c r="O1075">
        <f t="shared" si="83"/>
        <v>12878.000003024936</v>
      </c>
      <c r="P1075">
        <f t="shared" si="84"/>
        <v>15928.800022833049</v>
      </c>
    </row>
    <row r="1076" spans="1:16" x14ac:dyDescent="0.4">
      <c r="A1076" s="1">
        <v>2016</v>
      </c>
      <c r="B1076" s="1">
        <v>12</v>
      </c>
      <c r="C1076" s="1">
        <v>10</v>
      </c>
      <c r="D1076" s="1">
        <v>-4.3000001907348633</v>
      </c>
      <c r="E1076" s="1">
        <v>-5.0999999046325684</v>
      </c>
      <c r="F1076" s="1">
        <v>-10.80000019073486</v>
      </c>
      <c r="G1076" s="1">
        <v>-15.10000038146973</v>
      </c>
      <c r="H1076">
        <f>IF(D1076&lt;&gt;"",MAX('DDD Model Calculations'!$D$20-'Weather Data'!D1076,0),MAX('DDD Model Calculations'!$D$20-AVERAGE('Weather Data'!D1075,'Weather Data'!D1077),0))</f>
        <v>22.300000190734863</v>
      </c>
      <c r="I1076">
        <f>IF(E1076&lt;&gt;"",MAX('DDD Model Calculations'!$D$20-'Weather Data'!E1076,0),MAX('DDD Model Calculations'!$D$20-AVERAGE('Weather Data'!E1075,'Weather Data'!E1077),0))</f>
        <v>23.099999904632568</v>
      </c>
      <c r="J1076">
        <f>IF(F1076&lt;&gt;"",MAX('DDD Model Calculations'!$D$20-'Weather Data'!F1076,0),MAX('DDD Model Calculations'!$D$20-AVERAGE('Weather Data'!F1075,'Weather Data'!F1077),0))</f>
        <v>28.80000019073486</v>
      </c>
      <c r="K1076">
        <f>IF(G1076&lt;&gt;"",MAX('DDD Model Calculations'!$D$20-'Weather Data'!G1076,0),MAX('DDD Model Calculations'!$D$20-AVERAGE('Weather Data'!G1075,'Weather Data'!G1077),0))</f>
        <v>33.100000381469727</v>
      </c>
      <c r="L1076" s="2">
        <f t="shared" si="80"/>
        <v>42714</v>
      </c>
      <c r="M1076">
        <f t="shared" si="81"/>
        <v>10892.499995745718</v>
      </c>
      <c r="N1076">
        <f t="shared" si="82"/>
        <v>11535.000000238419</v>
      </c>
      <c r="O1076">
        <f t="shared" si="83"/>
        <v>12906.800003215671</v>
      </c>
      <c r="P1076">
        <f t="shared" si="84"/>
        <v>15961.900023214519</v>
      </c>
    </row>
    <row r="1077" spans="1:16" x14ac:dyDescent="0.4">
      <c r="A1077" s="1">
        <v>2016</v>
      </c>
      <c r="B1077" s="1">
        <v>12</v>
      </c>
      <c r="C1077" s="1">
        <v>11</v>
      </c>
      <c r="D1077" s="1">
        <v>-3.7000000476837158</v>
      </c>
      <c r="E1077" s="1">
        <v>-3.4000000953674321</v>
      </c>
      <c r="F1077" s="1">
        <v>-9.3999996185302734</v>
      </c>
      <c r="G1077" s="1">
        <v>-14.80000019073486</v>
      </c>
      <c r="H1077">
        <f>IF(D1077&lt;&gt;"",MAX('DDD Model Calculations'!$D$20-'Weather Data'!D1077,0),MAX('DDD Model Calculations'!$D$20-AVERAGE('Weather Data'!D1076,'Weather Data'!D1078),0))</f>
        <v>21.700000047683716</v>
      </c>
      <c r="I1077">
        <f>IF(E1077&lt;&gt;"",MAX('DDD Model Calculations'!$D$20-'Weather Data'!E1077,0),MAX('DDD Model Calculations'!$D$20-AVERAGE('Weather Data'!E1076,'Weather Data'!E1078),0))</f>
        <v>21.400000095367432</v>
      </c>
      <c r="J1077">
        <f>IF(F1077&lt;&gt;"",MAX('DDD Model Calculations'!$D$20-'Weather Data'!F1077,0),MAX('DDD Model Calculations'!$D$20-AVERAGE('Weather Data'!F1076,'Weather Data'!F1078),0))</f>
        <v>27.399999618530273</v>
      </c>
      <c r="K1077">
        <f>IF(G1077&lt;&gt;"",MAX('DDD Model Calculations'!$D$20-'Weather Data'!G1077,0),MAX('DDD Model Calculations'!$D$20-AVERAGE('Weather Data'!G1076,'Weather Data'!G1078),0))</f>
        <v>32.800000190734863</v>
      </c>
      <c r="L1077" s="2">
        <f t="shared" si="80"/>
        <v>42715</v>
      </c>
      <c r="M1077">
        <f t="shared" si="81"/>
        <v>10914.199995793402</v>
      </c>
      <c r="N1077">
        <f t="shared" si="82"/>
        <v>11556.400000333786</v>
      </c>
      <c r="O1077">
        <f t="shared" si="83"/>
        <v>12934.200002834201</v>
      </c>
      <c r="P1077">
        <f t="shared" si="84"/>
        <v>15994.700023405254</v>
      </c>
    </row>
    <row r="1078" spans="1:16" x14ac:dyDescent="0.4">
      <c r="A1078" s="1">
        <v>2016</v>
      </c>
      <c r="B1078" s="1">
        <v>12</v>
      </c>
      <c r="C1078" s="1">
        <v>12</v>
      </c>
      <c r="D1078" s="1">
        <v>-0.20000000298023221</v>
      </c>
      <c r="E1078" s="1">
        <v>-1.200000047683716</v>
      </c>
      <c r="F1078" s="1">
        <v>-4.3000001907348633</v>
      </c>
      <c r="G1078" s="1">
        <v>-10.89999961853027</v>
      </c>
      <c r="H1078">
        <f>IF(D1078&lt;&gt;"",MAX('DDD Model Calculations'!$D$20-'Weather Data'!D1078,0),MAX('DDD Model Calculations'!$D$20-AVERAGE('Weather Data'!D1077,'Weather Data'!D1079),0))</f>
        <v>18.200000002980232</v>
      </c>
      <c r="I1078">
        <f>IF(E1078&lt;&gt;"",MAX('DDD Model Calculations'!$D$20-'Weather Data'!E1078,0),MAX('DDD Model Calculations'!$D$20-AVERAGE('Weather Data'!E1077,'Weather Data'!E1079),0))</f>
        <v>19.200000047683716</v>
      </c>
      <c r="J1078">
        <f>IF(F1078&lt;&gt;"",MAX('DDD Model Calculations'!$D$20-'Weather Data'!F1078,0),MAX('DDD Model Calculations'!$D$20-AVERAGE('Weather Data'!F1077,'Weather Data'!F1079),0))</f>
        <v>22.300000190734863</v>
      </c>
      <c r="K1078">
        <f>IF(G1078&lt;&gt;"",MAX('DDD Model Calculations'!$D$20-'Weather Data'!G1078,0),MAX('DDD Model Calculations'!$D$20-AVERAGE('Weather Data'!G1077,'Weather Data'!G1079),0))</f>
        <v>28.89999961853027</v>
      </c>
      <c r="L1078" s="2">
        <f t="shared" si="80"/>
        <v>42716</v>
      </c>
      <c r="M1078">
        <f t="shared" si="81"/>
        <v>10932.399995796382</v>
      </c>
      <c r="N1078">
        <f t="shared" si="82"/>
        <v>11575.60000038147</v>
      </c>
      <c r="O1078">
        <f t="shared" si="83"/>
        <v>12956.500003024936</v>
      </c>
      <c r="P1078">
        <f t="shared" si="84"/>
        <v>16023.600023023784</v>
      </c>
    </row>
    <row r="1079" spans="1:16" x14ac:dyDescent="0.4">
      <c r="A1079" s="1">
        <v>2016</v>
      </c>
      <c r="B1079" s="1">
        <v>12</v>
      </c>
      <c r="C1079" s="1">
        <v>13</v>
      </c>
      <c r="D1079" s="1">
        <v>-4</v>
      </c>
      <c r="E1079" s="1">
        <v>-7.4000000953674316</v>
      </c>
      <c r="F1079" s="1">
        <v>-2.7999999523162842</v>
      </c>
      <c r="G1079" s="1">
        <v>-19.29999923706055</v>
      </c>
      <c r="H1079">
        <f>IF(D1079&lt;&gt;"",MAX('DDD Model Calculations'!$D$20-'Weather Data'!D1079,0),MAX('DDD Model Calculations'!$D$20-AVERAGE('Weather Data'!D1078,'Weather Data'!D1080),0))</f>
        <v>22</v>
      </c>
      <c r="I1079">
        <f>IF(E1079&lt;&gt;"",MAX('DDD Model Calculations'!$D$20-'Weather Data'!E1079,0),MAX('DDD Model Calculations'!$D$20-AVERAGE('Weather Data'!E1078,'Weather Data'!E1080),0))</f>
        <v>25.400000095367432</v>
      </c>
      <c r="J1079">
        <f>IF(F1079&lt;&gt;"",MAX('DDD Model Calculations'!$D$20-'Weather Data'!F1079,0),MAX('DDD Model Calculations'!$D$20-AVERAGE('Weather Data'!F1078,'Weather Data'!F1080),0))</f>
        <v>20.799999952316284</v>
      </c>
      <c r="K1079">
        <f>IF(G1079&lt;&gt;"",MAX('DDD Model Calculations'!$D$20-'Weather Data'!G1079,0),MAX('DDD Model Calculations'!$D$20-AVERAGE('Weather Data'!G1078,'Weather Data'!G1080),0))</f>
        <v>37.299999237060547</v>
      </c>
      <c r="L1079" s="2">
        <f t="shared" si="80"/>
        <v>42717</v>
      </c>
      <c r="M1079">
        <f t="shared" si="81"/>
        <v>10954.399995796382</v>
      </c>
      <c r="N1079">
        <f t="shared" si="82"/>
        <v>11601.000000476837</v>
      </c>
      <c r="O1079">
        <f t="shared" si="83"/>
        <v>12977.300002977252</v>
      </c>
      <c r="P1079">
        <f t="shared" si="84"/>
        <v>16060.900022260845</v>
      </c>
    </row>
    <row r="1080" spans="1:16" x14ac:dyDescent="0.4">
      <c r="A1080" s="1">
        <v>2016</v>
      </c>
      <c r="B1080" s="1">
        <v>12</v>
      </c>
      <c r="C1080" s="1">
        <v>14</v>
      </c>
      <c r="D1080" s="1">
        <v>-7.9000000953674316</v>
      </c>
      <c r="E1080" s="1">
        <v>-10.60000038146973</v>
      </c>
      <c r="F1080" s="1">
        <v>-7.5</v>
      </c>
      <c r="G1080" s="1">
        <v>-18.39999961853027</v>
      </c>
      <c r="H1080">
        <f>IF(D1080&lt;&gt;"",MAX('DDD Model Calculations'!$D$20-'Weather Data'!D1080,0),MAX('DDD Model Calculations'!$D$20-AVERAGE('Weather Data'!D1079,'Weather Data'!D1081),0))</f>
        <v>25.900000095367432</v>
      </c>
      <c r="I1080">
        <f>IF(E1080&lt;&gt;"",MAX('DDD Model Calculations'!$D$20-'Weather Data'!E1080,0),MAX('DDD Model Calculations'!$D$20-AVERAGE('Weather Data'!E1079,'Weather Data'!E1081),0))</f>
        <v>28.60000038146973</v>
      </c>
      <c r="J1080">
        <f>IF(F1080&lt;&gt;"",MAX('DDD Model Calculations'!$D$20-'Weather Data'!F1080,0),MAX('DDD Model Calculations'!$D$20-AVERAGE('Weather Data'!F1079,'Weather Data'!F1081),0))</f>
        <v>25.5</v>
      </c>
      <c r="K1080">
        <f>IF(G1080&lt;&gt;"",MAX('DDD Model Calculations'!$D$20-'Weather Data'!G1080,0),MAX('DDD Model Calculations'!$D$20-AVERAGE('Weather Data'!G1079,'Weather Data'!G1081),0))</f>
        <v>36.399999618530273</v>
      </c>
      <c r="L1080" s="2">
        <f t="shared" si="80"/>
        <v>42718</v>
      </c>
      <c r="M1080">
        <f t="shared" si="81"/>
        <v>10980.29999589175</v>
      </c>
      <c r="N1080">
        <f t="shared" si="82"/>
        <v>11629.600000858307</v>
      </c>
      <c r="O1080">
        <f t="shared" si="83"/>
        <v>13002.800002977252</v>
      </c>
      <c r="P1080">
        <f t="shared" si="84"/>
        <v>16097.300021879375</v>
      </c>
    </row>
    <row r="1081" spans="1:16" x14ac:dyDescent="0.4">
      <c r="A1081" s="1">
        <v>2016</v>
      </c>
      <c r="B1081" s="1">
        <v>12</v>
      </c>
      <c r="C1081" s="1">
        <v>15</v>
      </c>
      <c r="D1081" s="1">
        <v>-10.39999961853027</v>
      </c>
      <c r="E1081" s="1">
        <v>-12.80000019073486</v>
      </c>
      <c r="F1081" s="1">
        <v>-15.69999980926514</v>
      </c>
      <c r="G1081" s="1">
        <v>-17</v>
      </c>
      <c r="H1081">
        <f>IF(D1081&lt;&gt;"",MAX('DDD Model Calculations'!$D$20-'Weather Data'!D1081,0),MAX('DDD Model Calculations'!$D$20-AVERAGE('Weather Data'!D1080,'Weather Data'!D1082),0))</f>
        <v>28.39999961853027</v>
      </c>
      <c r="I1081">
        <f>IF(E1081&lt;&gt;"",MAX('DDD Model Calculations'!$D$20-'Weather Data'!E1081,0),MAX('DDD Model Calculations'!$D$20-AVERAGE('Weather Data'!E1080,'Weather Data'!E1082),0))</f>
        <v>30.80000019073486</v>
      </c>
      <c r="J1081">
        <f>IF(F1081&lt;&gt;"",MAX('DDD Model Calculations'!$D$20-'Weather Data'!F1081,0),MAX('DDD Model Calculations'!$D$20-AVERAGE('Weather Data'!F1080,'Weather Data'!F1082),0))</f>
        <v>33.699999809265137</v>
      </c>
      <c r="K1081">
        <f>IF(G1081&lt;&gt;"",MAX('DDD Model Calculations'!$D$20-'Weather Data'!G1081,0),MAX('DDD Model Calculations'!$D$20-AVERAGE('Weather Data'!G1080,'Weather Data'!G1082),0))</f>
        <v>35</v>
      </c>
      <c r="L1081" s="2">
        <f t="shared" si="80"/>
        <v>42719</v>
      </c>
      <c r="M1081">
        <f t="shared" si="81"/>
        <v>11008.69999551028</v>
      </c>
      <c r="N1081">
        <f t="shared" si="82"/>
        <v>11660.400001049042</v>
      </c>
      <c r="O1081">
        <f t="shared" si="83"/>
        <v>13036.500002786517</v>
      </c>
      <c r="P1081">
        <f t="shared" si="84"/>
        <v>16132.300021879375</v>
      </c>
    </row>
    <row r="1082" spans="1:16" x14ac:dyDescent="0.4">
      <c r="A1082" s="1">
        <v>2016</v>
      </c>
      <c r="B1082" s="1">
        <v>12</v>
      </c>
      <c r="C1082" s="1">
        <v>16</v>
      </c>
      <c r="D1082" s="1">
        <v>-8.5</v>
      </c>
      <c r="E1082" s="1">
        <v>-11.80000019073486</v>
      </c>
      <c r="F1082" s="1">
        <v>-22.20000076293945</v>
      </c>
      <c r="G1082" s="1">
        <v>-15.69999980926514</v>
      </c>
      <c r="H1082">
        <f>IF(D1082&lt;&gt;"",MAX('DDD Model Calculations'!$D$20-'Weather Data'!D1082,0),MAX('DDD Model Calculations'!$D$20-AVERAGE('Weather Data'!D1081,'Weather Data'!D1083),0))</f>
        <v>26.5</v>
      </c>
      <c r="I1082">
        <f>IF(E1082&lt;&gt;"",MAX('DDD Model Calculations'!$D$20-'Weather Data'!E1082,0),MAX('DDD Model Calculations'!$D$20-AVERAGE('Weather Data'!E1081,'Weather Data'!E1083),0))</f>
        <v>29.80000019073486</v>
      </c>
      <c r="J1082">
        <f>IF(F1082&lt;&gt;"",MAX('DDD Model Calculations'!$D$20-'Weather Data'!F1082,0),MAX('DDD Model Calculations'!$D$20-AVERAGE('Weather Data'!F1081,'Weather Data'!F1083),0))</f>
        <v>40.200000762939453</v>
      </c>
      <c r="K1082">
        <f>IF(G1082&lt;&gt;"",MAX('DDD Model Calculations'!$D$20-'Weather Data'!G1082,0),MAX('DDD Model Calculations'!$D$20-AVERAGE('Weather Data'!G1081,'Weather Data'!G1083),0))</f>
        <v>33.699999809265137</v>
      </c>
      <c r="L1082" s="2">
        <f t="shared" si="80"/>
        <v>42720</v>
      </c>
      <c r="M1082">
        <f t="shared" si="81"/>
        <v>11035.19999551028</v>
      </c>
      <c r="N1082">
        <f t="shared" si="82"/>
        <v>11690.200001239777</v>
      </c>
      <c r="O1082">
        <f t="shared" si="83"/>
        <v>13076.700003549457</v>
      </c>
      <c r="P1082">
        <f t="shared" si="84"/>
        <v>16166.00002168864</v>
      </c>
    </row>
    <row r="1083" spans="1:16" x14ac:dyDescent="0.4">
      <c r="A1083" s="1">
        <v>2016</v>
      </c>
      <c r="B1083" s="1">
        <v>12</v>
      </c>
      <c r="C1083" s="1">
        <v>17</v>
      </c>
      <c r="D1083" s="1">
        <v>-3.2999999523162842</v>
      </c>
      <c r="E1083" s="1">
        <v>-4.3000001907348633</v>
      </c>
      <c r="F1083" s="1">
        <v>-13.10000038146973</v>
      </c>
      <c r="G1083" s="1">
        <v>-21.10000038146973</v>
      </c>
      <c r="H1083">
        <f>IF(D1083&lt;&gt;"",MAX('DDD Model Calculations'!$D$20-'Weather Data'!D1083,0),MAX('DDD Model Calculations'!$D$20-AVERAGE('Weather Data'!D1082,'Weather Data'!D1084),0))</f>
        <v>21.299999952316284</v>
      </c>
      <c r="I1083">
        <f>IF(E1083&lt;&gt;"",MAX('DDD Model Calculations'!$D$20-'Weather Data'!E1083,0),MAX('DDD Model Calculations'!$D$20-AVERAGE('Weather Data'!E1082,'Weather Data'!E1084),0))</f>
        <v>22.300000190734863</v>
      </c>
      <c r="J1083">
        <f>IF(F1083&lt;&gt;"",MAX('DDD Model Calculations'!$D$20-'Weather Data'!F1083,0),MAX('DDD Model Calculations'!$D$20-AVERAGE('Weather Data'!F1082,'Weather Data'!F1084),0))</f>
        <v>31.10000038146973</v>
      </c>
      <c r="K1083">
        <f>IF(G1083&lt;&gt;"",MAX('DDD Model Calculations'!$D$20-'Weather Data'!G1083,0),MAX('DDD Model Calculations'!$D$20-AVERAGE('Weather Data'!G1082,'Weather Data'!G1084),0))</f>
        <v>39.100000381469727</v>
      </c>
      <c r="L1083" s="2">
        <f t="shared" si="80"/>
        <v>42721</v>
      </c>
      <c r="M1083">
        <f t="shared" si="81"/>
        <v>11056.499995462596</v>
      </c>
      <c r="N1083">
        <f t="shared" si="82"/>
        <v>11712.500001430511</v>
      </c>
      <c r="O1083">
        <f t="shared" si="83"/>
        <v>13107.800003930926</v>
      </c>
      <c r="P1083">
        <f t="shared" si="84"/>
        <v>16205.10002207011</v>
      </c>
    </row>
    <row r="1084" spans="1:16" x14ac:dyDescent="0.4">
      <c r="A1084" s="1">
        <v>2016</v>
      </c>
      <c r="B1084" s="1">
        <v>12</v>
      </c>
      <c r="C1084" s="1">
        <v>18</v>
      </c>
      <c r="D1084" s="1">
        <v>-7.5</v>
      </c>
      <c r="E1084" s="1">
        <v>-10.10000038146973</v>
      </c>
      <c r="F1084" s="1">
        <v>-13.69999980926514</v>
      </c>
      <c r="G1084" s="1">
        <v>-22.70000076293945</v>
      </c>
      <c r="H1084">
        <f>IF(D1084&lt;&gt;"",MAX('DDD Model Calculations'!$D$20-'Weather Data'!D1084,0),MAX('DDD Model Calculations'!$D$20-AVERAGE('Weather Data'!D1083,'Weather Data'!D1085),0))</f>
        <v>25.5</v>
      </c>
      <c r="I1084">
        <f>IF(E1084&lt;&gt;"",MAX('DDD Model Calculations'!$D$20-'Weather Data'!E1084,0),MAX('DDD Model Calculations'!$D$20-AVERAGE('Weather Data'!E1083,'Weather Data'!E1085),0))</f>
        <v>28.10000038146973</v>
      </c>
      <c r="J1084">
        <f>IF(F1084&lt;&gt;"",MAX('DDD Model Calculations'!$D$20-'Weather Data'!F1084,0),MAX('DDD Model Calculations'!$D$20-AVERAGE('Weather Data'!F1083,'Weather Data'!F1085),0))</f>
        <v>31.69999980926514</v>
      </c>
      <c r="K1084">
        <f>IF(G1084&lt;&gt;"",MAX('DDD Model Calculations'!$D$20-'Weather Data'!G1084,0),MAX('DDD Model Calculations'!$D$20-AVERAGE('Weather Data'!G1083,'Weather Data'!G1085),0))</f>
        <v>40.700000762939453</v>
      </c>
      <c r="L1084" s="2">
        <f t="shared" si="80"/>
        <v>42722</v>
      </c>
      <c r="M1084">
        <f t="shared" si="81"/>
        <v>11081.999995462596</v>
      </c>
      <c r="N1084">
        <f t="shared" si="82"/>
        <v>11740.600001811981</v>
      </c>
      <c r="O1084">
        <f t="shared" si="83"/>
        <v>13139.500003740191</v>
      </c>
      <c r="P1084">
        <f t="shared" si="84"/>
        <v>16245.800022833049</v>
      </c>
    </row>
    <row r="1085" spans="1:16" x14ac:dyDescent="0.4">
      <c r="A1085" s="1">
        <v>2016</v>
      </c>
      <c r="B1085" s="1">
        <v>12</v>
      </c>
      <c r="C1085" s="1">
        <v>19</v>
      </c>
      <c r="D1085" s="1">
        <v>-10.30000019073486</v>
      </c>
      <c r="E1085" s="1">
        <v>-13.19999980926514</v>
      </c>
      <c r="F1085" s="1">
        <v>-20.79999923706055</v>
      </c>
      <c r="G1085" s="1">
        <v>-13.39999961853027</v>
      </c>
      <c r="H1085">
        <f>IF(D1085&lt;&gt;"",MAX('DDD Model Calculations'!$D$20-'Weather Data'!D1085,0),MAX('DDD Model Calculations'!$D$20-AVERAGE('Weather Data'!D1084,'Weather Data'!D1086),0))</f>
        <v>28.30000019073486</v>
      </c>
      <c r="I1085">
        <f>IF(E1085&lt;&gt;"",MAX('DDD Model Calculations'!$D$20-'Weather Data'!E1085,0),MAX('DDD Model Calculations'!$D$20-AVERAGE('Weather Data'!E1084,'Weather Data'!E1086),0))</f>
        <v>31.19999980926514</v>
      </c>
      <c r="J1085">
        <f>IF(F1085&lt;&gt;"",MAX('DDD Model Calculations'!$D$20-'Weather Data'!F1085,0),MAX('DDD Model Calculations'!$D$20-AVERAGE('Weather Data'!F1084,'Weather Data'!F1086),0))</f>
        <v>38.799999237060547</v>
      </c>
      <c r="K1085">
        <f>IF(G1085&lt;&gt;"",MAX('DDD Model Calculations'!$D$20-'Weather Data'!G1085,0),MAX('DDD Model Calculations'!$D$20-AVERAGE('Weather Data'!G1084,'Weather Data'!G1086),0))</f>
        <v>31.39999961853027</v>
      </c>
      <c r="L1085" s="2">
        <f t="shared" si="80"/>
        <v>42723</v>
      </c>
      <c r="M1085">
        <f t="shared" si="81"/>
        <v>11110.299995653331</v>
      </c>
      <c r="N1085">
        <f t="shared" si="82"/>
        <v>11771.800001621246</v>
      </c>
      <c r="O1085">
        <f t="shared" si="83"/>
        <v>13178.300002977252</v>
      </c>
      <c r="P1085">
        <f t="shared" si="84"/>
        <v>16277.20002245158</v>
      </c>
    </row>
    <row r="1086" spans="1:16" x14ac:dyDescent="0.4">
      <c r="A1086" s="1">
        <v>2016</v>
      </c>
      <c r="B1086" s="1">
        <v>12</v>
      </c>
      <c r="C1086" s="1">
        <v>20</v>
      </c>
      <c r="D1086" s="1">
        <v>-4.9000000953674316</v>
      </c>
      <c r="E1086" s="1">
        <v>-6</v>
      </c>
      <c r="F1086" s="1">
        <v>-10.30000019073486</v>
      </c>
      <c r="G1086" s="1">
        <v>-0.69999998807907104</v>
      </c>
      <c r="H1086">
        <f>IF(D1086&lt;&gt;"",MAX('DDD Model Calculations'!$D$20-'Weather Data'!D1086,0),MAX('DDD Model Calculations'!$D$20-AVERAGE('Weather Data'!D1085,'Weather Data'!D1087),0))</f>
        <v>22.900000095367432</v>
      </c>
      <c r="I1086">
        <f>IF(E1086&lt;&gt;"",MAX('DDD Model Calculations'!$D$20-'Weather Data'!E1086,0),MAX('DDD Model Calculations'!$D$20-AVERAGE('Weather Data'!E1085,'Weather Data'!E1087),0))</f>
        <v>24</v>
      </c>
      <c r="J1086">
        <f>IF(F1086&lt;&gt;"",MAX('DDD Model Calculations'!$D$20-'Weather Data'!F1086,0),MAX('DDD Model Calculations'!$D$20-AVERAGE('Weather Data'!F1085,'Weather Data'!F1087),0))</f>
        <v>28.30000019073486</v>
      </c>
      <c r="K1086">
        <f>IF(G1086&lt;&gt;"",MAX('DDD Model Calculations'!$D$20-'Weather Data'!G1086,0),MAX('DDD Model Calculations'!$D$20-AVERAGE('Weather Data'!G1085,'Weather Data'!G1087),0))</f>
        <v>18.699999988079071</v>
      </c>
      <c r="L1086" s="2">
        <f t="shared" si="80"/>
        <v>42724</v>
      </c>
      <c r="M1086">
        <f t="shared" si="81"/>
        <v>11133.199995748699</v>
      </c>
      <c r="N1086">
        <f t="shared" si="82"/>
        <v>11795.800001621246</v>
      </c>
      <c r="O1086">
        <f t="shared" si="83"/>
        <v>13206.600003167987</v>
      </c>
      <c r="P1086">
        <f t="shared" si="84"/>
        <v>16295.900022439659</v>
      </c>
    </row>
    <row r="1087" spans="1:16" x14ac:dyDescent="0.4">
      <c r="A1087" s="1">
        <v>2016</v>
      </c>
      <c r="B1087" s="1">
        <v>12</v>
      </c>
      <c r="C1087" s="1">
        <v>21</v>
      </c>
      <c r="D1087" s="1">
        <v>-4.4000000953674316</v>
      </c>
      <c r="E1087" s="1">
        <v>-4.5999999046325684</v>
      </c>
      <c r="F1087" s="1">
        <v>0</v>
      </c>
      <c r="G1087" s="1">
        <v>-5.8000001907348633</v>
      </c>
      <c r="H1087">
        <f>IF(D1087&lt;&gt;"",MAX('DDD Model Calculations'!$D$20-'Weather Data'!D1087,0),MAX('DDD Model Calculations'!$D$20-AVERAGE('Weather Data'!D1086,'Weather Data'!D1088),0))</f>
        <v>22.400000095367432</v>
      </c>
      <c r="I1087">
        <f>IF(E1087&lt;&gt;"",MAX('DDD Model Calculations'!$D$20-'Weather Data'!E1087,0),MAX('DDD Model Calculations'!$D$20-AVERAGE('Weather Data'!E1086,'Weather Data'!E1088),0))</f>
        <v>22.599999904632568</v>
      </c>
      <c r="J1087">
        <f>IF(F1087&lt;&gt;"",MAX('DDD Model Calculations'!$D$20-'Weather Data'!F1087,0),MAX('DDD Model Calculations'!$D$20-AVERAGE('Weather Data'!F1086,'Weather Data'!F1088),0))</f>
        <v>18</v>
      </c>
      <c r="K1087">
        <f>IF(G1087&lt;&gt;"",MAX('DDD Model Calculations'!$D$20-'Weather Data'!G1087,0),MAX('DDD Model Calculations'!$D$20-AVERAGE('Weather Data'!G1086,'Weather Data'!G1088),0))</f>
        <v>23.800000190734863</v>
      </c>
      <c r="L1087" s="2">
        <f t="shared" si="80"/>
        <v>42725</v>
      </c>
      <c r="M1087">
        <f t="shared" si="81"/>
        <v>11155.599995844066</v>
      </c>
      <c r="N1087">
        <f t="shared" si="82"/>
        <v>11818.400001525879</v>
      </c>
      <c r="O1087">
        <f t="shared" si="83"/>
        <v>13224.600003167987</v>
      </c>
      <c r="P1087">
        <f t="shared" si="84"/>
        <v>16319.700022630394</v>
      </c>
    </row>
    <row r="1088" spans="1:16" x14ac:dyDescent="0.4">
      <c r="A1088" s="1">
        <v>2016</v>
      </c>
      <c r="B1088" s="1">
        <v>12</v>
      </c>
      <c r="C1088" s="1">
        <v>22</v>
      </c>
      <c r="D1088" s="1">
        <v>1.299999952316284</v>
      </c>
      <c r="E1088" s="1">
        <v>0.20000000298023221</v>
      </c>
      <c r="F1088" s="1">
        <v>-0.80000001192092896</v>
      </c>
      <c r="G1088" s="1">
        <v>-3.7000000476837158</v>
      </c>
      <c r="H1088">
        <f>IF(D1088&lt;&gt;"",MAX('DDD Model Calculations'!$D$20-'Weather Data'!D1088,0),MAX('DDD Model Calculations'!$D$20-AVERAGE('Weather Data'!D1087,'Weather Data'!D1089),0))</f>
        <v>16.700000047683716</v>
      </c>
      <c r="I1088">
        <f>IF(E1088&lt;&gt;"",MAX('DDD Model Calculations'!$D$20-'Weather Data'!E1088,0),MAX('DDD Model Calculations'!$D$20-AVERAGE('Weather Data'!E1087,'Weather Data'!E1089),0))</f>
        <v>17.799999997019768</v>
      </c>
      <c r="J1088">
        <f>IF(F1088&lt;&gt;"",MAX('DDD Model Calculations'!$D$20-'Weather Data'!F1088,0),MAX('DDD Model Calculations'!$D$20-AVERAGE('Weather Data'!F1087,'Weather Data'!F1089),0))</f>
        <v>18.800000011920929</v>
      </c>
      <c r="K1088">
        <f>IF(G1088&lt;&gt;"",MAX('DDD Model Calculations'!$D$20-'Weather Data'!G1088,0),MAX('DDD Model Calculations'!$D$20-AVERAGE('Weather Data'!G1087,'Weather Data'!G1089),0))</f>
        <v>21.700000047683716</v>
      </c>
      <c r="L1088" s="2">
        <f t="shared" si="80"/>
        <v>42726</v>
      </c>
      <c r="M1088">
        <f t="shared" si="81"/>
        <v>11172.29999589175</v>
      </c>
      <c r="N1088">
        <f t="shared" si="82"/>
        <v>11836.200001522899</v>
      </c>
      <c r="O1088">
        <f t="shared" si="83"/>
        <v>13243.400003179908</v>
      </c>
      <c r="P1088">
        <f t="shared" si="84"/>
        <v>16341.400022678077</v>
      </c>
    </row>
    <row r="1089" spans="1:16" x14ac:dyDescent="0.4">
      <c r="A1089" s="1">
        <v>2016</v>
      </c>
      <c r="B1089" s="1">
        <v>12</v>
      </c>
      <c r="C1089" s="1">
        <v>23</v>
      </c>
      <c r="D1089" s="1">
        <v>0</v>
      </c>
      <c r="E1089" s="1">
        <v>-1.700000047683716</v>
      </c>
      <c r="F1089" s="1">
        <v>-0.20000000298023221</v>
      </c>
      <c r="G1089" s="1">
        <v>-7.1999998092651367</v>
      </c>
      <c r="H1089">
        <f>IF(D1089&lt;&gt;"",MAX('DDD Model Calculations'!$D$20-'Weather Data'!D1089,0),MAX('DDD Model Calculations'!$D$20-AVERAGE('Weather Data'!D1088,'Weather Data'!D1090),0))</f>
        <v>18</v>
      </c>
      <c r="I1089">
        <f>IF(E1089&lt;&gt;"",MAX('DDD Model Calculations'!$D$20-'Weather Data'!E1089,0),MAX('DDD Model Calculations'!$D$20-AVERAGE('Weather Data'!E1088,'Weather Data'!E1090),0))</f>
        <v>19.700000047683716</v>
      </c>
      <c r="J1089">
        <f>IF(F1089&lt;&gt;"",MAX('DDD Model Calculations'!$D$20-'Weather Data'!F1089,0),MAX('DDD Model Calculations'!$D$20-AVERAGE('Weather Data'!F1088,'Weather Data'!F1090),0))</f>
        <v>18.200000002980232</v>
      </c>
      <c r="K1089">
        <f>IF(G1089&lt;&gt;"",MAX('DDD Model Calculations'!$D$20-'Weather Data'!G1089,0),MAX('DDD Model Calculations'!$D$20-AVERAGE('Weather Data'!G1088,'Weather Data'!G1090),0))</f>
        <v>25.199999809265137</v>
      </c>
      <c r="L1089" s="2">
        <f t="shared" si="80"/>
        <v>42727</v>
      </c>
      <c r="M1089">
        <f t="shared" si="81"/>
        <v>11190.29999589175</v>
      </c>
      <c r="N1089">
        <f t="shared" si="82"/>
        <v>11855.900001570582</v>
      </c>
      <c r="O1089">
        <f t="shared" si="83"/>
        <v>13261.600003182888</v>
      </c>
      <c r="P1089">
        <f t="shared" si="84"/>
        <v>16366.600022487342</v>
      </c>
    </row>
    <row r="1090" spans="1:16" x14ac:dyDescent="0.4">
      <c r="A1090" s="1">
        <v>2016</v>
      </c>
      <c r="B1090" s="1">
        <v>12</v>
      </c>
      <c r="C1090" s="1">
        <v>24</v>
      </c>
      <c r="D1090" s="1">
        <v>2.0999999046325679</v>
      </c>
      <c r="E1090" s="1">
        <v>1.6000000238418579</v>
      </c>
      <c r="F1090" s="1">
        <v>1.3999999761581421</v>
      </c>
      <c r="G1090" s="1">
        <v>-6.9000000953674316</v>
      </c>
      <c r="H1090">
        <f>IF(D1090&lt;&gt;"",MAX('DDD Model Calculations'!$D$20-'Weather Data'!D1090,0),MAX('DDD Model Calculations'!$D$20-AVERAGE('Weather Data'!D1089,'Weather Data'!D1091),0))</f>
        <v>15.900000095367432</v>
      </c>
      <c r="I1090">
        <f>IF(E1090&lt;&gt;"",MAX('DDD Model Calculations'!$D$20-'Weather Data'!E1090,0),MAX('DDD Model Calculations'!$D$20-AVERAGE('Weather Data'!E1089,'Weather Data'!E1091),0))</f>
        <v>16.399999976158142</v>
      </c>
      <c r="J1090">
        <f>IF(F1090&lt;&gt;"",MAX('DDD Model Calculations'!$D$20-'Weather Data'!F1090,0),MAX('DDD Model Calculations'!$D$20-AVERAGE('Weather Data'!F1089,'Weather Data'!F1091),0))</f>
        <v>16.600000023841858</v>
      </c>
      <c r="K1090">
        <f>IF(G1090&lt;&gt;"",MAX('DDD Model Calculations'!$D$20-'Weather Data'!G1090,0),MAX('DDD Model Calculations'!$D$20-AVERAGE('Weather Data'!G1089,'Weather Data'!G1091),0))</f>
        <v>24.900000095367432</v>
      </c>
      <c r="L1090" s="2">
        <f t="shared" ref="L1090:L1153" si="85">DATE(A1090,B1090,C1090)</f>
        <v>42728</v>
      </c>
      <c r="M1090">
        <f t="shared" si="81"/>
        <v>11206.199995987117</v>
      </c>
      <c r="N1090">
        <f t="shared" si="82"/>
        <v>11872.300001546741</v>
      </c>
      <c r="O1090">
        <f t="shared" si="83"/>
        <v>13278.20000320673</v>
      </c>
      <c r="P1090">
        <f t="shared" si="84"/>
        <v>16391.50002258271</v>
      </c>
    </row>
    <row r="1091" spans="1:16" x14ac:dyDescent="0.4">
      <c r="A1091" s="1">
        <v>2016</v>
      </c>
      <c r="B1091" s="1">
        <v>12</v>
      </c>
      <c r="C1091" s="1">
        <v>25</v>
      </c>
      <c r="D1091" s="1">
        <v>-0.20000000298023221</v>
      </c>
      <c r="E1091" s="1">
        <v>-1.1000000238418579</v>
      </c>
      <c r="F1091" s="1">
        <v>-5.0999999046325684</v>
      </c>
      <c r="G1091" s="1">
        <v>-7.9000000953674316</v>
      </c>
      <c r="H1091">
        <f>IF(D1091&lt;&gt;"",MAX('DDD Model Calculations'!$D$20-'Weather Data'!D1091,0),MAX('DDD Model Calculations'!$D$20-AVERAGE('Weather Data'!D1090,'Weather Data'!D1092),0))</f>
        <v>18.200000002980232</v>
      </c>
      <c r="I1091">
        <f>IF(E1091&lt;&gt;"",MAX('DDD Model Calculations'!$D$20-'Weather Data'!E1091,0),MAX('DDD Model Calculations'!$D$20-AVERAGE('Weather Data'!E1090,'Weather Data'!E1092),0))</f>
        <v>19.100000023841858</v>
      </c>
      <c r="J1091">
        <f>IF(F1091&lt;&gt;"",MAX('DDD Model Calculations'!$D$20-'Weather Data'!F1091,0),MAX('DDD Model Calculations'!$D$20-AVERAGE('Weather Data'!F1090,'Weather Data'!F1092),0))</f>
        <v>23.099999904632568</v>
      </c>
      <c r="K1091">
        <f>IF(G1091&lt;&gt;"",MAX('DDD Model Calculations'!$D$20-'Weather Data'!G1091,0),MAX('DDD Model Calculations'!$D$20-AVERAGE('Weather Data'!G1090,'Weather Data'!G1092),0))</f>
        <v>25.900000095367432</v>
      </c>
      <c r="L1091" s="2">
        <f t="shared" si="85"/>
        <v>42729</v>
      </c>
      <c r="M1091">
        <f t="shared" ref="M1091:M1154" si="86">M1090+H1091</f>
        <v>11224.399995990098</v>
      </c>
      <c r="N1091">
        <f t="shared" ref="N1091:N1154" si="87">N1090+I1091</f>
        <v>11891.400001570582</v>
      </c>
      <c r="O1091">
        <f t="shared" ref="O1091:O1154" si="88">O1090+J1091</f>
        <v>13301.300003111362</v>
      </c>
      <c r="P1091">
        <f t="shared" ref="P1091:P1154" si="89">P1090+K1091</f>
        <v>16417.400022678077</v>
      </c>
    </row>
    <row r="1092" spans="1:16" x14ac:dyDescent="0.4">
      <c r="A1092" s="1">
        <v>2016</v>
      </c>
      <c r="B1092" s="1">
        <v>12</v>
      </c>
      <c r="C1092" s="1">
        <v>26</v>
      </c>
      <c r="D1092" s="1">
        <v>3.0999999046325679</v>
      </c>
      <c r="E1092" s="1">
        <v>3.2000000476837158</v>
      </c>
      <c r="F1092" s="1">
        <v>-3</v>
      </c>
      <c r="G1092" s="1">
        <v>-2.7000000476837158</v>
      </c>
      <c r="H1092">
        <f>IF(D1092&lt;&gt;"",MAX('DDD Model Calculations'!$D$20-'Weather Data'!D1092,0),MAX('DDD Model Calculations'!$D$20-AVERAGE('Weather Data'!D1091,'Weather Data'!D1093),0))</f>
        <v>14.900000095367432</v>
      </c>
      <c r="I1092">
        <f>IF(E1092&lt;&gt;"",MAX('DDD Model Calculations'!$D$20-'Weather Data'!E1092,0),MAX('DDD Model Calculations'!$D$20-AVERAGE('Weather Data'!E1091,'Weather Data'!E1093),0))</f>
        <v>14.799999952316284</v>
      </c>
      <c r="J1092">
        <f>IF(F1092&lt;&gt;"",MAX('DDD Model Calculations'!$D$20-'Weather Data'!F1092,0),MAX('DDD Model Calculations'!$D$20-AVERAGE('Weather Data'!F1091,'Weather Data'!F1093),0))</f>
        <v>21</v>
      </c>
      <c r="K1092">
        <f>IF(G1092&lt;&gt;"",MAX('DDD Model Calculations'!$D$20-'Weather Data'!G1092,0),MAX('DDD Model Calculations'!$D$20-AVERAGE('Weather Data'!G1091,'Weather Data'!G1093),0))</f>
        <v>20.700000047683716</v>
      </c>
      <c r="L1092" s="2">
        <f t="shared" si="85"/>
        <v>42730</v>
      </c>
      <c r="M1092">
        <f t="shared" si="86"/>
        <v>11239.299996085465</v>
      </c>
      <c r="N1092">
        <f t="shared" si="87"/>
        <v>11906.200001522899</v>
      </c>
      <c r="O1092">
        <f t="shared" si="88"/>
        <v>13322.300003111362</v>
      </c>
      <c r="P1092">
        <f t="shared" si="89"/>
        <v>16438.100022725761</v>
      </c>
    </row>
    <row r="1093" spans="1:16" x14ac:dyDescent="0.4">
      <c r="A1093" s="1">
        <v>2016</v>
      </c>
      <c r="B1093" s="1">
        <v>12</v>
      </c>
      <c r="C1093" s="1">
        <v>27</v>
      </c>
      <c r="D1093" s="1">
        <v>1.799999952316284</v>
      </c>
      <c r="E1093" s="1">
        <v>0.80000001192092896</v>
      </c>
      <c r="F1093" s="1">
        <v>2.5</v>
      </c>
      <c r="G1093" s="1">
        <v>-13.60000038146973</v>
      </c>
      <c r="H1093">
        <f>IF(D1093&lt;&gt;"",MAX('DDD Model Calculations'!$D$20-'Weather Data'!D1093,0),MAX('DDD Model Calculations'!$D$20-AVERAGE('Weather Data'!D1092,'Weather Data'!D1094),0))</f>
        <v>16.200000047683716</v>
      </c>
      <c r="I1093">
        <f>IF(E1093&lt;&gt;"",MAX('DDD Model Calculations'!$D$20-'Weather Data'!E1093,0),MAX('DDD Model Calculations'!$D$20-AVERAGE('Weather Data'!E1092,'Weather Data'!E1094),0))</f>
        <v>17.199999988079071</v>
      </c>
      <c r="J1093">
        <f>IF(F1093&lt;&gt;"",MAX('DDD Model Calculations'!$D$20-'Weather Data'!F1093,0),MAX('DDD Model Calculations'!$D$20-AVERAGE('Weather Data'!F1092,'Weather Data'!F1094),0))</f>
        <v>15.5</v>
      </c>
      <c r="K1093">
        <f>IF(G1093&lt;&gt;"",MAX('DDD Model Calculations'!$D$20-'Weather Data'!G1093,0),MAX('DDD Model Calculations'!$D$20-AVERAGE('Weather Data'!G1092,'Weather Data'!G1094),0))</f>
        <v>31.60000038146973</v>
      </c>
      <c r="L1093" s="2">
        <f t="shared" si="85"/>
        <v>42731</v>
      </c>
      <c r="M1093">
        <f t="shared" si="86"/>
        <v>11255.499996133149</v>
      </c>
      <c r="N1093">
        <f t="shared" si="87"/>
        <v>11923.400001510978</v>
      </c>
      <c r="O1093">
        <f t="shared" si="88"/>
        <v>13337.800003111362</v>
      </c>
      <c r="P1093">
        <f t="shared" si="89"/>
        <v>16469.700023107231</v>
      </c>
    </row>
    <row r="1094" spans="1:16" x14ac:dyDescent="0.4">
      <c r="A1094" s="1">
        <v>2016</v>
      </c>
      <c r="B1094" s="1">
        <v>12</v>
      </c>
      <c r="C1094" s="1">
        <v>28</v>
      </c>
      <c r="D1094" s="1">
        <v>-1.6000000238418579</v>
      </c>
      <c r="E1094" s="1">
        <v>-1.200000047683716</v>
      </c>
      <c r="F1094" s="1">
        <v>-5.0999999046325684</v>
      </c>
      <c r="G1094" s="1">
        <v>-11.5</v>
      </c>
      <c r="H1094">
        <f>IF(D1094&lt;&gt;"",MAX('DDD Model Calculations'!$D$20-'Weather Data'!D1094,0),MAX('DDD Model Calculations'!$D$20-AVERAGE('Weather Data'!D1093,'Weather Data'!D1095),0))</f>
        <v>19.600000023841858</v>
      </c>
      <c r="I1094">
        <f>IF(E1094&lt;&gt;"",MAX('DDD Model Calculations'!$D$20-'Weather Data'!E1094,0),MAX('DDD Model Calculations'!$D$20-AVERAGE('Weather Data'!E1093,'Weather Data'!E1095),0))</f>
        <v>19.200000047683716</v>
      </c>
      <c r="J1094">
        <f>IF(F1094&lt;&gt;"",MAX('DDD Model Calculations'!$D$20-'Weather Data'!F1094,0),MAX('DDD Model Calculations'!$D$20-AVERAGE('Weather Data'!F1093,'Weather Data'!F1095),0))</f>
        <v>23.099999904632568</v>
      </c>
      <c r="K1094">
        <f>IF(G1094&lt;&gt;"",MAX('DDD Model Calculations'!$D$20-'Weather Data'!G1094,0),MAX('DDD Model Calculations'!$D$20-AVERAGE('Weather Data'!G1093,'Weather Data'!G1095),0))</f>
        <v>29.5</v>
      </c>
      <c r="L1094" s="2">
        <f t="shared" si="85"/>
        <v>42732</v>
      </c>
      <c r="M1094">
        <f t="shared" si="86"/>
        <v>11275.099996156991</v>
      </c>
      <c r="N1094">
        <f t="shared" si="87"/>
        <v>11942.600001558661</v>
      </c>
      <c r="O1094">
        <f t="shared" si="88"/>
        <v>13360.900003015995</v>
      </c>
      <c r="P1094">
        <f t="shared" si="89"/>
        <v>16499.200023107231</v>
      </c>
    </row>
    <row r="1095" spans="1:16" x14ac:dyDescent="0.4">
      <c r="A1095" s="1">
        <v>2016</v>
      </c>
      <c r="B1095" s="1">
        <v>12</v>
      </c>
      <c r="C1095" s="1">
        <v>29</v>
      </c>
      <c r="D1095" s="1">
        <v>0.20000000298023221</v>
      </c>
      <c r="E1095" s="1">
        <v>-0.30000001192092901</v>
      </c>
      <c r="F1095" s="1">
        <v>-5.1999998092651367</v>
      </c>
      <c r="G1095" s="1">
        <v>-6.1999998092651367</v>
      </c>
      <c r="H1095">
        <f>IF(D1095&lt;&gt;"",MAX('DDD Model Calculations'!$D$20-'Weather Data'!D1095,0),MAX('DDD Model Calculations'!$D$20-AVERAGE('Weather Data'!D1094,'Weather Data'!D1096),0))</f>
        <v>17.799999997019768</v>
      </c>
      <c r="I1095">
        <f>IF(E1095&lt;&gt;"",MAX('DDD Model Calculations'!$D$20-'Weather Data'!E1095,0),MAX('DDD Model Calculations'!$D$20-AVERAGE('Weather Data'!E1094,'Weather Data'!E1096),0))</f>
        <v>18.300000011920929</v>
      </c>
      <c r="J1095">
        <f>IF(F1095&lt;&gt;"",MAX('DDD Model Calculations'!$D$20-'Weather Data'!F1095,0),MAX('DDD Model Calculations'!$D$20-AVERAGE('Weather Data'!F1094,'Weather Data'!F1096),0))</f>
        <v>23.199999809265137</v>
      </c>
      <c r="K1095">
        <f>IF(G1095&lt;&gt;"",MAX('DDD Model Calculations'!$D$20-'Weather Data'!G1095,0),MAX('DDD Model Calculations'!$D$20-AVERAGE('Weather Data'!G1094,'Weather Data'!G1096),0))</f>
        <v>24.199999809265137</v>
      </c>
      <c r="L1095" s="2">
        <f t="shared" si="85"/>
        <v>42733</v>
      </c>
      <c r="M1095">
        <f t="shared" si="86"/>
        <v>11292.89999615401</v>
      </c>
      <c r="N1095">
        <f t="shared" si="87"/>
        <v>11960.900001570582</v>
      </c>
      <c r="O1095">
        <f t="shared" si="88"/>
        <v>13384.10000282526</v>
      </c>
      <c r="P1095">
        <f t="shared" si="89"/>
        <v>16523.400022916496</v>
      </c>
    </row>
    <row r="1096" spans="1:16" x14ac:dyDescent="0.4">
      <c r="A1096" s="1">
        <v>2016</v>
      </c>
      <c r="B1096" s="1">
        <v>12</v>
      </c>
      <c r="C1096" s="1">
        <v>30</v>
      </c>
      <c r="D1096" s="1">
        <v>-1.8999999761581421</v>
      </c>
      <c r="E1096" s="1">
        <v>-2.9000000953674321</v>
      </c>
      <c r="F1096" s="1">
        <v>-8.3000001907348633</v>
      </c>
      <c r="G1096" s="1">
        <v>-11</v>
      </c>
      <c r="H1096">
        <f>IF(D1096&lt;&gt;"",MAX('DDD Model Calculations'!$D$20-'Weather Data'!D1096,0),MAX('DDD Model Calculations'!$D$20-AVERAGE('Weather Data'!D1095,'Weather Data'!D1097),0))</f>
        <v>19.899999976158142</v>
      </c>
      <c r="I1096">
        <f>IF(E1096&lt;&gt;"",MAX('DDD Model Calculations'!$D$20-'Weather Data'!E1096,0),MAX('DDD Model Calculations'!$D$20-AVERAGE('Weather Data'!E1095,'Weather Data'!E1097),0))</f>
        <v>20.900000095367432</v>
      </c>
      <c r="J1096">
        <f>IF(F1096&lt;&gt;"",MAX('DDD Model Calculations'!$D$20-'Weather Data'!F1096,0),MAX('DDD Model Calculations'!$D$20-AVERAGE('Weather Data'!F1095,'Weather Data'!F1097),0))</f>
        <v>26.300000190734863</v>
      </c>
      <c r="K1096">
        <f>IF(G1096&lt;&gt;"",MAX('DDD Model Calculations'!$D$20-'Weather Data'!G1096,0),MAX('DDD Model Calculations'!$D$20-AVERAGE('Weather Data'!G1095,'Weather Data'!G1097),0))</f>
        <v>29</v>
      </c>
      <c r="L1096" s="2">
        <f t="shared" si="85"/>
        <v>42734</v>
      </c>
      <c r="M1096">
        <f t="shared" si="86"/>
        <v>11312.799996130168</v>
      </c>
      <c r="N1096">
        <f t="shared" si="87"/>
        <v>11981.80000166595</v>
      </c>
      <c r="O1096">
        <f t="shared" si="88"/>
        <v>13410.400003015995</v>
      </c>
      <c r="P1096">
        <f t="shared" si="89"/>
        <v>16552.400022916496</v>
      </c>
    </row>
    <row r="1097" spans="1:16" x14ac:dyDescent="0.4">
      <c r="A1097" s="1">
        <v>2016</v>
      </c>
      <c r="B1097" s="1">
        <v>12</v>
      </c>
      <c r="C1097" s="1">
        <v>31</v>
      </c>
      <c r="D1097" s="1">
        <v>0.10000000149011611</v>
      </c>
      <c r="E1097" s="1">
        <v>-0.20000000298023221</v>
      </c>
      <c r="F1097" s="1">
        <v>-11.89999961853027</v>
      </c>
      <c r="G1097" s="1">
        <v>-12.10000038146973</v>
      </c>
      <c r="H1097">
        <f>IF(D1097&lt;&gt;"",MAX('DDD Model Calculations'!$D$20-'Weather Data'!D1097,0),MAX('DDD Model Calculations'!$D$20-AVERAGE('Weather Data'!D1096,'Weather Data'!D1098),0))</f>
        <v>17.899999998509884</v>
      </c>
      <c r="I1097">
        <f>IF(E1097&lt;&gt;"",MAX('DDD Model Calculations'!$D$20-'Weather Data'!E1097,0),MAX('DDD Model Calculations'!$D$20-AVERAGE('Weather Data'!E1096,'Weather Data'!E1098),0))</f>
        <v>18.200000002980232</v>
      </c>
      <c r="J1097">
        <f>IF(F1097&lt;&gt;"",MAX('DDD Model Calculations'!$D$20-'Weather Data'!F1097,0),MAX('DDD Model Calculations'!$D$20-AVERAGE('Weather Data'!F1096,'Weather Data'!F1098),0))</f>
        <v>29.89999961853027</v>
      </c>
      <c r="K1097">
        <f>IF(G1097&lt;&gt;"",MAX('DDD Model Calculations'!$D$20-'Weather Data'!G1097,0),MAX('DDD Model Calculations'!$D$20-AVERAGE('Weather Data'!G1096,'Weather Data'!G1098),0))</f>
        <v>30.10000038146973</v>
      </c>
      <c r="L1097" s="2">
        <f t="shared" si="85"/>
        <v>42735</v>
      </c>
      <c r="M1097">
        <f t="shared" si="86"/>
        <v>11330.699996128678</v>
      </c>
      <c r="N1097">
        <f t="shared" si="87"/>
        <v>12000.00000166893</v>
      </c>
      <c r="O1097">
        <f t="shared" si="88"/>
        <v>13440.300002634525</v>
      </c>
      <c r="P1097">
        <f t="shared" si="89"/>
        <v>16582.500023297966</v>
      </c>
    </row>
    <row r="1098" spans="1:16" x14ac:dyDescent="0.4">
      <c r="A1098" s="1">
        <v>2017</v>
      </c>
      <c r="B1098" s="1">
        <v>1</v>
      </c>
      <c r="C1098" s="1">
        <v>1</v>
      </c>
      <c r="D1098" s="1">
        <v>-0.40000000596046448</v>
      </c>
      <c r="E1098" s="1">
        <v>-1.3999999761581421</v>
      </c>
      <c r="F1098" s="1">
        <v>-4.1999998092651367</v>
      </c>
      <c r="G1098" s="1">
        <v>-13</v>
      </c>
      <c r="H1098">
        <f>IF(D1098&lt;&gt;"",MAX('DDD Model Calculations'!$D$20-'Weather Data'!D1098,0),MAX('DDD Model Calculations'!$D$20-AVERAGE('Weather Data'!D1097,'Weather Data'!D1099),0))</f>
        <v>18.400000005960464</v>
      </c>
      <c r="I1098">
        <f>IF(E1098&lt;&gt;"",MAX('DDD Model Calculations'!$D$20-'Weather Data'!E1098,0),MAX('DDD Model Calculations'!$D$20-AVERAGE('Weather Data'!E1097,'Weather Data'!E1099),0))</f>
        <v>19.399999976158142</v>
      </c>
      <c r="J1098">
        <f>IF(F1098&lt;&gt;"",MAX('DDD Model Calculations'!$D$20-'Weather Data'!F1098,0),MAX('DDD Model Calculations'!$D$20-AVERAGE('Weather Data'!F1097,'Weather Data'!F1099),0))</f>
        <v>22.199999809265137</v>
      </c>
      <c r="K1098">
        <f>IF(G1098&lt;&gt;"",MAX('DDD Model Calculations'!$D$20-'Weather Data'!G1098,0),MAX('DDD Model Calculations'!$D$20-AVERAGE('Weather Data'!G1097,'Weather Data'!G1099),0))</f>
        <v>31</v>
      </c>
      <c r="L1098" s="2">
        <f t="shared" si="85"/>
        <v>42736</v>
      </c>
      <c r="M1098">
        <f t="shared" si="86"/>
        <v>11349.099996134639</v>
      </c>
      <c r="N1098">
        <f t="shared" si="87"/>
        <v>12019.400001645088</v>
      </c>
      <c r="O1098">
        <f t="shared" si="88"/>
        <v>13462.50000244379</v>
      </c>
      <c r="P1098">
        <f t="shared" si="89"/>
        <v>16613.500023297966</v>
      </c>
    </row>
    <row r="1099" spans="1:16" x14ac:dyDescent="0.4">
      <c r="A1099" s="1">
        <v>2017</v>
      </c>
      <c r="B1099" s="1">
        <v>1</v>
      </c>
      <c r="C1099" s="1">
        <v>2</v>
      </c>
      <c r="D1099" s="1">
        <v>0.40000000596046448</v>
      </c>
      <c r="E1099" s="1">
        <v>-1.1000000238418579</v>
      </c>
      <c r="F1099" s="1">
        <v>-5.6999998092651367</v>
      </c>
      <c r="G1099" s="1">
        <v>-12.10000038146973</v>
      </c>
      <c r="H1099">
        <f>IF(D1099&lt;&gt;"",MAX('DDD Model Calculations'!$D$20-'Weather Data'!D1099,0),MAX('DDD Model Calculations'!$D$20-AVERAGE('Weather Data'!D1098,'Weather Data'!D1100),0))</f>
        <v>17.599999994039536</v>
      </c>
      <c r="I1099">
        <f>IF(E1099&lt;&gt;"",MAX('DDD Model Calculations'!$D$20-'Weather Data'!E1099,0),MAX('DDD Model Calculations'!$D$20-AVERAGE('Weather Data'!E1098,'Weather Data'!E1100),0))</f>
        <v>19.100000023841858</v>
      </c>
      <c r="J1099">
        <f>IF(F1099&lt;&gt;"",MAX('DDD Model Calculations'!$D$20-'Weather Data'!F1099,0),MAX('DDD Model Calculations'!$D$20-AVERAGE('Weather Data'!F1098,'Weather Data'!F1100),0))</f>
        <v>23.699999809265137</v>
      </c>
      <c r="K1099">
        <f>IF(G1099&lt;&gt;"",MAX('DDD Model Calculations'!$D$20-'Weather Data'!G1099,0),MAX('DDD Model Calculations'!$D$20-AVERAGE('Weather Data'!G1098,'Weather Data'!G1100),0))</f>
        <v>30.10000038146973</v>
      </c>
      <c r="L1099" s="2">
        <f t="shared" si="85"/>
        <v>42737</v>
      </c>
      <c r="M1099">
        <f t="shared" si="86"/>
        <v>11366.699996128678</v>
      </c>
      <c r="N1099">
        <f t="shared" si="87"/>
        <v>12038.50000166893</v>
      </c>
      <c r="O1099">
        <f t="shared" si="88"/>
        <v>13486.200002253056</v>
      </c>
      <c r="P1099">
        <f t="shared" si="89"/>
        <v>16643.600023679435</v>
      </c>
    </row>
    <row r="1100" spans="1:16" x14ac:dyDescent="0.4">
      <c r="A1100" s="1">
        <v>2017</v>
      </c>
      <c r="B1100" s="1">
        <v>1</v>
      </c>
      <c r="C1100" s="1">
        <v>3</v>
      </c>
      <c r="D1100" s="1">
        <v>3.0999999046325679</v>
      </c>
      <c r="E1100" s="1">
        <v>2.2999999523162842</v>
      </c>
      <c r="F1100" s="1">
        <v>-1.6000000238418579</v>
      </c>
      <c r="G1100" s="1">
        <v>-9.1000003814697266</v>
      </c>
      <c r="H1100">
        <f>IF(D1100&lt;&gt;"",MAX('DDD Model Calculations'!$D$20-'Weather Data'!D1100,0),MAX('DDD Model Calculations'!$D$20-AVERAGE('Weather Data'!D1099,'Weather Data'!D1101),0))</f>
        <v>14.900000095367432</v>
      </c>
      <c r="I1100">
        <f>IF(E1100&lt;&gt;"",MAX('DDD Model Calculations'!$D$20-'Weather Data'!E1100,0),MAX('DDD Model Calculations'!$D$20-AVERAGE('Weather Data'!E1099,'Weather Data'!E1101),0))</f>
        <v>15.700000047683716</v>
      </c>
      <c r="J1100">
        <f>IF(F1100&lt;&gt;"",MAX('DDD Model Calculations'!$D$20-'Weather Data'!F1100,0),MAX('DDD Model Calculations'!$D$20-AVERAGE('Weather Data'!F1099,'Weather Data'!F1101),0))</f>
        <v>19.600000023841858</v>
      </c>
      <c r="K1100">
        <f>IF(G1100&lt;&gt;"",MAX('DDD Model Calculations'!$D$20-'Weather Data'!G1100,0),MAX('DDD Model Calculations'!$D$20-AVERAGE('Weather Data'!G1099,'Weather Data'!G1101),0))</f>
        <v>27.100000381469727</v>
      </c>
      <c r="L1100" s="2">
        <f t="shared" si="85"/>
        <v>42738</v>
      </c>
      <c r="M1100">
        <f t="shared" si="86"/>
        <v>11381.599996224046</v>
      </c>
      <c r="N1100">
        <f t="shared" si="87"/>
        <v>12054.200001716614</v>
      </c>
      <c r="O1100">
        <f t="shared" si="88"/>
        <v>13505.800002276897</v>
      </c>
      <c r="P1100">
        <f t="shared" si="89"/>
        <v>16670.700024060905</v>
      </c>
    </row>
    <row r="1101" spans="1:16" x14ac:dyDescent="0.4">
      <c r="A1101" s="1">
        <v>2017</v>
      </c>
      <c r="B1101" s="1">
        <v>1</v>
      </c>
      <c r="C1101" s="1">
        <v>4</v>
      </c>
      <c r="D1101" s="1">
        <v>-2.5</v>
      </c>
      <c r="E1101" s="1">
        <v>-4</v>
      </c>
      <c r="F1101" s="1">
        <v>-2.4000000953674321</v>
      </c>
      <c r="G1101" s="1">
        <v>-18.20000076293945</v>
      </c>
      <c r="H1101">
        <f>IF(D1101&lt;&gt;"",MAX('DDD Model Calculations'!$D$20-'Weather Data'!D1101,0),MAX('DDD Model Calculations'!$D$20-AVERAGE('Weather Data'!D1100,'Weather Data'!D1102),0))</f>
        <v>20.5</v>
      </c>
      <c r="I1101">
        <f>IF(E1101&lt;&gt;"",MAX('DDD Model Calculations'!$D$20-'Weather Data'!E1101,0),MAX('DDD Model Calculations'!$D$20-AVERAGE('Weather Data'!E1100,'Weather Data'!E1102),0))</f>
        <v>22</v>
      </c>
      <c r="J1101">
        <f>IF(F1101&lt;&gt;"",MAX('DDD Model Calculations'!$D$20-'Weather Data'!F1101,0),MAX('DDD Model Calculations'!$D$20-AVERAGE('Weather Data'!F1100,'Weather Data'!F1102),0))</f>
        <v>20.400000095367432</v>
      </c>
      <c r="K1101">
        <f>IF(G1101&lt;&gt;"",MAX('DDD Model Calculations'!$D$20-'Weather Data'!G1101,0),MAX('DDD Model Calculations'!$D$20-AVERAGE('Weather Data'!G1100,'Weather Data'!G1102),0))</f>
        <v>36.200000762939453</v>
      </c>
      <c r="L1101" s="2">
        <f t="shared" si="85"/>
        <v>42739</v>
      </c>
      <c r="M1101">
        <f t="shared" si="86"/>
        <v>11402.099996224046</v>
      </c>
      <c r="N1101">
        <f t="shared" si="87"/>
        <v>12076.200001716614</v>
      </c>
      <c r="O1101">
        <f t="shared" si="88"/>
        <v>13526.200002372265</v>
      </c>
      <c r="P1101">
        <f t="shared" si="89"/>
        <v>16706.900024823844</v>
      </c>
    </row>
    <row r="1102" spans="1:16" x14ac:dyDescent="0.4">
      <c r="A1102" s="1">
        <v>2017</v>
      </c>
      <c r="B1102" s="1">
        <v>1</v>
      </c>
      <c r="C1102" s="1">
        <v>5</v>
      </c>
      <c r="D1102" s="1">
        <v>-9.1999998092651367</v>
      </c>
      <c r="E1102" s="1">
        <v>-11</v>
      </c>
      <c r="F1102" s="1">
        <v>-10.19999980926514</v>
      </c>
      <c r="G1102" s="1">
        <v>-20.79999923706055</v>
      </c>
      <c r="H1102">
        <f>IF(D1102&lt;&gt;"",MAX('DDD Model Calculations'!$D$20-'Weather Data'!D1102,0),MAX('DDD Model Calculations'!$D$20-AVERAGE('Weather Data'!D1101,'Weather Data'!D1103),0))</f>
        <v>27.199999809265137</v>
      </c>
      <c r="I1102">
        <f>IF(E1102&lt;&gt;"",MAX('DDD Model Calculations'!$D$20-'Weather Data'!E1102,0),MAX('DDD Model Calculations'!$D$20-AVERAGE('Weather Data'!E1101,'Weather Data'!E1103),0))</f>
        <v>29</v>
      </c>
      <c r="J1102">
        <f>IF(F1102&lt;&gt;"",MAX('DDD Model Calculations'!$D$20-'Weather Data'!F1102,0),MAX('DDD Model Calculations'!$D$20-AVERAGE('Weather Data'!F1101,'Weather Data'!F1103),0))</f>
        <v>28.19999980926514</v>
      </c>
      <c r="K1102">
        <f>IF(G1102&lt;&gt;"",MAX('DDD Model Calculations'!$D$20-'Weather Data'!G1102,0),MAX('DDD Model Calculations'!$D$20-AVERAGE('Weather Data'!G1101,'Weather Data'!G1103),0))</f>
        <v>38.799999237060547</v>
      </c>
      <c r="L1102" s="2">
        <f t="shared" si="85"/>
        <v>42740</v>
      </c>
      <c r="M1102">
        <f t="shared" si="86"/>
        <v>11429.299996033311</v>
      </c>
      <c r="N1102">
        <f t="shared" si="87"/>
        <v>12105.200001716614</v>
      </c>
      <c r="O1102">
        <f t="shared" si="88"/>
        <v>13554.40000218153</v>
      </c>
      <c r="P1102">
        <f t="shared" si="89"/>
        <v>16745.700024060905</v>
      </c>
    </row>
    <row r="1103" spans="1:16" x14ac:dyDescent="0.4">
      <c r="A1103" s="1">
        <v>2017</v>
      </c>
      <c r="B1103" s="1">
        <v>1</v>
      </c>
      <c r="C1103" s="1">
        <v>6</v>
      </c>
      <c r="D1103" s="1">
        <v>-10.39999961853027</v>
      </c>
      <c r="E1103" s="1">
        <v>-13.39999961853027</v>
      </c>
      <c r="F1103" s="1">
        <v>-13.89999961853027</v>
      </c>
      <c r="G1103" s="1">
        <v>-22.5</v>
      </c>
      <c r="H1103">
        <f>IF(D1103&lt;&gt;"",MAX('DDD Model Calculations'!$D$20-'Weather Data'!D1103,0),MAX('DDD Model Calculations'!$D$20-AVERAGE('Weather Data'!D1102,'Weather Data'!D1104),0))</f>
        <v>28.39999961853027</v>
      </c>
      <c r="I1103">
        <f>IF(E1103&lt;&gt;"",MAX('DDD Model Calculations'!$D$20-'Weather Data'!E1103,0),MAX('DDD Model Calculations'!$D$20-AVERAGE('Weather Data'!E1102,'Weather Data'!E1104),0))</f>
        <v>31.39999961853027</v>
      </c>
      <c r="J1103">
        <f>IF(F1103&lt;&gt;"",MAX('DDD Model Calculations'!$D$20-'Weather Data'!F1103,0),MAX('DDD Model Calculations'!$D$20-AVERAGE('Weather Data'!F1102,'Weather Data'!F1104),0))</f>
        <v>31.89999961853027</v>
      </c>
      <c r="K1103">
        <f>IF(G1103&lt;&gt;"",MAX('DDD Model Calculations'!$D$20-'Weather Data'!G1103,0),MAX('DDD Model Calculations'!$D$20-AVERAGE('Weather Data'!G1102,'Weather Data'!G1104),0))</f>
        <v>40.5</v>
      </c>
      <c r="L1103" s="2">
        <f t="shared" si="85"/>
        <v>42741</v>
      </c>
      <c r="M1103">
        <f t="shared" si="86"/>
        <v>11457.699995651841</v>
      </c>
      <c r="N1103">
        <f t="shared" si="87"/>
        <v>12136.600001335144</v>
      </c>
      <c r="O1103">
        <f t="shared" si="88"/>
        <v>13586.30000180006</v>
      </c>
      <c r="P1103">
        <f t="shared" si="89"/>
        <v>16786.200024060905</v>
      </c>
    </row>
    <row r="1104" spans="1:16" x14ac:dyDescent="0.4">
      <c r="A1104" s="1">
        <v>2017</v>
      </c>
      <c r="B1104" s="1">
        <v>1</v>
      </c>
      <c r="C1104" s="1">
        <v>7</v>
      </c>
      <c r="D1104" s="1">
        <v>-10.89999961853027</v>
      </c>
      <c r="E1104" s="1">
        <v>-12.5</v>
      </c>
      <c r="F1104" s="1">
        <v>-16.79999923706055</v>
      </c>
      <c r="G1104" s="1">
        <v>-21.5</v>
      </c>
      <c r="H1104">
        <f>IF(D1104&lt;&gt;"",MAX('DDD Model Calculations'!$D$20-'Weather Data'!D1104,0),MAX('DDD Model Calculations'!$D$20-AVERAGE('Weather Data'!D1103,'Weather Data'!D1105),0))</f>
        <v>28.89999961853027</v>
      </c>
      <c r="I1104">
        <f>IF(E1104&lt;&gt;"",MAX('DDD Model Calculations'!$D$20-'Weather Data'!E1104,0),MAX('DDD Model Calculations'!$D$20-AVERAGE('Weather Data'!E1103,'Weather Data'!E1105),0))</f>
        <v>30.5</v>
      </c>
      <c r="J1104">
        <f>IF(F1104&lt;&gt;"",MAX('DDD Model Calculations'!$D$20-'Weather Data'!F1104,0),MAX('DDD Model Calculations'!$D$20-AVERAGE('Weather Data'!F1103,'Weather Data'!F1105),0))</f>
        <v>34.799999237060547</v>
      </c>
      <c r="K1104">
        <f>IF(G1104&lt;&gt;"",MAX('DDD Model Calculations'!$D$20-'Weather Data'!G1104,0),MAX('DDD Model Calculations'!$D$20-AVERAGE('Weather Data'!G1103,'Weather Data'!G1105),0))</f>
        <v>39.5</v>
      </c>
      <c r="L1104" s="2">
        <f t="shared" si="85"/>
        <v>42742</v>
      </c>
      <c r="M1104">
        <f t="shared" si="86"/>
        <v>11486.599995270371</v>
      </c>
      <c r="N1104">
        <f t="shared" si="87"/>
        <v>12167.100001335144</v>
      </c>
      <c r="O1104">
        <f t="shared" si="88"/>
        <v>13621.100001037121</v>
      </c>
      <c r="P1104">
        <f t="shared" si="89"/>
        <v>16825.700024060905</v>
      </c>
    </row>
    <row r="1105" spans="1:16" x14ac:dyDescent="0.4">
      <c r="A1105" s="1">
        <v>2017</v>
      </c>
      <c r="B1105" s="1">
        <v>1</v>
      </c>
      <c r="C1105" s="1">
        <v>8</v>
      </c>
      <c r="D1105" s="1">
        <v>-11.19999980926514</v>
      </c>
      <c r="E1105" s="1">
        <v>-11.19999980926514</v>
      </c>
      <c r="F1105" s="1">
        <v>-16.79999923706055</v>
      </c>
      <c r="G1105" s="1">
        <v>-19.39999961853027</v>
      </c>
      <c r="H1105">
        <f>IF(D1105&lt;&gt;"",MAX('DDD Model Calculations'!$D$20-'Weather Data'!D1105,0),MAX('DDD Model Calculations'!$D$20-AVERAGE('Weather Data'!D1104,'Weather Data'!D1106),0))</f>
        <v>29.19999980926514</v>
      </c>
      <c r="I1105">
        <f>IF(E1105&lt;&gt;"",MAX('DDD Model Calculations'!$D$20-'Weather Data'!E1105,0),MAX('DDD Model Calculations'!$D$20-AVERAGE('Weather Data'!E1104,'Weather Data'!E1106),0))</f>
        <v>29.19999980926514</v>
      </c>
      <c r="J1105">
        <f>IF(F1105&lt;&gt;"",MAX('DDD Model Calculations'!$D$20-'Weather Data'!F1105,0),MAX('DDD Model Calculations'!$D$20-AVERAGE('Weather Data'!F1104,'Weather Data'!F1106),0))</f>
        <v>34.799999237060547</v>
      </c>
      <c r="K1105">
        <f>IF(G1105&lt;&gt;"",MAX('DDD Model Calculations'!$D$20-'Weather Data'!G1105,0),MAX('DDD Model Calculations'!$D$20-AVERAGE('Weather Data'!G1104,'Weather Data'!G1106),0))</f>
        <v>37.399999618530273</v>
      </c>
      <c r="L1105" s="2">
        <f t="shared" si="85"/>
        <v>42743</v>
      </c>
      <c r="M1105">
        <f t="shared" si="86"/>
        <v>11515.799995079637</v>
      </c>
      <c r="N1105">
        <f t="shared" si="87"/>
        <v>12196.300001144409</v>
      </c>
      <c r="O1105">
        <f t="shared" si="88"/>
        <v>13655.900000274181</v>
      </c>
      <c r="P1105">
        <f t="shared" si="89"/>
        <v>16863.100023679435</v>
      </c>
    </row>
    <row r="1106" spans="1:16" x14ac:dyDescent="0.4">
      <c r="A1106" s="1">
        <v>2017</v>
      </c>
      <c r="B1106" s="1">
        <v>1</v>
      </c>
      <c r="C1106" s="1">
        <v>9</v>
      </c>
      <c r="D1106" s="1">
        <v>-6.0999999046325684</v>
      </c>
      <c r="E1106" s="1">
        <v>-7.1999998092651367</v>
      </c>
      <c r="F1106" s="1">
        <v>-15.69999980926514</v>
      </c>
      <c r="G1106" s="1">
        <v>-11.19999980926514</v>
      </c>
      <c r="H1106">
        <f>IF(D1106&lt;&gt;"",MAX('DDD Model Calculations'!$D$20-'Weather Data'!D1106,0),MAX('DDD Model Calculations'!$D$20-AVERAGE('Weather Data'!D1105,'Weather Data'!D1107),0))</f>
        <v>24.099999904632568</v>
      </c>
      <c r="I1106">
        <f>IF(E1106&lt;&gt;"",MAX('DDD Model Calculations'!$D$20-'Weather Data'!E1106,0),MAX('DDD Model Calculations'!$D$20-AVERAGE('Weather Data'!E1105,'Weather Data'!E1107),0))</f>
        <v>25.199999809265137</v>
      </c>
      <c r="J1106">
        <f>IF(F1106&lt;&gt;"",MAX('DDD Model Calculations'!$D$20-'Weather Data'!F1106,0),MAX('DDD Model Calculations'!$D$20-AVERAGE('Weather Data'!F1105,'Weather Data'!F1107),0))</f>
        <v>33.699999809265137</v>
      </c>
      <c r="K1106">
        <f>IF(G1106&lt;&gt;"",MAX('DDD Model Calculations'!$D$20-'Weather Data'!G1106,0),MAX('DDD Model Calculations'!$D$20-AVERAGE('Weather Data'!G1105,'Weather Data'!G1107),0))</f>
        <v>29.19999980926514</v>
      </c>
      <c r="L1106" s="2">
        <f t="shared" si="85"/>
        <v>42744</v>
      </c>
      <c r="M1106">
        <f t="shared" si="86"/>
        <v>11539.899994984269</v>
      </c>
      <c r="N1106">
        <f t="shared" si="87"/>
        <v>12221.500000953674</v>
      </c>
      <c r="O1106">
        <f t="shared" si="88"/>
        <v>13689.600000083447</v>
      </c>
      <c r="P1106">
        <f t="shared" si="89"/>
        <v>16892.3000234887</v>
      </c>
    </row>
    <row r="1107" spans="1:16" x14ac:dyDescent="0.4">
      <c r="A1107" s="1">
        <v>2017</v>
      </c>
      <c r="B1107" s="1">
        <v>1</v>
      </c>
      <c r="C1107" s="1">
        <v>10</v>
      </c>
      <c r="D1107" s="1">
        <v>2.4000000953674321</v>
      </c>
      <c r="E1107" s="1">
        <v>1.700000047683716</v>
      </c>
      <c r="F1107" s="1">
        <v>-3.0999999046325679</v>
      </c>
      <c r="G1107" s="1">
        <v>-7.6999998092651367</v>
      </c>
      <c r="H1107">
        <f>IF(D1107&lt;&gt;"",MAX('DDD Model Calculations'!$D$20-'Weather Data'!D1107,0),MAX('DDD Model Calculations'!$D$20-AVERAGE('Weather Data'!D1106,'Weather Data'!D1108),0))</f>
        <v>15.599999904632568</v>
      </c>
      <c r="I1107">
        <f>IF(E1107&lt;&gt;"",MAX('DDD Model Calculations'!$D$20-'Weather Data'!E1107,0),MAX('DDD Model Calculations'!$D$20-AVERAGE('Weather Data'!E1106,'Weather Data'!E1108),0))</f>
        <v>16.299999952316284</v>
      </c>
      <c r="J1107">
        <f>IF(F1107&lt;&gt;"",MAX('DDD Model Calculations'!$D$20-'Weather Data'!F1107,0),MAX('DDD Model Calculations'!$D$20-AVERAGE('Weather Data'!F1106,'Weather Data'!F1108),0))</f>
        <v>21.099999904632568</v>
      </c>
      <c r="K1107">
        <f>IF(G1107&lt;&gt;"",MAX('DDD Model Calculations'!$D$20-'Weather Data'!G1107,0),MAX('DDD Model Calculations'!$D$20-AVERAGE('Weather Data'!G1106,'Weather Data'!G1108),0))</f>
        <v>25.699999809265137</v>
      </c>
      <c r="L1107" s="2">
        <f t="shared" si="85"/>
        <v>42745</v>
      </c>
      <c r="M1107">
        <f t="shared" si="86"/>
        <v>11555.499994888902</v>
      </c>
      <c r="N1107">
        <f t="shared" si="87"/>
        <v>12237.800000905991</v>
      </c>
      <c r="O1107">
        <f t="shared" si="88"/>
        <v>13710.699999988079</v>
      </c>
      <c r="P1107">
        <f t="shared" si="89"/>
        <v>16918.000023297966</v>
      </c>
    </row>
    <row r="1108" spans="1:16" x14ac:dyDescent="0.4">
      <c r="A1108" s="1">
        <v>2017</v>
      </c>
      <c r="B1108" s="1">
        <v>1</v>
      </c>
      <c r="C1108" s="1">
        <v>11</v>
      </c>
      <c r="D1108" s="1">
        <v>4.0999999046325684</v>
      </c>
      <c r="E1108" s="1">
        <v>4.1999998092651367</v>
      </c>
      <c r="F1108" s="1">
        <v>3.5999999046325679</v>
      </c>
      <c r="G1108" s="1">
        <v>-19.79999923706055</v>
      </c>
      <c r="H1108">
        <f>IF(D1108&lt;&gt;"",MAX('DDD Model Calculations'!$D$20-'Weather Data'!D1108,0),MAX('DDD Model Calculations'!$D$20-AVERAGE('Weather Data'!D1107,'Weather Data'!D1109),0))</f>
        <v>13.900000095367432</v>
      </c>
      <c r="I1108">
        <f>IF(E1108&lt;&gt;"",MAX('DDD Model Calculations'!$D$20-'Weather Data'!E1108,0),MAX('DDD Model Calculations'!$D$20-AVERAGE('Weather Data'!E1107,'Weather Data'!E1109),0))</f>
        <v>13.800000190734863</v>
      </c>
      <c r="J1108">
        <f>IF(F1108&lt;&gt;"",MAX('DDD Model Calculations'!$D$20-'Weather Data'!F1108,0),MAX('DDD Model Calculations'!$D$20-AVERAGE('Weather Data'!F1107,'Weather Data'!F1109),0))</f>
        <v>14.400000095367432</v>
      </c>
      <c r="K1108">
        <f>IF(G1108&lt;&gt;"",MAX('DDD Model Calculations'!$D$20-'Weather Data'!G1108,0),MAX('DDD Model Calculations'!$D$20-AVERAGE('Weather Data'!G1107,'Weather Data'!G1109),0))</f>
        <v>37.799999237060547</v>
      </c>
      <c r="L1108" s="2">
        <f t="shared" si="85"/>
        <v>42746</v>
      </c>
      <c r="M1108">
        <f t="shared" si="86"/>
        <v>11569.399994984269</v>
      </c>
      <c r="N1108">
        <f t="shared" si="87"/>
        <v>12251.600001096725</v>
      </c>
      <c r="O1108">
        <f t="shared" si="88"/>
        <v>13725.100000083447</v>
      </c>
      <c r="P1108">
        <f t="shared" si="89"/>
        <v>16955.800022535026</v>
      </c>
    </row>
    <row r="1109" spans="1:16" x14ac:dyDescent="0.4">
      <c r="A1109" s="1">
        <v>2017</v>
      </c>
      <c r="B1109" s="1">
        <v>1</v>
      </c>
      <c r="C1109" s="1">
        <v>12</v>
      </c>
      <c r="D1109" s="1">
        <v>3.2999999523162842</v>
      </c>
      <c r="E1109" s="1">
        <v>3.7999999523162842</v>
      </c>
      <c r="F1109" s="1">
        <v>1.299999952316284</v>
      </c>
      <c r="G1109" s="1">
        <v>-20.70000076293945</v>
      </c>
      <c r="H1109">
        <f>IF(D1109&lt;&gt;"",MAX('DDD Model Calculations'!$D$20-'Weather Data'!D1109,0),MAX('DDD Model Calculations'!$D$20-AVERAGE('Weather Data'!D1108,'Weather Data'!D1110),0))</f>
        <v>14.700000047683716</v>
      </c>
      <c r="I1109">
        <f>IF(E1109&lt;&gt;"",MAX('DDD Model Calculations'!$D$20-'Weather Data'!E1109,0),MAX('DDD Model Calculations'!$D$20-AVERAGE('Weather Data'!E1108,'Weather Data'!E1110),0))</f>
        <v>14.200000047683716</v>
      </c>
      <c r="J1109">
        <f>IF(F1109&lt;&gt;"",MAX('DDD Model Calculations'!$D$20-'Weather Data'!F1109,0),MAX('DDD Model Calculations'!$D$20-AVERAGE('Weather Data'!F1108,'Weather Data'!F1110),0))</f>
        <v>16.700000047683716</v>
      </c>
      <c r="K1109">
        <f>IF(G1109&lt;&gt;"",MAX('DDD Model Calculations'!$D$20-'Weather Data'!G1109,0),MAX('DDD Model Calculations'!$D$20-AVERAGE('Weather Data'!G1108,'Weather Data'!G1110),0))</f>
        <v>38.700000762939453</v>
      </c>
      <c r="L1109" s="2">
        <f t="shared" si="85"/>
        <v>42747</v>
      </c>
      <c r="M1109">
        <f t="shared" si="86"/>
        <v>11584.099995031953</v>
      </c>
      <c r="N1109">
        <f t="shared" si="87"/>
        <v>12265.800001144409</v>
      </c>
      <c r="O1109">
        <f t="shared" si="88"/>
        <v>13741.80000013113</v>
      </c>
      <c r="P1109">
        <f t="shared" si="89"/>
        <v>16994.500023297966</v>
      </c>
    </row>
    <row r="1110" spans="1:16" x14ac:dyDescent="0.4">
      <c r="A1110" s="1">
        <v>2017</v>
      </c>
      <c r="B1110" s="1">
        <v>1</v>
      </c>
      <c r="C1110" s="1">
        <v>13</v>
      </c>
      <c r="D1110" s="1">
        <v>-5.1999998092651367</v>
      </c>
      <c r="E1110" s="1">
        <v>-5.6999998092651367</v>
      </c>
      <c r="F1110" s="1">
        <v>-9</v>
      </c>
      <c r="G1110" s="1">
        <v>-22.70000076293945</v>
      </c>
      <c r="H1110">
        <f>IF(D1110&lt;&gt;"",MAX('DDD Model Calculations'!$D$20-'Weather Data'!D1110,0),MAX('DDD Model Calculations'!$D$20-AVERAGE('Weather Data'!D1109,'Weather Data'!D1111),0))</f>
        <v>23.199999809265137</v>
      </c>
      <c r="I1110">
        <f>IF(E1110&lt;&gt;"",MAX('DDD Model Calculations'!$D$20-'Weather Data'!E1110,0),MAX('DDD Model Calculations'!$D$20-AVERAGE('Weather Data'!E1109,'Weather Data'!E1111),0))</f>
        <v>23.699999809265137</v>
      </c>
      <c r="J1110">
        <f>IF(F1110&lt;&gt;"",MAX('DDD Model Calculations'!$D$20-'Weather Data'!F1110,0),MAX('DDD Model Calculations'!$D$20-AVERAGE('Weather Data'!F1109,'Weather Data'!F1111),0))</f>
        <v>27</v>
      </c>
      <c r="K1110">
        <f>IF(G1110&lt;&gt;"",MAX('DDD Model Calculations'!$D$20-'Weather Data'!G1110,0),MAX('DDD Model Calculations'!$D$20-AVERAGE('Weather Data'!G1109,'Weather Data'!G1111),0))</f>
        <v>40.700000762939453</v>
      </c>
      <c r="L1110" s="2">
        <f t="shared" si="85"/>
        <v>42748</v>
      </c>
      <c r="M1110">
        <f t="shared" si="86"/>
        <v>11607.299994841218</v>
      </c>
      <c r="N1110">
        <f t="shared" si="87"/>
        <v>12289.500000953674</v>
      </c>
      <c r="O1110">
        <f t="shared" si="88"/>
        <v>13768.80000013113</v>
      </c>
      <c r="P1110">
        <f t="shared" si="89"/>
        <v>17035.200024060905</v>
      </c>
    </row>
    <row r="1111" spans="1:16" x14ac:dyDescent="0.4">
      <c r="A1111" s="1">
        <v>2017</v>
      </c>
      <c r="B1111" s="1">
        <v>1</v>
      </c>
      <c r="C1111" s="1">
        <v>14</v>
      </c>
      <c r="D1111" s="1">
        <v>-6.1999998092651367</v>
      </c>
      <c r="E1111" s="1">
        <v>-5.0999999046325684</v>
      </c>
      <c r="F1111" s="1">
        <v>-13.80000019073486</v>
      </c>
      <c r="G1111" s="1">
        <v>-13.80000019073486</v>
      </c>
      <c r="H1111">
        <f>IF(D1111&lt;&gt;"",MAX('DDD Model Calculations'!$D$20-'Weather Data'!D1111,0),MAX('DDD Model Calculations'!$D$20-AVERAGE('Weather Data'!D1110,'Weather Data'!D1112),0))</f>
        <v>24.199999809265137</v>
      </c>
      <c r="I1111">
        <f>IF(E1111&lt;&gt;"",MAX('DDD Model Calculations'!$D$20-'Weather Data'!E1111,0),MAX('DDD Model Calculations'!$D$20-AVERAGE('Weather Data'!E1110,'Weather Data'!E1112),0))</f>
        <v>23.099999904632568</v>
      </c>
      <c r="J1111">
        <f>IF(F1111&lt;&gt;"",MAX('DDD Model Calculations'!$D$20-'Weather Data'!F1111,0),MAX('DDD Model Calculations'!$D$20-AVERAGE('Weather Data'!F1110,'Weather Data'!F1112),0))</f>
        <v>31.80000019073486</v>
      </c>
      <c r="K1111">
        <f>IF(G1111&lt;&gt;"",MAX('DDD Model Calculations'!$D$20-'Weather Data'!G1111,0),MAX('DDD Model Calculations'!$D$20-AVERAGE('Weather Data'!G1110,'Weather Data'!G1112),0))</f>
        <v>31.80000019073486</v>
      </c>
      <c r="L1111" s="2">
        <f t="shared" si="85"/>
        <v>42749</v>
      </c>
      <c r="M1111">
        <f t="shared" si="86"/>
        <v>11631.499994650483</v>
      </c>
      <c r="N1111">
        <f t="shared" si="87"/>
        <v>12312.600000858307</v>
      </c>
      <c r="O1111">
        <f t="shared" si="88"/>
        <v>13800.600000321865</v>
      </c>
      <c r="P1111">
        <f t="shared" si="89"/>
        <v>17067.00002425164</v>
      </c>
    </row>
    <row r="1112" spans="1:16" x14ac:dyDescent="0.4">
      <c r="A1112" s="1">
        <v>2017</v>
      </c>
      <c r="B1112" s="1">
        <v>1</v>
      </c>
      <c r="C1112" s="1">
        <v>15</v>
      </c>
      <c r="D1112" s="1">
        <v>-3.7000000476837158</v>
      </c>
      <c r="E1112" s="1">
        <v>-4.8000001907348633</v>
      </c>
      <c r="F1112" s="1">
        <v>-9.3999996185302734</v>
      </c>
      <c r="G1112" s="1">
        <v>-12.60000038146973</v>
      </c>
      <c r="H1112">
        <f>IF(D1112&lt;&gt;"",MAX('DDD Model Calculations'!$D$20-'Weather Data'!D1112,0),MAX('DDD Model Calculations'!$D$20-AVERAGE('Weather Data'!D1111,'Weather Data'!D1113),0))</f>
        <v>21.700000047683716</v>
      </c>
      <c r="I1112">
        <f>IF(E1112&lt;&gt;"",MAX('DDD Model Calculations'!$D$20-'Weather Data'!E1112,0),MAX('DDD Model Calculations'!$D$20-AVERAGE('Weather Data'!E1111,'Weather Data'!E1113),0))</f>
        <v>22.800000190734863</v>
      </c>
      <c r="J1112">
        <f>IF(F1112&lt;&gt;"",MAX('DDD Model Calculations'!$D$20-'Weather Data'!F1112,0),MAX('DDD Model Calculations'!$D$20-AVERAGE('Weather Data'!F1111,'Weather Data'!F1113),0))</f>
        <v>27.399999618530273</v>
      </c>
      <c r="K1112">
        <f>IF(G1112&lt;&gt;"",MAX('DDD Model Calculations'!$D$20-'Weather Data'!G1112,0),MAX('DDD Model Calculations'!$D$20-AVERAGE('Weather Data'!G1111,'Weather Data'!G1113),0))</f>
        <v>30.60000038146973</v>
      </c>
      <c r="L1112" s="2">
        <f t="shared" si="85"/>
        <v>42750</v>
      </c>
      <c r="M1112">
        <f t="shared" si="86"/>
        <v>11653.199994698167</v>
      </c>
      <c r="N1112">
        <f t="shared" si="87"/>
        <v>12335.400001049042</v>
      </c>
      <c r="O1112">
        <f t="shared" si="88"/>
        <v>13827.999999940395</v>
      </c>
      <c r="P1112">
        <f t="shared" si="89"/>
        <v>17097.60002463311</v>
      </c>
    </row>
    <row r="1113" spans="1:16" x14ac:dyDescent="0.4">
      <c r="A1113" s="1">
        <v>2017</v>
      </c>
      <c r="B1113" s="1">
        <v>1</v>
      </c>
      <c r="C1113" s="1">
        <v>16</v>
      </c>
      <c r="D1113" s="1">
        <v>-1.8999999761581421</v>
      </c>
      <c r="E1113" s="1">
        <v>-3.2000000476837158</v>
      </c>
      <c r="F1113" s="1">
        <v>-4.9000000953674316</v>
      </c>
      <c r="G1113" s="1">
        <v>-8.5</v>
      </c>
      <c r="H1113">
        <f>IF(D1113&lt;&gt;"",MAX('DDD Model Calculations'!$D$20-'Weather Data'!D1113,0),MAX('DDD Model Calculations'!$D$20-AVERAGE('Weather Data'!D1112,'Weather Data'!D1114),0))</f>
        <v>19.899999976158142</v>
      </c>
      <c r="I1113">
        <f>IF(E1113&lt;&gt;"",MAX('DDD Model Calculations'!$D$20-'Weather Data'!E1113,0),MAX('DDD Model Calculations'!$D$20-AVERAGE('Weather Data'!E1112,'Weather Data'!E1114),0))</f>
        <v>21.200000047683716</v>
      </c>
      <c r="J1113">
        <f>IF(F1113&lt;&gt;"",MAX('DDD Model Calculations'!$D$20-'Weather Data'!F1113,0),MAX('DDD Model Calculations'!$D$20-AVERAGE('Weather Data'!F1112,'Weather Data'!F1114),0))</f>
        <v>22.900000095367432</v>
      </c>
      <c r="K1113">
        <f>IF(G1113&lt;&gt;"",MAX('DDD Model Calculations'!$D$20-'Weather Data'!G1113,0),MAX('DDD Model Calculations'!$D$20-AVERAGE('Weather Data'!G1112,'Weather Data'!G1114),0))</f>
        <v>26.5</v>
      </c>
      <c r="L1113" s="2">
        <f t="shared" si="85"/>
        <v>42751</v>
      </c>
      <c r="M1113">
        <f t="shared" si="86"/>
        <v>11673.099994674325</v>
      </c>
      <c r="N1113">
        <f t="shared" si="87"/>
        <v>12356.600001096725</v>
      </c>
      <c r="O1113">
        <f t="shared" si="88"/>
        <v>13850.900000035763</v>
      </c>
      <c r="P1113">
        <f t="shared" si="89"/>
        <v>17124.10002463311</v>
      </c>
    </row>
    <row r="1114" spans="1:16" x14ac:dyDescent="0.4">
      <c r="A1114" s="1">
        <v>2017</v>
      </c>
      <c r="B1114" s="1">
        <v>1</v>
      </c>
      <c r="C1114" s="1">
        <v>17</v>
      </c>
      <c r="D1114" s="1">
        <v>0.69999998807907104</v>
      </c>
      <c r="E1114" s="1">
        <v>1.8999999761581421</v>
      </c>
      <c r="F1114" s="1">
        <v>-5.4000000953674316</v>
      </c>
      <c r="G1114" s="1">
        <v>-5.0999999046325684</v>
      </c>
      <c r="H1114">
        <f>IF(D1114&lt;&gt;"",MAX('DDD Model Calculations'!$D$20-'Weather Data'!D1114,0),MAX('DDD Model Calculations'!$D$20-AVERAGE('Weather Data'!D1113,'Weather Data'!D1115),0))</f>
        <v>17.300000011920929</v>
      </c>
      <c r="I1114">
        <f>IF(E1114&lt;&gt;"",MAX('DDD Model Calculations'!$D$20-'Weather Data'!E1114,0),MAX('DDD Model Calculations'!$D$20-AVERAGE('Weather Data'!E1113,'Weather Data'!E1115),0))</f>
        <v>16.100000023841858</v>
      </c>
      <c r="J1114">
        <f>IF(F1114&lt;&gt;"",MAX('DDD Model Calculations'!$D$20-'Weather Data'!F1114,0),MAX('DDD Model Calculations'!$D$20-AVERAGE('Weather Data'!F1113,'Weather Data'!F1115),0))</f>
        <v>23.400000095367432</v>
      </c>
      <c r="K1114">
        <f>IF(G1114&lt;&gt;"",MAX('DDD Model Calculations'!$D$20-'Weather Data'!G1114,0),MAX('DDD Model Calculations'!$D$20-AVERAGE('Weather Data'!G1113,'Weather Data'!G1115),0))</f>
        <v>23.099999904632568</v>
      </c>
      <c r="L1114" s="2">
        <f t="shared" si="85"/>
        <v>42752</v>
      </c>
      <c r="M1114">
        <f t="shared" si="86"/>
        <v>11690.399994686246</v>
      </c>
      <c r="N1114">
        <f t="shared" si="87"/>
        <v>12372.700001120567</v>
      </c>
      <c r="O1114">
        <f t="shared" si="88"/>
        <v>13874.30000013113</v>
      </c>
      <c r="P1114">
        <f t="shared" si="89"/>
        <v>17147.200024537742</v>
      </c>
    </row>
    <row r="1115" spans="1:16" x14ac:dyDescent="0.4">
      <c r="A1115" s="1">
        <v>2017</v>
      </c>
      <c r="B1115" s="1">
        <v>1</v>
      </c>
      <c r="C1115" s="1">
        <v>18</v>
      </c>
      <c r="D1115" s="1">
        <v>2</v>
      </c>
      <c r="E1115" s="1">
        <v>1.8999999761581421</v>
      </c>
      <c r="F1115" s="1">
        <v>-2.4000000953674321</v>
      </c>
      <c r="G1115" s="1">
        <v>-4.6999998092651367</v>
      </c>
      <c r="H1115">
        <f>IF(D1115&lt;&gt;"",MAX('DDD Model Calculations'!$D$20-'Weather Data'!D1115,0),MAX('DDD Model Calculations'!$D$20-AVERAGE('Weather Data'!D1114,'Weather Data'!D1116),0))</f>
        <v>16</v>
      </c>
      <c r="I1115">
        <f>IF(E1115&lt;&gt;"",MAX('DDD Model Calculations'!$D$20-'Weather Data'!E1115,0),MAX('DDD Model Calculations'!$D$20-AVERAGE('Weather Data'!E1114,'Weather Data'!E1116),0))</f>
        <v>16.100000023841858</v>
      </c>
      <c r="J1115">
        <f>IF(F1115&lt;&gt;"",MAX('DDD Model Calculations'!$D$20-'Weather Data'!F1115,0),MAX('DDD Model Calculations'!$D$20-AVERAGE('Weather Data'!F1114,'Weather Data'!F1116),0))</f>
        <v>20.400000095367432</v>
      </c>
      <c r="K1115">
        <f>IF(G1115&lt;&gt;"",MAX('DDD Model Calculations'!$D$20-'Weather Data'!G1115,0),MAX('DDD Model Calculations'!$D$20-AVERAGE('Weather Data'!G1114,'Weather Data'!G1116),0))</f>
        <v>22.699999809265137</v>
      </c>
      <c r="L1115" s="2">
        <f t="shared" si="85"/>
        <v>42753</v>
      </c>
      <c r="M1115">
        <f t="shared" si="86"/>
        <v>11706.399994686246</v>
      </c>
      <c r="N1115">
        <f t="shared" si="87"/>
        <v>12388.800001144409</v>
      </c>
      <c r="O1115">
        <f t="shared" si="88"/>
        <v>13894.700000226498</v>
      </c>
      <c r="P1115">
        <f t="shared" si="89"/>
        <v>17169.900024347007</v>
      </c>
    </row>
    <row r="1116" spans="1:16" x14ac:dyDescent="0.4">
      <c r="A1116" s="1">
        <v>2017</v>
      </c>
      <c r="B1116" s="1">
        <v>1</v>
      </c>
      <c r="C1116" s="1">
        <v>19</v>
      </c>
      <c r="D1116" s="1">
        <v>1.8999999761581421</v>
      </c>
      <c r="E1116" s="1">
        <v>0.30000001192092901</v>
      </c>
      <c r="F1116" s="1">
        <v>1.299999952316284</v>
      </c>
      <c r="G1116" s="1">
        <v>-4.4000000953674316</v>
      </c>
      <c r="H1116">
        <f>IF(D1116&lt;&gt;"",MAX('DDD Model Calculations'!$D$20-'Weather Data'!D1116,0),MAX('DDD Model Calculations'!$D$20-AVERAGE('Weather Data'!D1115,'Weather Data'!D1117),0))</f>
        <v>16.100000023841858</v>
      </c>
      <c r="I1116">
        <f>IF(E1116&lt;&gt;"",MAX('DDD Model Calculations'!$D$20-'Weather Data'!E1116,0),MAX('DDD Model Calculations'!$D$20-AVERAGE('Weather Data'!E1115,'Weather Data'!E1117),0))</f>
        <v>17.699999988079071</v>
      </c>
      <c r="J1116">
        <f>IF(F1116&lt;&gt;"",MAX('DDD Model Calculations'!$D$20-'Weather Data'!F1116,0),MAX('DDD Model Calculations'!$D$20-AVERAGE('Weather Data'!F1115,'Weather Data'!F1117),0))</f>
        <v>16.700000047683716</v>
      </c>
      <c r="K1116">
        <f>IF(G1116&lt;&gt;"",MAX('DDD Model Calculations'!$D$20-'Weather Data'!G1116,0),MAX('DDD Model Calculations'!$D$20-AVERAGE('Weather Data'!G1115,'Weather Data'!G1117),0))</f>
        <v>22.400000095367432</v>
      </c>
      <c r="L1116" s="2">
        <f t="shared" si="85"/>
        <v>42754</v>
      </c>
      <c r="M1116">
        <f t="shared" si="86"/>
        <v>11722.499994710088</v>
      </c>
      <c r="N1116">
        <f t="shared" si="87"/>
        <v>12406.500001132488</v>
      </c>
      <c r="O1116">
        <f t="shared" si="88"/>
        <v>13911.400000274181</v>
      </c>
      <c r="P1116">
        <f t="shared" si="89"/>
        <v>17192.300024442375</v>
      </c>
    </row>
    <row r="1117" spans="1:16" x14ac:dyDescent="0.4">
      <c r="A1117" s="1">
        <v>2017</v>
      </c>
      <c r="B1117" s="1">
        <v>1</v>
      </c>
      <c r="C1117" s="1">
        <v>20</v>
      </c>
      <c r="D1117" s="1">
        <v>2.2000000476837158</v>
      </c>
      <c r="E1117" s="1">
        <v>1.299999952316284</v>
      </c>
      <c r="F1117" s="1">
        <v>0.69999998807907104</v>
      </c>
      <c r="G1117" s="1">
        <v>-0.5</v>
      </c>
      <c r="H1117">
        <f>IF(D1117&lt;&gt;"",MAX('DDD Model Calculations'!$D$20-'Weather Data'!D1117,0),MAX('DDD Model Calculations'!$D$20-AVERAGE('Weather Data'!D1116,'Weather Data'!D1118),0))</f>
        <v>15.799999952316284</v>
      </c>
      <c r="I1117">
        <f>IF(E1117&lt;&gt;"",MAX('DDD Model Calculations'!$D$20-'Weather Data'!E1117,0),MAX('DDD Model Calculations'!$D$20-AVERAGE('Weather Data'!E1116,'Weather Data'!E1118),0))</f>
        <v>16.700000047683716</v>
      </c>
      <c r="J1117">
        <f>IF(F1117&lt;&gt;"",MAX('DDD Model Calculations'!$D$20-'Weather Data'!F1117,0),MAX('DDD Model Calculations'!$D$20-AVERAGE('Weather Data'!F1116,'Weather Data'!F1118),0))</f>
        <v>17.300000011920929</v>
      </c>
      <c r="K1117">
        <f>IF(G1117&lt;&gt;"",MAX('DDD Model Calculations'!$D$20-'Weather Data'!G1117,0),MAX('DDD Model Calculations'!$D$20-AVERAGE('Weather Data'!G1116,'Weather Data'!G1118),0))</f>
        <v>18.5</v>
      </c>
      <c r="L1117" s="2">
        <f t="shared" si="85"/>
        <v>42755</v>
      </c>
      <c r="M1117">
        <f t="shared" si="86"/>
        <v>11738.299994662404</v>
      </c>
      <c r="N1117">
        <f t="shared" si="87"/>
        <v>12423.200001180172</v>
      </c>
      <c r="O1117">
        <f t="shared" si="88"/>
        <v>13928.700000286102</v>
      </c>
      <c r="P1117">
        <f t="shared" si="89"/>
        <v>17210.800024442375</v>
      </c>
    </row>
    <row r="1118" spans="1:16" x14ac:dyDescent="0.4">
      <c r="A1118" s="1">
        <v>2017</v>
      </c>
      <c r="B1118" s="1">
        <v>1</v>
      </c>
      <c r="C1118" s="1">
        <v>21</v>
      </c>
      <c r="D1118" s="1">
        <v>4.1999998092651367</v>
      </c>
      <c r="E1118" s="1">
        <v>6</v>
      </c>
      <c r="F1118" s="1">
        <v>1.200000047683716</v>
      </c>
      <c r="G1118" s="1">
        <v>1.299999952316284</v>
      </c>
      <c r="H1118">
        <f>IF(D1118&lt;&gt;"",MAX('DDD Model Calculations'!$D$20-'Weather Data'!D1118,0),MAX('DDD Model Calculations'!$D$20-AVERAGE('Weather Data'!D1117,'Weather Data'!D1119),0))</f>
        <v>13.800000190734863</v>
      </c>
      <c r="I1118">
        <f>IF(E1118&lt;&gt;"",MAX('DDD Model Calculations'!$D$20-'Weather Data'!E1118,0),MAX('DDD Model Calculations'!$D$20-AVERAGE('Weather Data'!E1117,'Weather Data'!E1119),0))</f>
        <v>12</v>
      </c>
      <c r="J1118">
        <f>IF(F1118&lt;&gt;"",MAX('DDD Model Calculations'!$D$20-'Weather Data'!F1118,0),MAX('DDD Model Calculations'!$D$20-AVERAGE('Weather Data'!F1117,'Weather Data'!F1119),0))</f>
        <v>16.799999952316284</v>
      </c>
      <c r="K1118">
        <f>IF(G1118&lt;&gt;"",MAX('DDD Model Calculations'!$D$20-'Weather Data'!G1118,0),MAX('DDD Model Calculations'!$D$20-AVERAGE('Weather Data'!G1117,'Weather Data'!G1119),0))</f>
        <v>16.700000047683716</v>
      </c>
      <c r="L1118" s="2">
        <f t="shared" si="85"/>
        <v>42756</v>
      </c>
      <c r="M1118">
        <f t="shared" si="86"/>
        <v>11752.099994853139</v>
      </c>
      <c r="N1118">
        <f t="shared" si="87"/>
        <v>12435.200001180172</v>
      </c>
      <c r="O1118">
        <f t="shared" si="88"/>
        <v>13945.500000238419</v>
      </c>
      <c r="P1118">
        <f t="shared" si="89"/>
        <v>17227.500024490058</v>
      </c>
    </row>
    <row r="1119" spans="1:16" x14ac:dyDescent="0.4">
      <c r="A1119" s="1">
        <v>2017</v>
      </c>
      <c r="B1119" s="1">
        <v>1</v>
      </c>
      <c r="C1119" s="1">
        <v>22</v>
      </c>
      <c r="D1119" s="1">
        <v>3.5999999046325679</v>
      </c>
      <c r="E1119" s="1">
        <v>3.9000000953674321</v>
      </c>
      <c r="F1119" s="1">
        <v>0.30000001192092901</v>
      </c>
      <c r="G1119" s="1">
        <v>1.200000047683716</v>
      </c>
      <c r="H1119">
        <f>IF(D1119&lt;&gt;"",MAX('DDD Model Calculations'!$D$20-'Weather Data'!D1119,0),MAX('DDD Model Calculations'!$D$20-AVERAGE('Weather Data'!D1118,'Weather Data'!D1120),0))</f>
        <v>14.400000095367432</v>
      </c>
      <c r="I1119">
        <f>IF(E1119&lt;&gt;"",MAX('DDD Model Calculations'!$D$20-'Weather Data'!E1119,0),MAX('DDD Model Calculations'!$D$20-AVERAGE('Weather Data'!E1118,'Weather Data'!E1120),0))</f>
        <v>14.099999904632568</v>
      </c>
      <c r="J1119">
        <f>IF(F1119&lt;&gt;"",MAX('DDD Model Calculations'!$D$20-'Weather Data'!F1119,0),MAX('DDD Model Calculations'!$D$20-AVERAGE('Weather Data'!F1118,'Weather Data'!F1120),0))</f>
        <v>17.699999988079071</v>
      </c>
      <c r="K1119">
        <f>IF(G1119&lt;&gt;"",MAX('DDD Model Calculations'!$D$20-'Weather Data'!G1119,0),MAX('DDD Model Calculations'!$D$20-AVERAGE('Weather Data'!G1118,'Weather Data'!G1120),0))</f>
        <v>16.799999952316284</v>
      </c>
      <c r="L1119" s="2">
        <f t="shared" si="85"/>
        <v>42757</v>
      </c>
      <c r="M1119">
        <f t="shared" si="86"/>
        <v>11766.499994948506</v>
      </c>
      <c r="N1119">
        <f t="shared" si="87"/>
        <v>12449.300001084805</v>
      </c>
      <c r="O1119">
        <f t="shared" si="88"/>
        <v>13963.200000226498</v>
      </c>
      <c r="P1119">
        <f t="shared" si="89"/>
        <v>17244.300024442375</v>
      </c>
    </row>
    <row r="1120" spans="1:16" x14ac:dyDescent="0.4">
      <c r="A1120" s="1">
        <v>2017</v>
      </c>
      <c r="B1120" s="1">
        <v>1</v>
      </c>
      <c r="C1120" s="1">
        <v>23</v>
      </c>
      <c r="D1120" s="1">
        <v>2.2000000476837158</v>
      </c>
      <c r="E1120" s="1">
        <v>2.2999999523162842</v>
      </c>
      <c r="F1120" s="1">
        <v>-1.8999999761581421</v>
      </c>
      <c r="G1120" s="1">
        <v>0.80000001192092896</v>
      </c>
      <c r="H1120">
        <f>IF(D1120&lt;&gt;"",MAX('DDD Model Calculations'!$D$20-'Weather Data'!D1120,0),MAX('DDD Model Calculations'!$D$20-AVERAGE('Weather Data'!D1119,'Weather Data'!D1121),0))</f>
        <v>15.799999952316284</v>
      </c>
      <c r="I1120">
        <f>IF(E1120&lt;&gt;"",MAX('DDD Model Calculations'!$D$20-'Weather Data'!E1120,0),MAX('DDD Model Calculations'!$D$20-AVERAGE('Weather Data'!E1119,'Weather Data'!E1121),0))</f>
        <v>15.700000047683716</v>
      </c>
      <c r="J1120">
        <f>IF(F1120&lt;&gt;"",MAX('DDD Model Calculations'!$D$20-'Weather Data'!F1120,0),MAX('DDD Model Calculations'!$D$20-AVERAGE('Weather Data'!F1119,'Weather Data'!F1121),0))</f>
        <v>19.899999976158142</v>
      </c>
      <c r="K1120">
        <f>IF(G1120&lt;&gt;"",MAX('DDD Model Calculations'!$D$20-'Weather Data'!G1120,0),MAX('DDD Model Calculations'!$D$20-AVERAGE('Weather Data'!G1119,'Weather Data'!G1121),0))</f>
        <v>17.199999988079071</v>
      </c>
      <c r="L1120" s="2">
        <f t="shared" si="85"/>
        <v>42758</v>
      </c>
      <c r="M1120">
        <f t="shared" si="86"/>
        <v>11782.299994900823</v>
      </c>
      <c r="N1120">
        <f t="shared" si="87"/>
        <v>12465.000001132488</v>
      </c>
      <c r="O1120">
        <f t="shared" si="88"/>
        <v>13983.100000202656</v>
      </c>
      <c r="P1120">
        <f t="shared" si="89"/>
        <v>17261.500024430454</v>
      </c>
    </row>
    <row r="1121" spans="1:16" x14ac:dyDescent="0.4">
      <c r="A1121" s="1">
        <v>2017</v>
      </c>
      <c r="B1121" s="1">
        <v>1</v>
      </c>
      <c r="C1121" s="1">
        <v>24</v>
      </c>
      <c r="D1121" s="1">
        <v>0.40000000596046448</v>
      </c>
      <c r="E1121" s="1">
        <v>1</v>
      </c>
      <c r="F1121" s="1">
        <v>-3</v>
      </c>
      <c r="G1121" s="1">
        <v>1.200000047683716</v>
      </c>
      <c r="H1121">
        <f>IF(D1121&lt;&gt;"",MAX('DDD Model Calculations'!$D$20-'Weather Data'!D1121,0),MAX('DDD Model Calculations'!$D$20-AVERAGE('Weather Data'!D1120,'Weather Data'!D1122),0))</f>
        <v>17.599999994039536</v>
      </c>
      <c r="I1121">
        <f>IF(E1121&lt;&gt;"",MAX('DDD Model Calculations'!$D$20-'Weather Data'!E1121,0),MAX('DDD Model Calculations'!$D$20-AVERAGE('Weather Data'!E1120,'Weather Data'!E1122),0))</f>
        <v>17</v>
      </c>
      <c r="J1121">
        <f>IF(F1121&lt;&gt;"",MAX('DDD Model Calculations'!$D$20-'Weather Data'!F1121,0),MAX('DDD Model Calculations'!$D$20-AVERAGE('Weather Data'!F1120,'Weather Data'!F1122),0))</f>
        <v>21</v>
      </c>
      <c r="K1121">
        <f>IF(G1121&lt;&gt;"",MAX('DDD Model Calculations'!$D$20-'Weather Data'!G1121,0),MAX('DDD Model Calculations'!$D$20-AVERAGE('Weather Data'!G1120,'Weather Data'!G1122),0))</f>
        <v>16.799999952316284</v>
      </c>
      <c r="L1121" s="2">
        <f t="shared" si="85"/>
        <v>42759</v>
      </c>
      <c r="M1121">
        <f t="shared" si="86"/>
        <v>11799.899994894862</v>
      </c>
      <c r="N1121">
        <f t="shared" si="87"/>
        <v>12482.000001132488</v>
      </c>
      <c r="O1121">
        <f t="shared" si="88"/>
        <v>14004.100000202656</v>
      </c>
      <c r="P1121">
        <f t="shared" si="89"/>
        <v>17278.30002438277</v>
      </c>
    </row>
    <row r="1122" spans="1:16" x14ac:dyDescent="0.4">
      <c r="A1122" s="1">
        <v>2017</v>
      </c>
      <c r="B1122" s="1">
        <v>1</v>
      </c>
      <c r="C1122" s="1">
        <v>25</v>
      </c>
      <c r="D1122" s="1">
        <v>2.2000000476837158</v>
      </c>
      <c r="E1122" s="1">
        <v>3.5999999046325679</v>
      </c>
      <c r="F1122" s="1">
        <v>-1.3999999761581421</v>
      </c>
      <c r="G1122" s="1">
        <v>-0.69999998807907104</v>
      </c>
      <c r="H1122">
        <f>IF(D1122&lt;&gt;"",MAX('DDD Model Calculations'!$D$20-'Weather Data'!D1122,0),MAX('DDD Model Calculations'!$D$20-AVERAGE('Weather Data'!D1121,'Weather Data'!D1123),0))</f>
        <v>15.799999952316284</v>
      </c>
      <c r="I1122">
        <f>IF(E1122&lt;&gt;"",MAX('DDD Model Calculations'!$D$20-'Weather Data'!E1122,0),MAX('DDD Model Calculations'!$D$20-AVERAGE('Weather Data'!E1121,'Weather Data'!E1123),0))</f>
        <v>14.400000095367432</v>
      </c>
      <c r="J1122">
        <f>IF(F1122&lt;&gt;"",MAX('DDD Model Calculations'!$D$20-'Weather Data'!F1122,0),MAX('DDD Model Calculations'!$D$20-AVERAGE('Weather Data'!F1121,'Weather Data'!F1123),0))</f>
        <v>19.399999976158142</v>
      </c>
      <c r="K1122">
        <f>IF(G1122&lt;&gt;"",MAX('DDD Model Calculations'!$D$20-'Weather Data'!G1122,0),MAX('DDD Model Calculations'!$D$20-AVERAGE('Weather Data'!G1121,'Weather Data'!G1123),0))</f>
        <v>18.699999988079071</v>
      </c>
      <c r="L1122" s="2">
        <f t="shared" si="85"/>
        <v>42760</v>
      </c>
      <c r="M1122">
        <f t="shared" si="86"/>
        <v>11815.699994847178</v>
      </c>
      <c r="N1122">
        <f t="shared" si="87"/>
        <v>12496.400001227856</v>
      </c>
      <c r="O1122">
        <f t="shared" si="88"/>
        <v>14023.500000178814</v>
      </c>
      <c r="P1122">
        <f t="shared" si="89"/>
        <v>17297.000024370849</v>
      </c>
    </row>
    <row r="1123" spans="1:16" x14ac:dyDescent="0.4">
      <c r="A1123" s="1">
        <v>2017</v>
      </c>
      <c r="B1123" s="1">
        <v>1</v>
      </c>
      <c r="C1123" s="1">
        <v>26</v>
      </c>
      <c r="D1123" s="1">
        <v>2.0999999046325679</v>
      </c>
      <c r="E1123" s="1">
        <v>2</v>
      </c>
      <c r="F1123" s="1">
        <v>0.10000000149011611</v>
      </c>
      <c r="G1123" s="1">
        <v>-2.2999999523162842</v>
      </c>
      <c r="H1123">
        <f>IF(D1123&lt;&gt;"",MAX('DDD Model Calculations'!$D$20-'Weather Data'!D1123,0),MAX('DDD Model Calculations'!$D$20-AVERAGE('Weather Data'!D1122,'Weather Data'!D1124),0))</f>
        <v>15.900000095367432</v>
      </c>
      <c r="I1123">
        <f>IF(E1123&lt;&gt;"",MAX('DDD Model Calculations'!$D$20-'Weather Data'!E1123,0),MAX('DDD Model Calculations'!$D$20-AVERAGE('Weather Data'!E1122,'Weather Data'!E1124),0))</f>
        <v>16</v>
      </c>
      <c r="J1123">
        <f>IF(F1123&lt;&gt;"",MAX('DDD Model Calculations'!$D$20-'Weather Data'!F1123,0),MAX('DDD Model Calculations'!$D$20-AVERAGE('Weather Data'!F1122,'Weather Data'!F1124),0))</f>
        <v>17.899999998509884</v>
      </c>
      <c r="K1123">
        <f>IF(G1123&lt;&gt;"",MAX('DDD Model Calculations'!$D$20-'Weather Data'!G1123,0),MAX('DDD Model Calculations'!$D$20-AVERAGE('Weather Data'!G1122,'Weather Data'!G1124),0))</f>
        <v>20.299999952316284</v>
      </c>
      <c r="L1123" s="2">
        <f t="shared" si="85"/>
        <v>42761</v>
      </c>
      <c r="M1123">
        <f t="shared" si="86"/>
        <v>11831.599994942546</v>
      </c>
      <c r="N1123">
        <f t="shared" si="87"/>
        <v>12512.400001227856</v>
      </c>
      <c r="O1123">
        <f t="shared" si="88"/>
        <v>14041.400000177324</v>
      </c>
      <c r="P1123">
        <f t="shared" si="89"/>
        <v>17317.300024323165</v>
      </c>
    </row>
    <row r="1124" spans="1:16" x14ac:dyDescent="0.4">
      <c r="A1124" s="1">
        <v>2017</v>
      </c>
      <c r="B1124" s="1">
        <v>1</v>
      </c>
      <c r="C1124" s="1">
        <v>27</v>
      </c>
      <c r="D1124" s="1">
        <v>0.10000000149011611</v>
      </c>
      <c r="E1124" s="1">
        <v>-1.700000047683716</v>
      </c>
      <c r="F1124" s="1">
        <v>-1.299999952316284</v>
      </c>
      <c r="G1124" s="1">
        <v>-4</v>
      </c>
      <c r="H1124">
        <f>IF(D1124&lt;&gt;"",MAX('DDD Model Calculations'!$D$20-'Weather Data'!D1124,0),MAX('DDD Model Calculations'!$D$20-AVERAGE('Weather Data'!D1123,'Weather Data'!D1125),0))</f>
        <v>17.899999998509884</v>
      </c>
      <c r="I1124">
        <f>IF(E1124&lt;&gt;"",MAX('DDD Model Calculations'!$D$20-'Weather Data'!E1124,0),MAX('DDD Model Calculations'!$D$20-AVERAGE('Weather Data'!E1123,'Weather Data'!E1125),0))</f>
        <v>19.700000047683716</v>
      </c>
      <c r="J1124">
        <f>IF(F1124&lt;&gt;"",MAX('DDD Model Calculations'!$D$20-'Weather Data'!F1124,0),MAX('DDD Model Calculations'!$D$20-AVERAGE('Weather Data'!F1123,'Weather Data'!F1125),0))</f>
        <v>19.299999952316284</v>
      </c>
      <c r="K1124">
        <f>IF(G1124&lt;&gt;"",MAX('DDD Model Calculations'!$D$20-'Weather Data'!G1124,0),MAX('DDD Model Calculations'!$D$20-AVERAGE('Weather Data'!G1123,'Weather Data'!G1125),0))</f>
        <v>22</v>
      </c>
      <c r="L1124" s="2">
        <f t="shared" si="85"/>
        <v>42762</v>
      </c>
      <c r="M1124">
        <f t="shared" si="86"/>
        <v>11849.499994941056</v>
      </c>
      <c r="N1124">
        <f t="shared" si="87"/>
        <v>12532.100001275539</v>
      </c>
      <c r="O1124">
        <f t="shared" si="88"/>
        <v>14060.70000012964</v>
      </c>
      <c r="P1124">
        <f t="shared" si="89"/>
        <v>17339.300024323165</v>
      </c>
    </row>
    <row r="1125" spans="1:16" x14ac:dyDescent="0.4">
      <c r="A1125" s="1">
        <v>2017</v>
      </c>
      <c r="B1125" s="1">
        <v>1</v>
      </c>
      <c r="C1125" s="1">
        <v>28</v>
      </c>
      <c r="D1125" s="1">
        <v>-1.700000047683716</v>
      </c>
      <c r="E1125" s="1">
        <v>-3.0999999046325679</v>
      </c>
      <c r="F1125" s="1">
        <v>-2.9000000953674321</v>
      </c>
      <c r="G1125" s="1">
        <v>-7.5</v>
      </c>
      <c r="H1125">
        <f>IF(D1125&lt;&gt;"",MAX('DDD Model Calculations'!$D$20-'Weather Data'!D1125,0),MAX('DDD Model Calculations'!$D$20-AVERAGE('Weather Data'!D1124,'Weather Data'!D1126),0))</f>
        <v>19.700000047683716</v>
      </c>
      <c r="I1125">
        <f>IF(E1125&lt;&gt;"",MAX('DDD Model Calculations'!$D$20-'Weather Data'!E1125,0),MAX('DDD Model Calculations'!$D$20-AVERAGE('Weather Data'!E1124,'Weather Data'!E1126),0))</f>
        <v>21.099999904632568</v>
      </c>
      <c r="J1125">
        <f>IF(F1125&lt;&gt;"",MAX('DDD Model Calculations'!$D$20-'Weather Data'!F1125,0),MAX('DDD Model Calculations'!$D$20-AVERAGE('Weather Data'!F1124,'Weather Data'!F1126),0))</f>
        <v>20.900000095367432</v>
      </c>
      <c r="K1125">
        <f>IF(G1125&lt;&gt;"",MAX('DDD Model Calculations'!$D$20-'Weather Data'!G1125,0),MAX('DDD Model Calculations'!$D$20-AVERAGE('Weather Data'!G1124,'Weather Data'!G1126),0))</f>
        <v>25.5</v>
      </c>
      <c r="L1125" s="2">
        <f t="shared" si="85"/>
        <v>42763</v>
      </c>
      <c r="M1125">
        <f t="shared" si="86"/>
        <v>11869.199994988739</v>
      </c>
      <c r="N1125">
        <f t="shared" si="87"/>
        <v>12553.200001180172</v>
      </c>
      <c r="O1125">
        <f t="shared" si="88"/>
        <v>14081.600000225008</v>
      </c>
      <c r="P1125">
        <f t="shared" si="89"/>
        <v>17364.800024323165</v>
      </c>
    </row>
    <row r="1126" spans="1:16" x14ac:dyDescent="0.4">
      <c r="A1126" s="1">
        <v>2017</v>
      </c>
      <c r="B1126" s="1">
        <v>1</v>
      </c>
      <c r="C1126" s="1">
        <v>29</v>
      </c>
      <c r="D1126" s="1">
        <v>-4.5</v>
      </c>
      <c r="E1126" s="1">
        <v>-5.6999998092651367</v>
      </c>
      <c r="F1126" s="1">
        <v>-6.6999998092651367</v>
      </c>
      <c r="G1126" s="1">
        <v>-15.80000019073486</v>
      </c>
      <c r="H1126">
        <f>IF(D1126&lt;&gt;"",MAX('DDD Model Calculations'!$D$20-'Weather Data'!D1126,0),MAX('DDD Model Calculations'!$D$20-AVERAGE('Weather Data'!D1125,'Weather Data'!D1127),0))</f>
        <v>22.5</v>
      </c>
      <c r="I1126">
        <f>IF(E1126&lt;&gt;"",MAX('DDD Model Calculations'!$D$20-'Weather Data'!E1126,0),MAX('DDD Model Calculations'!$D$20-AVERAGE('Weather Data'!E1125,'Weather Data'!E1127),0))</f>
        <v>23.699999809265137</v>
      </c>
      <c r="J1126">
        <f>IF(F1126&lt;&gt;"",MAX('DDD Model Calculations'!$D$20-'Weather Data'!F1126,0),MAX('DDD Model Calculations'!$D$20-AVERAGE('Weather Data'!F1125,'Weather Data'!F1127),0))</f>
        <v>24.699999809265137</v>
      </c>
      <c r="K1126">
        <f>IF(G1126&lt;&gt;"",MAX('DDD Model Calculations'!$D$20-'Weather Data'!G1126,0),MAX('DDD Model Calculations'!$D$20-AVERAGE('Weather Data'!G1125,'Weather Data'!G1127),0))</f>
        <v>33.800000190734863</v>
      </c>
      <c r="L1126" s="2">
        <f t="shared" si="85"/>
        <v>42764</v>
      </c>
      <c r="M1126">
        <f t="shared" si="86"/>
        <v>11891.699994988739</v>
      </c>
      <c r="N1126">
        <f t="shared" si="87"/>
        <v>12576.900000989437</v>
      </c>
      <c r="O1126">
        <f t="shared" si="88"/>
        <v>14106.300000034273</v>
      </c>
      <c r="P1126">
        <f t="shared" si="89"/>
        <v>17398.6000245139</v>
      </c>
    </row>
    <row r="1127" spans="1:16" x14ac:dyDescent="0.4">
      <c r="A1127" s="1">
        <v>2017</v>
      </c>
      <c r="B1127" s="1">
        <v>1</v>
      </c>
      <c r="C1127" s="1">
        <v>30</v>
      </c>
      <c r="D1127" s="1">
        <v>-7.8000001907348633</v>
      </c>
      <c r="E1127" s="1">
        <v>-8.8999996185302734</v>
      </c>
      <c r="F1127" s="1">
        <v>-15.39999961853027</v>
      </c>
      <c r="G1127" s="1">
        <v>-13.5</v>
      </c>
      <c r="H1127">
        <f>IF(D1127&lt;&gt;"",MAX('DDD Model Calculations'!$D$20-'Weather Data'!D1127,0),MAX('DDD Model Calculations'!$D$20-AVERAGE('Weather Data'!D1126,'Weather Data'!D1128),0))</f>
        <v>25.800000190734863</v>
      </c>
      <c r="I1127">
        <f>IF(E1127&lt;&gt;"",MAX('DDD Model Calculations'!$D$20-'Weather Data'!E1127,0),MAX('DDD Model Calculations'!$D$20-AVERAGE('Weather Data'!E1126,'Weather Data'!E1128),0))</f>
        <v>26.899999618530273</v>
      </c>
      <c r="J1127">
        <f>IF(F1127&lt;&gt;"",MAX('DDD Model Calculations'!$D$20-'Weather Data'!F1127,0),MAX('DDD Model Calculations'!$D$20-AVERAGE('Weather Data'!F1126,'Weather Data'!F1128),0))</f>
        <v>33.399999618530273</v>
      </c>
      <c r="K1127">
        <f>IF(G1127&lt;&gt;"",MAX('DDD Model Calculations'!$D$20-'Weather Data'!G1127,0),MAX('DDD Model Calculations'!$D$20-AVERAGE('Weather Data'!G1126,'Weather Data'!G1128),0))</f>
        <v>31.5</v>
      </c>
      <c r="L1127" s="2">
        <f t="shared" si="85"/>
        <v>42765</v>
      </c>
      <c r="M1127">
        <f t="shared" si="86"/>
        <v>11917.499995179474</v>
      </c>
      <c r="N1127">
        <f t="shared" si="87"/>
        <v>12603.800000607967</v>
      </c>
      <c r="O1127">
        <f t="shared" si="88"/>
        <v>14139.699999652803</v>
      </c>
      <c r="P1127">
        <f t="shared" si="89"/>
        <v>17430.1000245139</v>
      </c>
    </row>
    <row r="1128" spans="1:16" x14ac:dyDescent="0.4">
      <c r="A1128" s="1">
        <v>2017</v>
      </c>
      <c r="B1128" s="1">
        <v>1</v>
      </c>
      <c r="C1128" s="1">
        <v>31</v>
      </c>
      <c r="D1128" s="1">
        <v>-4.0999999046325684</v>
      </c>
      <c r="E1128" s="1">
        <v>-4.8000001907348633</v>
      </c>
      <c r="F1128" s="1">
        <v>-15.10000038146973</v>
      </c>
      <c r="G1128" s="1">
        <v>-5.5999999046325684</v>
      </c>
      <c r="H1128">
        <f>IF(D1128&lt;&gt;"",MAX('DDD Model Calculations'!$D$20-'Weather Data'!D1128,0),MAX('DDD Model Calculations'!$D$20-AVERAGE('Weather Data'!D1127,'Weather Data'!D1129),0))</f>
        <v>22.099999904632568</v>
      </c>
      <c r="I1128">
        <f>IF(E1128&lt;&gt;"",MAX('DDD Model Calculations'!$D$20-'Weather Data'!E1128,0),MAX('DDD Model Calculations'!$D$20-AVERAGE('Weather Data'!E1127,'Weather Data'!E1129),0))</f>
        <v>22.800000190734863</v>
      </c>
      <c r="J1128">
        <f>IF(F1128&lt;&gt;"",MAX('DDD Model Calculations'!$D$20-'Weather Data'!F1128,0),MAX('DDD Model Calculations'!$D$20-AVERAGE('Weather Data'!F1127,'Weather Data'!F1129),0))</f>
        <v>33.100000381469727</v>
      </c>
      <c r="K1128">
        <f>IF(G1128&lt;&gt;"",MAX('DDD Model Calculations'!$D$20-'Weather Data'!G1128,0),MAX('DDD Model Calculations'!$D$20-AVERAGE('Weather Data'!G1127,'Weather Data'!G1129),0))</f>
        <v>23.599999904632568</v>
      </c>
      <c r="L1128" s="2">
        <f t="shared" si="85"/>
        <v>42766</v>
      </c>
      <c r="M1128">
        <f t="shared" si="86"/>
        <v>11939.599995084107</v>
      </c>
      <c r="N1128">
        <f t="shared" si="87"/>
        <v>12626.600000798702</v>
      </c>
      <c r="O1128">
        <f t="shared" si="88"/>
        <v>14172.800000034273</v>
      </c>
      <c r="P1128">
        <f t="shared" si="89"/>
        <v>17453.700024418533</v>
      </c>
    </row>
    <row r="1129" spans="1:16" x14ac:dyDescent="0.4">
      <c r="A1129" s="1">
        <v>2017</v>
      </c>
      <c r="B1129" s="1">
        <v>2</v>
      </c>
      <c r="C1129" s="1">
        <v>1</v>
      </c>
      <c r="D1129" s="1">
        <v>-1.200000047683716</v>
      </c>
      <c r="E1129" s="1">
        <v>-1.8999999761581421</v>
      </c>
      <c r="F1129" s="1">
        <v>-9.3000001907348633</v>
      </c>
      <c r="G1129" s="1">
        <v>-12.60000038146973</v>
      </c>
      <c r="H1129">
        <f>IF(D1129&lt;&gt;"",MAX('DDD Model Calculations'!$D$20-'Weather Data'!D1129,0),MAX('DDD Model Calculations'!$D$20-AVERAGE('Weather Data'!D1128,'Weather Data'!D1130),0))</f>
        <v>19.200000047683716</v>
      </c>
      <c r="I1129">
        <f>IF(E1129&lt;&gt;"",MAX('DDD Model Calculations'!$D$20-'Weather Data'!E1129,0),MAX('DDD Model Calculations'!$D$20-AVERAGE('Weather Data'!E1128,'Weather Data'!E1130),0))</f>
        <v>19.899999976158142</v>
      </c>
      <c r="J1129">
        <f>IF(F1129&lt;&gt;"",MAX('DDD Model Calculations'!$D$20-'Weather Data'!F1129,0),MAX('DDD Model Calculations'!$D$20-AVERAGE('Weather Data'!F1128,'Weather Data'!F1130),0))</f>
        <v>27.300000190734863</v>
      </c>
      <c r="K1129">
        <f>IF(G1129&lt;&gt;"",MAX('DDD Model Calculations'!$D$20-'Weather Data'!G1129,0),MAX('DDD Model Calculations'!$D$20-AVERAGE('Weather Data'!G1128,'Weather Data'!G1130),0))</f>
        <v>30.60000038146973</v>
      </c>
      <c r="L1129" s="2">
        <f t="shared" si="85"/>
        <v>42767</v>
      </c>
      <c r="M1129">
        <f t="shared" si="86"/>
        <v>11958.799995131791</v>
      </c>
      <c r="N1129">
        <f t="shared" si="87"/>
        <v>12646.50000077486</v>
      </c>
      <c r="O1129">
        <f t="shared" si="88"/>
        <v>14200.100000225008</v>
      </c>
      <c r="P1129">
        <f t="shared" si="89"/>
        <v>17484.300024800003</v>
      </c>
    </row>
    <row r="1130" spans="1:16" x14ac:dyDescent="0.4">
      <c r="A1130" s="1">
        <v>2017</v>
      </c>
      <c r="B1130" s="1">
        <v>2</v>
      </c>
      <c r="C1130" s="1">
        <v>2</v>
      </c>
      <c r="D1130" s="1">
        <v>-5</v>
      </c>
      <c r="E1130" s="1">
        <v>-7.3000001907348633</v>
      </c>
      <c r="F1130" s="1">
        <v>-11.30000019073486</v>
      </c>
      <c r="G1130" s="1">
        <v>-16.10000038146973</v>
      </c>
      <c r="H1130">
        <f>IF(D1130&lt;&gt;"",MAX('DDD Model Calculations'!$D$20-'Weather Data'!D1130,0),MAX('DDD Model Calculations'!$D$20-AVERAGE('Weather Data'!D1129,'Weather Data'!D1131),0))</f>
        <v>23</v>
      </c>
      <c r="I1130">
        <f>IF(E1130&lt;&gt;"",MAX('DDD Model Calculations'!$D$20-'Weather Data'!E1130,0),MAX('DDD Model Calculations'!$D$20-AVERAGE('Weather Data'!E1129,'Weather Data'!E1131),0))</f>
        <v>25.300000190734863</v>
      </c>
      <c r="J1130">
        <f>IF(F1130&lt;&gt;"",MAX('DDD Model Calculations'!$D$20-'Weather Data'!F1130,0),MAX('DDD Model Calculations'!$D$20-AVERAGE('Weather Data'!F1129,'Weather Data'!F1131),0))</f>
        <v>29.30000019073486</v>
      </c>
      <c r="K1130">
        <f>IF(G1130&lt;&gt;"",MAX('DDD Model Calculations'!$D$20-'Weather Data'!G1130,0),MAX('DDD Model Calculations'!$D$20-AVERAGE('Weather Data'!G1129,'Weather Data'!G1131),0))</f>
        <v>34.100000381469727</v>
      </c>
      <c r="L1130" s="2">
        <f t="shared" si="85"/>
        <v>42768</v>
      </c>
      <c r="M1130">
        <f t="shared" si="86"/>
        <v>11981.799995131791</v>
      </c>
      <c r="N1130">
        <f t="shared" si="87"/>
        <v>12671.800000965595</v>
      </c>
      <c r="O1130">
        <f t="shared" si="88"/>
        <v>14229.400000415742</v>
      </c>
      <c r="P1130">
        <f t="shared" si="89"/>
        <v>17518.400025181472</v>
      </c>
    </row>
    <row r="1131" spans="1:16" x14ac:dyDescent="0.4">
      <c r="A1131" s="1">
        <v>2017</v>
      </c>
      <c r="B1131" s="1">
        <v>2</v>
      </c>
      <c r="C1131" s="1">
        <v>3</v>
      </c>
      <c r="D1131" s="1">
        <v>-7.0999999046325684</v>
      </c>
      <c r="E1131" s="1">
        <v>-9.3999996185302734</v>
      </c>
      <c r="F1131" s="1">
        <v>-9.1000003814697266</v>
      </c>
      <c r="G1131" s="1">
        <v>-13.69999980926514</v>
      </c>
      <c r="H1131">
        <f>IF(D1131&lt;&gt;"",MAX('DDD Model Calculations'!$D$20-'Weather Data'!D1131,0),MAX('DDD Model Calculations'!$D$20-AVERAGE('Weather Data'!D1130,'Weather Data'!D1132),0))</f>
        <v>25.099999904632568</v>
      </c>
      <c r="I1131">
        <f>IF(E1131&lt;&gt;"",MAX('DDD Model Calculations'!$D$20-'Weather Data'!E1131,0),MAX('DDD Model Calculations'!$D$20-AVERAGE('Weather Data'!E1130,'Weather Data'!E1132),0))</f>
        <v>27.399999618530273</v>
      </c>
      <c r="J1131">
        <f>IF(F1131&lt;&gt;"",MAX('DDD Model Calculations'!$D$20-'Weather Data'!F1131,0),MAX('DDD Model Calculations'!$D$20-AVERAGE('Weather Data'!F1130,'Weather Data'!F1132),0))</f>
        <v>27.100000381469727</v>
      </c>
      <c r="K1131">
        <f>IF(G1131&lt;&gt;"",MAX('DDD Model Calculations'!$D$20-'Weather Data'!G1131,0),MAX('DDD Model Calculations'!$D$20-AVERAGE('Weather Data'!G1130,'Weather Data'!G1132),0))</f>
        <v>31.69999980926514</v>
      </c>
      <c r="L1131" s="2">
        <f t="shared" si="85"/>
        <v>42769</v>
      </c>
      <c r="M1131">
        <f t="shared" si="86"/>
        <v>12006.899995036423</v>
      </c>
      <c r="N1131">
        <f t="shared" si="87"/>
        <v>12699.200000584126</v>
      </c>
      <c r="O1131">
        <f t="shared" si="88"/>
        <v>14256.500000797212</v>
      </c>
      <c r="P1131">
        <f t="shared" si="89"/>
        <v>17550.100024990737</v>
      </c>
    </row>
    <row r="1132" spans="1:16" x14ac:dyDescent="0.4">
      <c r="A1132" s="1">
        <v>2017</v>
      </c>
      <c r="B1132" s="1">
        <v>2</v>
      </c>
      <c r="C1132" s="1">
        <v>4</v>
      </c>
      <c r="D1132" s="1">
        <v>-5.6999998092651367</v>
      </c>
      <c r="E1132" s="1">
        <v>-7.5999999046325684</v>
      </c>
      <c r="F1132" s="1">
        <v>-9</v>
      </c>
      <c r="G1132" s="1">
        <v>-12.19999980926514</v>
      </c>
      <c r="H1132">
        <f>IF(D1132&lt;&gt;"",MAX('DDD Model Calculations'!$D$20-'Weather Data'!D1132,0),MAX('DDD Model Calculations'!$D$20-AVERAGE('Weather Data'!D1131,'Weather Data'!D1133),0))</f>
        <v>23.699999809265137</v>
      </c>
      <c r="I1132">
        <f>IF(E1132&lt;&gt;"",MAX('DDD Model Calculations'!$D$20-'Weather Data'!E1132,0),MAX('DDD Model Calculations'!$D$20-AVERAGE('Weather Data'!E1131,'Weather Data'!E1133),0))</f>
        <v>25.599999904632568</v>
      </c>
      <c r="J1132">
        <f>IF(F1132&lt;&gt;"",MAX('DDD Model Calculations'!$D$20-'Weather Data'!F1132,0),MAX('DDD Model Calculations'!$D$20-AVERAGE('Weather Data'!F1131,'Weather Data'!F1133),0))</f>
        <v>27</v>
      </c>
      <c r="K1132">
        <f>IF(G1132&lt;&gt;"",MAX('DDD Model Calculations'!$D$20-'Weather Data'!G1132,0),MAX('DDD Model Calculations'!$D$20-AVERAGE('Weather Data'!G1131,'Weather Data'!G1133),0))</f>
        <v>30.19999980926514</v>
      </c>
      <c r="L1132" s="2">
        <f t="shared" si="85"/>
        <v>42770</v>
      </c>
      <c r="M1132">
        <f t="shared" si="86"/>
        <v>12030.599994845688</v>
      </c>
      <c r="N1132">
        <f t="shared" si="87"/>
        <v>12724.800000488758</v>
      </c>
      <c r="O1132">
        <f t="shared" si="88"/>
        <v>14283.500000797212</v>
      </c>
      <c r="P1132">
        <f t="shared" si="89"/>
        <v>17580.300024800003</v>
      </c>
    </row>
    <row r="1133" spans="1:16" x14ac:dyDescent="0.4">
      <c r="A1133" s="1">
        <v>2017</v>
      </c>
      <c r="B1133" s="1">
        <v>2</v>
      </c>
      <c r="C1133" s="1">
        <v>5</v>
      </c>
      <c r="D1133" s="1">
        <v>-1.5</v>
      </c>
      <c r="E1133" s="1">
        <v>-3.4000000953674321</v>
      </c>
      <c r="F1133" s="1">
        <v>-5.8000001907348633</v>
      </c>
      <c r="G1133" s="1">
        <v>-13.19999980926514</v>
      </c>
      <c r="H1133">
        <f>IF(D1133&lt;&gt;"",MAX('DDD Model Calculations'!$D$20-'Weather Data'!D1133,0),MAX('DDD Model Calculations'!$D$20-AVERAGE('Weather Data'!D1132,'Weather Data'!D1134),0))</f>
        <v>19.5</v>
      </c>
      <c r="I1133">
        <f>IF(E1133&lt;&gt;"",MAX('DDD Model Calculations'!$D$20-'Weather Data'!E1133,0),MAX('DDD Model Calculations'!$D$20-AVERAGE('Weather Data'!E1132,'Weather Data'!E1134),0))</f>
        <v>21.400000095367432</v>
      </c>
      <c r="J1133">
        <f>IF(F1133&lt;&gt;"",MAX('DDD Model Calculations'!$D$20-'Weather Data'!F1133,0),MAX('DDD Model Calculations'!$D$20-AVERAGE('Weather Data'!F1132,'Weather Data'!F1134),0))</f>
        <v>23.800000190734863</v>
      </c>
      <c r="K1133">
        <f>IF(G1133&lt;&gt;"",MAX('DDD Model Calculations'!$D$20-'Weather Data'!G1133,0),MAX('DDD Model Calculations'!$D$20-AVERAGE('Weather Data'!G1132,'Weather Data'!G1134),0))</f>
        <v>31.19999980926514</v>
      </c>
      <c r="L1133" s="2">
        <f t="shared" si="85"/>
        <v>42771</v>
      </c>
      <c r="M1133">
        <f t="shared" si="86"/>
        <v>12050.099994845688</v>
      </c>
      <c r="N1133">
        <f t="shared" si="87"/>
        <v>12746.200000584126</v>
      </c>
      <c r="O1133">
        <f t="shared" si="88"/>
        <v>14307.300000987947</v>
      </c>
      <c r="P1133">
        <f t="shared" si="89"/>
        <v>17611.500024609268</v>
      </c>
    </row>
    <row r="1134" spans="1:16" x14ac:dyDescent="0.4">
      <c r="A1134" s="1">
        <v>2017</v>
      </c>
      <c r="B1134" s="1">
        <v>2</v>
      </c>
      <c r="C1134" s="1">
        <v>6</v>
      </c>
      <c r="D1134" s="1">
        <v>-2.2000000476837158</v>
      </c>
      <c r="E1134" s="1">
        <v>-3.7999999523162842</v>
      </c>
      <c r="F1134" s="1">
        <v>-12.39999961853027</v>
      </c>
      <c r="G1134" s="1">
        <v>-13.80000019073486</v>
      </c>
      <c r="H1134">
        <f>IF(D1134&lt;&gt;"",MAX('DDD Model Calculations'!$D$20-'Weather Data'!D1134,0),MAX('DDD Model Calculations'!$D$20-AVERAGE('Weather Data'!D1133,'Weather Data'!D1135),0))</f>
        <v>20.200000047683716</v>
      </c>
      <c r="I1134">
        <f>IF(E1134&lt;&gt;"",MAX('DDD Model Calculations'!$D$20-'Weather Data'!E1134,0),MAX('DDD Model Calculations'!$D$20-AVERAGE('Weather Data'!E1133,'Weather Data'!E1135),0))</f>
        <v>21.799999952316284</v>
      </c>
      <c r="J1134">
        <f>IF(F1134&lt;&gt;"",MAX('DDD Model Calculations'!$D$20-'Weather Data'!F1134,0),MAX('DDD Model Calculations'!$D$20-AVERAGE('Weather Data'!F1133,'Weather Data'!F1135),0))</f>
        <v>30.39999961853027</v>
      </c>
      <c r="K1134">
        <f>IF(G1134&lt;&gt;"",MAX('DDD Model Calculations'!$D$20-'Weather Data'!G1134,0),MAX('DDD Model Calculations'!$D$20-AVERAGE('Weather Data'!G1133,'Weather Data'!G1135),0))</f>
        <v>31.80000019073486</v>
      </c>
      <c r="L1134" s="2">
        <f t="shared" si="85"/>
        <v>42772</v>
      </c>
      <c r="M1134">
        <f t="shared" si="86"/>
        <v>12070.299994893372</v>
      </c>
      <c r="N1134">
        <f t="shared" si="87"/>
        <v>12768.000000536442</v>
      </c>
      <c r="O1134">
        <f t="shared" si="88"/>
        <v>14337.700000606477</v>
      </c>
      <c r="P1134">
        <f t="shared" si="89"/>
        <v>17643.300024800003</v>
      </c>
    </row>
    <row r="1135" spans="1:16" x14ac:dyDescent="0.4">
      <c r="A1135" s="1">
        <v>2017</v>
      </c>
      <c r="B1135" s="1">
        <v>2</v>
      </c>
      <c r="C1135" s="1">
        <v>7</v>
      </c>
      <c r="D1135" s="1">
        <v>1.3999999761581421</v>
      </c>
      <c r="E1135" s="1">
        <v>4.4000000953674316</v>
      </c>
      <c r="F1135" s="1">
        <v>-7.9000000953674316</v>
      </c>
      <c r="G1135" s="1">
        <v>-14.60000038146973</v>
      </c>
      <c r="H1135">
        <f>IF(D1135&lt;&gt;"",MAX('DDD Model Calculations'!$D$20-'Weather Data'!D1135,0),MAX('DDD Model Calculations'!$D$20-AVERAGE('Weather Data'!D1134,'Weather Data'!D1136),0))</f>
        <v>16.600000023841858</v>
      </c>
      <c r="I1135">
        <f>IF(E1135&lt;&gt;"",MAX('DDD Model Calculations'!$D$20-'Weather Data'!E1135,0),MAX('DDD Model Calculations'!$D$20-AVERAGE('Weather Data'!E1134,'Weather Data'!E1136),0))</f>
        <v>13.599999904632568</v>
      </c>
      <c r="J1135">
        <f>IF(F1135&lt;&gt;"",MAX('DDD Model Calculations'!$D$20-'Weather Data'!F1135,0),MAX('DDD Model Calculations'!$D$20-AVERAGE('Weather Data'!F1134,'Weather Data'!F1136),0))</f>
        <v>25.900000095367432</v>
      </c>
      <c r="K1135">
        <f>IF(G1135&lt;&gt;"",MAX('DDD Model Calculations'!$D$20-'Weather Data'!G1135,0),MAX('DDD Model Calculations'!$D$20-AVERAGE('Weather Data'!G1134,'Weather Data'!G1136),0))</f>
        <v>32.600000381469727</v>
      </c>
      <c r="L1135" s="2">
        <f t="shared" si="85"/>
        <v>42773</v>
      </c>
      <c r="M1135">
        <f t="shared" si="86"/>
        <v>12086.899994917214</v>
      </c>
      <c r="N1135">
        <f t="shared" si="87"/>
        <v>12781.600000441074</v>
      </c>
      <c r="O1135">
        <f t="shared" si="88"/>
        <v>14363.600000701845</v>
      </c>
      <c r="P1135">
        <f t="shared" si="89"/>
        <v>17675.900025181472</v>
      </c>
    </row>
    <row r="1136" spans="1:16" x14ac:dyDescent="0.4">
      <c r="A1136" s="1">
        <v>2017</v>
      </c>
      <c r="B1136" s="1">
        <v>2</v>
      </c>
      <c r="C1136" s="1">
        <v>8</v>
      </c>
      <c r="D1136" s="1">
        <v>-2.0999999046325679</v>
      </c>
      <c r="E1136" s="1">
        <v>-2</v>
      </c>
      <c r="F1136" s="1">
        <v>-5.1999998092651367</v>
      </c>
      <c r="G1136" s="1">
        <v>-17.39999961853027</v>
      </c>
      <c r="H1136">
        <f>IF(D1136&lt;&gt;"",MAX('DDD Model Calculations'!$D$20-'Weather Data'!D1136,0),MAX('DDD Model Calculations'!$D$20-AVERAGE('Weather Data'!D1135,'Weather Data'!D1137),0))</f>
        <v>20.099999904632568</v>
      </c>
      <c r="I1136">
        <f>IF(E1136&lt;&gt;"",MAX('DDD Model Calculations'!$D$20-'Weather Data'!E1136,0),MAX('DDD Model Calculations'!$D$20-AVERAGE('Weather Data'!E1135,'Weather Data'!E1137),0))</f>
        <v>20</v>
      </c>
      <c r="J1136">
        <f>IF(F1136&lt;&gt;"",MAX('DDD Model Calculations'!$D$20-'Weather Data'!F1136,0),MAX('DDD Model Calculations'!$D$20-AVERAGE('Weather Data'!F1135,'Weather Data'!F1137),0))</f>
        <v>23.199999809265137</v>
      </c>
      <c r="K1136">
        <f>IF(G1136&lt;&gt;"",MAX('DDD Model Calculations'!$D$20-'Weather Data'!G1136,0),MAX('DDD Model Calculations'!$D$20-AVERAGE('Weather Data'!G1135,'Weather Data'!G1137),0))</f>
        <v>35.399999618530273</v>
      </c>
      <c r="L1136" s="2">
        <f t="shared" si="85"/>
        <v>42774</v>
      </c>
      <c r="M1136">
        <f t="shared" si="86"/>
        <v>12106.999994821846</v>
      </c>
      <c r="N1136">
        <f t="shared" si="87"/>
        <v>12801.600000441074</v>
      </c>
      <c r="O1136">
        <f t="shared" si="88"/>
        <v>14386.80000051111</v>
      </c>
      <c r="P1136">
        <f t="shared" si="89"/>
        <v>17711.300024800003</v>
      </c>
    </row>
    <row r="1137" spans="1:16" x14ac:dyDescent="0.4">
      <c r="A1137" s="1">
        <v>2017</v>
      </c>
      <c r="B1137" s="1">
        <v>2</v>
      </c>
      <c r="C1137" s="1">
        <v>9</v>
      </c>
      <c r="D1137" s="1">
        <v>-8.1999998092651367</v>
      </c>
      <c r="E1137" s="1">
        <v>-7.4000000953674316</v>
      </c>
      <c r="F1137" s="1">
        <v>-14</v>
      </c>
      <c r="G1137" s="1">
        <v>-17.5</v>
      </c>
      <c r="H1137">
        <f>IF(D1137&lt;&gt;"",MAX('DDD Model Calculations'!$D$20-'Weather Data'!D1137,0),MAX('DDD Model Calculations'!$D$20-AVERAGE('Weather Data'!D1136,'Weather Data'!D1138),0))</f>
        <v>26.199999809265137</v>
      </c>
      <c r="I1137">
        <f>IF(E1137&lt;&gt;"",MAX('DDD Model Calculations'!$D$20-'Weather Data'!E1137,0),MAX('DDD Model Calculations'!$D$20-AVERAGE('Weather Data'!E1136,'Weather Data'!E1138),0))</f>
        <v>25.400000095367432</v>
      </c>
      <c r="J1137">
        <f>IF(F1137&lt;&gt;"",MAX('DDD Model Calculations'!$D$20-'Weather Data'!F1137,0),MAX('DDD Model Calculations'!$D$20-AVERAGE('Weather Data'!F1136,'Weather Data'!F1138),0))</f>
        <v>32</v>
      </c>
      <c r="K1137">
        <f>IF(G1137&lt;&gt;"",MAX('DDD Model Calculations'!$D$20-'Weather Data'!G1137,0),MAX('DDD Model Calculations'!$D$20-AVERAGE('Weather Data'!G1136,'Weather Data'!G1138),0))</f>
        <v>35.5</v>
      </c>
      <c r="L1137" s="2">
        <f t="shared" si="85"/>
        <v>42775</v>
      </c>
      <c r="M1137">
        <f t="shared" si="86"/>
        <v>12133.199994631112</v>
      </c>
      <c r="N1137">
        <f t="shared" si="87"/>
        <v>12827.000000536442</v>
      </c>
      <c r="O1137">
        <f t="shared" si="88"/>
        <v>14418.80000051111</v>
      </c>
      <c r="P1137">
        <f t="shared" si="89"/>
        <v>17746.800024800003</v>
      </c>
    </row>
    <row r="1138" spans="1:16" x14ac:dyDescent="0.4">
      <c r="A1138" s="1">
        <v>2017</v>
      </c>
      <c r="B1138" s="1">
        <v>2</v>
      </c>
      <c r="C1138" s="1">
        <v>10</v>
      </c>
      <c r="D1138" s="1">
        <v>-5</v>
      </c>
      <c r="E1138" s="1">
        <v>-5.8000001907348633</v>
      </c>
      <c r="F1138" s="1">
        <v>-15.5</v>
      </c>
      <c r="G1138" s="1">
        <v>-11.10000038146973</v>
      </c>
      <c r="H1138">
        <f>IF(D1138&lt;&gt;"",MAX('DDD Model Calculations'!$D$20-'Weather Data'!D1138,0),MAX('DDD Model Calculations'!$D$20-AVERAGE('Weather Data'!D1137,'Weather Data'!D1139),0))</f>
        <v>23</v>
      </c>
      <c r="I1138">
        <f>IF(E1138&lt;&gt;"",MAX('DDD Model Calculations'!$D$20-'Weather Data'!E1138,0),MAX('DDD Model Calculations'!$D$20-AVERAGE('Weather Data'!E1137,'Weather Data'!E1139),0))</f>
        <v>23.800000190734863</v>
      </c>
      <c r="J1138">
        <f>IF(F1138&lt;&gt;"",MAX('DDD Model Calculations'!$D$20-'Weather Data'!F1138,0),MAX('DDD Model Calculations'!$D$20-AVERAGE('Weather Data'!F1137,'Weather Data'!F1139),0))</f>
        <v>33.5</v>
      </c>
      <c r="K1138">
        <f>IF(G1138&lt;&gt;"",MAX('DDD Model Calculations'!$D$20-'Weather Data'!G1138,0),MAX('DDD Model Calculations'!$D$20-AVERAGE('Weather Data'!G1137,'Weather Data'!G1139),0))</f>
        <v>29.10000038146973</v>
      </c>
      <c r="L1138" s="2">
        <f t="shared" si="85"/>
        <v>42776</v>
      </c>
      <c r="M1138">
        <f t="shared" si="86"/>
        <v>12156.199994631112</v>
      </c>
      <c r="N1138">
        <f t="shared" si="87"/>
        <v>12850.800000727177</v>
      </c>
      <c r="O1138">
        <f t="shared" si="88"/>
        <v>14452.30000051111</v>
      </c>
      <c r="P1138">
        <f t="shared" si="89"/>
        <v>17775.900025181472</v>
      </c>
    </row>
    <row r="1139" spans="1:16" x14ac:dyDescent="0.4">
      <c r="A1139" s="1">
        <v>2017</v>
      </c>
      <c r="B1139" s="1">
        <v>2</v>
      </c>
      <c r="C1139" s="1">
        <v>11</v>
      </c>
      <c r="D1139" s="1">
        <v>-0.10000000149011611</v>
      </c>
      <c r="E1139" s="1">
        <v>-0.40000000596046448</v>
      </c>
      <c r="F1139" s="1">
        <v>-12.30000019073486</v>
      </c>
      <c r="G1139" s="1">
        <v>-11.5</v>
      </c>
      <c r="H1139">
        <f>IF(D1139&lt;&gt;"",MAX('DDD Model Calculations'!$D$20-'Weather Data'!D1139,0),MAX('DDD Model Calculations'!$D$20-AVERAGE('Weather Data'!D1138,'Weather Data'!D1140),0))</f>
        <v>18.100000001490116</v>
      </c>
      <c r="I1139">
        <f>IF(E1139&lt;&gt;"",MAX('DDD Model Calculations'!$D$20-'Weather Data'!E1139,0),MAX('DDD Model Calculations'!$D$20-AVERAGE('Weather Data'!E1138,'Weather Data'!E1140),0))</f>
        <v>18.400000005960464</v>
      </c>
      <c r="J1139">
        <f>IF(F1139&lt;&gt;"",MAX('DDD Model Calculations'!$D$20-'Weather Data'!F1139,0),MAX('DDD Model Calculations'!$D$20-AVERAGE('Weather Data'!F1138,'Weather Data'!F1140),0))</f>
        <v>30.30000019073486</v>
      </c>
      <c r="K1139">
        <f>IF(G1139&lt;&gt;"",MAX('DDD Model Calculations'!$D$20-'Weather Data'!G1139,0),MAX('DDD Model Calculations'!$D$20-AVERAGE('Weather Data'!G1138,'Weather Data'!G1140),0))</f>
        <v>29.5</v>
      </c>
      <c r="L1139" s="2">
        <f t="shared" si="85"/>
        <v>42777</v>
      </c>
      <c r="M1139">
        <f t="shared" si="86"/>
        <v>12174.299994632602</v>
      </c>
      <c r="N1139">
        <f t="shared" si="87"/>
        <v>12869.200000733137</v>
      </c>
      <c r="O1139">
        <f t="shared" si="88"/>
        <v>14482.600000701845</v>
      </c>
      <c r="P1139">
        <f t="shared" si="89"/>
        <v>17805.400025181472</v>
      </c>
    </row>
    <row r="1140" spans="1:16" x14ac:dyDescent="0.4">
      <c r="A1140" s="1">
        <v>2017</v>
      </c>
      <c r="B1140" s="1">
        <v>2</v>
      </c>
      <c r="C1140" s="1">
        <v>12</v>
      </c>
      <c r="D1140" s="1">
        <v>-1.5</v>
      </c>
      <c r="E1140" s="1">
        <v>-0.40000000596046448</v>
      </c>
      <c r="F1140" s="1">
        <v>-9.5</v>
      </c>
      <c r="G1140" s="1">
        <v>-7.6999998092651367</v>
      </c>
      <c r="H1140">
        <f>IF(D1140&lt;&gt;"",MAX('DDD Model Calculations'!$D$20-'Weather Data'!D1140,0),MAX('DDD Model Calculations'!$D$20-AVERAGE('Weather Data'!D1139,'Weather Data'!D1141),0))</f>
        <v>19.5</v>
      </c>
      <c r="I1140">
        <f>IF(E1140&lt;&gt;"",MAX('DDD Model Calculations'!$D$20-'Weather Data'!E1140,0),MAX('DDD Model Calculations'!$D$20-AVERAGE('Weather Data'!E1139,'Weather Data'!E1141),0))</f>
        <v>18.400000005960464</v>
      </c>
      <c r="J1140">
        <f>IF(F1140&lt;&gt;"",MAX('DDD Model Calculations'!$D$20-'Weather Data'!F1140,0),MAX('DDD Model Calculations'!$D$20-AVERAGE('Weather Data'!F1139,'Weather Data'!F1141),0))</f>
        <v>27.5</v>
      </c>
      <c r="K1140">
        <f>IF(G1140&lt;&gt;"",MAX('DDD Model Calculations'!$D$20-'Weather Data'!G1140,0),MAX('DDD Model Calculations'!$D$20-AVERAGE('Weather Data'!G1139,'Weather Data'!G1141),0))</f>
        <v>25.699999809265137</v>
      </c>
      <c r="L1140" s="2">
        <f t="shared" si="85"/>
        <v>42778</v>
      </c>
      <c r="M1140">
        <f t="shared" si="86"/>
        <v>12193.799994632602</v>
      </c>
      <c r="N1140">
        <f t="shared" si="87"/>
        <v>12887.600000739098</v>
      </c>
      <c r="O1140">
        <f t="shared" si="88"/>
        <v>14510.100000701845</v>
      </c>
      <c r="P1140">
        <f t="shared" si="89"/>
        <v>17831.100024990737</v>
      </c>
    </row>
    <row r="1141" spans="1:16" x14ac:dyDescent="0.4">
      <c r="A1141" s="1">
        <v>2017</v>
      </c>
      <c r="B1141" s="1">
        <v>2</v>
      </c>
      <c r="C1141" s="1">
        <v>13</v>
      </c>
      <c r="D1141" s="1">
        <v>-3.7999999523162842</v>
      </c>
      <c r="E1141" s="1">
        <v>-3.7000000476837158</v>
      </c>
      <c r="F1141" s="1">
        <v>-9.3000001907348633</v>
      </c>
      <c r="G1141" s="1">
        <v>-5.6999998092651367</v>
      </c>
      <c r="H1141">
        <f>IF(D1141&lt;&gt;"",MAX('DDD Model Calculations'!$D$20-'Weather Data'!D1141,0),MAX('DDD Model Calculations'!$D$20-AVERAGE('Weather Data'!D1140,'Weather Data'!D1142),0))</f>
        <v>21.799999952316284</v>
      </c>
      <c r="I1141">
        <f>IF(E1141&lt;&gt;"",MAX('DDD Model Calculations'!$D$20-'Weather Data'!E1141,0),MAX('DDD Model Calculations'!$D$20-AVERAGE('Weather Data'!E1140,'Weather Data'!E1142),0))</f>
        <v>21.700000047683716</v>
      </c>
      <c r="J1141">
        <f>IF(F1141&lt;&gt;"",MAX('DDD Model Calculations'!$D$20-'Weather Data'!F1141,0),MAX('DDD Model Calculations'!$D$20-AVERAGE('Weather Data'!F1140,'Weather Data'!F1142),0))</f>
        <v>27.300000190734863</v>
      </c>
      <c r="K1141">
        <f>IF(G1141&lt;&gt;"",MAX('DDD Model Calculations'!$D$20-'Weather Data'!G1141,0),MAX('DDD Model Calculations'!$D$20-AVERAGE('Weather Data'!G1140,'Weather Data'!G1142),0))</f>
        <v>23.699999809265137</v>
      </c>
      <c r="L1141" s="2">
        <f t="shared" si="85"/>
        <v>42779</v>
      </c>
      <c r="M1141">
        <f t="shared" si="86"/>
        <v>12215.599994584918</v>
      </c>
      <c r="N1141">
        <f t="shared" si="87"/>
        <v>12909.300000786781</v>
      </c>
      <c r="O1141">
        <f t="shared" si="88"/>
        <v>14537.40000089258</v>
      </c>
      <c r="P1141">
        <f t="shared" si="89"/>
        <v>17854.800024800003</v>
      </c>
    </row>
    <row r="1142" spans="1:16" x14ac:dyDescent="0.4">
      <c r="A1142" s="1">
        <v>2017</v>
      </c>
      <c r="B1142" s="1">
        <v>2</v>
      </c>
      <c r="C1142" s="1">
        <v>14</v>
      </c>
      <c r="D1142" s="1">
        <v>-1.5</v>
      </c>
      <c r="E1142" s="1">
        <v>0.30000001192092901</v>
      </c>
      <c r="F1142" s="1">
        <v>-8.8999996185302734</v>
      </c>
      <c r="G1142" s="1">
        <v>-3.5</v>
      </c>
      <c r="H1142">
        <f>IF(D1142&lt;&gt;"",MAX('DDD Model Calculations'!$D$20-'Weather Data'!D1142,0),MAX('DDD Model Calculations'!$D$20-AVERAGE('Weather Data'!D1141,'Weather Data'!D1143),0))</f>
        <v>19.5</v>
      </c>
      <c r="I1142">
        <f>IF(E1142&lt;&gt;"",MAX('DDD Model Calculations'!$D$20-'Weather Data'!E1142,0),MAX('DDD Model Calculations'!$D$20-AVERAGE('Weather Data'!E1141,'Weather Data'!E1143),0))</f>
        <v>17.699999988079071</v>
      </c>
      <c r="J1142">
        <f>IF(F1142&lt;&gt;"",MAX('DDD Model Calculations'!$D$20-'Weather Data'!F1142,0),MAX('DDD Model Calculations'!$D$20-AVERAGE('Weather Data'!F1141,'Weather Data'!F1143),0))</f>
        <v>26.899999618530273</v>
      </c>
      <c r="K1142">
        <f>IF(G1142&lt;&gt;"",MAX('DDD Model Calculations'!$D$20-'Weather Data'!G1142,0),MAX('DDD Model Calculations'!$D$20-AVERAGE('Weather Data'!G1141,'Weather Data'!G1143),0))</f>
        <v>21.5</v>
      </c>
      <c r="L1142" s="2">
        <f t="shared" si="85"/>
        <v>42780</v>
      </c>
      <c r="M1142">
        <f t="shared" si="86"/>
        <v>12235.099994584918</v>
      </c>
      <c r="N1142">
        <f t="shared" si="87"/>
        <v>12927.00000077486</v>
      </c>
      <c r="O1142">
        <f t="shared" si="88"/>
        <v>14564.30000051111</v>
      </c>
      <c r="P1142">
        <f t="shared" si="89"/>
        <v>17876.300024800003</v>
      </c>
    </row>
    <row r="1143" spans="1:16" x14ac:dyDescent="0.4">
      <c r="A1143" s="1">
        <v>2017</v>
      </c>
      <c r="B1143" s="1">
        <v>2</v>
      </c>
      <c r="C1143" s="1">
        <v>15</v>
      </c>
      <c r="D1143" s="1">
        <v>-2.2000000476837158</v>
      </c>
      <c r="E1143" s="1">
        <v>-1.8999999761581421</v>
      </c>
      <c r="F1143" s="1">
        <v>-3.7999999523162842</v>
      </c>
      <c r="G1143" s="1">
        <v>-14.39999961853027</v>
      </c>
      <c r="H1143">
        <f>IF(D1143&lt;&gt;"",MAX('DDD Model Calculations'!$D$20-'Weather Data'!D1143,0),MAX('DDD Model Calculations'!$D$20-AVERAGE('Weather Data'!D1142,'Weather Data'!D1144),0))</f>
        <v>20.200000047683716</v>
      </c>
      <c r="I1143">
        <f>IF(E1143&lt;&gt;"",MAX('DDD Model Calculations'!$D$20-'Weather Data'!E1143,0),MAX('DDD Model Calculations'!$D$20-AVERAGE('Weather Data'!E1142,'Weather Data'!E1144),0))</f>
        <v>19.899999976158142</v>
      </c>
      <c r="J1143">
        <f>IF(F1143&lt;&gt;"",MAX('DDD Model Calculations'!$D$20-'Weather Data'!F1143,0),MAX('DDD Model Calculations'!$D$20-AVERAGE('Weather Data'!F1142,'Weather Data'!F1144),0))</f>
        <v>21.799999952316284</v>
      </c>
      <c r="K1143">
        <f>IF(G1143&lt;&gt;"",MAX('DDD Model Calculations'!$D$20-'Weather Data'!G1143,0),MAX('DDD Model Calculations'!$D$20-AVERAGE('Weather Data'!G1142,'Weather Data'!G1144),0))</f>
        <v>32.399999618530273</v>
      </c>
      <c r="L1143" s="2">
        <f t="shared" si="85"/>
        <v>42781</v>
      </c>
      <c r="M1143">
        <f t="shared" si="86"/>
        <v>12255.299994632602</v>
      </c>
      <c r="N1143">
        <f t="shared" si="87"/>
        <v>12946.900000751019</v>
      </c>
      <c r="O1143">
        <f t="shared" si="88"/>
        <v>14586.100000463426</v>
      </c>
      <c r="P1143">
        <f t="shared" si="89"/>
        <v>17908.700024418533</v>
      </c>
    </row>
    <row r="1144" spans="1:16" x14ac:dyDescent="0.4">
      <c r="A1144" s="1">
        <v>2017</v>
      </c>
      <c r="B1144" s="1">
        <v>2</v>
      </c>
      <c r="C1144" s="1">
        <v>16</v>
      </c>
      <c r="D1144" s="1">
        <v>-6.5</v>
      </c>
      <c r="E1144" s="1">
        <v>-8.6000003814697266</v>
      </c>
      <c r="F1144" s="1">
        <v>-6.9000000953674316</v>
      </c>
      <c r="G1144" s="1">
        <v>-12.60000038146973</v>
      </c>
      <c r="H1144">
        <f>IF(D1144&lt;&gt;"",MAX('DDD Model Calculations'!$D$20-'Weather Data'!D1144,0),MAX('DDD Model Calculations'!$D$20-AVERAGE('Weather Data'!D1143,'Weather Data'!D1145),0))</f>
        <v>24.5</v>
      </c>
      <c r="I1144">
        <f>IF(E1144&lt;&gt;"",MAX('DDD Model Calculations'!$D$20-'Weather Data'!E1144,0),MAX('DDD Model Calculations'!$D$20-AVERAGE('Weather Data'!E1143,'Weather Data'!E1145),0))</f>
        <v>26.600000381469727</v>
      </c>
      <c r="J1144">
        <f>IF(F1144&lt;&gt;"",MAX('DDD Model Calculations'!$D$20-'Weather Data'!F1144,0),MAX('DDD Model Calculations'!$D$20-AVERAGE('Weather Data'!F1143,'Weather Data'!F1145),0))</f>
        <v>24.900000095367432</v>
      </c>
      <c r="K1144">
        <f>IF(G1144&lt;&gt;"",MAX('DDD Model Calculations'!$D$20-'Weather Data'!G1144,0),MAX('DDD Model Calculations'!$D$20-AVERAGE('Weather Data'!G1143,'Weather Data'!G1145),0))</f>
        <v>30.60000038146973</v>
      </c>
      <c r="L1144" s="2">
        <f t="shared" si="85"/>
        <v>42782</v>
      </c>
      <c r="M1144">
        <f t="shared" si="86"/>
        <v>12279.799994632602</v>
      </c>
      <c r="N1144">
        <f t="shared" si="87"/>
        <v>12973.500001132488</v>
      </c>
      <c r="O1144">
        <f t="shared" si="88"/>
        <v>14611.000000558794</v>
      </c>
      <c r="P1144">
        <f t="shared" si="89"/>
        <v>17939.300024800003</v>
      </c>
    </row>
    <row r="1145" spans="1:16" x14ac:dyDescent="0.4">
      <c r="A1145" s="1">
        <v>2017</v>
      </c>
      <c r="B1145" s="1">
        <v>2</v>
      </c>
      <c r="C1145" s="1">
        <v>17</v>
      </c>
      <c r="D1145" s="1">
        <v>-3.2000000476837158</v>
      </c>
      <c r="E1145" s="1">
        <v>-5.4000000953674316</v>
      </c>
      <c r="F1145" s="1">
        <v>-8.3999996185302734</v>
      </c>
      <c r="G1145" s="1">
        <v>-4.8000001907348633</v>
      </c>
      <c r="H1145">
        <f>IF(D1145&lt;&gt;"",MAX('DDD Model Calculations'!$D$20-'Weather Data'!D1145,0),MAX('DDD Model Calculations'!$D$20-AVERAGE('Weather Data'!D1144,'Weather Data'!D1146),0))</f>
        <v>21.200000047683716</v>
      </c>
      <c r="I1145">
        <f>IF(E1145&lt;&gt;"",MAX('DDD Model Calculations'!$D$20-'Weather Data'!E1145,0),MAX('DDD Model Calculations'!$D$20-AVERAGE('Weather Data'!E1144,'Weather Data'!E1146),0))</f>
        <v>23.400000095367432</v>
      </c>
      <c r="J1145">
        <f>IF(F1145&lt;&gt;"",MAX('DDD Model Calculations'!$D$20-'Weather Data'!F1145,0),MAX('DDD Model Calculations'!$D$20-AVERAGE('Weather Data'!F1144,'Weather Data'!F1146),0))</f>
        <v>26.399999618530273</v>
      </c>
      <c r="K1145">
        <f>IF(G1145&lt;&gt;"",MAX('DDD Model Calculations'!$D$20-'Weather Data'!G1145,0),MAX('DDD Model Calculations'!$D$20-AVERAGE('Weather Data'!G1144,'Weather Data'!G1146),0))</f>
        <v>22.800000190734863</v>
      </c>
      <c r="L1145" s="2">
        <f t="shared" si="85"/>
        <v>42783</v>
      </c>
      <c r="M1145">
        <f t="shared" si="86"/>
        <v>12300.999994680285</v>
      </c>
      <c r="N1145">
        <f t="shared" si="87"/>
        <v>12996.900001227856</v>
      </c>
      <c r="O1145">
        <f t="shared" si="88"/>
        <v>14637.400000177324</v>
      </c>
      <c r="P1145">
        <f t="shared" si="89"/>
        <v>17962.100024990737</v>
      </c>
    </row>
    <row r="1146" spans="1:16" x14ac:dyDescent="0.4">
      <c r="A1146" s="1">
        <v>2017</v>
      </c>
      <c r="B1146" s="1">
        <v>2</v>
      </c>
      <c r="C1146" s="1">
        <v>18</v>
      </c>
      <c r="D1146" s="1">
        <v>4.1999998092651367</v>
      </c>
      <c r="E1146" s="1">
        <v>6.0999999046325684</v>
      </c>
      <c r="F1146" s="1">
        <v>0.10000000149011611</v>
      </c>
      <c r="G1146" s="1">
        <v>2</v>
      </c>
      <c r="H1146">
        <f>IF(D1146&lt;&gt;"",MAX('DDD Model Calculations'!$D$20-'Weather Data'!D1146,0),MAX('DDD Model Calculations'!$D$20-AVERAGE('Weather Data'!D1145,'Weather Data'!D1147),0))</f>
        <v>13.800000190734863</v>
      </c>
      <c r="I1146">
        <f>IF(E1146&lt;&gt;"",MAX('DDD Model Calculations'!$D$20-'Weather Data'!E1146,0),MAX('DDD Model Calculations'!$D$20-AVERAGE('Weather Data'!E1145,'Weather Data'!E1147),0))</f>
        <v>11.900000095367432</v>
      </c>
      <c r="J1146">
        <f>IF(F1146&lt;&gt;"",MAX('DDD Model Calculations'!$D$20-'Weather Data'!F1146,0),MAX('DDD Model Calculations'!$D$20-AVERAGE('Weather Data'!F1145,'Weather Data'!F1147),0))</f>
        <v>17.899999998509884</v>
      </c>
      <c r="K1146">
        <f>IF(G1146&lt;&gt;"",MAX('DDD Model Calculations'!$D$20-'Weather Data'!G1146,0),MAX('DDD Model Calculations'!$D$20-AVERAGE('Weather Data'!G1145,'Weather Data'!G1147),0))</f>
        <v>16</v>
      </c>
      <c r="L1146" s="2">
        <f t="shared" si="85"/>
        <v>42784</v>
      </c>
      <c r="M1146">
        <f t="shared" si="86"/>
        <v>12314.79999487102</v>
      </c>
      <c r="N1146">
        <f t="shared" si="87"/>
        <v>13008.800001323223</v>
      </c>
      <c r="O1146">
        <f t="shared" si="88"/>
        <v>14655.300000175834</v>
      </c>
      <c r="P1146">
        <f t="shared" si="89"/>
        <v>17978.100024990737</v>
      </c>
    </row>
    <row r="1147" spans="1:16" x14ac:dyDescent="0.4">
      <c r="A1147" s="1">
        <v>2017</v>
      </c>
      <c r="B1147" s="1">
        <v>2</v>
      </c>
      <c r="C1147" s="1">
        <v>19</v>
      </c>
      <c r="D1147" s="1">
        <v>6.5999999046325684</v>
      </c>
      <c r="E1147" s="1">
        <v>4.4000000953674316</v>
      </c>
      <c r="F1147" s="1">
        <v>2</v>
      </c>
      <c r="G1147" s="1">
        <v>1.200000047683716</v>
      </c>
      <c r="H1147">
        <f>IF(D1147&lt;&gt;"",MAX('DDD Model Calculations'!$D$20-'Weather Data'!D1147,0),MAX('DDD Model Calculations'!$D$20-AVERAGE('Weather Data'!D1146,'Weather Data'!D1148),0))</f>
        <v>11.400000095367432</v>
      </c>
      <c r="I1147">
        <f>IF(E1147&lt;&gt;"",MAX('DDD Model Calculations'!$D$20-'Weather Data'!E1147,0),MAX('DDD Model Calculations'!$D$20-AVERAGE('Weather Data'!E1146,'Weather Data'!E1148),0))</f>
        <v>13.599999904632568</v>
      </c>
      <c r="J1147">
        <f>IF(F1147&lt;&gt;"",MAX('DDD Model Calculations'!$D$20-'Weather Data'!F1147,0),MAX('DDD Model Calculations'!$D$20-AVERAGE('Weather Data'!F1146,'Weather Data'!F1148),0))</f>
        <v>16</v>
      </c>
      <c r="K1147">
        <f>IF(G1147&lt;&gt;"",MAX('DDD Model Calculations'!$D$20-'Weather Data'!G1147,0),MAX('DDD Model Calculations'!$D$20-AVERAGE('Weather Data'!G1146,'Weather Data'!G1148),0))</f>
        <v>16.799999952316284</v>
      </c>
      <c r="L1147" s="2">
        <f t="shared" si="85"/>
        <v>42785</v>
      </c>
      <c r="M1147">
        <f t="shared" si="86"/>
        <v>12326.199994966388</v>
      </c>
      <c r="N1147">
        <f t="shared" si="87"/>
        <v>13022.400001227856</v>
      </c>
      <c r="O1147">
        <f t="shared" si="88"/>
        <v>14671.300000175834</v>
      </c>
      <c r="P1147">
        <f t="shared" si="89"/>
        <v>17994.900024943054</v>
      </c>
    </row>
    <row r="1148" spans="1:16" x14ac:dyDescent="0.4">
      <c r="A1148" s="1">
        <v>2017</v>
      </c>
      <c r="B1148" s="1">
        <v>2</v>
      </c>
      <c r="C1148" s="1">
        <v>20</v>
      </c>
      <c r="D1148" s="1">
        <v>2.2999999523162842</v>
      </c>
      <c r="E1148" s="1">
        <v>2.5</v>
      </c>
      <c r="F1148" s="1">
        <v>-4.0999999046325684</v>
      </c>
      <c r="G1148" s="1">
        <v>1.3999999761581421</v>
      </c>
      <c r="H1148">
        <f>IF(D1148&lt;&gt;"",MAX('DDD Model Calculations'!$D$20-'Weather Data'!D1148,0),MAX('DDD Model Calculations'!$D$20-AVERAGE('Weather Data'!D1147,'Weather Data'!D1149),0))</f>
        <v>15.700000047683716</v>
      </c>
      <c r="I1148">
        <f>IF(E1148&lt;&gt;"",MAX('DDD Model Calculations'!$D$20-'Weather Data'!E1148,0),MAX('DDD Model Calculations'!$D$20-AVERAGE('Weather Data'!E1147,'Weather Data'!E1149),0))</f>
        <v>15.5</v>
      </c>
      <c r="J1148">
        <f>IF(F1148&lt;&gt;"",MAX('DDD Model Calculations'!$D$20-'Weather Data'!F1148,0),MAX('DDD Model Calculations'!$D$20-AVERAGE('Weather Data'!F1147,'Weather Data'!F1149),0))</f>
        <v>22.099999904632568</v>
      </c>
      <c r="K1148">
        <f>IF(G1148&lt;&gt;"",MAX('DDD Model Calculations'!$D$20-'Weather Data'!G1148,0),MAX('DDD Model Calculations'!$D$20-AVERAGE('Weather Data'!G1147,'Weather Data'!G1149),0))</f>
        <v>16.600000023841858</v>
      </c>
      <c r="L1148" s="2">
        <f t="shared" si="85"/>
        <v>42786</v>
      </c>
      <c r="M1148">
        <f t="shared" si="86"/>
        <v>12341.899995014071</v>
      </c>
      <c r="N1148">
        <f t="shared" si="87"/>
        <v>13037.900001227856</v>
      </c>
      <c r="O1148">
        <f t="shared" si="88"/>
        <v>14693.400000080466</v>
      </c>
      <c r="P1148">
        <f t="shared" si="89"/>
        <v>18011.500024966896</v>
      </c>
    </row>
    <row r="1149" spans="1:16" x14ac:dyDescent="0.4">
      <c r="A1149" s="1">
        <v>2017</v>
      </c>
      <c r="B1149" s="1">
        <v>2</v>
      </c>
      <c r="C1149" s="1">
        <v>21</v>
      </c>
      <c r="D1149" s="1">
        <v>3.0999999046325679</v>
      </c>
      <c r="E1149" s="1">
        <v>5.0999999046325684</v>
      </c>
      <c r="F1149" s="1">
        <v>-4.6999998092651367</v>
      </c>
      <c r="G1149" s="1">
        <v>3.2999999523162842</v>
      </c>
      <c r="H1149">
        <f>IF(D1149&lt;&gt;"",MAX('DDD Model Calculations'!$D$20-'Weather Data'!D1149,0),MAX('DDD Model Calculations'!$D$20-AVERAGE('Weather Data'!D1148,'Weather Data'!D1150),0))</f>
        <v>14.900000095367432</v>
      </c>
      <c r="I1149">
        <f>IF(E1149&lt;&gt;"",MAX('DDD Model Calculations'!$D$20-'Weather Data'!E1149,0),MAX('DDD Model Calculations'!$D$20-AVERAGE('Weather Data'!E1148,'Weather Data'!E1150),0))</f>
        <v>12.900000095367432</v>
      </c>
      <c r="J1149">
        <f>IF(F1149&lt;&gt;"",MAX('DDD Model Calculations'!$D$20-'Weather Data'!F1149,0),MAX('DDD Model Calculations'!$D$20-AVERAGE('Weather Data'!F1148,'Weather Data'!F1150),0))</f>
        <v>22.699999809265137</v>
      </c>
      <c r="K1149">
        <f>IF(G1149&lt;&gt;"",MAX('DDD Model Calculations'!$D$20-'Weather Data'!G1149,0),MAX('DDD Model Calculations'!$D$20-AVERAGE('Weather Data'!G1148,'Weather Data'!G1150),0))</f>
        <v>14.700000047683716</v>
      </c>
      <c r="L1149" s="2">
        <f t="shared" si="85"/>
        <v>42787</v>
      </c>
      <c r="M1149">
        <f t="shared" si="86"/>
        <v>12356.799995109439</v>
      </c>
      <c r="N1149">
        <f t="shared" si="87"/>
        <v>13050.800001323223</v>
      </c>
      <c r="O1149">
        <f t="shared" si="88"/>
        <v>14716.099999889731</v>
      </c>
      <c r="P1149">
        <f t="shared" si="89"/>
        <v>18026.200025014579</v>
      </c>
    </row>
    <row r="1150" spans="1:16" x14ac:dyDescent="0.4">
      <c r="A1150" s="1">
        <v>2017</v>
      </c>
      <c r="B1150" s="1">
        <v>2</v>
      </c>
      <c r="C1150" s="1">
        <v>22</v>
      </c>
      <c r="D1150" s="1">
        <v>5.5999999046325684</v>
      </c>
      <c r="E1150" s="1">
        <v>8.8000001907348633</v>
      </c>
      <c r="F1150" s="1">
        <v>2.2000000476837158</v>
      </c>
      <c r="G1150" s="1">
        <v>1.700000047683716</v>
      </c>
      <c r="H1150">
        <f>IF(D1150&lt;&gt;"",MAX('DDD Model Calculations'!$D$20-'Weather Data'!D1150,0),MAX('DDD Model Calculations'!$D$20-AVERAGE('Weather Data'!D1149,'Weather Data'!D1151),0))</f>
        <v>12.400000095367432</v>
      </c>
      <c r="I1150">
        <f>IF(E1150&lt;&gt;"",MAX('DDD Model Calculations'!$D$20-'Weather Data'!E1150,0),MAX('DDD Model Calculations'!$D$20-AVERAGE('Weather Data'!E1149,'Weather Data'!E1151),0))</f>
        <v>9.1999998092651367</v>
      </c>
      <c r="J1150">
        <f>IF(F1150&lt;&gt;"",MAX('DDD Model Calculations'!$D$20-'Weather Data'!F1150,0),MAX('DDD Model Calculations'!$D$20-AVERAGE('Weather Data'!F1149,'Weather Data'!F1151),0))</f>
        <v>15.799999952316284</v>
      </c>
      <c r="K1150">
        <f>IF(G1150&lt;&gt;"",MAX('DDD Model Calculations'!$D$20-'Weather Data'!G1150,0),MAX('DDD Model Calculations'!$D$20-AVERAGE('Weather Data'!G1149,'Weather Data'!G1151),0))</f>
        <v>16.299999952316284</v>
      </c>
      <c r="L1150" s="2">
        <f t="shared" si="85"/>
        <v>42788</v>
      </c>
      <c r="M1150">
        <f t="shared" si="86"/>
        <v>12369.199995204806</v>
      </c>
      <c r="N1150">
        <f t="shared" si="87"/>
        <v>13060.000001132488</v>
      </c>
      <c r="O1150">
        <f t="shared" si="88"/>
        <v>14731.899999842048</v>
      </c>
      <c r="P1150">
        <f t="shared" si="89"/>
        <v>18042.500024966896</v>
      </c>
    </row>
    <row r="1151" spans="1:16" x14ac:dyDescent="0.4">
      <c r="A1151" s="1">
        <v>2017</v>
      </c>
      <c r="B1151" s="1">
        <v>2</v>
      </c>
      <c r="C1151" s="1">
        <v>23</v>
      </c>
      <c r="D1151" s="1">
        <v>10.89999961853027</v>
      </c>
      <c r="E1151" s="1">
        <v>10.80000019073486</v>
      </c>
      <c r="F1151" s="1">
        <v>6.8000001907348633</v>
      </c>
      <c r="G1151" s="1">
        <v>-3.7000000476837158</v>
      </c>
      <c r="H1151">
        <f>IF(D1151&lt;&gt;"",MAX('DDD Model Calculations'!$D$20-'Weather Data'!D1151,0),MAX('DDD Model Calculations'!$D$20-AVERAGE('Weather Data'!D1150,'Weather Data'!D1152),0))</f>
        <v>7.1000003814697301</v>
      </c>
      <c r="I1151">
        <f>IF(E1151&lt;&gt;"",MAX('DDD Model Calculations'!$D$20-'Weather Data'!E1151,0),MAX('DDD Model Calculations'!$D$20-AVERAGE('Weather Data'!E1150,'Weather Data'!E1152),0))</f>
        <v>7.1999998092651403</v>
      </c>
      <c r="J1151">
        <f>IF(F1151&lt;&gt;"",MAX('DDD Model Calculations'!$D$20-'Weather Data'!F1151,0),MAX('DDD Model Calculations'!$D$20-AVERAGE('Weather Data'!F1150,'Weather Data'!F1152),0))</f>
        <v>11.199999809265137</v>
      </c>
      <c r="K1151">
        <f>IF(G1151&lt;&gt;"",MAX('DDD Model Calculations'!$D$20-'Weather Data'!G1151,0),MAX('DDD Model Calculations'!$D$20-AVERAGE('Weather Data'!G1150,'Weather Data'!G1152),0))</f>
        <v>21.700000047683716</v>
      </c>
      <c r="L1151" s="2">
        <f t="shared" si="85"/>
        <v>42789</v>
      </c>
      <c r="M1151">
        <f t="shared" si="86"/>
        <v>12376.299995586276</v>
      </c>
      <c r="N1151">
        <f t="shared" si="87"/>
        <v>13067.200000941753</v>
      </c>
      <c r="O1151">
        <f t="shared" si="88"/>
        <v>14743.099999651313</v>
      </c>
      <c r="P1151">
        <f t="shared" si="89"/>
        <v>18064.200025014579</v>
      </c>
    </row>
    <row r="1152" spans="1:16" x14ac:dyDescent="0.4">
      <c r="A1152" s="1">
        <v>2017</v>
      </c>
      <c r="B1152" s="1">
        <v>2</v>
      </c>
      <c r="C1152" s="1">
        <v>24</v>
      </c>
      <c r="D1152" s="1">
        <v>4.1999998092651367</v>
      </c>
      <c r="E1152" s="1">
        <v>10.39999961853027</v>
      </c>
      <c r="F1152" s="1">
        <v>0.80000001192092896</v>
      </c>
      <c r="G1152" s="1">
        <v>-10.5</v>
      </c>
      <c r="H1152">
        <f>IF(D1152&lt;&gt;"",MAX('DDD Model Calculations'!$D$20-'Weather Data'!D1152,0),MAX('DDD Model Calculations'!$D$20-AVERAGE('Weather Data'!D1151,'Weather Data'!D1153),0))</f>
        <v>13.800000190734863</v>
      </c>
      <c r="I1152">
        <f>IF(E1152&lt;&gt;"",MAX('DDD Model Calculations'!$D$20-'Weather Data'!E1152,0),MAX('DDD Model Calculations'!$D$20-AVERAGE('Weather Data'!E1151,'Weather Data'!E1153),0))</f>
        <v>7.6000003814697301</v>
      </c>
      <c r="J1152">
        <f>IF(F1152&lt;&gt;"",MAX('DDD Model Calculations'!$D$20-'Weather Data'!F1152,0),MAX('DDD Model Calculations'!$D$20-AVERAGE('Weather Data'!F1151,'Weather Data'!F1153),0))</f>
        <v>17.199999988079071</v>
      </c>
      <c r="K1152">
        <f>IF(G1152&lt;&gt;"",MAX('DDD Model Calculations'!$D$20-'Weather Data'!G1152,0),MAX('DDD Model Calculations'!$D$20-AVERAGE('Weather Data'!G1151,'Weather Data'!G1153),0))</f>
        <v>28.5</v>
      </c>
      <c r="L1152" s="2">
        <f t="shared" si="85"/>
        <v>42790</v>
      </c>
      <c r="M1152">
        <f t="shared" si="86"/>
        <v>12390.099995777011</v>
      </c>
      <c r="N1152">
        <f t="shared" si="87"/>
        <v>13074.800001323223</v>
      </c>
      <c r="O1152">
        <f t="shared" si="88"/>
        <v>14760.299999639392</v>
      </c>
      <c r="P1152">
        <f t="shared" si="89"/>
        <v>18092.700025014579</v>
      </c>
    </row>
    <row r="1153" spans="1:16" x14ac:dyDescent="0.4">
      <c r="A1153" s="1">
        <v>2017</v>
      </c>
      <c r="B1153" s="1">
        <v>2</v>
      </c>
      <c r="C1153" s="1">
        <v>25</v>
      </c>
      <c r="D1153" s="1">
        <v>2.5</v>
      </c>
      <c r="E1153" s="1">
        <v>4.5</v>
      </c>
      <c r="F1153" s="1">
        <v>1.3999999761581421</v>
      </c>
      <c r="G1153" s="1">
        <v>-7.6999998092651367</v>
      </c>
      <c r="H1153">
        <f>IF(D1153&lt;&gt;"",MAX('DDD Model Calculations'!$D$20-'Weather Data'!D1153,0),MAX('DDD Model Calculations'!$D$20-AVERAGE('Weather Data'!D1152,'Weather Data'!D1154),0))</f>
        <v>15.5</v>
      </c>
      <c r="I1153">
        <f>IF(E1153&lt;&gt;"",MAX('DDD Model Calculations'!$D$20-'Weather Data'!E1153,0),MAX('DDD Model Calculations'!$D$20-AVERAGE('Weather Data'!E1152,'Weather Data'!E1154),0))</f>
        <v>13.5</v>
      </c>
      <c r="J1153">
        <f>IF(F1153&lt;&gt;"",MAX('DDD Model Calculations'!$D$20-'Weather Data'!F1153,0),MAX('DDD Model Calculations'!$D$20-AVERAGE('Weather Data'!F1152,'Weather Data'!F1154),0))</f>
        <v>16.600000023841858</v>
      </c>
      <c r="K1153">
        <f>IF(G1153&lt;&gt;"",MAX('DDD Model Calculations'!$D$20-'Weather Data'!G1153,0),MAX('DDD Model Calculations'!$D$20-AVERAGE('Weather Data'!G1152,'Weather Data'!G1154),0))</f>
        <v>25.699999809265137</v>
      </c>
      <c r="L1153" s="2">
        <f t="shared" si="85"/>
        <v>42791</v>
      </c>
      <c r="M1153">
        <f t="shared" si="86"/>
        <v>12405.599995777011</v>
      </c>
      <c r="N1153">
        <f t="shared" si="87"/>
        <v>13088.300001323223</v>
      </c>
      <c r="O1153">
        <f t="shared" si="88"/>
        <v>14776.899999663234</v>
      </c>
      <c r="P1153">
        <f t="shared" si="89"/>
        <v>18118.400024823844</v>
      </c>
    </row>
    <row r="1154" spans="1:16" x14ac:dyDescent="0.4">
      <c r="A1154" s="1">
        <v>2017</v>
      </c>
      <c r="B1154" s="1">
        <v>2</v>
      </c>
      <c r="C1154" s="1">
        <v>26</v>
      </c>
      <c r="D1154" s="1">
        <v>-0.69999998807907104</v>
      </c>
      <c r="E1154" s="1">
        <v>-0.80000001192092896</v>
      </c>
      <c r="F1154" s="1">
        <v>-3.7000000476837158</v>
      </c>
      <c r="G1154" s="1">
        <v>-10.89999961853027</v>
      </c>
      <c r="H1154">
        <f>IF(D1154&lt;&gt;"",MAX('DDD Model Calculations'!$D$20-'Weather Data'!D1154,0),MAX('DDD Model Calculations'!$D$20-AVERAGE('Weather Data'!D1153,'Weather Data'!D1155),0))</f>
        <v>18.699999988079071</v>
      </c>
      <c r="I1154">
        <f>IF(E1154&lt;&gt;"",MAX('DDD Model Calculations'!$D$20-'Weather Data'!E1154,0),MAX('DDD Model Calculations'!$D$20-AVERAGE('Weather Data'!E1153,'Weather Data'!E1155),0))</f>
        <v>18.800000011920929</v>
      </c>
      <c r="J1154">
        <f>IF(F1154&lt;&gt;"",MAX('DDD Model Calculations'!$D$20-'Weather Data'!F1154,0),MAX('DDD Model Calculations'!$D$20-AVERAGE('Weather Data'!F1153,'Weather Data'!F1155),0))</f>
        <v>21.700000047683716</v>
      </c>
      <c r="K1154">
        <f>IF(G1154&lt;&gt;"",MAX('DDD Model Calculations'!$D$20-'Weather Data'!G1154,0),MAX('DDD Model Calculations'!$D$20-AVERAGE('Weather Data'!G1153,'Weather Data'!G1155),0))</f>
        <v>28.89999961853027</v>
      </c>
      <c r="L1154" s="2">
        <f t="shared" ref="L1154:L1217" si="90">DATE(A1154,B1154,C1154)</f>
        <v>42792</v>
      </c>
      <c r="M1154">
        <f t="shared" si="86"/>
        <v>12424.29999576509</v>
      </c>
      <c r="N1154">
        <f t="shared" si="87"/>
        <v>13107.100001335144</v>
      </c>
      <c r="O1154">
        <f t="shared" si="88"/>
        <v>14798.599999710917</v>
      </c>
      <c r="P1154">
        <f t="shared" si="89"/>
        <v>18147.300024442375</v>
      </c>
    </row>
    <row r="1155" spans="1:16" x14ac:dyDescent="0.4">
      <c r="A1155" s="1">
        <v>2017</v>
      </c>
      <c r="B1155" s="1">
        <v>2</v>
      </c>
      <c r="C1155" s="1">
        <v>27</v>
      </c>
      <c r="D1155" s="1">
        <v>4.9000000953674316</v>
      </c>
      <c r="E1155" s="1">
        <v>4.1999998092651367</v>
      </c>
      <c r="F1155" s="1">
        <v>0.40000000596046448</v>
      </c>
      <c r="G1155" s="1">
        <v>-9.5</v>
      </c>
      <c r="H1155">
        <f>IF(D1155&lt;&gt;"",MAX('DDD Model Calculations'!$D$20-'Weather Data'!D1155,0),MAX('DDD Model Calculations'!$D$20-AVERAGE('Weather Data'!D1154,'Weather Data'!D1156),0))</f>
        <v>13.099999904632568</v>
      </c>
      <c r="I1155">
        <f>IF(E1155&lt;&gt;"",MAX('DDD Model Calculations'!$D$20-'Weather Data'!E1155,0),MAX('DDD Model Calculations'!$D$20-AVERAGE('Weather Data'!E1154,'Weather Data'!E1156),0))</f>
        <v>13.800000190734863</v>
      </c>
      <c r="J1155">
        <f>IF(F1155&lt;&gt;"",MAX('DDD Model Calculations'!$D$20-'Weather Data'!F1155,0),MAX('DDD Model Calculations'!$D$20-AVERAGE('Weather Data'!F1154,'Weather Data'!F1156),0))</f>
        <v>17.599999994039536</v>
      </c>
      <c r="K1155">
        <f>IF(G1155&lt;&gt;"",MAX('DDD Model Calculations'!$D$20-'Weather Data'!G1155,0),MAX('DDD Model Calculations'!$D$20-AVERAGE('Weather Data'!G1154,'Weather Data'!G1156),0))</f>
        <v>27.5</v>
      </c>
      <c r="L1155" s="2">
        <f t="shared" si="90"/>
        <v>42793</v>
      </c>
      <c r="M1155">
        <f t="shared" ref="M1155:M1218" si="91">M1154+H1155</f>
        <v>12437.399995669723</v>
      </c>
      <c r="N1155">
        <f t="shared" ref="N1155:N1218" si="92">N1154+I1155</f>
        <v>13120.900001525879</v>
      </c>
      <c r="O1155">
        <f t="shared" ref="O1155:O1218" si="93">O1154+J1155</f>
        <v>14816.199999704957</v>
      </c>
      <c r="P1155">
        <f t="shared" ref="P1155:P1218" si="94">P1154+K1155</f>
        <v>18174.800024442375</v>
      </c>
    </row>
    <row r="1156" spans="1:16" x14ac:dyDescent="0.4">
      <c r="A1156" s="1">
        <v>2017</v>
      </c>
      <c r="B1156" s="1">
        <v>2</v>
      </c>
      <c r="C1156" s="1">
        <v>28</v>
      </c>
      <c r="D1156" s="1">
        <v>5.4000000953674316</v>
      </c>
      <c r="E1156" s="1">
        <v>4.5999999046325684</v>
      </c>
      <c r="F1156" s="1">
        <v>-0.69999998807907104</v>
      </c>
      <c r="G1156" s="1">
        <v>-5.9000000953674316</v>
      </c>
      <c r="H1156">
        <f>IF(D1156&lt;&gt;"",MAX('DDD Model Calculations'!$D$20-'Weather Data'!D1156,0),MAX('DDD Model Calculations'!$D$20-AVERAGE('Weather Data'!D1155,'Weather Data'!D1157),0))</f>
        <v>12.599999904632568</v>
      </c>
      <c r="I1156">
        <f>IF(E1156&lt;&gt;"",MAX('DDD Model Calculations'!$D$20-'Weather Data'!E1156,0),MAX('DDD Model Calculations'!$D$20-AVERAGE('Weather Data'!E1155,'Weather Data'!E1157),0))</f>
        <v>13.400000095367432</v>
      </c>
      <c r="J1156">
        <f>IF(F1156&lt;&gt;"",MAX('DDD Model Calculations'!$D$20-'Weather Data'!F1156,0),MAX('DDD Model Calculations'!$D$20-AVERAGE('Weather Data'!F1155,'Weather Data'!F1157),0))</f>
        <v>18.699999988079071</v>
      </c>
      <c r="K1156">
        <f>IF(G1156&lt;&gt;"",MAX('DDD Model Calculations'!$D$20-'Weather Data'!G1156,0),MAX('DDD Model Calculations'!$D$20-AVERAGE('Weather Data'!G1155,'Weather Data'!G1157),0))</f>
        <v>23.900000095367432</v>
      </c>
      <c r="L1156" s="2">
        <f t="shared" si="90"/>
        <v>42794</v>
      </c>
      <c r="M1156">
        <f t="shared" si="91"/>
        <v>12449.999995574355</v>
      </c>
      <c r="N1156">
        <f t="shared" si="92"/>
        <v>13134.300001621246</v>
      </c>
      <c r="O1156">
        <f t="shared" si="93"/>
        <v>14834.899999693036</v>
      </c>
      <c r="P1156">
        <f t="shared" si="94"/>
        <v>18198.700024537742</v>
      </c>
    </row>
    <row r="1157" spans="1:16" x14ac:dyDescent="0.4">
      <c r="A1157" s="1">
        <v>2017</v>
      </c>
      <c r="B1157" s="1">
        <v>3</v>
      </c>
      <c r="C1157" s="1">
        <v>1</v>
      </c>
      <c r="D1157" s="1">
        <v>5</v>
      </c>
      <c r="E1157" s="1">
        <v>3.7999999523162842</v>
      </c>
      <c r="F1157" s="1">
        <v>0.80000001192092896</v>
      </c>
      <c r="G1157" s="1">
        <v>-9.5</v>
      </c>
      <c r="H1157">
        <f>IF(D1157&lt;&gt;"",MAX('DDD Model Calculations'!$D$20-'Weather Data'!D1157,0),MAX('DDD Model Calculations'!$D$20-AVERAGE('Weather Data'!D1156,'Weather Data'!D1158),0))</f>
        <v>13</v>
      </c>
      <c r="I1157">
        <f>IF(E1157&lt;&gt;"",MAX('DDD Model Calculations'!$D$20-'Weather Data'!E1157,0),MAX('DDD Model Calculations'!$D$20-AVERAGE('Weather Data'!E1156,'Weather Data'!E1158),0))</f>
        <v>14.200000047683716</v>
      </c>
      <c r="J1157">
        <f>IF(F1157&lt;&gt;"",MAX('DDD Model Calculations'!$D$20-'Weather Data'!F1157,0),MAX('DDD Model Calculations'!$D$20-AVERAGE('Weather Data'!F1156,'Weather Data'!F1158),0))</f>
        <v>17.199999988079071</v>
      </c>
      <c r="K1157">
        <f>IF(G1157&lt;&gt;"",MAX('DDD Model Calculations'!$D$20-'Weather Data'!G1157,0),MAX('DDD Model Calculations'!$D$20-AVERAGE('Weather Data'!G1156,'Weather Data'!G1158),0))</f>
        <v>27.5</v>
      </c>
      <c r="L1157" s="2">
        <f t="shared" si="90"/>
        <v>42795</v>
      </c>
      <c r="M1157">
        <f t="shared" si="91"/>
        <v>12462.999995574355</v>
      </c>
      <c r="N1157">
        <f t="shared" si="92"/>
        <v>13148.50000166893</v>
      </c>
      <c r="O1157">
        <f t="shared" si="93"/>
        <v>14852.099999681115</v>
      </c>
      <c r="P1157">
        <f t="shared" si="94"/>
        <v>18226.200024537742</v>
      </c>
    </row>
    <row r="1158" spans="1:16" x14ac:dyDescent="0.4">
      <c r="A1158" s="1">
        <v>2017</v>
      </c>
      <c r="B1158" s="1">
        <v>3</v>
      </c>
      <c r="C1158" s="1">
        <v>2</v>
      </c>
      <c r="D1158" s="1">
        <v>-4.9000000953674316</v>
      </c>
      <c r="E1158" s="1">
        <v>-5.9000000953674316</v>
      </c>
      <c r="F1158" s="1">
        <v>-7.8000001907348633</v>
      </c>
      <c r="G1158" s="1">
        <v>-13.89999961853027</v>
      </c>
      <c r="H1158">
        <f>IF(D1158&lt;&gt;"",MAX('DDD Model Calculations'!$D$20-'Weather Data'!D1158,0),MAX('DDD Model Calculations'!$D$20-AVERAGE('Weather Data'!D1157,'Weather Data'!D1159),0))</f>
        <v>22.900000095367432</v>
      </c>
      <c r="I1158">
        <f>IF(E1158&lt;&gt;"",MAX('DDD Model Calculations'!$D$20-'Weather Data'!E1158,0),MAX('DDD Model Calculations'!$D$20-AVERAGE('Weather Data'!E1157,'Weather Data'!E1159),0))</f>
        <v>23.900000095367432</v>
      </c>
      <c r="J1158">
        <f>IF(F1158&lt;&gt;"",MAX('DDD Model Calculations'!$D$20-'Weather Data'!F1158,0),MAX('DDD Model Calculations'!$D$20-AVERAGE('Weather Data'!F1157,'Weather Data'!F1159),0))</f>
        <v>25.800000190734863</v>
      </c>
      <c r="K1158">
        <f>IF(G1158&lt;&gt;"",MAX('DDD Model Calculations'!$D$20-'Weather Data'!G1158,0),MAX('DDD Model Calculations'!$D$20-AVERAGE('Weather Data'!G1157,'Weather Data'!G1159),0))</f>
        <v>31.89999961853027</v>
      </c>
      <c r="L1158" s="2">
        <f t="shared" si="90"/>
        <v>42796</v>
      </c>
      <c r="M1158">
        <f t="shared" si="91"/>
        <v>12485.899995669723</v>
      </c>
      <c r="N1158">
        <f t="shared" si="92"/>
        <v>13172.400001764297</v>
      </c>
      <c r="O1158">
        <f t="shared" si="93"/>
        <v>14877.89999987185</v>
      </c>
      <c r="P1158">
        <f t="shared" si="94"/>
        <v>18258.100024156272</v>
      </c>
    </row>
    <row r="1159" spans="1:16" x14ac:dyDescent="0.4">
      <c r="A1159" s="1">
        <v>2017</v>
      </c>
      <c r="B1159" s="1">
        <v>3</v>
      </c>
      <c r="C1159" s="1">
        <v>3</v>
      </c>
      <c r="D1159" s="1">
        <v>-7.5</v>
      </c>
      <c r="E1159" s="1">
        <v>-7.4000000953674316</v>
      </c>
      <c r="F1159" s="1">
        <v>-13.5</v>
      </c>
      <c r="G1159" s="1">
        <v>-15.19999980926514</v>
      </c>
      <c r="H1159">
        <f>IF(D1159&lt;&gt;"",MAX('DDD Model Calculations'!$D$20-'Weather Data'!D1159,0),MAX('DDD Model Calculations'!$D$20-AVERAGE('Weather Data'!D1158,'Weather Data'!D1160),0))</f>
        <v>25.5</v>
      </c>
      <c r="I1159">
        <f>IF(E1159&lt;&gt;"",MAX('DDD Model Calculations'!$D$20-'Weather Data'!E1159,0),MAX('DDD Model Calculations'!$D$20-AVERAGE('Weather Data'!E1158,'Weather Data'!E1160),0))</f>
        <v>25.400000095367432</v>
      </c>
      <c r="J1159">
        <f>IF(F1159&lt;&gt;"",MAX('DDD Model Calculations'!$D$20-'Weather Data'!F1159,0),MAX('DDD Model Calculations'!$D$20-AVERAGE('Weather Data'!F1158,'Weather Data'!F1160),0))</f>
        <v>31.5</v>
      </c>
      <c r="K1159">
        <f>IF(G1159&lt;&gt;"",MAX('DDD Model Calculations'!$D$20-'Weather Data'!G1159,0),MAX('DDD Model Calculations'!$D$20-AVERAGE('Weather Data'!G1158,'Weather Data'!G1160),0))</f>
        <v>33.199999809265137</v>
      </c>
      <c r="L1159" s="2">
        <f t="shared" si="90"/>
        <v>42797</v>
      </c>
      <c r="M1159">
        <f t="shared" si="91"/>
        <v>12511.399995669723</v>
      </c>
      <c r="N1159">
        <f t="shared" si="92"/>
        <v>13197.800001859665</v>
      </c>
      <c r="O1159">
        <f t="shared" si="93"/>
        <v>14909.39999987185</v>
      </c>
      <c r="P1159">
        <f t="shared" si="94"/>
        <v>18291.300023965538</v>
      </c>
    </row>
    <row r="1160" spans="1:16" x14ac:dyDescent="0.4">
      <c r="A1160" s="1">
        <v>2017</v>
      </c>
      <c r="B1160" s="1">
        <v>3</v>
      </c>
      <c r="C1160" s="1">
        <v>4</v>
      </c>
      <c r="D1160" s="1">
        <v>-9.6000003814697266</v>
      </c>
      <c r="E1160" s="1">
        <v>-8.6000003814697266</v>
      </c>
      <c r="F1160" s="1">
        <v>-17.20000076293945</v>
      </c>
      <c r="G1160" s="1">
        <v>-10.69999980926514</v>
      </c>
      <c r="H1160">
        <f>IF(D1160&lt;&gt;"",MAX('DDD Model Calculations'!$D$20-'Weather Data'!D1160,0),MAX('DDD Model Calculations'!$D$20-AVERAGE('Weather Data'!D1159,'Weather Data'!D1161),0))</f>
        <v>27.600000381469727</v>
      </c>
      <c r="I1160">
        <f>IF(E1160&lt;&gt;"",MAX('DDD Model Calculations'!$D$20-'Weather Data'!E1160,0),MAX('DDD Model Calculations'!$D$20-AVERAGE('Weather Data'!E1159,'Weather Data'!E1161),0))</f>
        <v>26.600000381469727</v>
      </c>
      <c r="J1160">
        <f>IF(F1160&lt;&gt;"",MAX('DDD Model Calculations'!$D$20-'Weather Data'!F1160,0),MAX('DDD Model Calculations'!$D$20-AVERAGE('Weather Data'!F1159,'Weather Data'!F1161),0))</f>
        <v>35.200000762939453</v>
      </c>
      <c r="K1160">
        <f>IF(G1160&lt;&gt;"",MAX('DDD Model Calculations'!$D$20-'Weather Data'!G1160,0),MAX('DDD Model Calculations'!$D$20-AVERAGE('Weather Data'!G1159,'Weather Data'!G1161),0))</f>
        <v>28.69999980926514</v>
      </c>
      <c r="L1160" s="2">
        <f t="shared" si="90"/>
        <v>42798</v>
      </c>
      <c r="M1160">
        <f t="shared" si="91"/>
        <v>12538.999996051192</v>
      </c>
      <c r="N1160">
        <f t="shared" si="92"/>
        <v>13224.400002241135</v>
      </c>
      <c r="O1160">
        <f t="shared" si="93"/>
        <v>14944.600000634789</v>
      </c>
      <c r="P1160">
        <f t="shared" si="94"/>
        <v>18320.000023774803</v>
      </c>
    </row>
    <row r="1161" spans="1:16" x14ac:dyDescent="0.4">
      <c r="A1161" s="1">
        <v>2017</v>
      </c>
      <c r="B1161" s="1">
        <v>3</v>
      </c>
      <c r="C1161" s="1">
        <v>5</v>
      </c>
      <c r="D1161" s="1">
        <v>-7.0999999046325684</v>
      </c>
      <c r="E1161" s="1">
        <v>-5.3000001907348633</v>
      </c>
      <c r="F1161" s="1">
        <v>-14</v>
      </c>
      <c r="G1161" s="1">
        <v>-0.20000000298023221</v>
      </c>
      <c r="H1161">
        <f>IF(D1161&lt;&gt;"",MAX('DDD Model Calculations'!$D$20-'Weather Data'!D1161,0),MAX('DDD Model Calculations'!$D$20-AVERAGE('Weather Data'!D1160,'Weather Data'!D1162),0))</f>
        <v>25.099999904632568</v>
      </c>
      <c r="I1161">
        <f>IF(E1161&lt;&gt;"",MAX('DDD Model Calculations'!$D$20-'Weather Data'!E1161,0),MAX('DDD Model Calculations'!$D$20-AVERAGE('Weather Data'!E1160,'Weather Data'!E1162),0))</f>
        <v>23.300000190734863</v>
      </c>
      <c r="J1161">
        <f>IF(F1161&lt;&gt;"",MAX('DDD Model Calculations'!$D$20-'Weather Data'!F1161,0),MAX('DDD Model Calculations'!$D$20-AVERAGE('Weather Data'!F1160,'Weather Data'!F1162),0))</f>
        <v>32</v>
      </c>
      <c r="K1161">
        <f>IF(G1161&lt;&gt;"",MAX('DDD Model Calculations'!$D$20-'Weather Data'!G1161,0),MAX('DDD Model Calculations'!$D$20-AVERAGE('Weather Data'!G1160,'Weather Data'!G1162),0))</f>
        <v>18.200000002980232</v>
      </c>
      <c r="L1161" s="2">
        <f t="shared" si="90"/>
        <v>42799</v>
      </c>
      <c r="M1161">
        <f t="shared" si="91"/>
        <v>12564.099995955825</v>
      </c>
      <c r="N1161">
        <f t="shared" si="92"/>
        <v>13247.70000243187</v>
      </c>
      <c r="O1161">
        <f t="shared" si="93"/>
        <v>14976.600000634789</v>
      </c>
      <c r="P1161">
        <f t="shared" si="94"/>
        <v>18338.200023777783</v>
      </c>
    </row>
    <row r="1162" spans="1:16" x14ac:dyDescent="0.4">
      <c r="A1162" s="1">
        <v>2017</v>
      </c>
      <c r="B1162" s="1">
        <v>3</v>
      </c>
      <c r="C1162" s="1">
        <v>6</v>
      </c>
      <c r="D1162" s="1">
        <v>2.2000000476837158</v>
      </c>
      <c r="E1162" s="1">
        <v>5.5</v>
      </c>
      <c r="F1162" s="1">
        <v>-6.9000000953674316</v>
      </c>
      <c r="G1162" s="1"/>
      <c r="H1162">
        <f>IF(D1162&lt;&gt;"",MAX('DDD Model Calculations'!$D$20-'Weather Data'!D1162,0),MAX('DDD Model Calculations'!$D$20-AVERAGE('Weather Data'!D1161,'Weather Data'!D1163),0))</f>
        <v>15.799999952316284</v>
      </c>
      <c r="I1162">
        <f>IF(E1162&lt;&gt;"",MAX('DDD Model Calculations'!$D$20-'Weather Data'!E1162,0),MAX('DDD Model Calculations'!$D$20-AVERAGE('Weather Data'!E1161,'Weather Data'!E1163),0))</f>
        <v>12.5</v>
      </c>
      <c r="J1162">
        <f>IF(F1162&lt;&gt;"",MAX('DDD Model Calculations'!$D$20-'Weather Data'!F1162,0),MAX('DDD Model Calculations'!$D$20-AVERAGE('Weather Data'!F1161,'Weather Data'!F1163),0))</f>
        <v>24.900000095367432</v>
      </c>
      <c r="K1162">
        <f>IF(G1162&lt;&gt;"",MAX('DDD Model Calculations'!$D$20-'Weather Data'!G1162,0),MAX('DDD Model Calculations'!$D$20-AVERAGE('Weather Data'!G1161,'Weather Data'!G1163),0))</f>
        <v>18.200000002980232</v>
      </c>
      <c r="L1162" s="2">
        <f t="shared" si="90"/>
        <v>42800</v>
      </c>
      <c r="M1162">
        <f t="shared" si="91"/>
        <v>12579.899995908141</v>
      </c>
      <c r="N1162">
        <f t="shared" si="92"/>
        <v>13260.20000243187</v>
      </c>
      <c r="O1162">
        <f t="shared" si="93"/>
        <v>15001.500000730157</v>
      </c>
      <c r="P1162">
        <f t="shared" si="94"/>
        <v>18356.400023780763</v>
      </c>
    </row>
    <row r="1163" spans="1:16" x14ac:dyDescent="0.4">
      <c r="A1163" s="1">
        <v>2017</v>
      </c>
      <c r="B1163" s="1">
        <v>3</v>
      </c>
      <c r="C1163" s="1">
        <v>7</v>
      </c>
      <c r="D1163" s="1">
        <v>9.1999998092651367</v>
      </c>
      <c r="E1163" s="1">
        <v>7.9000000953674316</v>
      </c>
      <c r="F1163" s="1">
        <v>2.4000000953674321</v>
      </c>
      <c r="G1163" s="1">
        <v>-0.20000000298023221</v>
      </c>
      <c r="H1163">
        <f>IF(D1163&lt;&gt;"",MAX('DDD Model Calculations'!$D$20-'Weather Data'!D1163,0),MAX('DDD Model Calculations'!$D$20-AVERAGE('Weather Data'!D1162,'Weather Data'!D1164),0))</f>
        <v>8.8000001907348633</v>
      </c>
      <c r="I1163">
        <f>IF(E1163&lt;&gt;"",MAX('DDD Model Calculations'!$D$20-'Weather Data'!E1163,0),MAX('DDD Model Calculations'!$D$20-AVERAGE('Weather Data'!E1162,'Weather Data'!E1164),0))</f>
        <v>10.099999904632568</v>
      </c>
      <c r="J1163">
        <f>IF(F1163&lt;&gt;"",MAX('DDD Model Calculations'!$D$20-'Weather Data'!F1163,0),MAX('DDD Model Calculations'!$D$20-AVERAGE('Weather Data'!F1162,'Weather Data'!F1164),0))</f>
        <v>15.599999904632568</v>
      </c>
      <c r="K1163">
        <f>IF(G1163&lt;&gt;"",MAX('DDD Model Calculations'!$D$20-'Weather Data'!G1163,0),MAX('DDD Model Calculations'!$D$20-AVERAGE('Weather Data'!G1162,'Weather Data'!G1164),0))</f>
        <v>18.200000002980232</v>
      </c>
      <c r="L1163" s="2">
        <f t="shared" si="90"/>
        <v>42801</v>
      </c>
      <c r="M1163">
        <f t="shared" si="91"/>
        <v>12588.699996098876</v>
      </c>
      <c r="N1163">
        <f t="shared" si="92"/>
        <v>13270.300002336502</v>
      </c>
      <c r="O1163">
        <f t="shared" si="93"/>
        <v>15017.100000634789</v>
      </c>
      <c r="P1163">
        <f t="shared" si="94"/>
        <v>18374.600023783743</v>
      </c>
    </row>
    <row r="1164" spans="1:16" x14ac:dyDescent="0.4">
      <c r="A1164" s="1">
        <v>2017</v>
      </c>
      <c r="B1164" s="1">
        <v>3</v>
      </c>
      <c r="C1164" s="1">
        <v>8</v>
      </c>
      <c r="D1164" s="1">
        <v>5.4000000953674316</v>
      </c>
      <c r="E1164" s="1">
        <v>5.8000001907348633</v>
      </c>
      <c r="F1164" s="1">
        <v>3.4000000953674321</v>
      </c>
      <c r="G1164" s="1">
        <v>-9.3999996185302734</v>
      </c>
      <c r="H1164">
        <f>IF(D1164&lt;&gt;"",MAX('DDD Model Calculations'!$D$20-'Weather Data'!D1164,0),MAX('DDD Model Calculations'!$D$20-AVERAGE('Weather Data'!D1163,'Weather Data'!D1165),0))</f>
        <v>12.599999904632568</v>
      </c>
      <c r="I1164">
        <f>IF(E1164&lt;&gt;"",MAX('DDD Model Calculations'!$D$20-'Weather Data'!E1164,0),MAX('DDD Model Calculations'!$D$20-AVERAGE('Weather Data'!E1163,'Weather Data'!E1165),0))</f>
        <v>12.199999809265137</v>
      </c>
      <c r="J1164">
        <f>IF(F1164&lt;&gt;"",MAX('DDD Model Calculations'!$D$20-'Weather Data'!F1164,0),MAX('DDD Model Calculations'!$D$20-AVERAGE('Weather Data'!F1163,'Weather Data'!F1165),0))</f>
        <v>14.599999904632568</v>
      </c>
      <c r="K1164">
        <f>IF(G1164&lt;&gt;"",MAX('DDD Model Calculations'!$D$20-'Weather Data'!G1164,0),MAX('DDD Model Calculations'!$D$20-AVERAGE('Weather Data'!G1163,'Weather Data'!G1165),0))</f>
        <v>27.399999618530273</v>
      </c>
      <c r="L1164" s="2">
        <f t="shared" si="90"/>
        <v>42802</v>
      </c>
      <c r="M1164">
        <f t="shared" si="91"/>
        <v>12601.299996003509</v>
      </c>
      <c r="N1164">
        <f t="shared" si="92"/>
        <v>13282.500002145767</v>
      </c>
      <c r="O1164">
        <f t="shared" si="93"/>
        <v>15031.700000539422</v>
      </c>
      <c r="P1164">
        <f t="shared" si="94"/>
        <v>18402.000023402274</v>
      </c>
    </row>
    <row r="1165" spans="1:16" x14ac:dyDescent="0.4">
      <c r="A1165" s="1">
        <v>2017</v>
      </c>
      <c r="B1165" s="1">
        <v>3</v>
      </c>
      <c r="C1165" s="1">
        <v>9</v>
      </c>
      <c r="D1165" s="1">
        <v>0.40000000596046448</v>
      </c>
      <c r="E1165" s="1">
        <v>0.20000000298023221</v>
      </c>
      <c r="F1165" s="1">
        <v>-2.7999999523162842</v>
      </c>
      <c r="G1165" s="1">
        <v>-12.39999961853027</v>
      </c>
      <c r="H1165">
        <f>IF(D1165&lt;&gt;"",MAX('DDD Model Calculations'!$D$20-'Weather Data'!D1165,0),MAX('DDD Model Calculations'!$D$20-AVERAGE('Weather Data'!D1164,'Weather Data'!D1166),0))</f>
        <v>17.599999994039536</v>
      </c>
      <c r="I1165">
        <f>IF(E1165&lt;&gt;"",MAX('DDD Model Calculations'!$D$20-'Weather Data'!E1165,0),MAX('DDD Model Calculations'!$D$20-AVERAGE('Weather Data'!E1164,'Weather Data'!E1166),0))</f>
        <v>17.799999997019768</v>
      </c>
      <c r="J1165">
        <f>IF(F1165&lt;&gt;"",MAX('DDD Model Calculations'!$D$20-'Weather Data'!F1165,0),MAX('DDD Model Calculations'!$D$20-AVERAGE('Weather Data'!F1164,'Weather Data'!F1166),0))</f>
        <v>20.799999952316284</v>
      </c>
      <c r="K1165">
        <f>IF(G1165&lt;&gt;"",MAX('DDD Model Calculations'!$D$20-'Weather Data'!G1165,0),MAX('DDD Model Calculations'!$D$20-AVERAGE('Weather Data'!G1164,'Weather Data'!G1166),0))</f>
        <v>30.39999961853027</v>
      </c>
      <c r="L1165" s="2">
        <f t="shared" si="90"/>
        <v>42803</v>
      </c>
      <c r="M1165">
        <f t="shared" si="91"/>
        <v>12618.899995997548</v>
      </c>
      <c r="N1165">
        <f t="shared" si="92"/>
        <v>13300.300002142787</v>
      </c>
      <c r="O1165">
        <f t="shared" si="93"/>
        <v>15052.500000491738</v>
      </c>
      <c r="P1165">
        <f t="shared" si="94"/>
        <v>18432.400023020804</v>
      </c>
    </row>
    <row r="1166" spans="1:16" x14ac:dyDescent="0.4">
      <c r="A1166" s="1">
        <v>2017</v>
      </c>
      <c r="B1166" s="1">
        <v>3</v>
      </c>
      <c r="C1166" s="1">
        <v>10</v>
      </c>
      <c r="D1166" s="1">
        <v>-5.8000001907348633</v>
      </c>
      <c r="E1166" s="1">
        <v>-5.5999999046325684</v>
      </c>
      <c r="F1166" s="1">
        <v>-11</v>
      </c>
      <c r="G1166" s="1">
        <v>-16.79999923706055</v>
      </c>
      <c r="H1166">
        <f>IF(D1166&lt;&gt;"",MAX('DDD Model Calculations'!$D$20-'Weather Data'!D1166,0),MAX('DDD Model Calculations'!$D$20-AVERAGE('Weather Data'!D1165,'Weather Data'!D1167),0))</f>
        <v>23.800000190734863</v>
      </c>
      <c r="I1166">
        <f>IF(E1166&lt;&gt;"",MAX('DDD Model Calculations'!$D$20-'Weather Data'!E1166,0),MAX('DDD Model Calculations'!$D$20-AVERAGE('Weather Data'!E1165,'Weather Data'!E1167),0))</f>
        <v>23.599999904632568</v>
      </c>
      <c r="J1166">
        <f>IF(F1166&lt;&gt;"",MAX('DDD Model Calculations'!$D$20-'Weather Data'!F1166,0),MAX('DDD Model Calculations'!$D$20-AVERAGE('Weather Data'!F1165,'Weather Data'!F1167),0))</f>
        <v>29</v>
      </c>
      <c r="K1166">
        <f>IF(G1166&lt;&gt;"",MAX('DDD Model Calculations'!$D$20-'Weather Data'!G1166,0),MAX('DDD Model Calculations'!$D$20-AVERAGE('Weather Data'!G1165,'Weather Data'!G1167),0))</f>
        <v>34.799999237060547</v>
      </c>
      <c r="L1166" s="2">
        <f t="shared" si="90"/>
        <v>42804</v>
      </c>
      <c r="M1166">
        <f t="shared" si="91"/>
        <v>12642.699996188283</v>
      </c>
      <c r="N1166">
        <f t="shared" si="92"/>
        <v>13323.90000204742</v>
      </c>
      <c r="O1166">
        <f t="shared" si="93"/>
        <v>15081.500000491738</v>
      </c>
      <c r="P1166">
        <f t="shared" si="94"/>
        <v>18467.200022257864</v>
      </c>
    </row>
    <row r="1167" spans="1:16" x14ac:dyDescent="0.4">
      <c r="A1167" s="1">
        <v>2017</v>
      </c>
      <c r="B1167" s="1">
        <v>3</v>
      </c>
      <c r="C1167" s="1">
        <v>11</v>
      </c>
      <c r="D1167" s="1">
        <v>-9.6000003814697266</v>
      </c>
      <c r="E1167" s="1">
        <v>-8.6999998092651367</v>
      </c>
      <c r="F1167" s="1">
        <v>-17</v>
      </c>
      <c r="G1167" s="1">
        <v>-13.39999961853027</v>
      </c>
      <c r="H1167">
        <f>IF(D1167&lt;&gt;"",MAX('DDD Model Calculations'!$D$20-'Weather Data'!D1167,0),MAX('DDD Model Calculations'!$D$20-AVERAGE('Weather Data'!D1166,'Weather Data'!D1168),0))</f>
        <v>27.600000381469727</v>
      </c>
      <c r="I1167">
        <f>IF(E1167&lt;&gt;"",MAX('DDD Model Calculations'!$D$20-'Weather Data'!E1167,0),MAX('DDD Model Calculations'!$D$20-AVERAGE('Weather Data'!E1166,'Weather Data'!E1168),0))</f>
        <v>26.699999809265137</v>
      </c>
      <c r="J1167">
        <f>IF(F1167&lt;&gt;"",MAX('DDD Model Calculations'!$D$20-'Weather Data'!F1167,0),MAX('DDD Model Calculations'!$D$20-AVERAGE('Weather Data'!F1166,'Weather Data'!F1168),0))</f>
        <v>35</v>
      </c>
      <c r="K1167">
        <f>IF(G1167&lt;&gt;"",MAX('DDD Model Calculations'!$D$20-'Weather Data'!G1167,0),MAX('DDD Model Calculations'!$D$20-AVERAGE('Weather Data'!G1166,'Weather Data'!G1168),0))</f>
        <v>31.39999961853027</v>
      </c>
      <c r="L1167" s="2">
        <f t="shared" si="90"/>
        <v>42805</v>
      </c>
      <c r="M1167">
        <f t="shared" si="91"/>
        <v>12670.299996569753</v>
      </c>
      <c r="N1167">
        <f t="shared" si="92"/>
        <v>13350.600001856685</v>
      </c>
      <c r="O1167">
        <f t="shared" si="93"/>
        <v>15116.500000491738</v>
      </c>
      <c r="P1167">
        <f t="shared" si="94"/>
        <v>18498.600021876395</v>
      </c>
    </row>
    <row r="1168" spans="1:16" x14ac:dyDescent="0.4">
      <c r="A1168" s="1">
        <v>2017</v>
      </c>
      <c r="B1168" s="1">
        <v>3</v>
      </c>
      <c r="C1168" s="1">
        <v>12</v>
      </c>
      <c r="D1168" s="1">
        <v>-8.8999996185302734</v>
      </c>
      <c r="E1168" s="1">
        <v>-8.3000001907348633</v>
      </c>
      <c r="F1168" s="1">
        <v>-14.5</v>
      </c>
      <c r="G1168" s="1">
        <v>-14.10000038146973</v>
      </c>
      <c r="H1168">
        <f>IF(D1168&lt;&gt;"",MAX('DDD Model Calculations'!$D$20-'Weather Data'!D1168,0),MAX('DDD Model Calculations'!$D$20-AVERAGE('Weather Data'!D1167,'Weather Data'!D1169),0))</f>
        <v>26.899999618530273</v>
      </c>
      <c r="I1168">
        <f>IF(E1168&lt;&gt;"",MAX('DDD Model Calculations'!$D$20-'Weather Data'!E1168,0),MAX('DDD Model Calculations'!$D$20-AVERAGE('Weather Data'!E1167,'Weather Data'!E1169),0))</f>
        <v>26.300000190734863</v>
      </c>
      <c r="J1168">
        <f>IF(F1168&lt;&gt;"",MAX('DDD Model Calculations'!$D$20-'Weather Data'!F1168,0),MAX('DDD Model Calculations'!$D$20-AVERAGE('Weather Data'!F1167,'Weather Data'!F1169),0))</f>
        <v>32.5</v>
      </c>
      <c r="K1168">
        <f>IF(G1168&lt;&gt;"",MAX('DDD Model Calculations'!$D$20-'Weather Data'!G1168,0),MAX('DDD Model Calculations'!$D$20-AVERAGE('Weather Data'!G1167,'Weather Data'!G1169),0))</f>
        <v>32.100000381469727</v>
      </c>
      <c r="L1168" s="2">
        <f t="shared" si="90"/>
        <v>42806</v>
      </c>
      <c r="M1168">
        <f t="shared" si="91"/>
        <v>12697.199996188283</v>
      </c>
      <c r="N1168">
        <f t="shared" si="92"/>
        <v>13376.90000204742</v>
      </c>
      <c r="O1168">
        <f t="shared" si="93"/>
        <v>15149.000000491738</v>
      </c>
      <c r="P1168">
        <f t="shared" si="94"/>
        <v>18530.700022257864</v>
      </c>
    </row>
    <row r="1169" spans="1:16" x14ac:dyDescent="0.4">
      <c r="A1169" s="1">
        <v>2017</v>
      </c>
      <c r="B1169" s="1">
        <v>3</v>
      </c>
      <c r="C1169" s="1">
        <v>13</v>
      </c>
      <c r="D1169" s="1">
        <v>-8.8000001907348633</v>
      </c>
      <c r="E1169" s="1">
        <v>-8.8999996185302734</v>
      </c>
      <c r="F1169" s="1">
        <v>-13.60000038146973</v>
      </c>
      <c r="G1169" s="1">
        <v>-13.30000019073486</v>
      </c>
      <c r="H1169">
        <f>IF(D1169&lt;&gt;"",MAX('DDD Model Calculations'!$D$20-'Weather Data'!D1169,0),MAX('DDD Model Calculations'!$D$20-AVERAGE('Weather Data'!D1168,'Weather Data'!D1170),0))</f>
        <v>26.800000190734863</v>
      </c>
      <c r="I1169">
        <f>IF(E1169&lt;&gt;"",MAX('DDD Model Calculations'!$D$20-'Weather Data'!E1169,0),MAX('DDD Model Calculations'!$D$20-AVERAGE('Weather Data'!E1168,'Weather Data'!E1170),0))</f>
        <v>26.899999618530273</v>
      </c>
      <c r="J1169">
        <f>IF(F1169&lt;&gt;"",MAX('DDD Model Calculations'!$D$20-'Weather Data'!F1169,0),MAX('DDD Model Calculations'!$D$20-AVERAGE('Weather Data'!F1168,'Weather Data'!F1170),0))</f>
        <v>31.60000038146973</v>
      </c>
      <c r="K1169">
        <f>IF(G1169&lt;&gt;"",MAX('DDD Model Calculations'!$D$20-'Weather Data'!G1169,0),MAX('DDD Model Calculations'!$D$20-AVERAGE('Weather Data'!G1168,'Weather Data'!G1170),0))</f>
        <v>31.30000019073486</v>
      </c>
      <c r="L1169" s="2">
        <f t="shared" si="90"/>
        <v>42807</v>
      </c>
      <c r="M1169">
        <f t="shared" si="91"/>
        <v>12723.999996379018</v>
      </c>
      <c r="N1169">
        <f t="shared" si="92"/>
        <v>13403.80000166595</v>
      </c>
      <c r="O1169">
        <f t="shared" si="93"/>
        <v>15180.600000873208</v>
      </c>
      <c r="P1169">
        <f t="shared" si="94"/>
        <v>18562.000022448599</v>
      </c>
    </row>
    <row r="1170" spans="1:16" x14ac:dyDescent="0.4">
      <c r="A1170" s="1">
        <v>2017</v>
      </c>
      <c r="B1170" s="1">
        <v>3</v>
      </c>
      <c r="C1170" s="1">
        <v>14</v>
      </c>
      <c r="D1170" s="1">
        <v>-9.6999998092651367</v>
      </c>
      <c r="E1170" s="1">
        <v>-9.8999996185302734</v>
      </c>
      <c r="F1170" s="1">
        <v>-10</v>
      </c>
      <c r="G1170" s="1">
        <v>-10.60000038146973</v>
      </c>
      <c r="H1170">
        <f>IF(D1170&lt;&gt;"",MAX('DDD Model Calculations'!$D$20-'Weather Data'!D1170,0),MAX('DDD Model Calculations'!$D$20-AVERAGE('Weather Data'!D1169,'Weather Data'!D1171),0))</f>
        <v>27.699999809265137</v>
      </c>
      <c r="I1170">
        <f>IF(E1170&lt;&gt;"",MAX('DDD Model Calculations'!$D$20-'Weather Data'!E1170,0),MAX('DDD Model Calculations'!$D$20-AVERAGE('Weather Data'!E1169,'Weather Data'!E1171),0))</f>
        <v>27.899999618530273</v>
      </c>
      <c r="J1170">
        <f>IF(F1170&lt;&gt;"",MAX('DDD Model Calculations'!$D$20-'Weather Data'!F1170,0),MAX('DDD Model Calculations'!$D$20-AVERAGE('Weather Data'!F1169,'Weather Data'!F1171),0))</f>
        <v>28</v>
      </c>
      <c r="K1170">
        <f>IF(G1170&lt;&gt;"",MAX('DDD Model Calculations'!$D$20-'Weather Data'!G1170,0),MAX('DDD Model Calculations'!$D$20-AVERAGE('Weather Data'!G1169,'Weather Data'!G1171),0))</f>
        <v>28.60000038146973</v>
      </c>
      <c r="L1170" s="2">
        <f t="shared" si="90"/>
        <v>42808</v>
      </c>
      <c r="M1170">
        <f t="shared" si="91"/>
        <v>12751.699996188283</v>
      </c>
      <c r="N1170">
        <f t="shared" si="92"/>
        <v>13431.70000128448</v>
      </c>
      <c r="O1170">
        <f t="shared" si="93"/>
        <v>15208.600000873208</v>
      </c>
      <c r="P1170">
        <f t="shared" si="94"/>
        <v>18590.600022830069</v>
      </c>
    </row>
    <row r="1171" spans="1:16" x14ac:dyDescent="0.4">
      <c r="A1171" s="1">
        <v>2017</v>
      </c>
      <c r="B1171" s="1">
        <v>3</v>
      </c>
      <c r="C1171" s="1">
        <v>15</v>
      </c>
      <c r="D1171" s="1">
        <v>-6.1999998092651367</v>
      </c>
      <c r="E1171" s="1">
        <v>-6.6999998092651367</v>
      </c>
      <c r="F1171" s="1">
        <v>-8.1999998092651367</v>
      </c>
      <c r="G1171" s="1">
        <v>-7</v>
      </c>
      <c r="H1171">
        <f>IF(D1171&lt;&gt;"",MAX('DDD Model Calculations'!$D$20-'Weather Data'!D1171,0),MAX('DDD Model Calculations'!$D$20-AVERAGE('Weather Data'!D1170,'Weather Data'!D1172),0))</f>
        <v>24.199999809265137</v>
      </c>
      <c r="I1171">
        <f>IF(E1171&lt;&gt;"",MAX('DDD Model Calculations'!$D$20-'Weather Data'!E1171,0),MAX('DDD Model Calculations'!$D$20-AVERAGE('Weather Data'!E1170,'Weather Data'!E1172),0))</f>
        <v>24.699999809265137</v>
      </c>
      <c r="J1171">
        <f>IF(F1171&lt;&gt;"",MAX('DDD Model Calculations'!$D$20-'Weather Data'!F1171,0),MAX('DDD Model Calculations'!$D$20-AVERAGE('Weather Data'!F1170,'Weather Data'!F1172),0))</f>
        <v>26.199999809265137</v>
      </c>
      <c r="K1171">
        <f>IF(G1171&lt;&gt;"",MAX('DDD Model Calculations'!$D$20-'Weather Data'!G1171,0),MAX('DDD Model Calculations'!$D$20-AVERAGE('Weather Data'!G1170,'Weather Data'!G1172),0))</f>
        <v>25</v>
      </c>
      <c r="L1171" s="2">
        <f t="shared" si="90"/>
        <v>42809</v>
      </c>
      <c r="M1171">
        <f t="shared" si="91"/>
        <v>12775.899995997548</v>
      </c>
      <c r="N1171">
        <f t="shared" si="92"/>
        <v>13456.400001093745</v>
      </c>
      <c r="O1171">
        <f t="shared" si="93"/>
        <v>15234.800000682473</v>
      </c>
      <c r="P1171">
        <f t="shared" si="94"/>
        <v>18615.600022830069</v>
      </c>
    </row>
    <row r="1172" spans="1:16" x14ac:dyDescent="0.4">
      <c r="A1172" s="1">
        <v>2017</v>
      </c>
      <c r="B1172" s="1">
        <v>3</v>
      </c>
      <c r="C1172" s="1">
        <v>16</v>
      </c>
      <c r="D1172" s="1">
        <v>-2.7000000476837158</v>
      </c>
      <c r="E1172" s="1">
        <v>-3.5</v>
      </c>
      <c r="F1172" s="1">
        <v>-7</v>
      </c>
      <c r="G1172" s="1">
        <v>-2.7999999523162842</v>
      </c>
      <c r="H1172">
        <f>IF(D1172&lt;&gt;"",MAX('DDD Model Calculations'!$D$20-'Weather Data'!D1172,0),MAX('DDD Model Calculations'!$D$20-AVERAGE('Weather Data'!D1171,'Weather Data'!D1173),0))</f>
        <v>20.700000047683716</v>
      </c>
      <c r="I1172">
        <f>IF(E1172&lt;&gt;"",MAX('DDD Model Calculations'!$D$20-'Weather Data'!E1172,0),MAX('DDD Model Calculations'!$D$20-AVERAGE('Weather Data'!E1171,'Weather Data'!E1173),0))</f>
        <v>21.5</v>
      </c>
      <c r="J1172">
        <f>IF(F1172&lt;&gt;"",MAX('DDD Model Calculations'!$D$20-'Weather Data'!F1172,0),MAX('DDD Model Calculations'!$D$20-AVERAGE('Weather Data'!F1171,'Weather Data'!F1173),0))</f>
        <v>25</v>
      </c>
      <c r="K1172">
        <f>IF(G1172&lt;&gt;"",MAX('DDD Model Calculations'!$D$20-'Weather Data'!G1172,0),MAX('DDD Model Calculations'!$D$20-AVERAGE('Weather Data'!G1171,'Weather Data'!G1173),0))</f>
        <v>20.799999952316284</v>
      </c>
      <c r="L1172" s="2">
        <f t="shared" si="90"/>
        <v>42810</v>
      </c>
      <c r="M1172">
        <f t="shared" si="91"/>
        <v>12796.599996045232</v>
      </c>
      <c r="N1172">
        <f t="shared" si="92"/>
        <v>13477.900001093745</v>
      </c>
      <c r="O1172">
        <f t="shared" si="93"/>
        <v>15259.800000682473</v>
      </c>
      <c r="P1172">
        <f t="shared" si="94"/>
        <v>18636.400022782385</v>
      </c>
    </row>
    <row r="1173" spans="1:16" x14ac:dyDescent="0.4">
      <c r="A1173" s="1">
        <v>2017</v>
      </c>
      <c r="B1173" s="1">
        <v>3</v>
      </c>
      <c r="C1173" s="1">
        <v>17</v>
      </c>
      <c r="D1173" s="1">
        <v>-0.80000001192092896</v>
      </c>
      <c r="E1173" s="1">
        <v>-1.8999999761581421</v>
      </c>
      <c r="F1173" s="1">
        <v>-6.8000001907348633</v>
      </c>
      <c r="G1173" s="1">
        <v>-0.69999998807907104</v>
      </c>
      <c r="H1173">
        <f>IF(D1173&lt;&gt;"",MAX('DDD Model Calculations'!$D$20-'Weather Data'!D1173,0),MAX('DDD Model Calculations'!$D$20-AVERAGE('Weather Data'!D1172,'Weather Data'!D1174),0))</f>
        <v>18.800000011920929</v>
      </c>
      <c r="I1173">
        <f>IF(E1173&lt;&gt;"",MAX('DDD Model Calculations'!$D$20-'Weather Data'!E1173,0),MAX('DDD Model Calculations'!$D$20-AVERAGE('Weather Data'!E1172,'Weather Data'!E1174),0))</f>
        <v>19.899999976158142</v>
      </c>
      <c r="J1173">
        <f>IF(F1173&lt;&gt;"",MAX('DDD Model Calculations'!$D$20-'Weather Data'!F1173,0),MAX('DDD Model Calculations'!$D$20-AVERAGE('Weather Data'!F1172,'Weather Data'!F1174),0))</f>
        <v>24.800000190734863</v>
      </c>
      <c r="K1173">
        <f>IF(G1173&lt;&gt;"",MAX('DDD Model Calculations'!$D$20-'Weather Data'!G1173,0),MAX('DDD Model Calculations'!$D$20-AVERAGE('Weather Data'!G1172,'Weather Data'!G1174),0))</f>
        <v>18.699999988079071</v>
      </c>
      <c r="L1173" s="2">
        <f t="shared" si="90"/>
        <v>42811</v>
      </c>
      <c r="M1173">
        <f t="shared" si="91"/>
        <v>12815.399996057153</v>
      </c>
      <c r="N1173">
        <f t="shared" si="92"/>
        <v>13497.800001069903</v>
      </c>
      <c r="O1173">
        <f t="shared" si="93"/>
        <v>15284.600000873208</v>
      </c>
      <c r="P1173">
        <f t="shared" si="94"/>
        <v>18655.100022770464</v>
      </c>
    </row>
    <row r="1174" spans="1:16" x14ac:dyDescent="0.4">
      <c r="A1174" s="1">
        <v>2017</v>
      </c>
      <c r="B1174" s="1">
        <v>3</v>
      </c>
      <c r="C1174" s="1">
        <v>18</v>
      </c>
      <c r="D1174" s="1">
        <v>1.1000000238418579</v>
      </c>
      <c r="E1174" s="1">
        <v>0.10000000149011611</v>
      </c>
      <c r="F1174" s="1">
        <v>-7.5999999046325684</v>
      </c>
      <c r="G1174" s="1">
        <v>-2.5</v>
      </c>
      <c r="H1174">
        <f>IF(D1174&lt;&gt;"",MAX('DDD Model Calculations'!$D$20-'Weather Data'!D1174,0),MAX('DDD Model Calculations'!$D$20-AVERAGE('Weather Data'!D1173,'Weather Data'!D1175),0))</f>
        <v>16.899999976158142</v>
      </c>
      <c r="I1174">
        <f>IF(E1174&lt;&gt;"",MAX('DDD Model Calculations'!$D$20-'Weather Data'!E1174,0),MAX('DDD Model Calculations'!$D$20-AVERAGE('Weather Data'!E1173,'Weather Data'!E1175),0))</f>
        <v>17.899999998509884</v>
      </c>
      <c r="J1174">
        <f>IF(F1174&lt;&gt;"",MAX('DDD Model Calculations'!$D$20-'Weather Data'!F1174,0),MAX('DDD Model Calculations'!$D$20-AVERAGE('Weather Data'!F1173,'Weather Data'!F1175),0))</f>
        <v>25.599999904632568</v>
      </c>
      <c r="K1174">
        <f>IF(G1174&lt;&gt;"",MAX('DDD Model Calculations'!$D$20-'Weather Data'!G1174,0),MAX('DDD Model Calculations'!$D$20-AVERAGE('Weather Data'!G1173,'Weather Data'!G1175),0))</f>
        <v>20.5</v>
      </c>
      <c r="L1174" s="2">
        <f t="shared" si="90"/>
        <v>42812</v>
      </c>
      <c r="M1174">
        <f t="shared" si="91"/>
        <v>12832.299996033311</v>
      </c>
      <c r="N1174">
        <f t="shared" si="92"/>
        <v>13515.700001068413</v>
      </c>
      <c r="O1174">
        <f t="shared" si="93"/>
        <v>15310.200000777841</v>
      </c>
      <c r="P1174">
        <f t="shared" si="94"/>
        <v>18675.600022770464</v>
      </c>
    </row>
    <row r="1175" spans="1:16" x14ac:dyDescent="0.4">
      <c r="A1175" s="1">
        <v>2017</v>
      </c>
      <c r="B1175" s="1">
        <v>3</v>
      </c>
      <c r="C1175" s="1">
        <v>19</v>
      </c>
      <c r="D1175" s="1">
        <v>3.2999999523162842</v>
      </c>
      <c r="E1175" s="1">
        <v>1.8999999761581421</v>
      </c>
      <c r="F1175" s="1">
        <v>-2.9000000953674321</v>
      </c>
      <c r="G1175" s="1">
        <v>-0.60000002384185791</v>
      </c>
      <c r="H1175">
        <f>IF(D1175&lt;&gt;"",MAX('DDD Model Calculations'!$D$20-'Weather Data'!D1175,0),MAX('DDD Model Calculations'!$D$20-AVERAGE('Weather Data'!D1174,'Weather Data'!D1176),0))</f>
        <v>14.700000047683716</v>
      </c>
      <c r="I1175">
        <f>IF(E1175&lt;&gt;"",MAX('DDD Model Calculations'!$D$20-'Weather Data'!E1175,0),MAX('DDD Model Calculations'!$D$20-AVERAGE('Weather Data'!E1174,'Weather Data'!E1176),0))</f>
        <v>16.100000023841858</v>
      </c>
      <c r="J1175">
        <f>IF(F1175&lt;&gt;"",MAX('DDD Model Calculations'!$D$20-'Weather Data'!F1175,0),MAX('DDD Model Calculations'!$D$20-AVERAGE('Weather Data'!F1174,'Weather Data'!F1176),0))</f>
        <v>20.900000095367432</v>
      </c>
      <c r="K1175">
        <f>IF(G1175&lt;&gt;"",MAX('DDD Model Calculations'!$D$20-'Weather Data'!G1175,0),MAX('DDD Model Calculations'!$D$20-AVERAGE('Weather Data'!G1174,'Weather Data'!G1176),0))</f>
        <v>18.600000023841858</v>
      </c>
      <c r="L1175" s="2">
        <f t="shared" si="90"/>
        <v>42813</v>
      </c>
      <c r="M1175">
        <f t="shared" si="91"/>
        <v>12846.999996080995</v>
      </c>
      <c r="N1175">
        <f t="shared" si="92"/>
        <v>13531.800001092255</v>
      </c>
      <c r="O1175">
        <f t="shared" si="93"/>
        <v>15331.100000873208</v>
      </c>
      <c r="P1175">
        <f t="shared" si="94"/>
        <v>18694.200022794306</v>
      </c>
    </row>
    <row r="1176" spans="1:16" x14ac:dyDescent="0.4">
      <c r="A1176" s="1">
        <v>2017</v>
      </c>
      <c r="B1176" s="1">
        <v>3</v>
      </c>
      <c r="C1176" s="1">
        <v>20</v>
      </c>
      <c r="D1176" s="1">
        <v>2.7000000476837158</v>
      </c>
      <c r="E1176" s="1">
        <v>2</v>
      </c>
      <c r="F1176" s="1">
        <v>-2</v>
      </c>
      <c r="G1176" s="1">
        <v>3.5</v>
      </c>
      <c r="H1176">
        <f>IF(D1176&lt;&gt;"",MAX('DDD Model Calculations'!$D$20-'Weather Data'!D1176,0),MAX('DDD Model Calculations'!$D$20-AVERAGE('Weather Data'!D1175,'Weather Data'!D1177),0))</f>
        <v>15.299999952316284</v>
      </c>
      <c r="I1176">
        <f>IF(E1176&lt;&gt;"",MAX('DDD Model Calculations'!$D$20-'Weather Data'!E1176,0),MAX('DDD Model Calculations'!$D$20-AVERAGE('Weather Data'!E1175,'Weather Data'!E1177),0))</f>
        <v>16</v>
      </c>
      <c r="J1176">
        <f>IF(F1176&lt;&gt;"",MAX('DDD Model Calculations'!$D$20-'Weather Data'!F1176,0),MAX('DDD Model Calculations'!$D$20-AVERAGE('Weather Data'!F1175,'Weather Data'!F1177),0))</f>
        <v>20</v>
      </c>
      <c r="K1176">
        <f>IF(G1176&lt;&gt;"",MAX('DDD Model Calculations'!$D$20-'Weather Data'!G1176,0),MAX('DDD Model Calculations'!$D$20-AVERAGE('Weather Data'!G1175,'Weather Data'!G1177),0))</f>
        <v>14.5</v>
      </c>
      <c r="L1176" s="2">
        <f t="shared" si="90"/>
        <v>42814</v>
      </c>
      <c r="M1176">
        <f t="shared" si="91"/>
        <v>12862.299996033311</v>
      </c>
      <c r="N1176">
        <f t="shared" si="92"/>
        <v>13547.800001092255</v>
      </c>
      <c r="O1176">
        <f t="shared" si="93"/>
        <v>15351.100000873208</v>
      </c>
      <c r="P1176">
        <f t="shared" si="94"/>
        <v>18708.700022794306</v>
      </c>
    </row>
    <row r="1177" spans="1:16" x14ac:dyDescent="0.4">
      <c r="A1177" s="1">
        <v>2017</v>
      </c>
      <c r="B1177" s="1">
        <v>3</v>
      </c>
      <c r="C1177" s="1">
        <v>21</v>
      </c>
      <c r="D1177" s="1">
        <v>3.9000000953674321</v>
      </c>
      <c r="E1177" s="1">
        <v>4</v>
      </c>
      <c r="F1177" s="1">
        <v>-1.299999952316284</v>
      </c>
      <c r="G1177" s="1">
        <v>-4.5</v>
      </c>
      <c r="H1177">
        <f>IF(D1177&lt;&gt;"",MAX('DDD Model Calculations'!$D$20-'Weather Data'!D1177,0),MAX('DDD Model Calculations'!$D$20-AVERAGE('Weather Data'!D1176,'Weather Data'!D1178),0))</f>
        <v>14.099999904632568</v>
      </c>
      <c r="I1177">
        <f>IF(E1177&lt;&gt;"",MAX('DDD Model Calculations'!$D$20-'Weather Data'!E1177,0),MAX('DDD Model Calculations'!$D$20-AVERAGE('Weather Data'!E1176,'Weather Data'!E1178),0))</f>
        <v>14</v>
      </c>
      <c r="J1177">
        <f>IF(F1177&lt;&gt;"",MAX('DDD Model Calculations'!$D$20-'Weather Data'!F1177,0),MAX('DDD Model Calculations'!$D$20-AVERAGE('Weather Data'!F1176,'Weather Data'!F1178),0))</f>
        <v>19.299999952316284</v>
      </c>
      <c r="K1177">
        <f>IF(G1177&lt;&gt;"",MAX('DDD Model Calculations'!$D$20-'Weather Data'!G1177,0),MAX('DDD Model Calculations'!$D$20-AVERAGE('Weather Data'!G1176,'Weather Data'!G1178),0))</f>
        <v>22.5</v>
      </c>
      <c r="L1177" s="2">
        <f t="shared" si="90"/>
        <v>42815</v>
      </c>
      <c r="M1177">
        <f t="shared" si="91"/>
        <v>12876.399995937943</v>
      </c>
      <c r="N1177">
        <f t="shared" si="92"/>
        <v>13561.800001092255</v>
      </c>
      <c r="O1177">
        <f t="shared" si="93"/>
        <v>15370.400000825524</v>
      </c>
      <c r="P1177">
        <f t="shared" si="94"/>
        <v>18731.200022794306</v>
      </c>
    </row>
    <row r="1178" spans="1:16" x14ac:dyDescent="0.4">
      <c r="A1178" s="1">
        <v>2017</v>
      </c>
      <c r="B1178" s="1">
        <v>3</v>
      </c>
      <c r="C1178" s="1">
        <v>22</v>
      </c>
      <c r="D1178" s="1">
        <v>-5.3000001907348633</v>
      </c>
      <c r="E1178" s="1">
        <v>-5.1999998092651367</v>
      </c>
      <c r="F1178" s="1">
        <v>-10.69999980926514</v>
      </c>
      <c r="G1178" s="1">
        <v>-7.9000000953674316</v>
      </c>
      <c r="H1178">
        <f>IF(D1178&lt;&gt;"",MAX('DDD Model Calculations'!$D$20-'Weather Data'!D1178,0),MAX('DDD Model Calculations'!$D$20-AVERAGE('Weather Data'!D1177,'Weather Data'!D1179),0))</f>
        <v>23.300000190734863</v>
      </c>
      <c r="I1178">
        <f>IF(E1178&lt;&gt;"",MAX('DDD Model Calculations'!$D$20-'Weather Data'!E1178,0),MAX('DDD Model Calculations'!$D$20-AVERAGE('Weather Data'!E1177,'Weather Data'!E1179),0))</f>
        <v>23.199999809265137</v>
      </c>
      <c r="J1178">
        <f>IF(F1178&lt;&gt;"",MAX('DDD Model Calculations'!$D$20-'Weather Data'!F1178,0),MAX('DDD Model Calculations'!$D$20-AVERAGE('Weather Data'!F1177,'Weather Data'!F1179),0))</f>
        <v>28.69999980926514</v>
      </c>
      <c r="K1178">
        <f>IF(G1178&lt;&gt;"",MAX('DDD Model Calculations'!$D$20-'Weather Data'!G1178,0),MAX('DDD Model Calculations'!$D$20-AVERAGE('Weather Data'!G1177,'Weather Data'!G1179),0))</f>
        <v>25.900000095367432</v>
      </c>
      <c r="L1178" s="2">
        <f t="shared" si="90"/>
        <v>42816</v>
      </c>
      <c r="M1178">
        <f t="shared" si="91"/>
        <v>12899.699996128678</v>
      </c>
      <c r="N1178">
        <f t="shared" si="92"/>
        <v>13585.00000090152</v>
      </c>
      <c r="O1178">
        <f t="shared" si="93"/>
        <v>15399.100000634789</v>
      </c>
      <c r="P1178">
        <f t="shared" si="94"/>
        <v>18757.100022889674</v>
      </c>
    </row>
    <row r="1179" spans="1:16" x14ac:dyDescent="0.4">
      <c r="A1179" s="1">
        <v>2017</v>
      </c>
      <c r="B1179" s="1">
        <v>3</v>
      </c>
      <c r="C1179" s="1">
        <v>23</v>
      </c>
      <c r="D1179" s="1">
        <v>-3</v>
      </c>
      <c r="E1179" s="1">
        <v>-3</v>
      </c>
      <c r="F1179" s="1">
        <v>-5.9000000953674316</v>
      </c>
      <c r="G1179" s="1">
        <v>-1.8999999761581421</v>
      </c>
      <c r="H1179">
        <f>IF(D1179&lt;&gt;"",MAX('DDD Model Calculations'!$D$20-'Weather Data'!D1179,0),MAX('DDD Model Calculations'!$D$20-AVERAGE('Weather Data'!D1178,'Weather Data'!D1180),0))</f>
        <v>21</v>
      </c>
      <c r="I1179">
        <f>IF(E1179&lt;&gt;"",MAX('DDD Model Calculations'!$D$20-'Weather Data'!E1179,0),MAX('DDD Model Calculations'!$D$20-AVERAGE('Weather Data'!E1178,'Weather Data'!E1180),0))</f>
        <v>21</v>
      </c>
      <c r="J1179">
        <f>IF(F1179&lt;&gt;"",MAX('DDD Model Calculations'!$D$20-'Weather Data'!F1179,0),MAX('DDD Model Calculations'!$D$20-AVERAGE('Weather Data'!F1178,'Weather Data'!F1180),0))</f>
        <v>23.900000095367432</v>
      </c>
      <c r="K1179">
        <f>IF(G1179&lt;&gt;"",MAX('DDD Model Calculations'!$D$20-'Weather Data'!G1179,0),MAX('DDD Model Calculations'!$D$20-AVERAGE('Weather Data'!G1178,'Weather Data'!G1180),0))</f>
        <v>19.899999976158142</v>
      </c>
      <c r="L1179" s="2">
        <f t="shared" si="90"/>
        <v>42817</v>
      </c>
      <c r="M1179">
        <f t="shared" si="91"/>
        <v>12920.699996128678</v>
      </c>
      <c r="N1179">
        <f t="shared" si="92"/>
        <v>13606.00000090152</v>
      </c>
      <c r="O1179">
        <f t="shared" si="93"/>
        <v>15423.000000730157</v>
      </c>
      <c r="P1179">
        <f t="shared" si="94"/>
        <v>18777.000022865832</v>
      </c>
    </row>
    <row r="1180" spans="1:16" x14ac:dyDescent="0.4">
      <c r="A1180" s="1">
        <v>2017</v>
      </c>
      <c r="B1180" s="1">
        <v>3</v>
      </c>
      <c r="C1180" s="1">
        <v>24</v>
      </c>
      <c r="D1180" s="1">
        <v>8</v>
      </c>
      <c r="E1180" s="1">
        <v>10.80000019073486</v>
      </c>
      <c r="F1180" s="1">
        <v>-2.0999999046325679</v>
      </c>
      <c r="G1180" s="1">
        <v>1.3999999761581421</v>
      </c>
      <c r="H1180">
        <f>IF(D1180&lt;&gt;"",MAX('DDD Model Calculations'!$D$20-'Weather Data'!D1180,0),MAX('DDD Model Calculations'!$D$20-AVERAGE('Weather Data'!D1179,'Weather Data'!D1181),0))</f>
        <v>10</v>
      </c>
      <c r="I1180">
        <f>IF(E1180&lt;&gt;"",MAX('DDD Model Calculations'!$D$20-'Weather Data'!E1180,0),MAX('DDD Model Calculations'!$D$20-AVERAGE('Weather Data'!E1179,'Weather Data'!E1181),0))</f>
        <v>7.1999998092651403</v>
      </c>
      <c r="J1180">
        <f>IF(F1180&lt;&gt;"",MAX('DDD Model Calculations'!$D$20-'Weather Data'!F1180,0),MAX('DDD Model Calculations'!$D$20-AVERAGE('Weather Data'!F1179,'Weather Data'!F1181),0))</f>
        <v>20.099999904632568</v>
      </c>
      <c r="K1180">
        <f>IF(G1180&lt;&gt;"",MAX('DDD Model Calculations'!$D$20-'Weather Data'!G1180,0),MAX('DDD Model Calculations'!$D$20-AVERAGE('Weather Data'!G1179,'Weather Data'!G1181),0))</f>
        <v>16.600000023841858</v>
      </c>
      <c r="L1180" s="2">
        <f t="shared" si="90"/>
        <v>42818</v>
      </c>
      <c r="M1180">
        <f t="shared" si="91"/>
        <v>12930.699996128678</v>
      </c>
      <c r="N1180">
        <f t="shared" si="92"/>
        <v>13613.200000710785</v>
      </c>
      <c r="O1180">
        <f t="shared" si="93"/>
        <v>15443.100000634789</v>
      </c>
      <c r="P1180">
        <f t="shared" si="94"/>
        <v>18793.600022889674</v>
      </c>
    </row>
    <row r="1181" spans="1:16" x14ac:dyDescent="0.4">
      <c r="A1181" s="1">
        <v>2017</v>
      </c>
      <c r="B1181" s="1">
        <v>3</v>
      </c>
      <c r="C1181" s="1">
        <v>25</v>
      </c>
      <c r="D1181" s="1">
        <v>2.5</v>
      </c>
      <c r="E1181" s="1">
        <v>4.4000000953674316</v>
      </c>
      <c r="F1181" s="1">
        <v>-1.700000047683716</v>
      </c>
      <c r="G1181" s="1">
        <v>-2.2999999523162842</v>
      </c>
      <c r="H1181">
        <f>IF(D1181&lt;&gt;"",MAX('DDD Model Calculations'!$D$20-'Weather Data'!D1181,0),MAX('DDD Model Calculations'!$D$20-AVERAGE('Weather Data'!D1180,'Weather Data'!D1182),0))</f>
        <v>15.5</v>
      </c>
      <c r="I1181">
        <f>IF(E1181&lt;&gt;"",MAX('DDD Model Calculations'!$D$20-'Weather Data'!E1181,0),MAX('DDD Model Calculations'!$D$20-AVERAGE('Weather Data'!E1180,'Weather Data'!E1182),0))</f>
        <v>13.599999904632568</v>
      </c>
      <c r="J1181">
        <f>IF(F1181&lt;&gt;"",MAX('DDD Model Calculations'!$D$20-'Weather Data'!F1181,0),MAX('DDD Model Calculations'!$D$20-AVERAGE('Weather Data'!F1180,'Weather Data'!F1182),0))</f>
        <v>19.700000047683716</v>
      </c>
      <c r="K1181">
        <f>IF(G1181&lt;&gt;"",MAX('DDD Model Calculations'!$D$20-'Weather Data'!G1181,0),MAX('DDD Model Calculations'!$D$20-AVERAGE('Weather Data'!G1180,'Weather Data'!G1182),0))</f>
        <v>20.299999952316284</v>
      </c>
      <c r="L1181" s="2">
        <f t="shared" si="90"/>
        <v>42819</v>
      </c>
      <c r="M1181">
        <f t="shared" si="91"/>
        <v>12946.199996128678</v>
      </c>
      <c r="N1181">
        <f t="shared" si="92"/>
        <v>13626.800000615418</v>
      </c>
      <c r="O1181">
        <f t="shared" si="93"/>
        <v>15462.800000682473</v>
      </c>
      <c r="P1181">
        <f t="shared" si="94"/>
        <v>18813.90002284199</v>
      </c>
    </row>
    <row r="1182" spans="1:16" x14ac:dyDescent="0.4">
      <c r="A1182" s="1">
        <v>2017</v>
      </c>
      <c r="B1182" s="1">
        <v>3</v>
      </c>
      <c r="C1182" s="1">
        <v>26</v>
      </c>
      <c r="D1182" s="1">
        <v>3.2000000476837158</v>
      </c>
      <c r="E1182" s="1">
        <v>5.1999998092651367</v>
      </c>
      <c r="F1182" s="1">
        <v>-3.7999999523162842</v>
      </c>
      <c r="G1182" s="1">
        <v>0.5</v>
      </c>
      <c r="H1182">
        <f>IF(D1182&lt;&gt;"",MAX('DDD Model Calculations'!$D$20-'Weather Data'!D1182,0),MAX('DDD Model Calculations'!$D$20-AVERAGE('Weather Data'!D1181,'Weather Data'!D1183),0))</f>
        <v>14.799999952316284</v>
      </c>
      <c r="I1182">
        <f>IF(E1182&lt;&gt;"",MAX('DDD Model Calculations'!$D$20-'Weather Data'!E1182,0),MAX('DDD Model Calculations'!$D$20-AVERAGE('Weather Data'!E1181,'Weather Data'!E1183),0))</f>
        <v>12.800000190734863</v>
      </c>
      <c r="J1182">
        <f>IF(F1182&lt;&gt;"",MAX('DDD Model Calculations'!$D$20-'Weather Data'!F1182,0),MAX('DDD Model Calculations'!$D$20-AVERAGE('Weather Data'!F1181,'Weather Data'!F1183),0))</f>
        <v>21.799999952316284</v>
      </c>
      <c r="K1182">
        <f>IF(G1182&lt;&gt;"",MAX('DDD Model Calculations'!$D$20-'Weather Data'!G1182,0),MAX('DDD Model Calculations'!$D$20-AVERAGE('Weather Data'!G1181,'Weather Data'!G1183),0))</f>
        <v>17.5</v>
      </c>
      <c r="L1182" s="2">
        <f t="shared" si="90"/>
        <v>42820</v>
      </c>
      <c r="M1182">
        <f t="shared" si="91"/>
        <v>12960.999996080995</v>
      </c>
      <c r="N1182">
        <f t="shared" si="92"/>
        <v>13639.600000806153</v>
      </c>
      <c r="O1182">
        <f t="shared" si="93"/>
        <v>15484.600000634789</v>
      </c>
      <c r="P1182">
        <f t="shared" si="94"/>
        <v>18831.40002284199</v>
      </c>
    </row>
    <row r="1183" spans="1:16" x14ac:dyDescent="0.4">
      <c r="A1183" s="1">
        <v>2017</v>
      </c>
      <c r="B1183" s="1">
        <v>3</v>
      </c>
      <c r="C1183" s="1">
        <v>27</v>
      </c>
      <c r="D1183" s="1">
        <v>11.10000038146973</v>
      </c>
      <c r="E1183" s="1">
        <v>11.5</v>
      </c>
      <c r="F1183" s="1">
        <v>0.80000001192092896</v>
      </c>
      <c r="G1183" s="1">
        <v>4.5999999046325684</v>
      </c>
      <c r="H1183">
        <f>IF(D1183&lt;&gt;"",MAX('DDD Model Calculations'!$D$20-'Weather Data'!D1183,0),MAX('DDD Model Calculations'!$D$20-AVERAGE('Weather Data'!D1182,'Weather Data'!D1184),0))</f>
        <v>6.8999996185302699</v>
      </c>
      <c r="I1183">
        <f>IF(E1183&lt;&gt;"",MAX('DDD Model Calculations'!$D$20-'Weather Data'!E1183,0),MAX('DDD Model Calculations'!$D$20-AVERAGE('Weather Data'!E1182,'Weather Data'!E1184),0))</f>
        <v>6.5</v>
      </c>
      <c r="J1183">
        <f>IF(F1183&lt;&gt;"",MAX('DDD Model Calculations'!$D$20-'Weather Data'!F1183,0),MAX('DDD Model Calculations'!$D$20-AVERAGE('Weather Data'!F1182,'Weather Data'!F1184),0))</f>
        <v>17.199999988079071</v>
      </c>
      <c r="K1183">
        <f>IF(G1183&lt;&gt;"",MAX('DDD Model Calculations'!$D$20-'Weather Data'!G1183,0),MAX('DDD Model Calculations'!$D$20-AVERAGE('Weather Data'!G1182,'Weather Data'!G1184),0))</f>
        <v>13.400000095367432</v>
      </c>
      <c r="L1183" s="2">
        <f t="shared" si="90"/>
        <v>42821</v>
      </c>
      <c r="M1183">
        <f t="shared" si="91"/>
        <v>12967.899995699525</v>
      </c>
      <c r="N1183">
        <f t="shared" si="92"/>
        <v>13646.100000806153</v>
      </c>
      <c r="O1183">
        <f t="shared" si="93"/>
        <v>15501.800000622869</v>
      </c>
      <c r="P1183">
        <f t="shared" si="94"/>
        <v>18844.800022937357</v>
      </c>
    </row>
    <row r="1184" spans="1:16" x14ac:dyDescent="0.4">
      <c r="A1184" s="1">
        <v>2017</v>
      </c>
      <c r="B1184" s="1">
        <v>3</v>
      </c>
      <c r="C1184" s="1">
        <v>28</v>
      </c>
      <c r="D1184" s="1">
        <v>5.9000000953674316</v>
      </c>
      <c r="E1184" s="1">
        <v>4.6999998092651367</v>
      </c>
      <c r="F1184" s="1">
        <v>3.2000000476837158</v>
      </c>
      <c r="G1184" s="1">
        <v>3.2999999523162842</v>
      </c>
      <c r="H1184">
        <f>IF(D1184&lt;&gt;"",MAX('DDD Model Calculations'!$D$20-'Weather Data'!D1184,0),MAX('DDD Model Calculations'!$D$20-AVERAGE('Weather Data'!D1183,'Weather Data'!D1185),0))</f>
        <v>12.099999904632568</v>
      </c>
      <c r="I1184">
        <f>IF(E1184&lt;&gt;"",MAX('DDD Model Calculations'!$D$20-'Weather Data'!E1184,0),MAX('DDD Model Calculations'!$D$20-AVERAGE('Weather Data'!E1183,'Weather Data'!E1185),0))</f>
        <v>13.300000190734863</v>
      </c>
      <c r="J1184">
        <f>IF(F1184&lt;&gt;"",MAX('DDD Model Calculations'!$D$20-'Weather Data'!F1184,0),MAX('DDD Model Calculations'!$D$20-AVERAGE('Weather Data'!F1183,'Weather Data'!F1185),0))</f>
        <v>14.799999952316284</v>
      </c>
      <c r="K1184">
        <f>IF(G1184&lt;&gt;"",MAX('DDD Model Calculations'!$D$20-'Weather Data'!G1184,0),MAX('DDD Model Calculations'!$D$20-AVERAGE('Weather Data'!G1183,'Weather Data'!G1185),0))</f>
        <v>14.700000047683716</v>
      </c>
      <c r="L1184" s="2">
        <f t="shared" si="90"/>
        <v>42822</v>
      </c>
      <c r="M1184">
        <f t="shared" si="91"/>
        <v>12979.999995604157</v>
      </c>
      <c r="N1184">
        <f t="shared" si="92"/>
        <v>13659.400000996888</v>
      </c>
      <c r="O1184">
        <f t="shared" si="93"/>
        <v>15516.600000575185</v>
      </c>
      <c r="P1184">
        <f t="shared" si="94"/>
        <v>18859.500022985041</v>
      </c>
    </row>
    <row r="1185" spans="1:16" x14ac:dyDescent="0.4">
      <c r="A1185" s="1">
        <v>2017</v>
      </c>
      <c r="B1185" s="1">
        <v>3</v>
      </c>
      <c r="C1185" s="1">
        <v>29</v>
      </c>
      <c r="D1185" s="1">
        <v>5.5</v>
      </c>
      <c r="E1185" s="1">
        <v>5.4000000953674316</v>
      </c>
      <c r="F1185" s="1">
        <v>2.2999999523162842</v>
      </c>
      <c r="G1185" s="1">
        <v>-1.799999952316284</v>
      </c>
      <c r="H1185">
        <f>IF(D1185&lt;&gt;"",MAX('DDD Model Calculations'!$D$20-'Weather Data'!D1185,0),MAX('DDD Model Calculations'!$D$20-AVERAGE('Weather Data'!D1184,'Weather Data'!D1186),0))</f>
        <v>12.5</v>
      </c>
      <c r="I1185">
        <f>IF(E1185&lt;&gt;"",MAX('DDD Model Calculations'!$D$20-'Weather Data'!E1185,0),MAX('DDD Model Calculations'!$D$20-AVERAGE('Weather Data'!E1184,'Weather Data'!E1186),0))</f>
        <v>12.599999904632568</v>
      </c>
      <c r="J1185">
        <f>IF(F1185&lt;&gt;"",MAX('DDD Model Calculations'!$D$20-'Weather Data'!F1185,0),MAX('DDD Model Calculations'!$D$20-AVERAGE('Weather Data'!F1184,'Weather Data'!F1186),0))</f>
        <v>15.700000047683716</v>
      </c>
      <c r="K1185">
        <f>IF(G1185&lt;&gt;"",MAX('DDD Model Calculations'!$D$20-'Weather Data'!G1185,0),MAX('DDD Model Calculations'!$D$20-AVERAGE('Weather Data'!G1184,'Weather Data'!G1186),0))</f>
        <v>19.799999952316284</v>
      </c>
      <c r="L1185" s="2">
        <f t="shared" si="90"/>
        <v>42823</v>
      </c>
      <c r="M1185">
        <f t="shared" si="91"/>
        <v>12992.499995604157</v>
      </c>
      <c r="N1185">
        <f t="shared" si="92"/>
        <v>13672.00000090152</v>
      </c>
      <c r="O1185">
        <f t="shared" si="93"/>
        <v>15532.300000622869</v>
      </c>
      <c r="P1185">
        <f t="shared" si="94"/>
        <v>18879.300022937357</v>
      </c>
    </row>
    <row r="1186" spans="1:16" x14ac:dyDescent="0.4">
      <c r="A1186" s="1">
        <v>2017</v>
      </c>
      <c r="B1186" s="1">
        <v>3</v>
      </c>
      <c r="C1186" s="1">
        <v>30</v>
      </c>
      <c r="D1186" s="1">
        <v>1.8999999761581421</v>
      </c>
      <c r="E1186" s="1">
        <v>2.4000000953674321</v>
      </c>
      <c r="F1186" s="1">
        <v>0.69999998807907104</v>
      </c>
      <c r="G1186" s="1">
        <v>0.69999998807907104</v>
      </c>
      <c r="H1186">
        <f>IF(D1186&lt;&gt;"",MAX('DDD Model Calculations'!$D$20-'Weather Data'!D1186,0),MAX('DDD Model Calculations'!$D$20-AVERAGE('Weather Data'!D1185,'Weather Data'!D1187),0))</f>
        <v>16.100000023841858</v>
      </c>
      <c r="I1186">
        <f>IF(E1186&lt;&gt;"",MAX('DDD Model Calculations'!$D$20-'Weather Data'!E1186,0),MAX('DDD Model Calculations'!$D$20-AVERAGE('Weather Data'!E1185,'Weather Data'!E1187),0))</f>
        <v>15.599999904632568</v>
      </c>
      <c r="J1186">
        <f>IF(F1186&lt;&gt;"",MAX('DDD Model Calculations'!$D$20-'Weather Data'!F1186,0),MAX('DDD Model Calculations'!$D$20-AVERAGE('Weather Data'!F1185,'Weather Data'!F1187),0))</f>
        <v>17.300000011920929</v>
      </c>
      <c r="K1186">
        <f>IF(G1186&lt;&gt;"",MAX('DDD Model Calculations'!$D$20-'Weather Data'!G1186,0),MAX('DDD Model Calculations'!$D$20-AVERAGE('Weather Data'!G1185,'Weather Data'!G1187),0))</f>
        <v>17.300000011920929</v>
      </c>
      <c r="L1186" s="2">
        <f t="shared" si="90"/>
        <v>42824</v>
      </c>
      <c r="M1186">
        <f t="shared" si="91"/>
        <v>13008.599995627999</v>
      </c>
      <c r="N1186">
        <f t="shared" si="92"/>
        <v>13687.600000806153</v>
      </c>
      <c r="O1186">
        <f t="shared" si="93"/>
        <v>15549.600000634789</v>
      </c>
      <c r="P1186">
        <f t="shared" si="94"/>
        <v>18896.600022949278</v>
      </c>
    </row>
    <row r="1187" spans="1:16" x14ac:dyDescent="0.4">
      <c r="A1187" s="1">
        <v>2017</v>
      </c>
      <c r="B1187" s="1">
        <v>3</v>
      </c>
      <c r="C1187" s="1">
        <v>31</v>
      </c>
      <c r="D1187" s="1">
        <v>2.5999999046325679</v>
      </c>
      <c r="E1187" s="1">
        <v>2.9000000953674321</v>
      </c>
      <c r="F1187" s="1">
        <v>1</v>
      </c>
      <c r="G1187" s="1">
        <v>4.1999998092651367</v>
      </c>
      <c r="H1187">
        <f>IF(D1187&lt;&gt;"",MAX('DDD Model Calculations'!$D$20-'Weather Data'!D1187,0),MAX('DDD Model Calculations'!$D$20-AVERAGE('Weather Data'!D1186,'Weather Data'!D1188),0))</f>
        <v>15.400000095367432</v>
      </c>
      <c r="I1187">
        <f>IF(E1187&lt;&gt;"",MAX('DDD Model Calculations'!$D$20-'Weather Data'!E1187,0),MAX('DDD Model Calculations'!$D$20-AVERAGE('Weather Data'!E1186,'Weather Data'!E1188),0))</f>
        <v>15.099999904632568</v>
      </c>
      <c r="J1187">
        <f>IF(F1187&lt;&gt;"",MAX('DDD Model Calculations'!$D$20-'Weather Data'!F1187,0),MAX('DDD Model Calculations'!$D$20-AVERAGE('Weather Data'!F1186,'Weather Data'!F1188),0))</f>
        <v>17</v>
      </c>
      <c r="K1187">
        <f>IF(G1187&lt;&gt;"",MAX('DDD Model Calculations'!$D$20-'Weather Data'!G1187,0),MAX('DDD Model Calculations'!$D$20-AVERAGE('Weather Data'!G1186,'Weather Data'!G1188),0))</f>
        <v>13.800000190734863</v>
      </c>
      <c r="L1187" s="2">
        <f t="shared" si="90"/>
        <v>42825</v>
      </c>
      <c r="M1187">
        <f t="shared" si="91"/>
        <v>13023.999995723367</v>
      </c>
      <c r="N1187">
        <f t="shared" si="92"/>
        <v>13702.700000710785</v>
      </c>
      <c r="O1187">
        <f t="shared" si="93"/>
        <v>15566.600000634789</v>
      </c>
      <c r="P1187">
        <f t="shared" si="94"/>
        <v>18910.400023140013</v>
      </c>
    </row>
    <row r="1188" spans="1:16" x14ac:dyDescent="0.4">
      <c r="A1188" s="1">
        <v>2017</v>
      </c>
      <c r="B1188" s="1">
        <v>4</v>
      </c>
      <c r="C1188" s="1">
        <v>1</v>
      </c>
      <c r="D1188" s="1">
        <v>6.1999998092651367</v>
      </c>
      <c r="E1188" s="1">
        <v>5.1999998092651367</v>
      </c>
      <c r="F1188" s="1">
        <v>2.0999999046325679</v>
      </c>
      <c r="G1188" s="1">
        <v>3.9000000953674321</v>
      </c>
      <c r="H1188">
        <f>IF(D1188&lt;&gt;"",MAX('DDD Model Calculations'!$D$20-'Weather Data'!D1188,0),MAX('DDD Model Calculations'!$D$20-AVERAGE('Weather Data'!D1187,'Weather Data'!D1189),0))</f>
        <v>11.800000190734863</v>
      </c>
      <c r="I1188">
        <f>IF(E1188&lt;&gt;"",MAX('DDD Model Calculations'!$D$20-'Weather Data'!E1188,0),MAX('DDD Model Calculations'!$D$20-AVERAGE('Weather Data'!E1187,'Weather Data'!E1189),0))</f>
        <v>12.800000190734863</v>
      </c>
      <c r="J1188">
        <f>IF(F1188&lt;&gt;"",MAX('DDD Model Calculations'!$D$20-'Weather Data'!F1188,0),MAX('DDD Model Calculations'!$D$20-AVERAGE('Weather Data'!F1187,'Weather Data'!F1189),0))</f>
        <v>15.900000095367432</v>
      </c>
      <c r="K1188">
        <f>IF(G1188&lt;&gt;"",MAX('DDD Model Calculations'!$D$20-'Weather Data'!G1188,0),MAX('DDD Model Calculations'!$D$20-AVERAGE('Weather Data'!G1187,'Weather Data'!G1189),0))</f>
        <v>14.099999904632568</v>
      </c>
      <c r="L1188" s="2">
        <f t="shared" si="90"/>
        <v>42826</v>
      </c>
      <c r="M1188">
        <f t="shared" si="91"/>
        <v>13035.799995914102</v>
      </c>
      <c r="N1188">
        <f t="shared" si="92"/>
        <v>13715.50000090152</v>
      </c>
      <c r="O1188">
        <f t="shared" si="93"/>
        <v>15582.500000730157</v>
      </c>
      <c r="P1188">
        <f t="shared" si="94"/>
        <v>18924.500023044646</v>
      </c>
    </row>
    <row r="1189" spans="1:16" x14ac:dyDescent="0.4">
      <c r="A1189" s="1">
        <v>2017</v>
      </c>
      <c r="B1189" s="1">
        <v>4</v>
      </c>
      <c r="C1189" s="1">
        <v>2</v>
      </c>
      <c r="D1189" s="1">
        <v>8.8000001907348633</v>
      </c>
      <c r="E1189" s="1">
        <v>7.5</v>
      </c>
      <c r="F1189" s="1">
        <v>3.2000000476837158</v>
      </c>
      <c r="G1189" s="1">
        <v>3.4000000953674321</v>
      </c>
      <c r="H1189">
        <f>IF(D1189&lt;&gt;"",MAX('DDD Model Calculations'!$D$20-'Weather Data'!D1189,0),MAX('DDD Model Calculations'!$D$20-AVERAGE('Weather Data'!D1188,'Weather Data'!D1190),0))</f>
        <v>9.1999998092651367</v>
      </c>
      <c r="I1189">
        <f>IF(E1189&lt;&gt;"",MAX('DDD Model Calculations'!$D$20-'Weather Data'!E1189,0),MAX('DDD Model Calculations'!$D$20-AVERAGE('Weather Data'!E1188,'Weather Data'!E1190),0))</f>
        <v>10.5</v>
      </c>
      <c r="J1189">
        <f>IF(F1189&lt;&gt;"",MAX('DDD Model Calculations'!$D$20-'Weather Data'!F1189,0),MAX('DDD Model Calculations'!$D$20-AVERAGE('Weather Data'!F1188,'Weather Data'!F1190),0))</f>
        <v>14.799999952316284</v>
      </c>
      <c r="K1189">
        <f>IF(G1189&lt;&gt;"",MAX('DDD Model Calculations'!$D$20-'Weather Data'!G1189,0),MAX('DDD Model Calculations'!$D$20-AVERAGE('Weather Data'!G1188,'Weather Data'!G1190),0))</f>
        <v>14.599999904632568</v>
      </c>
      <c r="L1189" s="2">
        <f t="shared" si="90"/>
        <v>42827</v>
      </c>
      <c r="M1189">
        <f t="shared" si="91"/>
        <v>13044.999995723367</v>
      </c>
      <c r="N1189">
        <f t="shared" si="92"/>
        <v>13726.00000090152</v>
      </c>
      <c r="O1189">
        <f t="shared" si="93"/>
        <v>15597.300000682473</v>
      </c>
      <c r="P1189">
        <f t="shared" si="94"/>
        <v>18939.100022949278</v>
      </c>
    </row>
    <row r="1190" spans="1:16" x14ac:dyDescent="0.4">
      <c r="A1190" s="1">
        <v>2017</v>
      </c>
      <c r="B1190" s="1">
        <v>4</v>
      </c>
      <c r="C1190" s="1">
        <v>3</v>
      </c>
      <c r="D1190" s="1">
        <v>9</v>
      </c>
      <c r="E1190" s="1">
        <v>9.3000001907348633</v>
      </c>
      <c r="F1190" s="1">
        <v>3.2999999523162842</v>
      </c>
      <c r="G1190" s="1">
        <v>6.6999998092651367</v>
      </c>
      <c r="H1190">
        <f>IF(D1190&lt;&gt;"",MAX('DDD Model Calculations'!$D$20-'Weather Data'!D1190,0),MAX('DDD Model Calculations'!$D$20-AVERAGE('Weather Data'!D1189,'Weather Data'!D1191),0))</f>
        <v>9</v>
      </c>
      <c r="I1190">
        <f>IF(E1190&lt;&gt;"",MAX('DDD Model Calculations'!$D$20-'Weather Data'!E1190,0),MAX('DDD Model Calculations'!$D$20-AVERAGE('Weather Data'!E1189,'Weather Data'!E1191),0))</f>
        <v>8.6999998092651367</v>
      </c>
      <c r="J1190">
        <f>IF(F1190&lt;&gt;"",MAX('DDD Model Calculations'!$D$20-'Weather Data'!F1190,0),MAX('DDD Model Calculations'!$D$20-AVERAGE('Weather Data'!F1189,'Weather Data'!F1191),0))</f>
        <v>14.700000047683716</v>
      </c>
      <c r="K1190">
        <f>IF(G1190&lt;&gt;"",MAX('DDD Model Calculations'!$D$20-'Weather Data'!G1190,0),MAX('DDD Model Calculations'!$D$20-AVERAGE('Weather Data'!G1189,'Weather Data'!G1191),0))</f>
        <v>11.300000190734863</v>
      </c>
      <c r="L1190" s="2">
        <f t="shared" si="90"/>
        <v>42828</v>
      </c>
      <c r="M1190">
        <f t="shared" si="91"/>
        <v>13053.999995723367</v>
      </c>
      <c r="N1190">
        <f t="shared" si="92"/>
        <v>13734.700000710785</v>
      </c>
      <c r="O1190">
        <f t="shared" si="93"/>
        <v>15612.000000730157</v>
      </c>
      <c r="P1190">
        <f t="shared" si="94"/>
        <v>18950.400023140013</v>
      </c>
    </row>
    <row r="1191" spans="1:16" x14ac:dyDescent="0.4">
      <c r="A1191" s="1">
        <v>2017</v>
      </c>
      <c r="B1191" s="1">
        <v>4</v>
      </c>
      <c r="C1191" s="1">
        <v>4</v>
      </c>
      <c r="D1191" s="1">
        <v>8.3000001907348633</v>
      </c>
      <c r="E1191" s="1">
        <v>8</v>
      </c>
      <c r="F1191" s="1">
        <v>2.9000000953674321</v>
      </c>
      <c r="G1191" s="1">
        <v>5.0999999046325684</v>
      </c>
      <c r="H1191">
        <f>IF(D1191&lt;&gt;"",MAX('DDD Model Calculations'!$D$20-'Weather Data'!D1191,0),MAX('DDD Model Calculations'!$D$20-AVERAGE('Weather Data'!D1190,'Weather Data'!D1192),0))</f>
        <v>9.6999998092651367</v>
      </c>
      <c r="I1191">
        <f>IF(E1191&lt;&gt;"",MAX('DDD Model Calculations'!$D$20-'Weather Data'!E1191,0),MAX('DDD Model Calculations'!$D$20-AVERAGE('Weather Data'!E1190,'Weather Data'!E1192),0))</f>
        <v>10</v>
      </c>
      <c r="J1191">
        <f>IF(F1191&lt;&gt;"",MAX('DDD Model Calculations'!$D$20-'Weather Data'!F1191,0),MAX('DDD Model Calculations'!$D$20-AVERAGE('Weather Data'!F1190,'Weather Data'!F1192),0))</f>
        <v>15.099999904632568</v>
      </c>
      <c r="K1191">
        <f>IF(G1191&lt;&gt;"",MAX('DDD Model Calculations'!$D$20-'Weather Data'!G1191,0),MAX('DDD Model Calculations'!$D$20-AVERAGE('Weather Data'!G1190,'Weather Data'!G1192),0))</f>
        <v>12.900000095367432</v>
      </c>
      <c r="L1191" s="2">
        <f t="shared" si="90"/>
        <v>42829</v>
      </c>
      <c r="M1191">
        <f t="shared" si="91"/>
        <v>13063.699995532632</v>
      </c>
      <c r="N1191">
        <f t="shared" si="92"/>
        <v>13744.700000710785</v>
      </c>
      <c r="O1191">
        <f t="shared" si="93"/>
        <v>15627.100000634789</v>
      </c>
      <c r="P1191">
        <f t="shared" si="94"/>
        <v>18963.300023235381</v>
      </c>
    </row>
    <row r="1192" spans="1:16" x14ac:dyDescent="0.4">
      <c r="A1192" s="1">
        <v>2017</v>
      </c>
      <c r="B1192" s="1">
        <v>4</v>
      </c>
      <c r="C1192" s="1">
        <v>5</v>
      </c>
      <c r="D1192" s="1">
        <v>7</v>
      </c>
      <c r="E1192" s="1">
        <v>6</v>
      </c>
      <c r="F1192" s="1">
        <v>5.5999999046325684</v>
      </c>
      <c r="G1192" s="1">
        <v>2.0999999046325679</v>
      </c>
      <c r="H1192">
        <f>IF(D1192&lt;&gt;"",MAX('DDD Model Calculations'!$D$20-'Weather Data'!D1192,0),MAX('DDD Model Calculations'!$D$20-AVERAGE('Weather Data'!D1191,'Weather Data'!D1193),0))</f>
        <v>11</v>
      </c>
      <c r="I1192">
        <f>IF(E1192&lt;&gt;"",MAX('DDD Model Calculations'!$D$20-'Weather Data'!E1192,0),MAX('DDD Model Calculations'!$D$20-AVERAGE('Weather Data'!E1191,'Weather Data'!E1193),0))</f>
        <v>12</v>
      </c>
      <c r="J1192">
        <f>IF(F1192&lt;&gt;"",MAX('DDD Model Calculations'!$D$20-'Weather Data'!F1192,0),MAX('DDD Model Calculations'!$D$20-AVERAGE('Weather Data'!F1191,'Weather Data'!F1193),0))</f>
        <v>12.400000095367432</v>
      </c>
      <c r="K1192">
        <f>IF(G1192&lt;&gt;"",MAX('DDD Model Calculations'!$D$20-'Weather Data'!G1192,0),MAX('DDD Model Calculations'!$D$20-AVERAGE('Weather Data'!G1191,'Weather Data'!G1193),0))</f>
        <v>15.900000095367432</v>
      </c>
      <c r="L1192" s="2">
        <f t="shared" si="90"/>
        <v>42830</v>
      </c>
      <c r="M1192">
        <f t="shared" si="91"/>
        <v>13074.699995532632</v>
      </c>
      <c r="N1192">
        <f t="shared" si="92"/>
        <v>13756.700000710785</v>
      </c>
      <c r="O1192">
        <f t="shared" si="93"/>
        <v>15639.500000730157</v>
      </c>
      <c r="P1192">
        <f t="shared" si="94"/>
        <v>18979.200023330748</v>
      </c>
    </row>
    <row r="1193" spans="1:16" x14ac:dyDescent="0.4">
      <c r="A1193" s="1">
        <v>2017</v>
      </c>
      <c r="B1193" s="1">
        <v>4</v>
      </c>
      <c r="C1193" s="1">
        <v>6</v>
      </c>
      <c r="D1193" s="1">
        <v>4.0999999046325684</v>
      </c>
      <c r="E1193" s="1">
        <v>4</v>
      </c>
      <c r="F1193" s="1">
        <v>2.7999999523162842</v>
      </c>
      <c r="G1193" s="1">
        <v>3.0999999046325679</v>
      </c>
      <c r="H1193">
        <f>IF(D1193&lt;&gt;"",MAX('DDD Model Calculations'!$D$20-'Weather Data'!D1193,0),MAX('DDD Model Calculations'!$D$20-AVERAGE('Weather Data'!D1192,'Weather Data'!D1194),0))</f>
        <v>13.900000095367432</v>
      </c>
      <c r="I1193">
        <f>IF(E1193&lt;&gt;"",MAX('DDD Model Calculations'!$D$20-'Weather Data'!E1193,0),MAX('DDD Model Calculations'!$D$20-AVERAGE('Weather Data'!E1192,'Weather Data'!E1194),0))</f>
        <v>14</v>
      </c>
      <c r="J1193">
        <f>IF(F1193&lt;&gt;"",MAX('DDD Model Calculations'!$D$20-'Weather Data'!F1193,0),MAX('DDD Model Calculations'!$D$20-AVERAGE('Weather Data'!F1192,'Weather Data'!F1194),0))</f>
        <v>15.200000047683716</v>
      </c>
      <c r="K1193">
        <f>IF(G1193&lt;&gt;"",MAX('DDD Model Calculations'!$D$20-'Weather Data'!G1193,0),MAX('DDD Model Calculations'!$D$20-AVERAGE('Weather Data'!G1192,'Weather Data'!G1194),0))</f>
        <v>14.900000095367432</v>
      </c>
      <c r="L1193" s="2">
        <f t="shared" si="90"/>
        <v>42831</v>
      </c>
      <c r="M1193">
        <f t="shared" si="91"/>
        <v>13088.599995627999</v>
      </c>
      <c r="N1193">
        <f t="shared" si="92"/>
        <v>13770.700000710785</v>
      </c>
      <c r="O1193">
        <f t="shared" si="93"/>
        <v>15654.700000777841</v>
      </c>
      <c r="P1193">
        <f t="shared" si="94"/>
        <v>18994.100023426116</v>
      </c>
    </row>
    <row r="1194" spans="1:16" x14ac:dyDescent="0.4">
      <c r="A1194" s="1">
        <v>2017</v>
      </c>
      <c r="B1194" s="1">
        <v>4</v>
      </c>
      <c r="C1194" s="1">
        <v>7</v>
      </c>
      <c r="D1194" s="1">
        <v>2.4000000953674321</v>
      </c>
      <c r="E1194" s="1">
        <v>1.799999952316284</v>
      </c>
      <c r="F1194" s="1">
        <v>1.5</v>
      </c>
      <c r="G1194" s="1">
        <v>3.5</v>
      </c>
      <c r="H1194">
        <f>IF(D1194&lt;&gt;"",MAX('DDD Model Calculations'!$D$20-'Weather Data'!D1194,0),MAX('DDD Model Calculations'!$D$20-AVERAGE('Weather Data'!D1193,'Weather Data'!D1195),0))</f>
        <v>15.599999904632568</v>
      </c>
      <c r="I1194">
        <f>IF(E1194&lt;&gt;"",MAX('DDD Model Calculations'!$D$20-'Weather Data'!E1194,0),MAX('DDD Model Calculations'!$D$20-AVERAGE('Weather Data'!E1193,'Weather Data'!E1195),0))</f>
        <v>16.200000047683716</v>
      </c>
      <c r="J1194">
        <f>IF(F1194&lt;&gt;"",MAX('DDD Model Calculations'!$D$20-'Weather Data'!F1194,0),MAX('DDD Model Calculations'!$D$20-AVERAGE('Weather Data'!F1193,'Weather Data'!F1195),0))</f>
        <v>16.5</v>
      </c>
      <c r="K1194">
        <f>IF(G1194&lt;&gt;"",MAX('DDD Model Calculations'!$D$20-'Weather Data'!G1194,0),MAX('DDD Model Calculations'!$D$20-AVERAGE('Weather Data'!G1193,'Weather Data'!G1195),0))</f>
        <v>14.5</v>
      </c>
      <c r="L1194" s="2">
        <f t="shared" si="90"/>
        <v>42832</v>
      </c>
      <c r="M1194">
        <f t="shared" si="91"/>
        <v>13104.199995532632</v>
      </c>
      <c r="N1194">
        <f t="shared" si="92"/>
        <v>13786.900000758469</v>
      </c>
      <c r="O1194">
        <f t="shared" si="93"/>
        <v>15671.200000777841</v>
      </c>
      <c r="P1194">
        <f t="shared" si="94"/>
        <v>19008.600023426116</v>
      </c>
    </row>
    <row r="1195" spans="1:16" x14ac:dyDescent="0.4">
      <c r="A1195" s="1">
        <v>2017</v>
      </c>
      <c r="B1195" s="1">
        <v>4</v>
      </c>
      <c r="C1195" s="1">
        <v>8</v>
      </c>
      <c r="D1195" s="1">
        <v>6.5</v>
      </c>
      <c r="E1195" s="1">
        <v>6.3000001907348633</v>
      </c>
      <c r="F1195" s="1">
        <v>4.6999998092651367</v>
      </c>
      <c r="G1195" s="1">
        <v>5.0999999046325684</v>
      </c>
      <c r="H1195">
        <f>IF(D1195&lt;&gt;"",MAX('DDD Model Calculations'!$D$20-'Weather Data'!D1195,0),MAX('DDD Model Calculations'!$D$20-AVERAGE('Weather Data'!D1194,'Weather Data'!D1196),0))</f>
        <v>11.5</v>
      </c>
      <c r="I1195">
        <f>IF(E1195&lt;&gt;"",MAX('DDD Model Calculations'!$D$20-'Weather Data'!E1195,0),MAX('DDD Model Calculations'!$D$20-AVERAGE('Weather Data'!E1194,'Weather Data'!E1196),0))</f>
        <v>11.699999809265137</v>
      </c>
      <c r="J1195">
        <f>IF(F1195&lt;&gt;"",MAX('DDD Model Calculations'!$D$20-'Weather Data'!F1195,0),MAX('DDD Model Calculations'!$D$20-AVERAGE('Weather Data'!F1194,'Weather Data'!F1196),0))</f>
        <v>13.300000190734863</v>
      </c>
      <c r="K1195">
        <f>IF(G1195&lt;&gt;"",MAX('DDD Model Calculations'!$D$20-'Weather Data'!G1195,0),MAX('DDD Model Calculations'!$D$20-AVERAGE('Weather Data'!G1194,'Weather Data'!G1196),0))</f>
        <v>12.900000095367432</v>
      </c>
      <c r="L1195" s="2">
        <f t="shared" si="90"/>
        <v>42833</v>
      </c>
      <c r="M1195">
        <f t="shared" si="91"/>
        <v>13115.699995532632</v>
      </c>
      <c r="N1195">
        <f t="shared" si="92"/>
        <v>13798.600000567734</v>
      </c>
      <c r="O1195">
        <f t="shared" si="93"/>
        <v>15684.500000968575</v>
      </c>
      <c r="P1195">
        <f t="shared" si="94"/>
        <v>19021.500023521483</v>
      </c>
    </row>
    <row r="1196" spans="1:16" x14ac:dyDescent="0.4">
      <c r="A1196" s="1">
        <v>2017</v>
      </c>
      <c r="B1196" s="1">
        <v>4</v>
      </c>
      <c r="C1196" s="1">
        <v>9</v>
      </c>
      <c r="D1196" s="1">
        <v>12.19999980926514</v>
      </c>
      <c r="E1196" s="1">
        <v>10.60000038146973</v>
      </c>
      <c r="F1196" s="1">
        <v>8.1000003814697266</v>
      </c>
      <c r="G1196" s="1">
        <v>10.60000038146973</v>
      </c>
      <c r="H1196">
        <f>IF(D1196&lt;&gt;"",MAX('DDD Model Calculations'!$D$20-'Weather Data'!D1196,0),MAX('DDD Model Calculations'!$D$20-AVERAGE('Weather Data'!D1195,'Weather Data'!D1197),0))</f>
        <v>5.8000001907348597</v>
      </c>
      <c r="I1196">
        <f>IF(E1196&lt;&gt;"",MAX('DDD Model Calculations'!$D$20-'Weather Data'!E1196,0),MAX('DDD Model Calculations'!$D$20-AVERAGE('Weather Data'!E1195,'Weather Data'!E1197),0))</f>
        <v>7.3999996185302699</v>
      </c>
      <c r="J1196">
        <f>IF(F1196&lt;&gt;"",MAX('DDD Model Calculations'!$D$20-'Weather Data'!F1196,0),MAX('DDD Model Calculations'!$D$20-AVERAGE('Weather Data'!F1195,'Weather Data'!F1197),0))</f>
        <v>9.8999996185302734</v>
      </c>
      <c r="K1196">
        <f>IF(G1196&lt;&gt;"",MAX('DDD Model Calculations'!$D$20-'Weather Data'!G1196,0),MAX('DDD Model Calculations'!$D$20-AVERAGE('Weather Data'!G1195,'Weather Data'!G1197),0))</f>
        <v>7.3999996185302699</v>
      </c>
      <c r="L1196" s="2">
        <f t="shared" si="90"/>
        <v>42834</v>
      </c>
      <c r="M1196">
        <f t="shared" si="91"/>
        <v>13121.499995723367</v>
      </c>
      <c r="N1196">
        <f t="shared" si="92"/>
        <v>13806.000000186265</v>
      </c>
      <c r="O1196">
        <f t="shared" si="93"/>
        <v>15694.400000587106</v>
      </c>
      <c r="P1196">
        <f t="shared" si="94"/>
        <v>19028.900023140013</v>
      </c>
    </row>
    <row r="1197" spans="1:16" x14ac:dyDescent="0.4">
      <c r="A1197" s="1">
        <v>2017</v>
      </c>
      <c r="B1197" s="1">
        <v>4</v>
      </c>
      <c r="C1197" s="1">
        <v>10</v>
      </c>
      <c r="D1197" s="1">
        <v>16.70000076293945</v>
      </c>
      <c r="E1197" s="1">
        <v>17.10000038146973</v>
      </c>
      <c r="F1197" s="1">
        <v>17</v>
      </c>
      <c r="G1197" s="1">
        <v>2.5</v>
      </c>
      <c r="H1197">
        <f>IF(D1197&lt;&gt;"",MAX('DDD Model Calculations'!$D$20-'Weather Data'!D1197,0),MAX('DDD Model Calculations'!$D$20-AVERAGE('Weather Data'!D1196,'Weather Data'!D1198),0))</f>
        <v>1.2999992370605504</v>
      </c>
      <c r="I1197">
        <f>IF(E1197&lt;&gt;"",MAX('DDD Model Calculations'!$D$20-'Weather Data'!E1197,0),MAX('DDD Model Calculations'!$D$20-AVERAGE('Weather Data'!E1196,'Weather Data'!E1198),0))</f>
        <v>0.89999961853026988</v>
      </c>
      <c r="J1197">
        <f>IF(F1197&lt;&gt;"",MAX('DDD Model Calculations'!$D$20-'Weather Data'!F1197,0),MAX('DDD Model Calculations'!$D$20-AVERAGE('Weather Data'!F1196,'Weather Data'!F1198),0))</f>
        <v>1</v>
      </c>
      <c r="K1197">
        <f>IF(G1197&lt;&gt;"",MAX('DDD Model Calculations'!$D$20-'Weather Data'!G1197,0),MAX('DDD Model Calculations'!$D$20-AVERAGE('Weather Data'!G1196,'Weather Data'!G1198),0))</f>
        <v>15.5</v>
      </c>
      <c r="L1197" s="2">
        <f t="shared" si="90"/>
        <v>42835</v>
      </c>
      <c r="M1197">
        <f t="shared" si="91"/>
        <v>13122.799994960427</v>
      </c>
      <c r="N1197">
        <f t="shared" si="92"/>
        <v>13806.899999804795</v>
      </c>
      <c r="O1197">
        <f t="shared" si="93"/>
        <v>15695.400000587106</v>
      </c>
      <c r="P1197">
        <f t="shared" si="94"/>
        <v>19044.400023140013</v>
      </c>
    </row>
    <row r="1198" spans="1:16" x14ac:dyDescent="0.4">
      <c r="A1198" s="1">
        <v>2017</v>
      </c>
      <c r="B1198" s="1">
        <v>4</v>
      </c>
      <c r="C1198" s="1">
        <v>11</v>
      </c>
      <c r="D1198" s="1">
        <v>14.19999980926514</v>
      </c>
      <c r="E1198" s="1">
        <v>12.69999980926514</v>
      </c>
      <c r="F1198" s="1">
        <v>7.6999998092651367</v>
      </c>
      <c r="G1198" s="1">
        <v>1.6000000238418579</v>
      </c>
      <c r="H1198">
        <f>IF(D1198&lt;&gt;"",MAX('DDD Model Calculations'!$D$20-'Weather Data'!D1198,0),MAX('DDD Model Calculations'!$D$20-AVERAGE('Weather Data'!D1197,'Weather Data'!D1199),0))</f>
        <v>3.8000001907348597</v>
      </c>
      <c r="I1198">
        <f>IF(E1198&lt;&gt;"",MAX('DDD Model Calculations'!$D$20-'Weather Data'!E1198,0),MAX('DDD Model Calculations'!$D$20-AVERAGE('Weather Data'!E1197,'Weather Data'!E1199),0))</f>
        <v>5.3000001907348597</v>
      </c>
      <c r="J1198">
        <f>IF(F1198&lt;&gt;"",MAX('DDD Model Calculations'!$D$20-'Weather Data'!F1198,0),MAX('DDD Model Calculations'!$D$20-AVERAGE('Weather Data'!F1197,'Weather Data'!F1199),0))</f>
        <v>10.300000190734863</v>
      </c>
      <c r="K1198">
        <f>IF(G1198&lt;&gt;"",MAX('DDD Model Calculations'!$D$20-'Weather Data'!G1198,0),MAX('DDD Model Calculations'!$D$20-AVERAGE('Weather Data'!G1197,'Weather Data'!G1199),0))</f>
        <v>16.399999976158142</v>
      </c>
      <c r="L1198" s="2">
        <f t="shared" si="90"/>
        <v>42836</v>
      </c>
      <c r="M1198">
        <f t="shared" si="91"/>
        <v>13126.599995151162</v>
      </c>
      <c r="N1198">
        <f t="shared" si="92"/>
        <v>13812.19999999553</v>
      </c>
      <c r="O1198">
        <f t="shared" si="93"/>
        <v>15705.700000777841</v>
      </c>
      <c r="P1198">
        <f t="shared" si="94"/>
        <v>19060.800023116171</v>
      </c>
    </row>
    <row r="1199" spans="1:16" x14ac:dyDescent="0.4">
      <c r="A1199" s="1">
        <v>2017</v>
      </c>
      <c r="B1199" s="1">
        <v>4</v>
      </c>
      <c r="C1199" s="1">
        <v>12</v>
      </c>
      <c r="D1199" s="1">
        <v>4.6999998092651367</v>
      </c>
      <c r="E1199" s="1">
        <v>5.1999998092651367</v>
      </c>
      <c r="F1199" s="1">
        <v>6.5</v>
      </c>
      <c r="G1199" s="1">
        <v>3.4000000953674321</v>
      </c>
      <c r="H1199">
        <f>IF(D1199&lt;&gt;"",MAX('DDD Model Calculations'!$D$20-'Weather Data'!D1199,0),MAX('DDD Model Calculations'!$D$20-AVERAGE('Weather Data'!D1198,'Weather Data'!D1200),0))</f>
        <v>13.300000190734863</v>
      </c>
      <c r="I1199">
        <f>IF(E1199&lt;&gt;"",MAX('DDD Model Calculations'!$D$20-'Weather Data'!E1199,0),MAX('DDD Model Calculations'!$D$20-AVERAGE('Weather Data'!E1198,'Weather Data'!E1200),0))</f>
        <v>12.800000190734863</v>
      </c>
      <c r="J1199">
        <f>IF(F1199&lt;&gt;"",MAX('DDD Model Calculations'!$D$20-'Weather Data'!F1199,0),MAX('DDD Model Calculations'!$D$20-AVERAGE('Weather Data'!F1198,'Weather Data'!F1200),0))</f>
        <v>11.5</v>
      </c>
      <c r="K1199">
        <f>IF(G1199&lt;&gt;"",MAX('DDD Model Calculations'!$D$20-'Weather Data'!G1199,0),MAX('DDD Model Calculations'!$D$20-AVERAGE('Weather Data'!G1198,'Weather Data'!G1200),0))</f>
        <v>14.599999904632568</v>
      </c>
      <c r="L1199" s="2">
        <f t="shared" si="90"/>
        <v>42837</v>
      </c>
      <c r="M1199">
        <f t="shared" si="91"/>
        <v>13139.899995341897</v>
      </c>
      <c r="N1199">
        <f t="shared" si="92"/>
        <v>13825.000000186265</v>
      </c>
      <c r="O1199">
        <f t="shared" si="93"/>
        <v>15717.200000777841</v>
      </c>
      <c r="P1199">
        <f t="shared" si="94"/>
        <v>19075.400023020804</v>
      </c>
    </row>
    <row r="1200" spans="1:16" x14ac:dyDescent="0.4">
      <c r="A1200" s="1">
        <v>2017</v>
      </c>
      <c r="B1200" s="1">
        <v>4</v>
      </c>
      <c r="C1200" s="1">
        <v>13</v>
      </c>
      <c r="D1200" s="1">
        <v>7.5999999046325684</v>
      </c>
      <c r="E1200" s="1">
        <v>5</v>
      </c>
      <c r="F1200" s="1">
        <v>7.1999998092651367</v>
      </c>
      <c r="G1200" s="1">
        <v>4.3000001907348633</v>
      </c>
      <c r="H1200">
        <f>IF(D1200&lt;&gt;"",MAX('DDD Model Calculations'!$D$20-'Weather Data'!D1200,0),MAX('DDD Model Calculations'!$D$20-AVERAGE('Weather Data'!D1199,'Weather Data'!D1201),0))</f>
        <v>10.400000095367432</v>
      </c>
      <c r="I1200">
        <f>IF(E1200&lt;&gt;"",MAX('DDD Model Calculations'!$D$20-'Weather Data'!E1200,0),MAX('DDD Model Calculations'!$D$20-AVERAGE('Weather Data'!E1199,'Weather Data'!E1201),0))</f>
        <v>13</v>
      </c>
      <c r="J1200">
        <f>IF(F1200&lt;&gt;"",MAX('DDD Model Calculations'!$D$20-'Weather Data'!F1200,0),MAX('DDD Model Calculations'!$D$20-AVERAGE('Weather Data'!F1199,'Weather Data'!F1201),0))</f>
        <v>10.800000190734863</v>
      </c>
      <c r="K1200">
        <f>IF(G1200&lt;&gt;"",MAX('DDD Model Calculations'!$D$20-'Weather Data'!G1200,0),MAX('DDD Model Calculations'!$D$20-AVERAGE('Weather Data'!G1199,'Weather Data'!G1201),0))</f>
        <v>13.699999809265137</v>
      </c>
      <c r="L1200" s="2">
        <f t="shared" si="90"/>
        <v>42838</v>
      </c>
      <c r="M1200">
        <f t="shared" si="91"/>
        <v>13150.299995437264</v>
      </c>
      <c r="N1200">
        <f t="shared" si="92"/>
        <v>13838.000000186265</v>
      </c>
      <c r="O1200">
        <f t="shared" si="93"/>
        <v>15728.000000968575</v>
      </c>
      <c r="P1200">
        <f t="shared" si="94"/>
        <v>19089.100022830069</v>
      </c>
    </row>
    <row r="1201" spans="1:16" x14ac:dyDescent="0.4">
      <c r="A1201" s="1">
        <v>2017</v>
      </c>
      <c r="B1201" s="1">
        <v>4</v>
      </c>
      <c r="C1201" s="1">
        <v>14</v>
      </c>
      <c r="D1201" s="1">
        <v>9.1000003814697266</v>
      </c>
      <c r="E1201" s="1">
        <v>10.5</v>
      </c>
      <c r="F1201" s="1">
        <v>7.4000000953674316</v>
      </c>
      <c r="G1201" s="1">
        <v>4.8000001907348633</v>
      </c>
      <c r="H1201">
        <f>IF(D1201&lt;&gt;"",MAX('DDD Model Calculations'!$D$20-'Weather Data'!D1201,0),MAX('DDD Model Calculations'!$D$20-AVERAGE('Weather Data'!D1200,'Weather Data'!D1202),0))</f>
        <v>8.8999996185302734</v>
      </c>
      <c r="I1201">
        <f>IF(E1201&lt;&gt;"",MAX('DDD Model Calculations'!$D$20-'Weather Data'!E1201,0),MAX('DDD Model Calculations'!$D$20-AVERAGE('Weather Data'!E1200,'Weather Data'!E1202),0))</f>
        <v>7.5</v>
      </c>
      <c r="J1201">
        <f>IF(F1201&lt;&gt;"",MAX('DDD Model Calculations'!$D$20-'Weather Data'!F1201,0),MAX('DDD Model Calculations'!$D$20-AVERAGE('Weather Data'!F1200,'Weather Data'!F1202),0))</f>
        <v>10.599999904632568</v>
      </c>
      <c r="K1201">
        <f>IF(G1201&lt;&gt;"",MAX('DDD Model Calculations'!$D$20-'Weather Data'!G1201,0),MAX('DDD Model Calculations'!$D$20-AVERAGE('Weather Data'!G1200,'Weather Data'!G1202),0))</f>
        <v>13.199999809265137</v>
      </c>
      <c r="L1201" s="2">
        <f t="shared" si="90"/>
        <v>42839</v>
      </c>
      <c r="M1201">
        <f t="shared" si="91"/>
        <v>13159.199995055795</v>
      </c>
      <c r="N1201">
        <f t="shared" si="92"/>
        <v>13845.500000186265</v>
      </c>
      <c r="O1201">
        <f t="shared" si="93"/>
        <v>15738.600000873208</v>
      </c>
      <c r="P1201">
        <f t="shared" si="94"/>
        <v>19102.300022639334</v>
      </c>
    </row>
    <row r="1202" spans="1:16" x14ac:dyDescent="0.4">
      <c r="A1202" s="1">
        <v>2017</v>
      </c>
      <c r="B1202" s="1">
        <v>4</v>
      </c>
      <c r="C1202" s="1">
        <v>15</v>
      </c>
      <c r="D1202" s="1">
        <v>11.80000019073486</v>
      </c>
      <c r="E1202" s="1">
        <v>14.60000038146973</v>
      </c>
      <c r="F1202" s="1">
        <v>8.8999996185302734</v>
      </c>
      <c r="G1202" s="1">
        <v>11.60000038146973</v>
      </c>
      <c r="H1202">
        <f>IF(D1202&lt;&gt;"",MAX('DDD Model Calculations'!$D$20-'Weather Data'!D1202,0),MAX('DDD Model Calculations'!$D$20-AVERAGE('Weather Data'!D1201,'Weather Data'!D1203),0))</f>
        <v>6.1999998092651403</v>
      </c>
      <c r="I1202">
        <f>IF(E1202&lt;&gt;"",MAX('DDD Model Calculations'!$D$20-'Weather Data'!E1202,0),MAX('DDD Model Calculations'!$D$20-AVERAGE('Weather Data'!E1201,'Weather Data'!E1203),0))</f>
        <v>3.3999996185302699</v>
      </c>
      <c r="J1202">
        <f>IF(F1202&lt;&gt;"",MAX('DDD Model Calculations'!$D$20-'Weather Data'!F1202,0),MAX('DDD Model Calculations'!$D$20-AVERAGE('Weather Data'!F1201,'Weather Data'!F1203),0))</f>
        <v>9.1000003814697266</v>
      </c>
      <c r="K1202">
        <f>IF(G1202&lt;&gt;"",MAX('DDD Model Calculations'!$D$20-'Weather Data'!G1202,0),MAX('DDD Model Calculations'!$D$20-AVERAGE('Weather Data'!G1201,'Weather Data'!G1203),0))</f>
        <v>6.3999996185302699</v>
      </c>
      <c r="L1202" s="2">
        <f t="shared" si="90"/>
        <v>42840</v>
      </c>
      <c r="M1202">
        <f t="shared" si="91"/>
        <v>13165.39999486506</v>
      </c>
      <c r="N1202">
        <f t="shared" si="92"/>
        <v>13848.899999804795</v>
      </c>
      <c r="O1202">
        <f t="shared" si="93"/>
        <v>15747.700001254678</v>
      </c>
      <c r="P1202">
        <f t="shared" si="94"/>
        <v>19108.700022257864</v>
      </c>
    </row>
    <row r="1203" spans="1:16" x14ac:dyDescent="0.4">
      <c r="A1203" s="1">
        <v>2017</v>
      </c>
      <c r="B1203" s="1">
        <v>4</v>
      </c>
      <c r="C1203" s="1">
        <v>16</v>
      </c>
      <c r="D1203" s="1">
        <v>16.29999923706055</v>
      </c>
      <c r="E1203" s="1">
        <v>15.19999980926514</v>
      </c>
      <c r="F1203" s="1">
        <v>11.39999961853027</v>
      </c>
      <c r="G1203" s="1">
        <v>0.5</v>
      </c>
      <c r="H1203">
        <f>IF(D1203&lt;&gt;"",MAX('DDD Model Calculations'!$D$20-'Weather Data'!D1203,0),MAX('DDD Model Calculations'!$D$20-AVERAGE('Weather Data'!D1202,'Weather Data'!D1204),0))</f>
        <v>1.7000007629394496</v>
      </c>
      <c r="I1203">
        <f>IF(E1203&lt;&gt;"",MAX('DDD Model Calculations'!$D$20-'Weather Data'!E1203,0),MAX('DDD Model Calculations'!$D$20-AVERAGE('Weather Data'!E1202,'Weather Data'!E1204),0))</f>
        <v>2.8000001907348597</v>
      </c>
      <c r="J1203">
        <f>IF(F1203&lt;&gt;"",MAX('DDD Model Calculations'!$D$20-'Weather Data'!F1203,0),MAX('DDD Model Calculations'!$D$20-AVERAGE('Weather Data'!F1202,'Weather Data'!F1204),0))</f>
        <v>6.6000003814697301</v>
      </c>
      <c r="K1203">
        <f>IF(G1203&lt;&gt;"",MAX('DDD Model Calculations'!$D$20-'Weather Data'!G1203,0),MAX('DDD Model Calculations'!$D$20-AVERAGE('Weather Data'!G1202,'Weather Data'!G1204),0))</f>
        <v>17.5</v>
      </c>
      <c r="L1203" s="2">
        <f t="shared" si="90"/>
        <v>42841</v>
      </c>
      <c r="M1203">
        <f t="shared" si="91"/>
        <v>13167.099995627999</v>
      </c>
      <c r="N1203">
        <f t="shared" si="92"/>
        <v>13851.69999999553</v>
      </c>
      <c r="O1203">
        <f t="shared" si="93"/>
        <v>15754.300001636147</v>
      </c>
      <c r="P1203">
        <f t="shared" si="94"/>
        <v>19126.200022257864</v>
      </c>
    </row>
    <row r="1204" spans="1:16" x14ac:dyDescent="0.4">
      <c r="A1204" s="1">
        <v>2017</v>
      </c>
      <c r="B1204" s="1">
        <v>4</v>
      </c>
      <c r="C1204" s="1">
        <v>17</v>
      </c>
      <c r="D1204" s="1">
        <v>6.5</v>
      </c>
      <c r="E1204" s="1">
        <v>8.3999996185302734</v>
      </c>
      <c r="F1204" s="1">
        <v>2.9000000953674321</v>
      </c>
      <c r="G1204" s="1">
        <v>-0.60000002384185791</v>
      </c>
      <c r="H1204">
        <f>IF(D1204&lt;&gt;"",MAX('DDD Model Calculations'!$D$20-'Weather Data'!D1204,0),MAX('DDD Model Calculations'!$D$20-AVERAGE('Weather Data'!D1203,'Weather Data'!D1205),0))</f>
        <v>11.5</v>
      </c>
      <c r="I1204">
        <f>IF(E1204&lt;&gt;"",MAX('DDD Model Calculations'!$D$20-'Weather Data'!E1204,0),MAX('DDD Model Calculations'!$D$20-AVERAGE('Weather Data'!E1203,'Weather Data'!E1205),0))</f>
        <v>9.6000003814697266</v>
      </c>
      <c r="J1204">
        <f>IF(F1204&lt;&gt;"",MAX('DDD Model Calculations'!$D$20-'Weather Data'!F1204,0),MAX('DDD Model Calculations'!$D$20-AVERAGE('Weather Data'!F1203,'Weather Data'!F1205),0))</f>
        <v>15.099999904632568</v>
      </c>
      <c r="K1204">
        <f>IF(G1204&lt;&gt;"",MAX('DDD Model Calculations'!$D$20-'Weather Data'!G1204,0),MAX('DDD Model Calculations'!$D$20-AVERAGE('Weather Data'!G1203,'Weather Data'!G1205),0))</f>
        <v>18.600000023841858</v>
      </c>
      <c r="L1204" s="2">
        <f t="shared" si="90"/>
        <v>42842</v>
      </c>
      <c r="M1204">
        <f t="shared" si="91"/>
        <v>13178.599995627999</v>
      </c>
      <c r="N1204">
        <f t="shared" si="92"/>
        <v>13861.300000376999</v>
      </c>
      <c r="O1204">
        <f t="shared" si="93"/>
        <v>15769.40000154078</v>
      </c>
      <c r="P1204">
        <f t="shared" si="94"/>
        <v>19144.800022281706</v>
      </c>
    </row>
    <row r="1205" spans="1:16" x14ac:dyDescent="0.4">
      <c r="A1205" s="1">
        <v>2017</v>
      </c>
      <c r="B1205" s="1">
        <v>4</v>
      </c>
      <c r="C1205" s="1">
        <v>18</v>
      </c>
      <c r="D1205" s="1">
        <v>4.6999998092651367</v>
      </c>
      <c r="E1205" s="1">
        <v>8.3000001907348633</v>
      </c>
      <c r="F1205" s="1">
        <v>3.5</v>
      </c>
      <c r="G1205" s="1">
        <v>-0.10000000149011611</v>
      </c>
      <c r="H1205">
        <f>IF(D1205&lt;&gt;"",MAX('DDD Model Calculations'!$D$20-'Weather Data'!D1205,0),MAX('DDD Model Calculations'!$D$20-AVERAGE('Weather Data'!D1204,'Weather Data'!D1206),0))</f>
        <v>13.300000190734863</v>
      </c>
      <c r="I1205">
        <f>IF(E1205&lt;&gt;"",MAX('DDD Model Calculations'!$D$20-'Weather Data'!E1205,0),MAX('DDD Model Calculations'!$D$20-AVERAGE('Weather Data'!E1204,'Weather Data'!E1206),0))</f>
        <v>9.6999998092651367</v>
      </c>
      <c r="J1205">
        <f>IF(F1205&lt;&gt;"",MAX('DDD Model Calculations'!$D$20-'Weather Data'!F1205,0),MAX('DDD Model Calculations'!$D$20-AVERAGE('Weather Data'!F1204,'Weather Data'!F1206),0))</f>
        <v>14.5</v>
      </c>
      <c r="K1205">
        <f>IF(G1205&lt;&gt;"",MAX('DDD Model Calculations'!$D$20-'Weather Data'!G1205,0),MAX('DDD Model Calculations'!$D$20-AVERAGE('Weather Data'!G1204,'Weather Data'!G1206),0))</f>
        <v>18.100000001490116</v>
      </c>
      <c r="L1205" s="2">
        <f t="shared" si="90"/>
        <v>42843</v>
      </c>
      <c r="M1205">
        <f t="shared" si="91"/>
        <v>13191.899995818734</v>
      </c>
      <c r="N1205">
        <f t="shared" si="92"/>
        <v>13871.000000186265</v>
      </c>
      <c r="O1205">
        <f t="shared" si="93"/>
        <v>15783.90000154078</v>
      </c>
      <c r="P1205">
        <f t="shared" si="94"/>
        <v>19162.900022283196</v>
      </c>
    </row>
    <row r="1206" spans="1:16" x14ac:dyDescent="0.4">
      <c r="A1206" s="1">
        <v>2017</v>
      </c>
      <c r="B1206" s="1">
        <v>4</v>
      </c>
      <c r="C1206" s="1">
        <v>19</v>
      </c>
      <c r="D1206" s="1">
        <v>14</v>
      </c>
      <c r="E1206" s="1">
        <v>14.19999980926514</v>
      </c>
      <c r="F1206" s="1">
        <v>6.3000001907348633</v>
      </c>
      <c r="G1206" s="1">
        <v>5.8000001907348633</v>
      </c>
      <c r="H1206">
        <f>IF(D1206&lt;&gt;"",MAX('DDD Model Calculations'!$D$20-'Weather Data'!D1206,0),MAX('DDD Model Calculations'!$D$20-AVERAGE('Weather Data'!D1205,'Weather Data'!D1207),0))</f>
        <v>4</v>
      </c>
      <c r="I1206">
        <f>IF(E1206&lt;&gt;"",MAX('DDD Model Calculations'!$D$20-'Weather Data'!E1206,0),MAX('DDD Model Calculations'!$D$20-AVERAGE('Weather Data'!E1205,'Weather Data'!E1207),0))</f>
        <v>3.8000001907348597</v>
      </c>
      <c r="J1206">
        <f>IF(F1206&lt;&gt;"",MAX('DDD Model Calculations'!$D$20-'Weather Data'!F1206,0),MAX('DDD Model Calculations'!$D$20-AVERAGE('Weather Data'!F1205,'Weather Data'!F1207),0))</f>
        <v>11.699999809265137</v>
      </c>
      <c r="K1206">
        <f>IF(G1206&lt;&gt;"",MAX('DDD Model Calculations'!$D$20-'Weather Data'!G1206,0),MAX('DDD Model Calculations'!$D$20-AVERAGE('Weather Data'!G1205,'Weather Data'!G1207),0))</f>
        <v>12.199999809265137</v>
      </c>
      <c r="L1206" s="2">
        <f t="shared" si="90"/>
        <v>42844</v>
      </c>
      <c r="M1206">
        <f t="shared" si="91"/>
        <v>13195.899995818734</v>
      </c>
      <c r="N1206">
        <f t="shared" si="92"/>
        <v>13874.800000376999</v>
      </c>
      <c r="O1206">
        <f t="shared" si="93"/>
        <v>15795.600001350045</v>
      </c>
      <c r="P1206">
        <f t="shared" si="94"/>
        <v>19175.100022092462</v>
      </c>
    </row>
    <row r="1207" spans="1:16" x14ac:dyDescent="0.4">
      <c r="A1207" s="1">
        <v>2017</v>
      </c>
      <c r="B1207" s="1">
        <v>4</v>
      </c>
      <c r="C1207" s="1">
        <v>20</v>
      </c>
      <c r="D1207" s="1">
        <v>6.5</v>
      </c>
      <c r="E1207" s="1">
        <v>7.0999999046325684</v>
      </c>
      <c r="F1207" s="1">
        <v>7.1999998092651367</v>
      </c>
      <c r="G1207" s="1">
        <v>3.2000000476837158</v>
      </c>
      <c r="H1207">
        <f>IF(D1207&lt;&gt;"",MAX('DDD Model Calculations'!$D$20-'Weather Data'!D1207,0),MAX('DDD Model Calculations'!$D$20-AVERAGE('Weather Data'!D1206,'Weather Data'!D1208),0))</f>
        <v>11.5</v>
      </c>
      <c r="I1207">
        <f>IF(E1207&lt;&gt;"",MAX('DDD Model Calculations'!$D$20-'Weather Data'!E1207,0),MAX('DDD Model Calculations'!$D$20-AVERAGE('Weather Data'!E1206,'Weather Data'!E1208),0))</f>
        <v>10.900000095367432</v>
      </c>
      <c r="J1207">
        <f>IF(F1207&lt;&gt;"",MAX('DDD Model Calculations'!$D$20-'Weather Data'!F1207,0),MAX('DDD Model Calculations'!$D$20-AVERAGE('Weather Data'!F1206,'Weather Data'!F1208),0))</f>
        <v>10.800000190734863</v>
      </c>
      <c r="K1207">
        <f>IF(G1207&lt;&gt;"",MAX('DDD Model Calculations'!$D$20-'Weather Data'!G1207,0),MAX('DDD Model Calculations'!$D$20-AVERAGE('Weather Data'!G1206,'Weather Data'!G1208),0))</f>
        <v>14.799999952316284</v>
      </c>
      <c r="L1207" s="2">
        <f t="shared" si="90"/>
        <v>42845</v>
      </c>
      <c r="M1207">
        <f t="shared" si="91"/>
        <v>13207.399995818734</v>
      </c>
      <c r="N1207">
        <f t="shared" si="92"/>
        <v>13885.700000472367</v>
      </c>
      <c r="O1207">
        <f t="shared" si="93"/>
        <v>15806.40000154078</v>
      </c>
      <c r="P1207">
        <f t="shared" si="94"/>
        <v>19189.900022044778</v>
      </c>
    </row>
    <row r="1208" spans="1:16" x14ac:dyDescent="0.4">
      <c r="A1208" s="1">
        <v>2017</v>
      </c>
      <c r="B1208" s="1">
        <v>4</v>
      </c>
      <c r="C1208" s="1">
        <v>21</v>
      </c>
      <c r="D1208" s="1">
        <v>9.1000003814697266</v>
      </c>
      <c r="E1208" s="1">
        <v>7.4000000953674316</v>
      </c>
      <c r="F1208" s="1">
        <v>10.80000019073486</v>
      </c>
      <c r="G1208" s="1">
        <v>7.0999999046325684</v>
      </c>
      <c r="H1208">
        <f>IF(D1208&lt;&gt;"",MAX('DDD Model Calculations'!$D$20-'Weather Data'!D1208,0),MAX('DDD Model Calculations'!$D$20-AVERAGE('Weather Data'!D1207,'Weather Data'!D1209),0))</f>
        <v>8.8999996185302734</v>
      </c>
      <c r="I1208">
        <f>IF(E1208&lt;&gt;"",MAX('DDD Model Calculations'!$D$20-'Weather Data'!E1208,0),MAX('DDD Model Calculations'!$D$20-AVERAGE('Weather Data'!E1207,'Weather Data'!E1209),0))</f>
        <v>10.599999904632568</v>
      </c>
      <c r="J1208">
        <f>IF(F1208&lt;&gt;"",MAX('DDD Model Calculations'!$D$20-'Weather Data'!F1208,0),MAX('DDD Model Calculations'!$D$20-AVERAGE('Weather Data'!F1207,'Weather Data'!F1209),0))</f>
        <v>7.1999998092651403</v>
      </c>
      <c r="K1208">
        <f>IF(G1208&lt;&gt;"",MAX('DDD Model Calculations'!$D$20-'Weather Data'!G1208,0),MAX('DDD Model Calculations'!$D$20-AVERAGE('Weather Data'!G1207,'Weather Data'!G1209),0))</f>
        <v>10.900000095367432</v>
      </c>
      <c r="L1208" s="2">
        <f t="shared" si="90"/>
        <v>42846</v>
      </c>
      <c r="M1208">
        <f t="shared" si="91"/>
        <v>13216.299995437264</v>
      </c>
      <c r="N1208">
        <f t="shared" si="92"/>
        <v>13896.300000376999</v>
      </c>
      <c r="O1208">
        <f t="shared" si="93"/>
        <v>15813.600001350045</v>
      </c>
      <c r="P1208">
        <f t="shared" si="94"/>
        <v>19200.800022140145</v>
      </c>
    </row>
    <row r="1209" spans="1:16" x14ac:dyDescent="0.4">
      <c r="A1209" s="1">
        <v>2017</v>
      </c>
      <c r="B1209" s="1">
        <v>4</v>
      </c>
      <c r="C1209" s="1">
        <v>22</v>
      </c>
      <c r="D1209" s="1">
        <v>8.8000001907348633</v>
      </c>
      <c r="E1209" s="1">
        <v>7.5999999046325684</v>
      </c>
      <c r="F1209" s="1">
        <v>6.0999999046325684</v>
      </c>
      <c r="G1209" s="1">
        <v>8.8999996185302734</v>
      </c>
      <c r="H1209">
        <f>IF(D1209&lt;&gt;"",MAX('DDD Model Calculations'!$D$20-'Weather Data'!D1209,0),MAX('DDD Model Calculations'!$D$20-AVERAGE('Weather Data'!D1208,'Weather Data'!D1210),0))</f>
        <v>9.1999998092651367</v>
      </c>
      <c r="I1209">
        <f>IF(E1209&lt;&gt;"",MAX('DDD Model Calculations'!$D$20-'Weather Data'!E1209,0),MAX('DDD Model Calculations'!$D$20-AVERAGE('Weather Data'!E1208,'Weather Data'!E1210),0))</f>
        <v>10.400000095367432</v>
      </c>
      <c r="J1209">
        <f>IF(F1209&lt;&gt;"",MAX('DDD Model Calculations'!$D$20-'Weather Data'!F1209,0),MAX('DDD Model Calculations'!$D$20-AVERAGE('Weather Data'!F1208,'Weather Data'!F1210),0))</f>
        <v>11.900000095367432</v>
      </c>
      <c r="K1209">
        <f>IF(G1209&lt;&gt;"",MAX('DDD Model Calculations'!$D$20-'Weather Data'!G1209,0),MAX('DDD Model Calculations'!$D$20-AVERAGE('Weather Data'!G1208,'Weather Data'!G1210),0))</f>
        <v>9.1000003814697266</v>
      </c>
      <c r="L1209" s="2">
        <f t="shared" si="90"/>
        <v>42847</v>
      </c>
      <c r="M1209">
        <f t="shared" si="91"/>
        <v>13225.49999524653</v>
      </c>
      <c r="N1209">
        <f t="shared" si="92"/>
        <v>13906.700000472367</v>
      </c>
      <c r="O1209">
        <f t="shared" si="93"/>
        <v>15825.500001445413</v>
      </c>
      <c r="P1209">
        <f t="shared" si="94"/>
        <v>19209.900022521615</v>
      </c>
    </row>
    <row r="1210" spans="1:16" x14ac:dyDescent="0.4">
      <c r="A1210" s="1">
        <v>2017</v>
      </c>
      <c r="B1210" s="1">
        <v>4</v>
      </c>
      <c r="C1210" s="1">
        <v>23</v>
      </c>
      <c r="D1210" s="1">
        <v>11.30000019073486</v>
      </c>
      <c r="E1210" s="1">
        <v>9.1999998092651367</v>
      </c>
      <c r="F1210" s="1">
        <v>8.8000001907348633</v>
      </c>
      <c r="G1210" s="1">
        <v>2</v>
      </c>
      <c r="H1210">
        <f>IF(D1210&lt;&gt;"",MAX('DDD Model Calculations'!$D$20-'Weather Data'!D1210,0),MAX('DDD Model Calculations'!$D$20-AVERAGE('Weather Data'!D1209,'Weather Data'!D1211),0))</f>
        <v>6.6999998092651403</v>
      </c>
      <c r="I1210">
        <f>IF(E1210&lt;&gt;"",MAX('DDD Model Calculations'!$D$20-'Weather Data'!E1210,0),MAX('DDD Model Calculations'!$D$20-AVERAGE('Weather Data'!E1209,'Weather Data'!E1211),0))</f>
        <v>8.8000001907348633</v>
      </c>
      <c r="J1210">
        <f>IF(F1210&lt;&gt;"",MAX('DDD Model Calculations'!$D$20-'Weather Data'!F1210,0),MAX('DDD Model Calculations'!$D$20-AVERAGE('Weather Data'!F1209,'Weather Data'!F1211),0))</f>
        <v>9.1999998092651367</v>
      </c>
      <c r="K1210">
        <f>IF(G1210&lt;&gt;"",MAX('DDD Model Calculations'!$D$20-'Weather Data'!G1210,0),MAX('DDD Model Calculations'!$D$20-AVERAGE('Weather Data'!G1209,'Weather Data'!G1211),0))</f>
        <v>16</v>
      </c>
      <c r="L1210" s="2">
        <f t="shared" si="90"/>
        <v>42848</v>
      </c>
      <c r="M1210">
        <f t="shared" si="91"/>
        <v>13232.199995055795</v>
      </c>
      <c r="N1210">
        <f t="shared" si="92"/>
        <v>13915.500000663102</v>
      </c>
      <c r="O1210">
        <f t="shared" si="93"/>
        <v>15834.700001254678</v>
      </c>
      <c r="P1210">
        <f t="shared" si="94"/>
        <v>19225.900022521615</v>
      </c>
    </row>
    <row r="1211" spans="1:16" x14ac:dyDescent="0.4">
      <c r="A1211" s="1">
        <v>2017</v>
      </c>
      <c r="B1211" s="1">
        <v>4</v>
      </c>
      <c r="C1211" s="1">
        <v>24</v>
      </c>
      <c r="D1211" s="1">
        <v>9.1999998092651367</v>
      </c>
      <c r="E1211" s="1">
        <v>10.80000019073486</v>
      </c>
      <c r="F1211" s="1">
        <v>5.5999999046325684</v>
      </c>
      <c r="G1211" s="1">
        <v>1</v>
      </c>
      <c r="H1211">
        <f>IF(D1211&lt;&gt;"",MAX('DDD Model Calculations'!$D$20-'Weather Data'!D1211,0),MAX('DDD Model Calculations'!$D$20-AVERAGE('Weather Data'!D1210,'Weather Data'!D1212),0))</f>
        <v>8.8000001907348633</v>
      </c>
      <c r="I1211">
        <f>IF(E1211&lt;&gt;"",MAX('DDD Model Calculations'!$D$20-'Weather Data'!E1211,0),MAX('DDD Model Calculations'!$D$20-AVERAGE('Weather Data'!E1210,'Weather Data'!E1212),0))</f>
        <v>7.1999998092651403</v>
      </c>
      <c r="J1211">
        <f>IF(F1211&lt;&gt;"",MAX('DDD Model Calculations'!$D$20-'Weather Data'!F1211,0),MAX('DDD Model Calculations'!$D$20-AVERAGE('Weather Data'!F1210,'Weather Data'!F1212),0))</f>
        <v>12.400000095367432</v>
      </c>
      <c r="K1211">
        <f>IF(G1211&lt;&gt;"",MAX('DDD Model Calculations'!$D$20-'Weather Data'!G1211,0),MAX('DDD Model Calculations'!$D$20-AVERAGE('Weather Data'!G1210,'Weather Data'!G1212),0))</f>
        <v>17</v>
      </c>
      <c r="L1211" s="2">
        <f t="shared" si="90"/>
        <v>42849</v>
      </c>
      <c r="M1211">
        <f t="shared" si="91"/>
        <v>13240.99999524653</v>
      </c>
      <c r="N1211">
        <f t="shared" si="92"/>
        <v>13922.700000472367</v>
      </c>
      <c r="O1211">
        <f t="shared" si="93"/>
        <v>15847.100001350045</v>
      </c>
      <c r="P1211">
        <f t="shared" si="94"/>
        <v>19242.900022521615</v>
      </c>
    </row>
    <row r="1212" spans="1:16" x14ac:dyDescent="0.4">
      <c r="A1212" s="1">
        <v>2017</v>
      </c>
      <c r="B1212" s="1">
        <v>4</v>
      </c>
      <c r="C1212" s="1">
        <v>25</v>
      </c>
      <c r="D1212" s="1">
        <v>8.3000001907348633</v>
      </c>
      <c r="E1212" s="1">
        <v>12.19999980926514</v>
      </c>
      <c r="F1212" s="1">
        <v>8.8000001907348633</v>
      </c>
      <c r="G1212" s="1">
        <v>2.2000000476837158</v>
      </c>
      <c r="H1212">
        <f>IF(D1212&lt;&gt;"",MAX('DDD Model Calculations'!$D$20-'Weather Data'!D1212,0),MAX('DDD Model Calculations'!$D$20-AVERAGE('Weather Data'!D1211,'Weather Data'!D1213),0))</f>
        <v>9.6999998092651367</v>
      </c>
      <c r="I1212">
        <f>IF(E1212&lt;&gt;"",MAX('DDD Model Calculations'!$D$20-'Weather Data'!E1212,0),MAX('DDD Model Calculations'!$D$20-AVERAGE('Weather Data'!E1211,'Weather Data'!E1213),0))</f>
        <v>5.8000001907348597</v>
      </c>
      <c r="J1212">
        <f>IF(F1212&lt;&gt;"",MAX('DDD Model Calculations'!$D$20-'Weather Data'!F1212,0),MAX('DDD Model Calculations'!$D$20-AVERAGE('Weather Data'!F1211,'Weather Data'!F1213),0))</f>
        <v>9.1999998092651367</v>
      </c>
      <c r="K1212">
        <f>IF(G1212&lt;&gt;"",MAX('DDD Model Calculations'!$D$20-'Weather Data'!G1212,0),MAX('DDD Model Calculations'!$D$20-AVERAGE('Weather Data'!G1211,'Weather Data'!G1213),0))</f>
        <v>15.799999952316284</v>
      </c>
      <c r="L1212" s="2">
        <f t="shared" si="90"/>
        <v>42850</v>
      </c>
      <c r="M1212">
        <f t="shared" si="91"/>
        <v>13250.699995055795</v>
      </c>
      <c r="N1212">
        <f t="shared" si="92"/>
        <v>13928.500000663102</v>
      </c>
      <c r="O1212">
        <f t="shared" si="93"/>
        <v>15856.30000115931</v>
      </c>
      <c r="P1212">
        <f t="shared" si="94"/>
        <v>19258.700022473931</v>
      </c>
    </row>
    <row r="1213" spans="1:16" x14ac:dyDescent="0.4">
      <c r="A1213" s="1">
        <v>2017</v>
      </c>
      <c r="B1213" s="1">
        <v>4</v>
      </c>
      <c r="C1213" s="1">
        <v>26</v>
      </c>
      <c r="D1213" s="1">
        <v>12.39999961853027</v>
      </c>
      <c r="E1213" s="1">
        <v>15.80000019073486</v>
      </c>
      <c r="F1213" s="1">
        <v>13.39999961853027</v>
      </c>
      <c r="G1213" s="1">
        <v>-3.7999999523162842</v>
      </c>
      <c r="H1213">
        <f>IF(D1213&lt;&gt;"",MAX('DDD Model Calculations'!$D$20-'Weather Data'!D1213,0),MAX('DDD Model Calculations'!$D$20-AVERAGE('Weather Data'!D1212,'Weather Data'!D1214),0))</f>
        <v>5.6000003814697301</v>
      </c>
      <c r="I1213">
        <f>IF(E1213&lt;&gt;"",MAX('DDD Model Calculations'!$D$20-'Weather Data'!E1213,0),MAX('DDD Model Calculations'!$D$20-AVERAGE('Weather Data'!E1212,'Weather Data'!E1214),0))</f>
        <v>2.1999998092651403</v>
      </c>
      <c r="J1213">
        <f>IF(F1213&lt;&gt;"",MAX('DDD Model Calculations'!$D$20-'Weather Data'!F1213,0),MAX('DDD Model Calculations'!$D$20-AVERAGE('Weather Data'!F1212,'Weather Data'!F1214),0))</f>
        <v>4.6000003814697301</v>
      </c>
      <c r="K1213">
        <f>IF(G1213&lt;&gt;"",MAX('DDD Model Calculations'!$D$20-'Weather Data'!G1213,0),MAX('DDD Model Calculations'!$D$20-AVERAGE('Weather Data'!G1212,'Weather Data'!G1214),0))</f>
        <v>21.799999952316284</v>
      </c>
      <c r="L1213" s="2">
        <f t="shared" si="90"/>
        <v>42851</v>
      </c>
      <c r="M1213">
        <f t="shared" si="91"/>
        <v>13256.299995437264</v>
      </c>
      <c r="N1213">
        <f t="shared" si="92"/>
        <v>13930.700000472367</v>
      </c>
      <c r="O1213">
        <f t="shared" si="93"/>
        <v>15860.90000154078</v>
      </c>
      <c r="P1213">
        <f t="shared" si="94"/>
        <v>19280.500022426248</v>
      </c>
    </row>
    <row r="1214" spans="1:16" x14ac:dyDescent="0.4">
      <c r="A1214" s="1">
        <v>2017</v>
      </c>
      <c r="B1214" s="1">
        <v>4</v>
      </c>
      <c r="C1214" s="1">
        <v>27</v>
      </c>
      <c r="D1214" s="1">
        <v>17.20000076293945</v>
      </c>
      <c r="E1214" s="1">
        <v>17.5</v>
      </c>
      <c r="F1214" s="1">
        <v>19.20000076293945</v>
      </c>
      <c r="G1214" s="1">
        <v>-5.1999998092651367</v>
      </c>
      <c r="H1214">
        <f>IF(D1214&lt;&gt;"",MAX('DDD Model Calculations'!$D$20-'Weather Data'!D1214,0),MAX('DDD Model Calculations'!$D$20-AVERAGE('Weather Data'!D1213,'Weather Data'!D1215),0))</f>
        <v>0.79999923706055043</v>
      </c>
      <c r="I1214">
        <f>IF(E1214&lt;&gt;"",MAX('DDD Model Calculations'!$D$20-'Weather Data'!E1214,0),MAX('DDD Model Calculations'!$D$20-AVERAGE('Weather Data'!E1213,'Weather Data'!E1215),0))</f>
        <v>0.5</v>
      </c>
      <c r="J1214">
        <f>IF(F1214&lt;&gt;"",MAX('DDD Model Calculations'!$D$20-'Weather Data'!F1214,0),MAX('DDD Model Calculations'!$D$20-AVERAGE('Weather Data'!F1213,'Weather Data'!F1215),0))</f>
        <v>0</v>
      </c>
      <c r="K1214">
        <f>IF(G1214&lt;&gt;"",MAX('DDD Model Calculations'!$D$20-'Weather Data'!G1214,0),MAX('DDD Model Calculations'!$D$20-AVERAGE('Weather Data'!G1213,'Weather Data'!G1215),0))</f>
        <v>23.199999809265137</v>
      </c>
      <c r="L1214" s="2">
        <f t="shared" si="90"/>
        <v>42852</v>
      </c>
      <c r="M1214">
        <f t="shared" si="91"/>
        <v>13257.099994674325</v>
      </c>
      <c r="N1214">
        <f t="shared" si="92"/>
        <v>13931.200000472367</v>
      </c>
      <c r="O1214">
        <f t="shared" si="93"/>
        <v>15860.90000154078</v>
      </c>
      <c r="P1214">
        <f t="shared" si="94"/>
        <v>19303.700022235513</v>
      </c>
    </row>
    <row r="1215" spans="1:16" x14ac:dyDescent="0.4">
      <c r="A1215" s="1">
        <v>2017</v>
      </c>
      <c r="B1215" s="1">
        <v>4</v>
      </c>
      <c r="C1215" s="1">
        <v>28</v>
      </c>
      <c r="D1215" s="1">
        <v>13.5</v>
      </c>
      <c r="E1215" s="1">
        <v>10.60000038146973</v>
      </c>
      <c r="F1215" s="1">
        <v>15.69999980926514</v>
      </c>
      <c r="G1215" s="1">
        <v>-0.60000002384185791</v>
      </c>
      <c r="H1215">
        <f>IF(D1215&lt;&gt;"",MAX('DDD Model Calculations'!$D$20-'Weather Data'!D1215,0),MAX('DDD Model Calculations'!$D$20-AVERAGE('Weather Data'!D1214,'Weather Data'!D1216),0))</f>
        <v>4.5</v>
      </c>
      <c r="I1215">
        <f>IF(E1215&lt;&gt;"",MAX('DDD Model Calculations'!$D$20-'Weather Data'!E1215,0),MAX('DDD Model Calculations'!$D$20-AVERAGE('Weather Data'!E1214,'Weather Data'!E1216),0))</f>
        <v>7.3999996185302699</v>
      </c>
      <c r="J1215">
        <f>IF(F1215&lt;&gt;"",MAX('DDD Model Calculations'!$D$20-'Weather Data'!F1215,0),MAX('DDD Model Calculations'!$D$20-AVERAGE('Weather Data'!F1214,'Weather Data'!F1216),0))</f>
        <v>2.3000001907348597</v>
      </c>
      <c r="K1215">
        <f>IF(G1215&lt;&gt;"",MAX('DDD Model Calculations'!$D$20-'Weather Data'!G1215,0),MAX('DDD Model Calculations'!$D$20-AVERAGE('Weather Data'!G1214,'Weather Data'!G1216),0))</f>
        <v>18.600000023841858</v>
      </c>
      <c r="L1215" s="2">
        <f t="shared" si="90"/>
        <v>42853</v>
      </c>
      <c r="M1215">
        <f t="shared" si="91"/>
        <v>13261.599994674325</v>
      </c>
      <c r="N1215">
        <f t="shared" si="92"/>
        <v>13938.600000090897</v>
      </c>
      <c r="O1215">
        <f t="shared" si="93"/>
        <v>15863.200001731515</v>
      </c>
      <c r="P1215">
        <f t="shared" si="94"/>
        <v>19322.300022259355</v>
      </c>
    </row>
    <row r="1216" spans="1:16" x14ac:dyDescent="0.4">
      <c r="A1216" s="1">
        <v>2017</v>
      </c>
      <c r="B1216" s="1">
        <v>4</v>
      </c>
      <c r="C1216" s="1">
        <v>29</v>
      </c>
      <c r="D1216" s="1">
        <v>10.39999961853027</v>
      </c>
      <c r="E1216" s="1">
        <v>8.8999996185302734</v>
      </c>
      <c r="F1216" s="1">
        <v>10</v>
      </c>
      <c r="G1216" s="1">
        <v>2.5999999046325679</v>
      </c>
      <c r="H1216">
        <f>IF(D1216&lt;&gt;"",MAX('DDD Model Calculations'!$D$20-'Weather Data'!D1216,0),MAX('DDD Model Calculations'!$D$20-AVERAGE('Weather Data'!D1215,'Weather Data'!D1217),0))</f>
        <v>7.6000003814697301</v>
      </c>
      <c r="I1216">
        <f>IF(E1216&lt;&gt;"",MAX('DDD Model Calculations'!$D$20-'Weather Data'!E1216,0),MAX('DDD Model Calculations'!$D$20-AVERAGE('Weather Data'!E1215,'Weather Data'!E1217),0))</f>
        <v>9.1000003814697266</v>
      </c>
      <c r="J1216">
        <f>IF(F1216&lt;&gt;"",MAX('DDD Model Calculations'!$D$20-'Weather Data'!F1216,0),MAX('DDD Model Calculations'!$D$20-AVERAGE('Weather Data'!F1215,'Weather Data'!F1217),0))</f>
        <v>8</v>
      </c>
      <c r="K1216">
        <f>IF(G1216&lt;&gt;"",MAX('DDD Model Calculations'!$D$20-'Weather Data'!G1216,0),MAX('DDD Model Calculations'!$D$20-AVERAGE('Weather Data'!G1215,'Weather Data'!G1217),0))</f>
        <v>15.400000095367432</v>
      </c>
      <c r="L1216" s="2">
        <f t="shared" si="90"/>
        <v>42854</v>
      </c>
      <c r="M1216">
        <f t="shared" si="91"/>
        <v>13269.199995055795</v>
      </c>
      <c r="N1216">
        <f t="shared" si="92"/>
        <v>13947.700000472367</v>
      </c>
      <c r="O1216">
        <f t="shared" si="93"/>
        <v>15871.200001731515</v>
      </c>
      <c r="P1216">
        <f t="shared" si="94"/>
        <v>19337.700022354722</v>
      </c>
    </row>
    <row r="1217" spans="1:16" x14ac:dyDescent="0.4">
      <c r="A1217" s="1">
        <v>2017</v>
      </c>
      <c r="B1217" s="1">
        <v>4</v>
      </c>
      <c r="C1217" s="1">
        <v>30</v>
      </c>
      <c r="D1217" s="1">
        <v>5.6999998092651367</v>
      </c>
      <c r="E1217" s="1">
        <v>7.1999998092651367</v>
      </c>
      <c r="F1217" s="1">
        <v>3.2000000476837158</v>
      </c>
      <c r="G1217" s="1">
        <v>2.0999999046325679</v>
      </c>
      <c r="H1217">
        <f>IF(D1217&lt;&gt;"",MAX('DDD Model Calculations'!$D$20-'Weather Data'!D1217,0),MAX('DDD Model Calculations'!$D$20-AVERAGE('Weather Data'!D1216,'Weather Data'!D1218),0))</f>
        <v>12.300000190734863</v>
      </c>
      <c r="I1217">
        <f>IF(E1217&lt;&gt;"",MAX('DDD Model Calculations'!$D$20-'Weather Data'!E1217,0),MAX('DDD Model Calculations'!$D$20-AVERAGE('Weather Data'!E1216,'Weather Data'!E1218),0))</f>
        <v>10.800000190734863</v>
      </c>
      <c r="J1217">
        <f>IF(F1217&lt;&gt;"",MAX('DDD Model Calculations'!$D$20-'Weather Data'!F1217,0),MAX('DDD Model Calculations'!$D$20-AVERAGE('Weather Data'!F1216,'Weather Data'!F1218),0))</f>
        <v>14.799999952316284</v>
      </c>
      <c r="K1217">
        <f>IF(G1217&lt;&gt;"",MAX('DDD Model Calculations'!$D$20-'Weather Data'!G1217,0),MAX('DDD Model Calculations'!$D$20-AVERAGE('Weather Data'!G1216,'Weather Data'!G1218),0))</f>
        <v>15.900000095367432</v>
      </c>
      <c r="L1217" s="2">
        <f t="shared" si="90"/>
        <v>42855</v>
      </c>
      <c r="M1217">
        <f t="shared" si="91"/>
        <v>13281.49999524653</v>
      </c>
      <c r="N1217">
        <f t="shared" si="92"/>
        <v>13958.500000663102</v>
      </c>
      <c r="O1217">
        <f t="shared" si="93"/>
        <v>15886.000001683831</v>
      </c>
      <c r="P1217">
        <f t="shared" si="94"/>
        <v>19353.600022450089</v>
      </c>
    </row>
    <row r="1218" spans="1:16" x14ac:dyDescent="0.4">
      <c r="A1218" s="1">
        <v>2017</v>
      </c>
      <c r="B1218" s="1">
        <v>5</v>
      </c>
      <c r="C1218" s="1">
        <v>1</v>
      </c>
      <c r="D1218" s="1">
        <v>10.10000038146973</v>
      </c>
      <c r="E1218" s="1">
        <v>12.30000019073486</v>
      </c>
      <c r="F1218" s="1">
        <v>7.0999999046325684</v>
      </c>
      <c r="G1218" s="1">
        <v>3.7999999523162842</v>
      </c>
      <c r="H1218">
        <f>IF(D1218&lt;&gt;"",MAX('DDD Model Calculations'!$D$20-'Weather Data'!D1218,0),MAX('DDD Model Calculations'!$D$20-AVERAGE('Weather Data'!D1217,'Weather Data'!D1219),0))</f>
        <v>7.8999996185302699</v>
      </c>
      <c r="I1218">
        <f>IF(E1218&lt;&gt;"",MAX('DDD Model Calculations'!$D$20-'Weather Data'!E1218,0),MAX('DDD Model Calculations'!$D$20-AVERAGE('Weather Data'!E1217,'Weather Data'!E1219),0))</f>
        <v>5.6999998092651403</v>
      </c>
      <c r="J1218">
        <f>IF(F1218&lt;&gt;"",MAX('DDD Model Calculations'!$D$20-'Weather Data'!F1218,0),MAX('DDD Model Calculations'!$D$20-AVERAGE('Weather Data'!F1217,'Weather Data'!F1219),0))</f>
        <v>10.900000095367432</v>
      </c>
      <c r="K1218">
        <f>IF(G1218&lt;&gt;"",MAX('DDD Model Calculations'!$D$20-'Weather Data'!G1218,0),MAX('DDD Model Calculations'!$D$20-AVERAGE('Weather Data'!G1217,'Weather Data'!G1219),0))</f>
        <v>14.200000047683716</v>
      </c>
      <c r="L1218" s="2">
        <f t="shared" ref="L1218:L1281" si="95">DATE(A1218,B1218,C1218)</f>
        <v>42856</v>
      </c>
      <c r="M1218">
        <f t="shared" si="91"/>
        <v>13289.39999486506</v>
      </c>
      <c r="N1218">
        <f t="shared" si="92"/>
        <v>13964.200000472367</v>
      </c>
      <c r="O1218">
        <f t="shared" si="93"/>
        <v>15896.900001779199</v>
      </c>
      <c r="P1218">
        <f t="shared" si="94"/>
        <v>19367.800022497773</v>
      </c>
    </row>
    <row r="1219" spans="1:16" x14ac:dyDescent="0.4">
      <c r="A1219" s="1">
        <v>2017</v>
      </c>
      <c r="B1219" s="1">
        <v>5</v>
      </c>
      <c r="C1219" s="1">
        <v>2</v>
      </c>
      <c r="D1219" s="1">
        <v>8.6000003814697266</v>
      </c>
      <c r="E1219" s="1">
        <v>6.8000001907348633</v>
      </c>
      <c r="F1219" s="1">
        <v>11.19999980926514</v>
      </c>
      <c r="G1219" s="1">
        <v>5.8000001907348633</v>
      </c>
      <c r="H1219">
        <f>IF(D1219&lt;&gt;"",MAX('DDD Model Calculations'!$D$20-'Weather Data'!D1219,0),MAX('DDD Model Calculations'!$D$20-AVERAGE('Weather Data'!D1218,'Weather Data'!D1220),0))</f>
        <v>9.3999996185302734</v>
      </c>
      <c r="I1219">
        <f>IF(E1219&lt;&gt;"",MAX('DDD Model Calculations'!$D$20-'Weather Data'!E1219,0),MAX('DDD Model Calculations'!$D$20-AVERAGE('Weather Data'!E1218,'Weather Data'!E1220),0))</f>
        <v>11.199999809265137</v>
      </c>
      <c r="J1219">
        <f>IF(F1219&lt;&gt;"",MAX('DDD Model Calculations'!$D$20-'Weather Data'!F1219,0),MAX('DDD Model Calculations'!$D$20-AVERAGE('Weather Data'!F1218,'Weather Data'!F1220),0))</f>
        <v>6.8000001907348597</v>
      </c>
      <c r="K1219">
        <f>IF(G1219&lt;&gt;"",MAX('DDD Model Calculations'!$D$20-'Weather Data'!G1219,0),MAX('DDD Model Calculations'!$D$20-AVERAGE('Weather Data'!G1218,'Weather Data'!G1220),0))</f>
        <v>12.199999809265137</v>
      </c>
      <c r="L1219" s="2">
        <f t="shared" si="95"/>
        <v>42857</v>
      </c>
      <c r="M1219">
        <f t="shared" ref="M1219:M1282" si="96">M1218+H1219</f>
        <v>13298.79999448359</v>
      </c>
      <c r="N1219">
        <f t="shared" ref="N1219:N1282" si="97">N1218+I1219</f>
        <v>13975.400000281632</v>
      </c>
      <c r="O1219">
        <f t="shared" ref="O1219:O1282" si="98">O1218+J1219</f>
        <v>15903.700001969934</v>
      </c>
      <c r="P1219">
        <f t="shared" ref="P1219:P1282" si="99">P1218+K1219</f>
        <v>19380.000022307038</v>
      </c>
    </row>
    <row r="1220" spans="1:16" x14ac:dyDescent="0.4">
      <c r="A1220" s="1">
        <v>2017</v>
      </c>
      <c r="B1220" s="1">
        <v>5</v>
      </c>
      <c r="C1220" s="1">
        <v>3</v>
      </c>
      <c r="D1220" s="1">
        <v>9.5</v>
      </c>
      <c r="E1220" s="1">
        <v>7.5999999046325684</v>
      </c>
      <c r="F1220" s="1">
        <v>8.5</v>
      </c>
      <c r="G1220" s="1">
        <v>5.4000000953674316</v>
      </c>
      <c r="H1220">
        <f>IF(D1220&lt;&gt;"",MAX('DDD Model Calculations'!$D$20-'Weather Data'!D1220,0),MAX('DDD Model Calculations'!$D$20-AVERAGE('Weather Data'!D1219,'Weather Data'!D1221),0))</f>
        <v>8.5</v>
      </c>
      <c r="I1220">
        <f>IF(E1220&lt;&gt;"",MAX('DDD Model Calculations'!$D$20-'Weather Data'!E1220,0),MAX('DDD Model Calculations'!$D$20-AVERAGE('Weather Data'!E1219,'Weather Data'!E1221),0))</f>
        <v>10.400000095367432</v>
      </c>
      <c r="J1220">
        <f>IF(F1220&lt;&gt;"",MAX('DDD Model Calculations'!$D$20-'Weather Data'!F1220,0),MAX('DDD Model Calculations'!$D$20-AVERAGE('Weather Data'!F1219,'Weather Data'!F1221),0))</f>
        <v>9.5</v>
      </c>
      <c r="K1220">
        <f>IF(G1220&lt;&gt;"",MAX('DDD Model Calculations'!$D$20-'Weather Data'!G1220,0),MAX('DDD Model Calculations'!$D$20-AVERAGE('Weather Data'!G1219,'Weather Data'!G1221),0))</f>
        <v>12.599999904632568</v>
      </c>
      <c r="L1220" s="2">
        <f t="shared" si="95"/>
        <v>42858</v>
      </c>
      <c r="M1220">
        <f t="shared" si="96"/>
        <v>13307.29999448359</v>
      </c>
      <c r="N1220">
        <f t="shared" si="97"/>
        <v>13985.800000376999</v>
      </c>
      <c r="O1220">
        <f t="shared" si="98"/>
        <v>15913.200001969934</v>
      </c>
      <c r="P1220">
        <f t="shared" si="99"/>
        <v>19392.600022211671</v>
      </c>
    </row>
    <row r="1221" spans="1:16" x14ac:dyDescent="0.4">
      <c r="A1221" s="1">
        <v>2017</v>
      </c>
      <c r="B1221" s="1">
        <v>5</v>
      </c>
      <c r="C1221" s="1">
        <v>4</v>
      </c>
      <c r="D1221" s="1">
        <v>7.5</v>
      </c>
      <c r="E1221" s="1">
        <v>6.6999998092651367</v>
      </c>
      <c r="F1221" s="1">
        <v>8.1000003814697266</v>
      </c>
      <c r="G1221" s="1">
        <v>7.5</v>
      </c>
      <c r="H1221">
        <f>IF(D1221&lt;&gt;"",MAX('DDD Model Calculations'!$D$20-'Weather Data'!D1221,0),MAX('DDD Model Calculations'!$D$20-AVERAGE('Weather Data'!D1220,'Weather Data'!D1222),0))</f>
        <v>10.5</v>
      </c>
      <c r="I1221">
        <f>IF(E1221&lt;&gt;"",MAX('DDD Model Calculations'!$D$20-'Weather Data'!E1221,0),MAX('DDD Model Calculations'!$D$20-AVERAGE('Weather Data'!E1220,'Weather Data'!E1222),0))</f>
        <v>11.300000190734863</v>
      </c>
      <c r="J1221">
        <f>IF(F1221&lt;&gt;"",MAX('DDD Model Calculations'!$D$20-'Weather Data'!F1221,0),MAX('DDD Model Calculations'!$D$20-AVERAGE('Weather Data'!F1220,'Weather Data'!F1222),0))</f>
        <v>9.8999996185302734</v>
      </c>
      <c r="K1221">
        <f>IF(G1221&lt;&gt;"",MAX('DDD Model Calculations'!$D$20-'Weather Data'!G1221,0),MAX('DDD Model Calculations'!$D$20-AVERAGE('Weather Data'!G1220,'Weather Data'!G1222),0))</f>
        <v>10.5</v>
      </c>
      <c r="L1221" s="2">
        <f t="shared" si="95"/>
        <v>42859</v>
      </c>
      <c r="M1221">
        <f t="shared" si="96"/>
        <v>13317.79999448359</v>
      </c>
      <c r="N1221">
        <f t="shared" si="97"/>
        <v>13997.100000567734</v>
      </c>
      <c r="O1221">
        <f t="shared" si="98"/>
        <v>15923.100001588464</v>
      </c>
      <c r="P1221">
        <f t="shared" si="99"/>
        <v>19403.100022211671</v>
      </c>
    </row>
    <row r="1222" spans="1:16" x14ac:dyDescent="0.4">
      <c r="A1222" s="1">
        <v>2017</v>
      </c>
      <c r="B1222" s="1">
        <v>5</v>
      </c>
      <c r="C1222" s="1">
        <v>5</v>
      </c>
      <c r="D1222" s="1">
        <v>7.9000000953674316</v>
      </c>
      <c r="E1222" s="1">
        <v>6.5</v>
      </c>
      <c r="F1222" s="1">
        <v>7.6999998092651367</v>
      </c>
      <c r="G1222" s="1">
        <v>3.9000000953674321</v>
      </c>
      <c r="H1222">
        <f>IF(D1222&lt;&gt;"",MAX('DDD Model Calculations'!$D$20-'Weather Data'!D1222,0),MAX('DDD Model Calculations'!$D$20-AVERAGE('Weather Data'!D1221,'Weather Data'!D1223),0))</f>
        <v>10.099999904632568</v>
      </c>
      <c r="I1222">
        <f>IF(E1222&lt;&gt;"",MAX('DDD Model Calculations'!$D$20-'Weather Data'!E1222,0),MAX('DDD Model Calculations'!$D$20-AVERAGE('Weather Data'!E1221,'Weather Data'!E1223),0))</f>
        <v>11.5</v>
      </c>
      <c r="J1222">
        <f>IF(F1222&lt;&gt;"",MAX('DDD Model Calculations'!$D$20-'Weather Data'!F1222,0),MAX('DDD Model Calculations'!$D$20-AVERAGE('Weather Data'!F1221,'Weather Data'!F1223),0))</f>
        <v>10.300000190734863</v>
      </c>
      <c r="K1222">
        <f>IF(G1222&lt;&gt;"",MAX('DDD Model Calculations'!$D$20-'Weather Data'!G1222,0),MAX('DDD Model Calculations'!$D$20-AVERAGE('Weather Data'!G1221,'Weather Data'!G1223),0))</f>
        <v>14.099999904632568</v>
      </c>
      <c r="L1222" s="2">
        <f t="shared" si="95"/>
        <v>42860</v>
      </c>
      <c r="M1222">
        <f t="shared" si="96"/>
        <v>13327.899994388223</v>
      </c>
      <c r="N1222">
        <f t="shared" si="97"/>
        <v>14008.600000567734</v>
      </c>
      <c r="O1222">
        <f t="shared" si="98"/>
        <v>15933.400001779199</v>
      </c>
      <c r="P1222">
        <f t="shared" si="99"/>
        <v>19417.200022116303</v>
      </c>
    </row>
    <row r="1223" spans="1:16" x14ac:dyDescent="0.4">
      <c r="A1223" s="1">
        <v>2017</v>
      </c>
      <c r="B1223" s="1">
        <v>5</v>
      </c>
      <c r="C1223" s="1">
        <v>6</v>
      </c>
      <c r="D1223" s="1">
        <v>6.0999999046325684</v>
      </c>
      <c r="E1223" s="1">
        <v>5.8000001907348633</v>
      </c>
      <c r="F1223" s="1">
        <v>10.10000038146973</v>
      </c>
      <c r="G1223" s="1">
        <v>5</v>
      </c>
      <c r="H1223">
        <f>IF(D1223&lt;&gt;"",MAX('DDD Model Calculations'!$D$20-'Weather Data'!D1223,0),MAX('DDD Model Calculations'!$D$20-AVERAGE('Weather Data'!D1222,'Weather Data'!D1224),0))</f>
        <v>11.900000095367432</v>
      </c>
      <c r="I1223">
        <f>IF(E1223&lt;&gt;"",MAX('DDD Model Calculations'!$D$20-'Weather Data'!E1223,0),MAX('DDD Model Calculations'!$D$20-AVERAGE('Weather Data'!E1222,'Weather Data'!E1224),0))</f>
        <v>12.199999809265137</v>
      </c>
      <c r="J1223">
        <f>IF(F1223&lt;&gt;"",MAX('DDD Model Calculations'!$D$20-'Weather Data'!F1223,0),MAX('DDD Model Calculations'!$D$20-AVERAGE('Weather Data'!F1222,'Weather Data'!F1224),0))</f>
        <v>7.8999996185302699</v>
      </c>
      <c r="K1223">
        <f>IF(G1223&lt;&gt;"",MAX('DDD Model Calculations'!$D$20-'Weather Data'!G1223,0),MAX('DDD Model Calculations'!$D$20-AVERAGE('Weather Data'!G1222,'Weather Data'!G1224),0))</f>
        <v>13</v>
      </c>
      <c r="L1223" s="2">
        <f t="shared" si="95"/>
        <v>42861</v>
      </c>
      <c r="M1223">
        <f t="shared" si="96"/>
        <v>13339.79999448359</v>
      </c>
      <c r="N1223">
        <f t="shared" si="97"/>
        <v>14020.800000376999</v>
      </c>
      <c r="O1223">
        <f t="shared" si="98"/>
        <v>15941.300001397729</v>
      </c>
      <c r="P1223">
        <f t="shared" si="99"/>
        <v>19430.200022116303</v>
      </c>
    </row>
    <row r="1224" spans="1:16" x14ac:dyDescent="0.4">
      <c r="A1224" s="1">
        <v>2017</v>
      </c>
      <c r="B1224" s="1">
        <v>5</v>
      </c>
      <c r="C1224" s="1">
        <v>7</v>
      </c>
      <c r="D1224" s="1">
        <v>7</v>
      </c>
      <c r="E1224" s="1">
        <v>4.0999999046325684</v>
      </c>
      <c r="F1224" s="1">
        <v>3.5</v>
      </c>
      <c r="G1224" s="1">
        <v>3.5999999046325679</v>
      </c>
      <c r="H1224">
        <f>IF(D1224&lt;&gt;"",MAX('DDD Model Calculations'!$D$20-'Weather Data'!D1224,0),MAX('DDD Model Calculations'!$D$20-AVERAGE('Weather Data'!D1223,'Weather Data'!D1225),0))</f>
        <v>11</v>
      </c>
      <c r="I1224">
        <f>IF(E1224&lt;&gt;"",MAX('DDD Model Calculations'!$D$20-'Weather Data'!E1224,0),MAX('DDD Model Calculations'!$D$20-AVERAGE('Weather Data'!E1223,'Weather Data'!E1225),0))</f>
        <v>13.900000095367432</v>
      </c>
      <c r="J1224">
        <f>IF(F1224&lt;&gt;"",MAX('DDD Model Calculations'!$D$20-'Weather Data'!F1224,0),MAX('DDD Model Calculations'!$D$20-AVERAGE('Weather Data'!F1223,'Weather Data'!F1225),0))</f>
        <v>14.5</v>
      </c>
      <c r="K1224">
        <f>IF(G1224&lt;&gt;"",MAX('DDD Model Calculations'!$D$20-'Weather Data'!G1224,0),MAX('DDD Model Calculations'!$D$20-AVERAGE('Weather Data'!G1223,'Weather Data'!G1225),0))</f>
        <v>14.400000095367432</v>
      </c>
      <c r="L1224" s="2">
        <f t="shared" si="95"/>
        <v>42862</v>
      </c>
      <c r="M1224">
        <f t="shared" si="96"/>
        <v>13350.79999448359</v>
      </c>
      <c r="N1224">
        <f t="shared" si="97"/>
        <v>14034.700000472367</v>
      </c>
      <c r="O1224">
        <f t="shared" si="98"/>
        <v>15955.800001397729</v>
      </c>
      <c r="P1224">
        <f t="shared" si="99"/>
        <v>19444.600022211671</v>
      </c>
    </row>
    <row r="1225" spans="1:16" x14ac:dyDescent="0.4">
      <c r="A1225" s="1">
        <v>2017</v>
      </c>
      <c r="B1225" s="1">
        <v>5</v>
      </c>
      <c r="C1225" s="1">
        <v>8</v>
      </c>
      <c r="D1225" s="1">
        <v>6.8000001907348633</v>
      </c>
      <c r="E1225" s="1">
        <v>4.6999998092651367</v>
      </c>
      <c r="F1225" s="1">
        <v>1.700000047683716</v>
      </c>
      <c r="G1225" s="1">
        <v>3.5999999046325679</v>
      </c>
      <c r="H1225">
        <f>IF(D1225&lt;&gt;"",MAX('DDD Model Calculations'!$D$20-'Weather Data'!D1225,0),MAX('DDD Model Calculations'!$D$20-AVERAGE('Weather Data'!D1224,'Weather Data'!D1226),0))</f>
        <v>11.199999809265137</v>
      </c>
      <c r="I1225">
        <f>IF(E1225&lt;&gt;"",MAX('DDD Model Calculations'!$D$20-'Weather Data'!E1225,0),MAX('DDD Model Calculations'!$D$20-AVERAGE('Weather Data'!E1224,'Weather Data'!E1226),0))</f>
        <v>13.300000190734863</v>
      </c>
      <c r="J1225">
        <f>IF(F1225&lt;&gt;"",MAX('DDD Model Calculations'!$D$20-'Weather Data'!F1225,0),MAX('DDD Model Calculations'!$D$20-AVERAGE('Weather Data'!F1224,'Weather Data'!F1226),0))</f>
        <v>16.299999952316284</v>
      </c>
      <c r="K1225">
        <f>IF(G1225&lt;&gt;"",MAX('DDD Model Calculations'!$D$20-'Weather Data'!G1225,0),MAX('DDD Model Calculations'!$D$20-AVERAGE('Weather Data'!G1224,'Weather Data'!G1226),0))</f>
        <v>14.400000095367432</v>
      </c>
      <c r="L1225" s="2">
        <f t="shared" si="95"/>
        <v>42863</v>
      </c>
      <c r="M1225">
        <f t="shared" si="96"/>
        <v>13361.999994292855</v>
      </c>
      <c r="N1225">
        <f t="shared" si="97"/>
        <v>14048.000000663102</v>
      </c>
      <c r="O1225">
        <f t="shared" si="98"/>
        <v>15972.100001350045</v>
      </c>
      <c r="P1225">
        <f t="shared" si="99"/>
        <v>19459.000022307038</v>
      </c>
    </row>
    <row r="1226" spans="1:16" x14ac:dyDescent="0.4">
      <c r="A1226" s="1">
        <v>2017</v>
      </c>
      <c r="B1226" s="1">
        <v>5</v>
      </c>
      <c r="C1226" s="1">
        <v>9</v>
      </c>
      <c r="D1226" s="1">
        <v>6.6999998092651367</v>
      </c>
      <c r="E1226" s="1">
        <v>6.3000001907348633</v>
      </c>
      <c r="F1226" s="1">
        <v>2.2000000476837158</v>
      </c>
      <c r="G1226" s="1">
        <v>2.9000000953674321</v>
      </c>
      <c r="H1226">
        <f>IF(D1226&lt;&gt;"",MAX('DDD Model Calculations'!$D$20-'Weather Data'!D1226,0),MAX('DDD Model Calculations'!$D$20-AVERAGE('Weather Data'!D1225,'Weather Data'!D1227),0))</f>
        <v>11.300000190734863</v>
      </c>
      <c r="I1226">
        <f>IF(E1226&lt;&gt;"",MAX('DDD Model Calculations'!$D$20-'Weather Data'!E1226,0),MAX('DDD Model Calculations'!$D$20-AVERAGE('Weather Data'!E1225,'Weather Data'!E1227),0))</f>
        <v>11.699999809265137</v>
      </c>
      <c r="J1226">
        <f>IF(F1226&lt;&gt;"",MAX('DDD Model Calculations'!$D$20-'Weather Data'!F1226,0),MAX('DDD Model Calculations'!$D$20-AVERAGE('Weather Data'!F1225,'Weather Data'!F1227),0))</f>
        <v>15.799999952316284</v>
      </c>
      <c r="K1226">
        <f>IF(G1226&lt;&gt;"",MAX('DDD Model Calculations'!$D$20-'Weather Data'!G1226,0),MAX('DDD Model Calculations'!$D$20-AVERAGE('Weather Data'!G1225,'Weather Data'!G1227),0))</f>
        <v>15.099999904632568</v>
      </c>
      <c r="L1226" s="2">
        <f t="shared" si="95"/>
        <v>42864</v>
      </c>
      <c r="M1226">
        <f t="shared" si="96"/>
        <v>13373.29999448359</v>
      </c>
      <c r="N1226">
        <f t="shared" si="97"/>
        <v>14059.700000472367</v>
      </c>
      <c r="O1226">
        <f t="shared" si="98"/>
        <v>15987.900001302361</v>
      </c>
      <c r="P1226">
        <f t="shared" si="99"/>
        <v>19474.100022211671</v>
      </c>
    </row>
    <row r="1227" spans="1:16" x14ac:dyDescent="0.4">
      <c r="A1227" s="1">
        <v>2017</v>
      </c>
      <c r="B1227" s="1">
        <v>5</v>
      </c>
      <c r="C1227" s="1">
        <v>10</v>
      </c>
      <c r="D1227" s="1">
        <v>7.6999998092651367</v>
      </c>
      <c r="E1227" s="1">
        <v>9.8999996185302734</v>
      </c>
      <c r="F1227" s="1">
        <v>7.3000001907348633</v>
      </c>
      <c r="G1227" s="1">
        <v>4.4000000953674316</v>
      </c>
      <c r="H1227">
        <f>IF(D1227&lt;&gt;"",MAX('DDD Model Calculations'!$D$20-'Weather Data'!D1227,0),MAX('DDD Model Calculations'!$D$20-AVERAGE('Weather Data'!D1226,'Weather Data'!D1228),0))</f>
        <v>10.300000190734863</v>
      </c>
      <c r="I1227">
        <f>IF(E1227&lt;&gt;"",MAX('DDD Model Calculations'!$D$20-'Weather Data'!E1227,0),MAX('DDD Model Calculations'!$D$20-AVERAGE('Weather Data'!E1226,'Weather Data'!E1228),0))</f>
        <v>8.1000003814697266</v>
      </c>
      <c r="J1227">
        <f>IF(F1227&lt;&gt;"",MAX('DDD Model Calculations'!$D$20-'Weather Data'!F1227,0),MAX('DDD Model Calculations'!$D$20-AVERAGE('Weather Data'!F1226,'Weather Data'!F1228),0))</f>
        <v>10.699999809265137</v>
      </c>
      <c r="K1227">
        <f>IF(G1227&lt;&gt;"",MAX('DDD Model Calculations'!$D$20-'Weather Data'!G1227,0),MAX('DDD Model Calculations'!$D$20-AVERAGE('Weather Data'!G1226,'Weather Data'!G1228),0))</f>
        <v>13.599999904632568</v>
      </c>
      <c r="L1227" s="2">
        <f t="shared" si="95"/>
        <v>42865</v>
      </c>
      <c r="M1227">
        <f t="shared" si="96"/>
        <v>13383.599994674325</v>
      </c>
      <c r="N1227">
        <f t="shared" si="97"/>
        <v>14067.800000853837</v>
      </c>
      <c r="O1227">
        <f t="shared" si="98"/>
        <v>15998.600001111627</v>
      </c>
      <c r="P1227">
        <f t="shared" si="99"/>
        <v>19487.700022116303</v>
      </c>
    </row>
    <row r="1228" spans="1:16" x14ac:dyDescent="0.4">
      <c r="A1228" s="1">
        <v>2017</v>
      </c>
      <c r="B1228" s="1">
        <v>5</v>
      </c>
      <c r="C1228" s="1">
        <v>11</v>
      </c>
      <c r="D1228" s="1">
        <v>10.39999961853027</v>
      </c>
      <c r="E1228" s="1">
        <v>10.5</v>
      </c>
      <c r="F1228" s="1">
        <v>8</v>
      </c>
      <c r="G1228" s="1">
        <v>9.3000001907348633</v>
      </c>
      <c r="H1228">
        <f>IF(D1228&lt;&gt;"",MAX('DDD Model Calculations'!$D$20-'Weather Data'!D1228,0),MAX('DDD Model Calculations'!$D$20-AVERAGE('Weather Data'!D1227,'Weather Data'!D1229),0))</f>
        <v>7.6000003814697301</v>
      </c>
      <c r="I1228">
        <f>IF(E1228&lt;&gt;"",MAX('DDD Model Calculations'!$D$20-'Weather Data'!E1228,0),MAX('DDD Model Calculations'!$D$20-AVERAGE('Weather Data'!E1227,'Weather Data'!E1229),0))</f>
        <v>7.5</v>
      </c>
      <c r="J1228">
        <f>IF(F1228&lt;&gt;"",MAX('DDD Model Calculations'!$D$20-'Weather Data'!F1228,0),MAX('DDD Model Calculations'!$D$20-AVERAGE('Weather Data'!F1227,'Weather Data'!F1229),0))</f>
        <v>10</v>
      </c>
      <c r="K1228">
        <f>IF(G1228&lt;&gt;"",MAX('DDD Model Calculations'!$D$20-'Weather Data'!G1228,0),MAX('DDD Model Calculations'!$D$20-AVERAGE('Weather Data'!G1227,'Weather Data'!G1229),0))</f>
        <v>8.6999998092651367</v>
      </c>
      <c r="L1228" s="2">
        <f t="shared" si="95"/>
        <v>42866</v>
      </c>
      <c r="M1228">
        <f t="shared" si="96"/>
        <v>13391.199995055795</v>
      </c>
      <c r="N1228">
        <f t="shared" si="97"/>
        <v>14075.300000853837</v>
      </c>
      <c r="O1228">
        <f t="shared" si="98"/>
        <v>16008.600001111627</v>
      </c>
      <c r="P1228">
        <f t="shared" si="99"/>
        <v>19496.400021925569</v>
      </c>
    </row>
    <row r="1229" spans="1:16" x14ac:dyDescent="0.4">
      <c r="A1229" s="1">
        <v>2017</v>
      </c>
      <c r="B1229" s="1">
        <v>5</v>
      </c>
      <c r="C1229" s="1">
        <v>12</v>
      </c>
      <c r="D1229" s="1">
        <v>10.39999961853027</v>
      </c>
      <c r="E1229" s="1">
        <v>10.5</v>
      </c>
      <c r="F1229" s="1">
        <v>13.30000019073486</v>
      </c>
      <c r="G1229" s="1">
        <v>7.3000001907348633</v>
      </c>
      <c r="H1229">
        <f>IF(D1229&lt;&gt;"",MAX('DDD Model Calculations'!$D$20-'Weather Data'!D1229,0),MAX('DDD Model Calculations'!$D$20-AVERAGE('Weather Data'!D1228,'Weather Data'!D1230),0))</f>
        <v>7.6000003814697301</v>
      </c>
      <c r="I1229">
        <f>IF(E1229&lt;&gt;"",MAX('DDD Model Calculations'!$D$20-'Weather Data'!E1229,0),MAX('DDD Model Calculations'!$D$20-AVERAGE('Weather Data'!E1228,'Weather Data'!E1230),0))</f>
        <v>7.5</v>
      </c>
      <c r="J1229">
        <f>IF(F1229&lt;&gt;"",MAX('DDD Model Calculations'!$D$20-'Weather Data'!F1229,0),MAX('DDD Model Calculations'!$D$20-AVERAGE('Weather Data'!F1228,'Weather Data'!F1230),0))</f>
        <v>4.6999998092651403</v>
      </c>
      <c r="K1229">
        <f>IF(G1229&lt;&gt;"",MAX('DDD Model Calculations'!$D$20-'Weather Data'!G1229,0),MAX('DDD Model Calculations'!$D$20-AVERAGE('Weather Data'!G1228,'Weather Data'!G1230),0))</f>
        <v>10.699999809265137</v>
      </c>
      <c r="L1229" s="2">
        <f t="shared" si="95"/>
        <v>42867</v>
      </c>
      <c r="M1229">
        <f t="shared" si="96"/>
        <v>13398.799995437264</v>
      </c>
      <c r="N1229">
        <f t="shared" si="97"/>
        <v>14082.800000853837</v>
      </c>
      <c r="O1229">
        <f t="shared" si="98"/>
        <v>16013.300000920892</v>
      </c>
      <c r="P1229">
        <f t="shared" si="99"/>
        <v>19507.100021734834</v>
      </c>
    </row>
    <row r="1230" spans="1:16" x14ac:dyDescent="0.4">
      <c r="A1230" s="1">
        <v>2017</v>
      </c>
      <c r="B1230" s="1">
        <v>5</v>
      </c>
      <c r="C1230" s="1">
        <v>13</v>
      </c>
      <c r="D1230" s="1">
        <v>12.30000019073486</v>
      </c>
      <c r="E1230" s="1">
        <v>11.19999980926514</v>
      </c>
      <c r="F1230" s="1">
        <v>10.69999980926514</v>
      </c>
      <c r="G1230" s="1">
        <v>7.6999998092651367</v>
      </c>
      <c r="H1230">
        <f>IF(D1230&lt;&gt;"",MAX('DDD Model Calculations'!$D$20-'Weather Data'!D1230,0),MAX('DDD Model Calculations'!$D$20-AVERAGE('Weather Data'!D1229,'Weather Data'!D1231),0))</f>
        <v>5.6999998092651403</v>
      </c>
      <c r="I1230">
        <f>IF(E1230&lt;&gt;"",MAX('DDD Model Calculations'!$D$20-'Weather Data'!E1230,0),MAX('DDD Model Calculations'!$D$20-AVERAGE('Weather Data'!E1229,'Weather Data'!E1231),0))</f>
        <v>6.8000001907348597</v>
      </c>
      <c r="J1230">
        <f>IF(F1230&lt;&gt;"",MAX('DDD Model Calculations'!$D$20-'Weather Data'!F1230,0),MAX('DDD Model Calculations'!$D$20-AVERAGE('Weather Data'!F1229,'Weather Data'!F1231),0))</f>
        <v>7.3000001907348597</v>
      </c>
      <c r="K1230">
        <f>IF(G1230&lt;&gt;"",MAX('DDD Model Calculations'!$D$20-'Weather Data'!G1230,0),MAX('DDD Model Calculations'!$D$20-AVERAGE('Weather Data'!G1229,'Weather Data'!G1231),0))</f>
        <v>10.300000190734863</v>
      </c>
      <c r="L1230" s="2">
        <f t="shared" si="95"/>
        <v>42868</v>
      </c>
      <c r="M1230">
        <f t="shared" si="96"/>
        <v>13404.49999524653</v>
      </c>
      <c r="N1230">
        <f t="shared" si="97"/>
        <v>14089.600001044571</v>
      </c>
      <c r="O1230">
        <f t="shared" si="98"/>
        <v>16020.600001111627</v>
      </c>
      <c r="P1230">
        <f t="shared" si="99"/>
        <v>19517.400021925569</v>
      </c>
    </row>
    <row r="1231" spans="1:16" x14ac:dyDescent="0.4">
      <c r="A1231" s="1">
        <v>2017</v>
      </c>
      <c r="B1231" s="1">
        <v>5</v>
      </c>
      <c r="C1231" s="1">
        <v>14</v>
      </c>
      <c r="D1231" s="1">
        <v>11.89999961853027</v>
      </c>
      <c r="E1231" s="1">
        <v>9</v>
      </c>
      <c r="F1231" s="1">
        <v>11.19999980926514</v>
      </c>
      <c r="G1231" s="1">
        <v>6.6999998092651367</v>
      </c>
      <c r="H1231">
        <f>IF(D1231&lt;&gt;"",MAX('DDD Model Calculations'!$D$20-'Weather Data'!D1231,0),MAX('DDD Model Calculations'!$D$20-AVERAGE('Weather Data'!D1230,'Weather Data'!D1232),0))</f>
        <v>6.1000003814697301</v>
      </c>
      <c r="I1231">
        <f>IF(E1231&lt;&gt;"",MAX('DDD Model Calculations'!$D$20-'Weather Data'!E1231,0),MAX('DDD Model Calculations'!$D$20-AVERAGE('Weather Data'!E1230,'Weather Data'!E1232),0))</f>
        <v>9</v>
      </c>
      <c r="J1231">
        <f>IF(F1231&lt;&gt;"",MAX('DDD Model Calculations'!$D$20-'Weather Data'!F1231,0),MAX('DDD Model Calculations'!$D$20-AVERAGE('Weather Data'!F1230,'Weather Data'!F1232),0))</f>
        <v>6.8000001907348597</v>
      </c>
      <c r="K1231">
        <f>IF(G1231&lt;&gt;"",MAX('DDD Model Calculations'!$D$20-'Weather Data'!G1231,0),MAX('DDD Model Calculations'!$D$20-AVERAGE('Weather Data'!G1230,'Weather Data'!G1232),0))</f>
        <v>11.300000190734863</v>
      </c>
      <c r="L1231" s="2">
        <f t="shared" si="95"/>
        <v>42869</v>
      </c>
      <c r="M1231">
        <f t="shared" si="96"/>
        <v>13410.599995627999</v>
      </c>
      <c r="N1231">
        <f t="shared" si="97"/>
        <v>14098.600001044571</v>
      </c>
      <c r="O1231">
        <f t="shared" si="98"/>
        <v>16027.400001302361</v>
      </c>
      <c r="P1231">
        <f t="shared" si="99"/>
        <v>19528.700022116303</v>
      </c>
    </row>
    <row r="1232" spans="1:16" x14ac:dyDescent="0.4">
      <c r="A1232" s="1">
        <v>2017</v>
      </c>
      <c r="B1232" s="1">
        <v>5</v>
      </c>
      <c r="C1232" s="1">
        <v>15</v>
      </c>
      <c r="D1232" s="1">
        <v>13.10000038146973</v>
      </c>
      <c r="E1232" s="1">
        <v>10.69999980926514</v>
      </c>
      <c r="F1232" s="1">
        <v>14.10000038146973</v>
      </c>
      <c r="G1232" s="1">
        <v>9.1000003814697266</v>
      </c>
      <c r="H1232">
        <f>IF(D1232&lt;&gt;"",MAX('DDD Model Calculations'!$D$20-'Weather Data'!D1232,0),MAX('DDD Model Calculations'!$D$20-AVERAGE('Weather Data'!D1231,'Weather Data'!D1233),0))</f>
        <v>4.8999996185302699</v>
      </c>
      <c r="I1232">
        <f>IF(E1232&lt;&gt;"",MAX('DDD Model Calculations'!$D$20-'Weather Data'!E1232,0),MAX('DDD Model Calculations'!$D$20-AVERAGE('Weather Data'!E1231,'Weather Data'!E1233),0))</f>
        <v>7.3000001907348597</v>
      </c>
      <c r="J1232">
        <f>IF(F1232&lt;&gt;"",MAX('DDD Model Calculations'!$D$20-'Weather Data'!F1232,0),MAX('DDD Model Calculations'!$D$20-AVERAGE('Weather Data'!F1231,'Weather Data'!F1233),0))</f>
        <v>3.8999996185302699</v>
      </c>
      <c r="K1232">
        <f>IF(G1232&lt;&gt;"",MAX('DDD Model Calculations'!$D$20-'Weather Data'!G1232,0),MAX('DDD Model Calculations'!$D$20-AVERAGE('Weather Data'!G1231,'Weather Data'!G1233),0))</f>
        <v>8.8999996185302734</v>
      </c>
      <c r="L1232" s="2">
        <f t="shared" si="95"/>
        <v>42870</v>
      </c>
      <c r="M1232">
        <f t="shared" si="96"/>
        <v>13415.49999524653</v>
      </c>
      <c r="N1232">
        <f t="shared" si="97"/>
        <v>14105.900001235306</v>
      </c>
      <c r="O1232">
        <f t="shared" si="98"/>
        <v>16031.300000920892</v>
      </c>
      <c r="P1232">
        <f t="shared" si="99"/>
        <v>19537.600021734834</v>
      </c>
    </row>
    <row r="1233" spans="1:16" x14ac:dyDescent="0.4">
      <c r="A1233" s="1">
        <v>2017</v>
      </c>
      <c r="B1233" s="1">
        <v>5</v>
      </c>
      <c r="C1233" s="1">
        <v>16</v>
      </c>
      <c r="D1233" s="1">
        <v>12</v>
      </c>
      <c r="E1233" s="1">
        <v>13.60000038146973</v>
      </c>
      <c r="F1233" s="1">
        <v>13.89999961853027</v>
      </c>
      <c r="G1233" s="1">
        <v>8.6000003814697266</v>
      </c>
      <c r="H1233">
        <f>IF(D1233&lt;&gt;"",MAX('DDD Model Calculations'!$D$20-'Weather Data'!D1233,0),MAX('DDD Model Calculations'!$D$20-AVERAGE('Weather Data'!D1232,'Weather Data'!D1234),0))</f>
        <v>6</v>
      </c>
      <c r="I1233">
        <f>IF(E1233&lt;&gt;"",MAX('DDD Model Calculations'!$D$20-'Weather Data'!E1233,0),MAX('DDD Model Calculations'!$D$20-AVERAGE('Weather Data'!E1232,'Weather Data'!E1234),0))</f>
        <v>4.3999996185302699</v>
      </c>
      <c r="J1233">
        <f>IF(F1233&lt;&gt;"",MAX('DDD Model Calculations'!$D$20-'Weather Data'!F1233,0),MAX('DDD Model Calculations'!$D$20-AVERAGE('Weather Data'!F1232,'Weather Data'!F1234),0))</f>
        <v>4.1000003814697301</v>
      </c>
      <c r="K1233">
        <f>IF(G1233&lt;&gt;"",MAX('DDD Model Calculations'!$D$20-'Weather Data'!G1233,0),MAX('DDD Model Calculations'!$D$20-AVERAGE('Weather Data'!G1232,'Weather Data'!G1234),0))</f>
        <v>9.3999996185302734</v>
      </c>
      <c r="L1233" s="2">
        <f t="shared" si="95"/>
        <v>42871</v>
      </c>
      <c r="M1233">
        <f t="shared" si="96"/>
        <v>13421.49999524653</v>
      </c>
      <c r="N1233">
        <f t="shared" si="97"/>
        <v>14110.300000853837</v>
      </c>
      <c r="O1233">
        <f t="shared" si="98"/>
        <v>16035.400001302361</v>
      </c>
      <c r="P1233">
        <f t="shared" si="99"/>
        <v>19547.000021353364</v>
      </c>
    </row>
    <row r="1234" spans="1:16" x14ac:dyDescent="0.4">
      <c r="A1234" s="1">
        <v>2017</v>
      </c>
      <c r="B1234" s="1">
        <v>5</v>
      </c>
      <c r="C1234" s="1">
        <v>17</v>
      </c>
      <c r="D1234" s="1">
        <v>19.60000038146973</v>
      </c>
      <c r="E1234" s="1">
        <v>22.60000038146973</v>
      </c>
      <c r="F1234" s="1">
        <v>21.20000076293945</v>
      </c>
      <c r="G1234" s="1">
        <v>10.80000019073486</v>
      </c>
      <c r="H1234">
        <f>IF(D1234&lt;&gt;"",MAX('DDD Model Calculations'!$D$20-'Weather Data'!D1234,0),MAX('DDD Model Calculations'!$D$20-AVERAGE('Weather Data'!D1233,'Weather Data'!D1235),0))</f>
        <v>0</v>
      </c>
      <c r="I1234">
        <f>IF(E1234&lt;&gt;"",MAX('DDD Model Calculations'!$D$20-'Weather Data'!E1234,0),MAX('DDD Model Calculations'!$D$20-AVERAGE('Weather Data'!E1233,'Weather Data'!E1235),0))</f>
        <v>0</v>
      </c>
      <c r="J1234">
        <f>IF(F1234&lt;&gt;"",MAX('DDD Model Calculations'!$D$20-'Weather Data'!F1234,0),MAX('DDD Model Calculations'!$D$20-AVERAGE('Weather Data'!F1233,'Weather Data'!F1235),0))</f>
        <v>0</v>
      </c>
      <c r="K1234">
        <f>IF(G1234&lt;&gt;"",MAX('DDD Model Calculations'!$D$20-'Weather Data'!G1234,0),MAX('DDD Model Calculations'!$D$20-AVERAGE('Weather Data'!G1233,'Weather Data'!G1235),0))</f>
        <v>7.1999998092651403</v>
      </c>
      <c r="L1234" s="2">
        <f t="shared" si="95"/>
        <v>42872</v>
      </c>
      <c r="M1234">
        <f t="shared" si="96"/>
        <v>13421.49999524653</v>
      </c>
      <c r="N1234">
        <f t="shared" si="97"/>
        <v>14110.300000853837</v>
      </c>
      <c r="O1234">
        <f t="shared" si="98"/>
        <v>16035.400001302361</v>
      </c>
      <c r="P1234">
        <f t="shared" si="99"/>
        <v>19554.200021162629</v>
      </c>
    </row>
    <row r="1235" spans="1:16" x14ac:dyDescent="0.4">
      <c r="A1235" s="1">
        <v>2017</v>
      </c>
      <c r="B1235" s="1">
        <v>5</v>
      </c>
      <c r="C1235" s="1">
        <v>18</v>
      </c>
      <c r="D1235" s="1">
        <v>23.39999961853027</v>
      </c>
      <c r="E1235" s="1">
        <v>19.5</v>
      </c>
      <c r="F1235" s="1">
        <v>23.89999961853027</v>
      </c>
      <c r="G1235" s="1">
        <v>6.3000001907348633</v>
      </c>
      <c r="H1235">
        <f>IF(D1235&lt;&gt;"",MAX('DDD Model Calculations'!$D$20-'Weather Data'!D1235,0),MAX('DDD Model Calculations'!$D$20-AVERAGE('Weather Data'!D1234,'Weather Data'!D1236),0))</f>
        <v>0</v>
      </c>
      <c r="I1235">
        <f>IF(E1235&lt;&gt;"",MAX('DDD Model Calculations'!$D$20-'Weather Data'!E1235,0),MAX('DDD Model Calculations'!$D$20-AVERAGE('Weather Data'!E1234,'Weather Data'!E1236),0))</f>
        <v>0</v>
      </c>
      <c r="J1235">
        <f>IF(F1235&lt;&gt;"",MAX('DDD Model Calculations'!$D$20-'Weather Data'!F1235,0),MAX('DDD Model Calculations'!$D$20-AVERAGE('Weather Data'!F1234,'Weather Data'!F1236),0))</f>
        <v>0</v>
      </c>
      <c r="K1235">
        <f>IF(G1235&lt;&gt;"",MAX('DDD Model Calculations'!$D$20-'Weather Data'!G1235,0),MAX('DDD Model Calculations'!$D$20-AVERAGE('Weather Data'!G1234,'Weather Data'!G1236),0))</f>
        <v>11.699999809265137</v>
      </c>
      <c r="L1235" s="2">
        <f t="shared" si="95"/>
        <v>42873</v>
      </c>
      <c r="M1235">
        <f t="shared" si="96"/>
        <v>13421.49999524653</v>
      </c>
      <c r="N1235">
        <f t="shared" si="97"/>
        <v>14110.300000853837</v>
      </c>
      <c r="O1235">
        <f t="shared" si="98"/>
        <v>16035.400001302361</v>
      </c>
      <c r="P1235">
        <f t="shared" si="99"/>
        <v>19565.900020971894</v>
      </c>
    </row>
    <row r="1236" spans="1:16" x14ac:dyDescent="0.4">
      <c r="A1236" s="1">
        <v>2017</v>
      </c>
      <c r="B1236" s="1">
        <v>5</v>
      </c>
      <c r="C1236" s="1">
        <v>19</v>
      </c>
      <c r="D1236" s="1">
        <v>12.89999961853027</v>
      </c>
      <c r="E1236" s="1">
        <v>11.10000038146973</v>
      </c>
      <c r="F1236" s="1">
        <v>12.60000038146973</v>
      </c>
      <c r="G1236" s="1">
        <v>5.6999998092651367</v>
      </c>
      <c r="H1236">
        <f>IF(D1236&lt;&gt;"",MAX('DDD Model Calculations'!$D$20-'Weather Data'!D1236,0),MAX('DDD Model Calculations'!$D$20-AVERAGE('Weather Data'!D1235,'Weather Data'!D1237),0))</f>
        <v>5.1000003814697301</v>
      </c>
      <c r="I1236">
        <f>IF(E1236&lt;&gt;"",MAX('DDD Model Calculations'!$D$20-'Weather Data'!E1236,0),MAX('DDD Model Calculations'!$D$20-AVERAGE('Weather Data'!E1235,'Weather Data'!E1237),0))</f>
        <v>6.8999996185302699</v>
      </c>
      <c r="J1236">
        <f>IF(F1236&lt;&gt;"",MAX('DDD Model Calculations'!$D$20-'Weather Data'!F1236,0),MAX('DDD Model Calculations'!$D$20-AVERAGE('Weather Data'!F1235,'Weather Data'!F1237),0))</f>
        <v>5.3999996185302699</v>
      </c>
      <c r="K1236">
        <f>IF(G1236&lt;&gt;"",MAX('DDD Model Calculations'!$D$20-'Weather Data'!G1236,0),MAX('DDD Model Calculations'!$D$20-AVERAGE('Weather Data'!G1235,'Weather Data'!G1237),0))</f>
        <v>12.300000190734863</v>
      </c>
      <c r="L1236" s="2">
        <f t="shared" si="95"/>
        <v>42874</v>
      </c>
      <c r="M1236">
        <f t="shared" si="96"/>
        <v>13426.599995627999</v>
      </c>
      <c r="N1236">
        <f t="shared" si="97"/>
        <v>14117.200000472367</v>
      </c>
      <c r="O1236">
        <f t="shared" si="98"/>
        <v>16040.800000920892</v>
      </c>
      <c r="P1236">
        <f t="shared" si="99"/>
        <v>19578.200021162629</v>
      </c>
    </row>
    <row r="1237" spans="1:16" x14ac:dyDescent="0.4">
      <c r="A1237" s="1">
        <v>2017</v>
      </c>
      <c r="B1237" s="1">
        <v>5</v>
      </c>
      <c r="C1237" s="1">
        <v>20</v>
      </c>
      <c r="D1237" s="1">
        <v>11.69999980926514</v>
      </c>
      <c r="E1237" s="1">
        <v>13</v>
      </c>
      <c r="F1237" s="1">
        <v>11.10000038146973</v>
      </c>
      <c r="G1237" s="1">
        <v>4.0999999046325684</v>
      </c>
      <c r="H1237">
        <f>IF(D1237&lt;&gt;"",MAX('DDD Model Calculations'!$D$20-'Weather Data'!D1237,0),MAX('DDD Model Calculations'!$D$20-AVERAGE('Weather Data'!D1236,'Weather Data'!D1238),0))</f>
        <v>6.3000001907348597</v>
      </c>
      <c r="I1237">
        <f>IF(E1237&lt;&gt;"",MAX('DDD Model Calculations'!$D$20-'Weather Data'!E1237,0),MAX('DDD Model Calculations'!$D$20-AVERAGE('Weather Data'!E1236,'Weather Data'!E1238),0))</f>
        <v>5</v>
      </c>
      <c r="J1237">
        <f>IF(F1237&lt;&gt;"",MAX('DDD Model Calculations'!$D$20-'Weather Data'!F1237,0),MAX('DDD Model Calculations'!$D$20-AVERAGE('Weather Data'!F1236,'Weather Data'!F1238),0))</f>
        <v>6.8999996185302699</v>
      </c>
      <c r="K1237">
        <f>IF(G1237&lt;&gt;"",MAX('DDD Model Calculations'!$D$20-'Weather Data'!G1237,0),MAX('DDD Model Calculations'!$D$20-AVERAGE('Weather Data'!G1236,'Weather Data'!G1238),0))</f>
        <v>13.900000095367432</v>
      </c>
      <c r="L1237" s="2">
        <f t="shared" si="95"/>
        <v>42875</v>
      </c>
      <c r="M1237">
        <f t="shared" si="96"/>
        <v>13432.899995818734</v>
      </c>
      <c r="N1237">
        <f t="shared" si="97"/>
        <v>14122.200000472367</v>
      </c>
      <c r="O1237">
        <f t="shared" si="98"/>
        <v>16047.700000539422</v>
      </c>
      <c r="P1237">
        <f t="shared" si="99"/>
        <v>19592.100021257997</v>
      </c>
    </row>
    <row r="1238" spans="1:16" x14ac:dyDescent="0.4">
      <c r="A1238" s="1">
        <v>2017</v>
      </c>
      <c r="B1238" s="1">
        <v>5</v>
      </c>
      <c r="C1238" s="1">
        <v>21</v>
      </c>
      <c r="D1238" s="1">
        <v>11.80000019073486</v>
      </c>
      <c r="E1238" s="1">
        <v>14.69999980926514</v>
      </c>
      <c r="F1238" s="1">
        <v>12.69999980926514</v>
      </c>
      <c r="G1238" s="1">
        <v>7.0999999046325684</v>
      </c>
      <c r="H1238">
        <f>IF(D1238&lt;&gt;"",MAX('DDD Model Calculations'!$D$20-'Weather Data'!D1238,0),MAX('DDD Model Calculations'!$D$20-AVERAGE('Weather Data'!D1237,'Weather Data'!D1239),0))</f>
        <v>6.1999998092651403</v>
      </c>
      <c r="I1238">
        <f>IF(E1238&lt;&gt;"",MAX('DDD Model Calculations'!$D$20-'Weather Data'!E1238,0),MAX('DDD Model Calculations'!$D$20-AVERAGE('Weather Data'!E1237,'Weather Data'!E1239),0))</f>
        <v>3.3000001907348597</v>
      </c>
      <c r="J1238">
        <f>IF(F1238&lt;&gt;"",MAX('DDD Model Calculations'!$D$20-'Weather Data'!F1238,0),MAX('DDD Model Calculations'!$D$20-AVERAGE('Weather Data'!F1237,'Weather Data'!F1239),0))</f>
        <v>5.3000001907348597</v>
      </c>
      <c r="K1238">
        <f>IF(G1238&lt;&gt;"",MAX('DDD Model Calculations'!$D$20-'Weather Data'!G1238,0),MAX('DDD Model Calculations'!$D$20-AVERAGE('Weather Data'!G1237,'Weather Data'!G1239),0))</f>
        <v>10.900000095367432</v>
      </c>
      <c r="L1238" s="2">
        <f t="shared" si="95"/>
        <v>42876</v>
      </c>
      <c r="M1238">
        <f t="shared" si="96"/>
        <v>13439.099995627999</v>
      </c>
      <c r="N1238">
        <f t="shared" si="97"/>
        <v>14125.500000663102</v>
      </c>
      <c r="O1238">
        <f t="shared" si="98"/>
        <v>16053.000000730157</v>
      </c>
      <c r="P1238">
        <f t="shared" si="99"/>
        <v>19603.000021353364</v>
      </c>
    </row>
    <row r="1239" spans="1:16" x14ac:dyDescent="0.4">
      <c r="A1239" s="1">
        <v>2017</v>
      </c>
      <c r="B1239" s="1">
        <v>5</v>
      </c>
      <c r="C1239" s="1">
        <v>22</v>
      </c>
      <c r="D1239" s="1">
        <v>13.80000019073486</v>
      </c>
      <c r="E1239" s="1">
        <v>13.80000019073486</v>
      </c>
      <c r="F1239" s="1">
        <v>13.10000038146973</v>
      </c>
      <c r="G1239" s="1">
        <v>10.69999980926514</v>
      </c>
      <c r="H1239">
        <f>IF(D1239&lt;&gt;"",MAX('DDD Model Calculations'!$D$20-'Weather Data'!D1239,0),MAX('DDD Model Calculations'!$D$20-AVERAGE('Weather Data'!D1238,'Weather Data'!D1240),0))</f>
        <v>4.1999998092651403</v>
      </c>
      <c r="I1239">
        <f>IF(E1239&lt;&gt;"",MAX('DDD Model Calculations'!$D$20-'Weather Data'!E1239,0),MAX('DDD Model Calculations'!$D$20-AVERAGE('Weather Data'!E1238,'Weather Data'!E1240),0))</f>
        <v>4.1999998092651403</v>
      </c>
      <c r="J1239">
        <f>IF(F1239&lt;&gt;"",MAX('DDD Model Calculations'!$D$20-'Weather Data'!F1239,0),MAX('DDD Model Calculations'!$D$20-AVERAGE('Weather Data'!F1238,'Weather Data'!F1240),0))</f>
        <v>4.8999996185302699</v>
      </c>
      <c r="K1239">
        <f>IF(G1239&lt;&gt;"",MAX('DDD Model Calculations'!$D$20-'Weather Data'!G1239,0),MAX('DDD Model Calculations'!$D$20-AVERAGE('Weather Data'!G1238,'Weather Data'!G1240),0))</f>
        <v>7.3000001907348597</v>
      </c>
      <c r="L1239" s="2">
        <f t="shared" si="95"/>
        <v>42877</v>
      </c>
      <c r="M1239">
        <f t="shared" si="96"/>
        <v>13443.299995437264</v>
      </c>
      <c r="N1239">
        <f t="shared" si="97"/>
        <v>14129.700000472367</v>
      </c>
      <c r="O1239">
        <f t="shared" si="98"/>
        <v>16057.900000348687</v>
      </c>
      <c r="P1239">
        <f t="shared" si="99"/>
        <v>19610.300021544099</v>
      </c>
    </row>
    <row r="1240" spans="1:16" x14ac:dyDescent="0.4">
      <c r="A1240" s="1">
        <v>2017</v>
      </c>
      <c r="B1240" s="1">
        <v>5</v>
      </c>
      <c r="C1240" s="1">
        <v>23</v>
      </c>
      <c r="D1240" s="1">
        <v>16</v>
      </c>
      <c r="E1240" s="1">
        <v>15.30000019073486</v>
      </c>
      <c r="F1240" s="1">
        <v>14.5</v>
      </c>
      <c r="G1240" s="1">
        <v>10.5</v>
      </c>
      <c r="H1240">
        <f>IF(D1240&lt;&gt;"",MAX('DDD Model Calculations'!$D$20-'Weather Data'!D1240,0),MAX('DDD Model Calculations'!$D$20-AVERAGE('Weather Data'!D1239,'Weather Data'!D1241),0))</f>
        <v>2</v>
      </c>
      <c r="I1240">
        <f>IF(E1240&lt;&gt;"",MAX('DDD Model Calculations'!$D$20-'Weather Data'!E1240,0),MAX('DDD Model Calculations'!$D$20-AVERAGE('Weather Data'!E1239,'Weather Data'!E1241),0))</f>
        <v>2.6999998092651403</v>
      </c>
      <c r="J1240">
        <f>IF(F1240&lt;&gt;"",MAX('DDD Model Calculations'!$D$20-'Weather Data'!F1240,0),MAX('DDD Model Calculations'!$D$20-AVERAGE('Weather Data'!F1239,'Weather Data'!F1241),0))</f>
        <v>3.5</v>
      </c>
      <c r="K1240">
        <f>IF(G1240&lt;&gt;"",MAX('DDD Model Calculations'!$D$20-'Weather Data'!G1240,0),MAX('DDD Model Calculations'!$D$20-AVERAGE('Weather Data'!G1239,'Weather Data'!G1241),0))</f>
        <v>7.5</v>
      </c>
      <c r="L1240" s="2">
        <f t="shared" si="95"/>
        <v>42878</v>
      </c>
      <c r="M1240">
        <f t="shared" si="96"/>
        <v>13445.299995437264</v>
      </c>
      <c r="N1240">
        <f t="shared" si="97"/>
        <v>14132.400000281632</v>
      </c>
      <c r="O1240">
        <f t="shared" si="98"/>
        <v>16061.400000348687</v>
      </c>
      <c r="P1240">
        <f t="shared" si="99"/>
        <v>19617.800021544099</v>
      </c>
    </row>
    <row r="1241" spans="1:16" x14ac:dyDescent="0.4">
      <c r="A1241" s="1">
        <v>2017</v>
      </c>
      <c r="B1241" s="1">
        <v>5</v>
      </c>
      <c r="C1241" s="1">
        <v>24</v>
      </c>
      <c r="D1241" s="1">
        <v>18.10000038146973</v>
      </c>
      <c r="E1241" s="1">
        <v>16.39999961853027</v>
      </c>
      <c r="F1241" s="1">
        <v>16.5</v>
      </c>
      <c r="G1241" s="1">
        <v>10.10000038146973</v>
      </c>
      <c r="H1241">
        <f>IF(D1241&lt;&gt;"",MAX('DDD Model Calculations'!$D$20-'Weather Data'!D1241,0),MAX('DDD Model Calculations'!$D$20-AVERAGE('Weather Data'!D1240,'Weather Data'!D1242),0))</f>
        <v>0</v>
      </c>
      <c r="I1241">
        <f>IF(E1241&lt;&gt;"",MAX('DDD Model Calculations'!$D$20-'Weather Data'!E1241,0),MAX('DDD Model Calculations'!$D$20-AVERAGE('Weather Data'!E1240,'Weather Data'!E1242),0))</f>
        <v>1.6000003814697301</v>
      </c>
      <c r="J1241">
        <f>IF(F1241&lt;&gt;"",MAX('DDD Model Calculations'!$D$20-'Weather Data'!F1241,0),MAX('DDD Model Calculations'!$D$20-AVERAGE('Weather Data'!F1240,'Weather Data'!F1242),0))</f>
        <v>1.5</v>
      </c>
      <c r="K1241">
        <f>IF(G1241&lt;&gt;"",MAX('DDD Model Calculations'!$D$20-'Weather Data'!G1241,0),MAX('DDD Model Calculations'!$D$20-AVERAGE('Weather Data'!G1240,'Weather Data'!G1242),0))</f>
        <v>7.8999996185302699</v>
      </c>
      <c r="L1241" s="2">
        <f t="shared" si="95"/>
        <v>42879</v>
      </c>
      <c r="M1241">
        <f t="shared" si="96"/>
        <v>13445.299995437264</v>
      </c>
      <c r="N1241">
        <f t="shared" si="97"/>
        <v>14134.000000663102</v>
      </c>
      <c r="O1241">
        <f t="shared" si="98"/>
        <v>16062.900000348687</v>
      </c>
      <c r="P1241">
        <f t="shared" si="99"/>
        <v>19625.700021162629</v>
      </c>
    </row>
    <row r="1242" spans="1:16" x14ac:dyDescent="0.4">
      <c r="A1242" s="1">
        <v>2017</v>
      </c>
      <c r="B1242" s="1">
        <v>5</v>
      </c>
      <c r="C1242" s="1">
        <v>25</v>
      </c>
      <c r="D1242" s="1">
        <v>13.19999980926514</v>
      </c>
      <c r="E1242" s="1">
        <v>12.60000038146973</v>
      </c>
      <c r="F1242" s="1">
        <v>15.30000019073486</v>
      </c>
      <c r="G1242" s="1">
        <v>10.30000019073486</v>
      </c>
      <c r="H1242">
        <f>IF(D1242&lt;&gt;"",MAX('DDD Model Calculations'!$D$20-'Weather Data'!D1242,0),MAX('DDD Model Calculations'!$D$20-AVERAGE('Weather Data'!D1241,'Weather Data'!D1243),0))</f>
        <v>4.8000001907348597</v>
      </c>
      <c r="I1242">
        <f>IF(E1242&lt;&gt;"",MAX('DDD Model Calculations'!$D$20-'Weather Data'!E1242,0),MAX('DDD Model Calculations'!$D$20-AVERAGE('Weather Data'!E1241,'Weather Data'!E1243),0))</f>
        <v>5.3999996185302699</v>
      </c>
      <c r="J1242">
        <f>IF(F1242&lt;&gt;"",MAX('DDD Model Calculations'!$D$20-'Weather Data'!F1242,0),MAX('DDD Model Calculations'!$D$20-AVERAGE('Weather Data'!F1241,'Weather Data'!F1243),0))</f>
        <v>2.6999998092651403</v>
      </c>
      <c r="K1242">
        <f>IF(G1242&lt;&gt;"",MAX('DDD Model Calculations'!$D$20-'Weather Data'!G1242,0),MAX('DDD Model Calculations'!$D$20-AVERAGE('Weather Data'!G1241,'Weather Data'!G1243),0))</f>
        <v>7.6999998092651403</v>
      </c>
      <c r="L1242" s="2">
        <f t="shared" si="95"/>
        <v>42880</v>
      </c>
      <c r="M1242">
        <f t="shared" si="96"/>
        <v>13450.099995627999</v>
      </c>
      <c r="N1242">
        <f t="shared" si="97"/>
        <v>14139.400000281632</v>
      </c>
      <c r="O1242">
        <f t="shared" si="98"/>
        <v>16065.600000157952</v>
      </c>
      <c r="P1242">
        <f t="shared" si="99"/>
        <v>19633.400020971894</v>
      </c>
    </row>
    <row r="1243" spans="1:16" x14ac:dyDescent="0.4">
      <c r="A1243" s="1">
        <v>2017</v>
      </c>
      <c r="B1243" s="1">
        <v>5</v>
      </c>
      <c r="C1243" s="1">
        <v>26</v>
      </c>
      <c r="D1243" s="1">
        <v>15.19999980926514</v>
      </c>
      <c r="E1243" s="1">
        <v>11.89999961853027</v>
      </c>
      <c r="F1243" s="1">
        <v>13.80000019073486</v>
      </c>
      <c r="G1243" s="1">
        <v>9.8999996185302734</v>
      </c>
      <c r="H1243">
        <f>IF(D1243&lt;&gt;"",MAX('DDD Model Calculations'!$D$20-'Weather Data'!D1243,0),MAX('DDD Model Calculations'!$D$20-AVERAGE('Weather Data'!D1242,'Weather Data'!D1244),0))</f>
        <v>2.8000001907348597</v>
      </c>
      <c r="I1243">
        <f>IF(E1243&lt;&gt;"",MAX('DDD Model Calculations'!$D$20-'Weather Data'!E1243,0),MAX('DDD Model Calculations'!$D$20-AVERAGE('Weather Data'!E1242,'Weather Data'!E1244),0))</f>
        <v>6.1000003814697301</v>
      </c>
      <c r="J1243">
        <f>IF(F1243&lt;&gt;"",MAX('DDD Model Calculations'!$D$20-'Weather Data'!F1243,0),MAX('DDD Model Calculations'!$D$20-AVERAGE('Weather Data'!F1242,'Weather Data'!F1244),0))</f>
        <v>4.1999998092651403</v>
      </c>
      <c r="K1243">
        <f>IF(G1243&lt;&gt;"",MAX('DDD Model Calculations'!$D$20-'Weather Data'!G1243,0),MAX('DDD Model Calculations'!$D$20-AVERAGE('Weather Data'!G1242,'Weather Data'!G1244),0))</f>
        <v>8.1000003814697266</v>
      </c>
      <c r="L1243" s="2">
        <f t="shared" si="95"/>
        <v>42881</v>
      </c>
      <c r="M1243">
        <f t="shared" si="96"/>
        <v>13452.899995818734</v>
      </c>
      <c r="N1243">
        <f t="shared" si="97"/>
        <v>14145.500000663102</v>
      </c>
      <c r="O1243">
        <f t="shared" si="98"/>
        <v>16069.799999967217</v>
      </c>
      <c r="P1243">
        <f t="shared" si="99"/>
        <v>19641.500021353364</v>
      </c>
    </row>
    <row r="1244" spans="1:16" x14ac:dyDescent="0.4">
      <c r="A1244" s="1">
        <v>2017</v>
      </c>
      <c r="B1244" s="1">
        <v>5</v>
      </c>
      <c r="C1244" s="1">
        <v>27</v>
      </c>
      <c r="D1244" s="1">
        <v>15.5</v>
      </c>
      <c r="E1244" s="1">
        <v>14.80000019073486</v>
      </c>
      <c r="F1244" s="1">
        <v>16.20000076293945</v>
      </c>
      <c r="G1244" s="1">
        <v>14.89999961853027</v>
      </c>
      <c r="H1244">
        <f>IF(D1244&lt;&gt;"",MAX('DDD Model Calculations'!$D$20-'Weather Data'!D1244,0),MAX('DDD Model Calculations'!$D$20-AVERAGE('Weather Data'!D1243,'Weather Data'!D1245),0))</f>
        <v>2.5</v>
      </c>
      <c r="I1244">
        <f>IF(E1244&lt;&gt;"",MAX('DDD Model Calculations'!$D$20-'Weather Data'!E1244,0),MAX('DDD Model Calculations'!$D$20-AVERAGE('Weather Data'!E1243,'Weather Data'!E1245),0))</f>
        <v>3.1999998092651403</v>
      </c>
      <c r="J1244">
        <f>IF(F1244&lt;&gt;"",MAX('DDD Model Calculations'!$D$20-'Weather Data'!F1244,0),MAX('DDD Model Calculations'!$D$20-AVERAGE('Weather Data'!F1243,'Weather Data'!F1245),0))</f>
        <v>1.7999992370605504</v>
      </c>
      <c r="K1244">
        <f>IF(G1244&lt;&gt;"",MAX('DDD Model Calculations'!$D$20-'Weather Data'!G1244,0),MAX('DDD Model Calculations'!$D$20-AVERAGE('Weather Data'!G1243,'Weather Data'!G1245),0))</f>
        <v>3.1000003814697301</v>
      </c>
      <c r="L1244" s="2">
        <f t="shared" si="95"/>
        <v>42882</v>
      </c>
      <c r="M1244">
        <f t="shared" si="96"/>
        <v>13455.399995818734</v>
      </c>
      <c r="N1244">
        <f t="shared" si="97"/>
        <v>14148.700000472367</v>
      </c>
      <c r="O1244">
        <f t="shared" si="98"/>
        <v>16071.599999204278</v>
      </c>
      <c r="P1244">
        <f t="shared" si="99"/>
        <v>19644.600021734834</v>
      </c>
    </row>
    <row r="1245" spans="1:16" x14ac:dyDescent="0.4">
      <c r="A1245" s="1">
        <v>2017</v>
      </c>
      <c r="B1245" s="1">
        <v>5</v>
      </c>
      <c r="C1245" s="1">
        <v>28</v>
      </c>
      <c r="D1245" s="1">
        <v>16</v>
      </c>
      <c r="E1245" s="1">
        <v>17.20000076293945</v>
      </c>
      <c r="F1245" s="1">
        <v>17.89999961853027</v>
      </c>
      <c r="G1245" s="1">
        <v>14.10000038146973</v>
      </c>
      <c r="H1245">
        <f>IF(D1245&lt;&gt;"",MAX('DDD Model Calculations'!$D$20-'Weather Data'!D1245,0),MAX('DDD Model Calculations'!$D$20-AVERAGE('Weather Data'!D1244,'Weather Data'!D1246),0))</f>
        <v>2</v>
      </c>
      <c r="I1245">
        <f>IF(E1245&lt;&gt;"",MAX('DDD Model Calculations'!$D$20-'Weather Data'!E1245,0),MAX('DDD Model Calculations'!$D$20-AVERAGE('Weather Data'!E1244,'Weather Data'!E1246),0))</f>
        <v>0.79999923706055043</v>
      </c>
      <c r="J1245">
        <f>IF(F1245&lt;&gt;"",MAX('DDD Model Calculations'!$D$20-'Weather Data'!F1245,0),MAX('DDD Model Calculations'!$D$20-AVERAGE('Weather Data'!F1244,'Weather Data'!F1246),0))</f>
        <v>0.10000038146973012</v>
      </c>
      <c r="K1245">
        <f>IF(G1245&lt;&gt;"",MAX('DDD Model Calculations'!$D$20-'Weather Data'!G1245,0),MAX('DDD Model Calculations'!$D$20-AVERAGE('Weather Data'!G1244,'Weather Data'!G1246),0))</f>
        <v>3.8999996185302699</v>
      </c>
      <c r="L1245" s="2">
        <f t="shared" si="95"/>
        <v>42883</v>
      </c>
      <c r="M1245">
        <f t="shared" si="96"/>
        <v>13457.399995818734</v>
      </c>
      <c r="N1245">
        <f t="shared" si="97"/>
        <v>14149.499999709427</v>
      </c>
      <c r="O1245">
        <f t="shared" si="98"/>
        <v>16071.699999585748</v>
      </c>
      <c r="P1245">
        <f t="shared" si="99"/>
        <v>19648.500021353364</v>
      </c>
    </row>
    <row r="1246" spans="1:16" x14ac:dyDescent="0.4">
      <c r="A1246" s="1">
        <v>2017</v>
      </c>
      <c r="B1246" s="1">
        <v>5</v>
      </c>
      <c r="C1246" s="1">
        <v>29</v>
      </c>
      <c r="D1246" s="1">
        <v>19.89999961853027</v>
      </c>
      <c r="E1246" s="1">
        <v>19.20000076293945</v>
      </c>
      <c r="F1246" s="1">
        <v>15.30000019073486</v>
      </c>
      <c r="G1246" s="1">
        <v>11.5</v>
      </c>
      <c r="H1246">
        <f>IF(D1246&lt;&gt;"",MAX('DDD Model Calculations'!$D$20-'Weather Data'!D1246,0),MAX('DDD Model Calculations'!$D$20-AVERAGE('Weather Data'!D1245,'Weather Data'!D1247),0))</f>
        <v>0</v>
      </c>
      <c r="I1246">
        <f>IF(E1246&lt;&gt;"",MAX('DDD Model Calculations'!$D$20-'Weather Data'!E1246,0),MAX('DDD Model Calculations'!$D$20-AVERAGE('Weather Data'!E1245,'Weather Data'!E1247),0))</f>
        <v>0</v>
      </c>
      <c r="J1246">
        <f>IF(F1246&lt;&gt;"",MAX('DDD Model Calculations'!$D$20-'Weather Data'!F1246,0),MAX('DDD Model Calculations'!$D$20-AVERAGE('Weather Data'!F1245,'Weather Data'!F1247),0))</f>
        <v>2.6999998092651403</v>
      </c>
      <c r="K1246">
        <f>IF(G1246&lt;&gt;"",MAX('DDD Model Calculations'!$D$20-'Weather Data'!G1246,0),MAX('DDD Model Calculations'!$D$20-AVERAGE('Weather Data'!G1245,'Weather Data'!G1247),0))</f>
        <v>6.5</v>
      </c>
      <c r="L1246" s="2">
        <f t="shared" si="95"/>
        <v>42884</v>
      </c>
      <c r="M1246">
        <f t="shared" si="96"/>
        <v>13457.399995818734</v>
      </c>
      <c r="N1246">
        <f t="shared" si="97"/>
        <v>14149.499999709427</v>
      </c>
      <c r="O1246">
        <f t="shared" si="98"/>
        <v>16074.399999395013</v>
      </c>
      <c r="P1246">
        <f t="shared" si="99"/>
        <v>19655.000021353364</v>
      </c>
    </row>
    <row r="1247" spans="1:16" x14ac:dyDescent="0.4">
      <c r="A1247" s="1">
        <v>2017</v>
      </c>
      <c r="B1247" s="1">
        <v>5</v>
      </c>
      <c r="C1247" s="1">
        <v>30</v>
      </c>
      <c r="D1247" s="1">
        <v>17.79999923706055</v>
      </c>
      <c r="E1247" s="1">
        <v>17.20000076293945</v>
      </c>
      <c r="F1247" s="1">
        <v>17</v>
      </c>
      <c r="G1247" s="1">
        <v>12</v>
      </c>
      <c r="H1247">
        <f>IF(D1247&lt;&gt;"",MAX('DDD Model Calculations'!$D$20-'Weather Data'!D1247,0),MAX('DDD Model Calculations'!$D$20-AVERAGE('Weather Data'!D1246,'Weather Data'!D1248),0))</f>
        <v>0.20000076293944957</v>
      </c>
      <c r="I1247">
        <f>IF(E1247&lt;&gt;"",MAX('DDD Model Calculations'!$D$20-'Weather Data'!E1247,0),MAX('DDD Model Calculations'!$D$20-AVERAGE('Weather Data'!E1246,'Weather Data'!E1248),0))</f>
        <v>0.79999923706055043</v>
      </c>
      <c r="J1247">
        <f>IF(F1247&lt;&gt;"",MAX('DDD Model Calculations'!$D$20-'Weather Data'!F1247,0),MAX('DDD Model Calculations'!$D$20-AVERAGE('Weather Data'!F1246,'Weather Data'!F1248),0))</f>
        <v>1</v>
      </c>
      <c r="K1247">
        <f>IF(G1247&lt;&gt;"",MAX('DDD Model Calculations'!$D$20-'Weather Data'!G1247,0),MAX('DDD Model Calculations'!$D$20-AVERAGE('Weather Data'!G1246,'Weather Data'!G1248),0))</f>
        <v>6</v>
      </c>
      <c r="L1247" s="2">
        <f t="shared" si="95"/>
        <v>42885</v>
      </c>
      <c r="M1247">
        <f t="shared" si="96"/>
        <v>13457.599996581674</v>
      </c>
      <c r="N1247">
        <f t="shared" si="97"/>
        <v>14150.299998946488</v>
      </c>
      <c r="O1247">
        <f t="shared" si="98"/>
        <v>16075.399999395013</v>
      </c>
      <c r="P1247">
        <f t="shared" si="99"/>
        <v>19661.000021353364</v>
      </c>
    </row>
    <row r="1248" spans="1:16" x14ac:dyDescent="0.4">
      <c r="A1248" s="1">
        <v>2017</v>
      </c>
      <c r="B1248" s="1">
        <v>5</v>
      </c>
      <c r="C1248" s="1">
        <v>31</v>
      </c>
      <c r="D1248" s="1">
        <v>17.10000038146973</v>
      </c>
      <c r="E1248" s="1">
        <v>15.19999980926514</v>
      </c>
      <c r="F1248" s="1">
        <v>17</v>
      </c>
      <c r="G1248" s="1">
        <v>10.39999961853027</v>
      </c>
      <c r="H1248">
        <f>IF(D1248&lt;&gt;"",MAX('DDD Model Calculations'!$D$20-'Weather Data'!D1248,0),MAX('DDD Model Calculations'!$D$20-AVERAGE('Weather Data'!D1247,'Weather Data'!D1249),0))</f>
        <v>0.89999961853026988</v>
      </c>
      <c r="I1248">
        <f>IF(E1248&lt;&gt;"",MAX('DDD Model Calculations'!$D$20-'Weather Data'!E1248,0),MAX('DDD Model Calculations'!$D$20-AVERAGE('Weather Data'!E1247,'Weather Data'!E1249),0))</f>
        <v>2.8000001907348597</v>
      </c>
      <c r="J1248">
        <f>IF(F1248&lt;&gt;"",MAX('DDD Model Calculations'!$D$20-'Weather Data'!F1248,0),MAX('DDD Model Calculations'!$D$20-AVERAGE('Weather Data'!F1247,'Weather Data'!F1249),0))</f>
        <v>1</v>
      </c>
      <c r="K1248">
        <f>IF(G1248&lt;&gt;"",MAX('DDD Model Calculations'!$D$20-'Weather Data'!G1248,0),MAX('DDD Model Calculations'!$D$20-AVERAGE('Weather Data'!G1247,'Weather Data'!G1249),0))</f>
        <v>7.6000003814697301</v>
      </c>
      <c r="L1248" s="2">
        <f t="shared" si="95"/>
        <v>42886</v>
      </c>
      <c r="M1248">
        <f t="shared" si="96"/>
        <v>13458.499996200204</v>
      </c>
      <c r="N1248">
        <f t="shared" si="97"/>
        <v>14153.099999137223</v>
      </c>
      <c r="O1248">
        <f t="shared" si="98"/>
        <v>16076.399999395013</v>
      </c>
      <c r="P1248">
        <f t="shared" si="99"/>
        <v>19668.600021734834</v>
      </c>
    </row>
    <row r="1249" spans="1:16" x14ac:dyDescent="0.4">
      <c r="A1249" s="1">
        <v>2017</v>
      </c>
      <c r="B1249" s="1">
        <v>6</v>
      </c>
      <c r="C1249" s="1">
        <v>1</v>
      </c>
      <c r="D1249" s="1">
        <v>13.60000038146973</v>
      </c>
      <c r="E1249" s="1">
        <v>13.39999961853027</v>
      </c>
      <c r="F1249" s="1">
        <v>11.80000019073486</v>
      </c>
      <c r="G1249" s="1">
        <v>11.69999980926514</v>
      </c>
      <c r="H1249">
        <f>IF(D1249&lt;&gt;"",MAX('DDD Model Calculations'!$D$20-'Weather Data'!D1249,0),MAX('DDD Model Calculations'!$D$20-AVERAGE('Weather Data'!D1248,'Weather Data'!D1250),0))</f>
        <v>4.3999996185302699</v>
      </c>
      <c r="I1249">
        <f>IF(E1249&lt;&gt;"",MAX('DDD Model Calculations'!$D$20-'Weather Data'!E1249,0),MAX('DDD Model Calculations'!$D$20-AVERAGE('Weather Data'!E1248,'Weather Data'!E1250),0))</f>
        <v>4.6000003814697301</v>
      </c>
      <c r="J1249">
        <f>IF(F1249&lt;&gt;"",MAX('DDD Model Calculations'!$D$20-'Weather Data'!F1249,0),MAX('DDD Model Calculations'!$D$20-AVERAGE('Weather Data'!F1248,'Weather Data'!F1250),0))</f>
        <v>6.1999998092651403</v>
      </c>
      <c r="K1249">
        <f>IF(G1249&lt;&gt;"",MAX('DDD Model Calculations'!$D$20-'Weather Data'!G1249,0),MAX('DDD Model Calculations'!$D$20-AVERAGE('Weather Data'!G1248,'Weather Data'!G1250),0))</f>
        <v>6.3000001907348597</v>
      </c>
      <c r="L1249" s="2">
        <f t="shared" si="95"/>
        <v>42887</v>
      </c>
      <c r="M1249">
        <f t="shared" si="96"/>
        <v>13462.899995818734</v>
      </c>
      <c r="N1249">
        <f t="shared" si="97"/>
        <v>14157.699999518692</v>
      </c>
      <c r="O1249">
        <f t="shared" si="98"/>
        <v>16082.599999204278</v>
      </c>
      <c r="P1249">
        <f t="shared" si="99"/>
        <v>19674.900021925569</v>
      </c>
    </row>
    <row r="1250" spans="1:16" x14ac:dyDescent="0.4">
      <c r="A1250" s="1">
        <v>2017</v>
      </c>
      <c r="B1250" s="1">
        <v>6</v>
      </c>
      <c r="C1250" s="1">
        <v>2</v>
      </c>
      <c r="D1250" s="1">
        <v>14.89999961853027</v>
      </c>
      <c r="E1250" s="1">
        <v>13.30000019073486</v>
      </c>
      <c r="F1250" s="1">
        <v>11.19999980926514</v>
      </c>
      <c r="G1250" s="1">
        <v>13.10000038146973</v>
      </c>
      <c r="H1250">
        <f>IF(D1250&lt;&gt;"",MAX('DDD Model Calculations'!$D$20-'Weather Data'!D1250,0),MAX('DDD Model Calculations'!$D$20-AVERAGE('Weather Data'!D1249,'Weather Data'!D1251),0))</f>
        <v>3.1000003814697301</v>
      </c>
      <c r="I1250">
        <f>IF(E1250&lt;&gt;"",MAX('DDD Model Calculations'!$D$20-'Weather Data'!E1250,0),MAX('DDD Model Calculations'!$D$20-AVERAGE('Weather Data'!E1249,'Weather Data'!E1251),0))</f>
        <v>4.6999998092651403</v>
      </c>
      <c r="J1250">
        <f>IF(F1250&lt;&gt;"",MAX('DDD Model Calculations'!$D$20-'Weather Data'!F1250,0),MAX('DDD Model Calculations'!$D$20-AVERAGE('Weather Data'!F1249,'Weather Data'!F1251),0))</f>
        <v>6.8000001907348597</v>
      </c>
      <c r="K1250">
        <f>IF(G1250&lt;&gt;"",MAX('DDD Model Calculations'!$D$20-'Weather Data'!G1250,0),MAX('DDD Model Calculations'!$D$20-AVERAGE('Weather Data'!G1249,'Weather Data'!G1251),0))</f>
        <v>4.8999996185302699</v>
      </c>
      <c r="L1250" s="2">
        <f t="shared" si="95"/>
        <v>42888</v>
      </c>
      <c r="M1250">
        <f t="shared" si="96"/>
        <v>13465.999996200204</v>
      </c>
      <c r="N1250">
        <f t="shared" si="97"/>
        <v>14162.399999327958</v>
      </c>
      <c r="O1250">
        <f t="shared" si="98"/>
        <v>16089.399999395013</v>
      </c>
      <c r="P1250">
        <f t="shared" si="99"/>
        <v>19679.800021544099</v>
      </c>
    </row>
    <row r="1251" spans="1:16" x14ac:dyDescent="0.4">
      <c r="A1251" s="1">
        <v>2017</v>
      </c>
      <c r="B1251" s="1">
        <v>6</v>
      </c>
      <c r="C1251" s="1">
        <v>3</v>
      </c>
      <c r="D1251" s="1">
        <v>16.29999923706055</v>
      </c>
      <c r="E1251" s="1">
        <v>16.60000038146973</v>
      </c>
      <c r="F1251" s="1">
        <v>12.89999961853027</v>
      </c>
      <c r="G1251" s="1">
        <v>10.69999980926514</v>
      </c>
      <c r="H1251">
        <f>IF(D1251&lt;&gt;"",MAX('DDD Model Calculations'!$D$20-'Weather Data'!D1251,0),MAX('DDD Model Calculations'!$D$20-AVERAGE('Weather Data'!D1250,'Weather Data'!D1252),0))</f>
        <v>1.7000007629394496</v>
      </c>
      <c r="I1251">
        <f>IF(E1251&lt;&gt;"",MAX('DDD Model Calculations'!$D$20-'Weather Data'!E1251,0),MAX('DDD Model Calculations'!$D$20-AVERAGE('Weather Data'!E1250,'Weather Data'!E1252),0))</f>
        <v>1.3999996185302699</v>
      </c>
      <c r="J1251">
        <f>IF(F1251&lt;&gt;"",MAX('DDD Model Calculations'!$D$20-'Weather Data'!F1251,0),MAX('DDD Model Calculations'!$D$20-AVERAGE('Weather Data'!F1250,'Weather Data'!F1252),0))</f>
        <v>5.1000003814697301</v>
      </c>
      <c r="K1251">
        <f>IF(G1251&lt;&gt;"",MAX('DDD Model Calculations'!$D$20-'Weather Data'!G1251,0),MAX('DDD Model Calculations'!$D$20-AVERAGE('Weather Data'!G1250,'Weather Data'!G1252),0))</f>
        <v>7.3000001907348597</v>
      </c>
      <c r="L1251" s="2">
        <f t="shared" si="95"/>
        <v>42889</v>
      </c>
      <c r="M1251">
        <f t="shared" si="96"/>
        <v>13467.699996963143</v>
      </c>
      <c r="N1251">
        <f t="shared" si="97"/>
        <v>14163.799998946488</v>
      </c>
      <c r="O1251">
        <f t="shared" si="98"/>
        <v>16094.499999776483</v>
      </c>
      <c r="P1251">
        <f t="shared" si="99"/>
        <v>19687.100021734834</v>
      </c>
    </row>
    <row r="1252" spans="1:16" x14ac:dyDescent="0.4">
      <c r="A1252" s="1">
        <v>2017</v>
      </c>
      <c r="B1252" s="1">
        <v>6</v>
      </c>
      <c r="C1252" s="1">
        <v>4</v>
      </c>
      <c r="D1252" s="1">
        <v>16.39999961853027</v>
      </c>
      <c r="E1252" s="1">
        <v>20</v>
      </c>
      <c r="F1252" s="1">
        <v>12.80000019073486</v>
      </c>
      <c r="G1252" s="1">
        <v>11.80000019073486</v>
      </c>
      <c r="H1252">
        <f>IF(D1252&lt;&gt;"",MAX('DDD Model Calculations'!$D$20-'Weather Data'!D1252,0),MAX('DDD Model Calculations'!$D$20-AVERAGE('Weather Data'!D1251,'Weather Data'!D1253),0))</f>
        <v>1.6000003814697301</v>
      </c>
      <c r="I1252">
        <f>IF(E1252&lt;&gt;"",MAX('DDD Model Calculations'!$D$20-'Weather Data'!E1252,0),MAX('DDD Model Calculations'!$D$20-AVERAGE('Weather Data'!E1251,'Weather Data'!E1253),0))</f>
        <v>0</v>
      </c>
      <c r="J1252">
        <f>IF(F1252&lt;&gt;"",MAX('DDD Model Calculations'!$D$20-'Weather Data'!F1252,0),MAX('DDD Model Calculations'!$D$20-AVERAGE('Weather Data'!F1251,'Weather Data'!F1253),0))</f>
        <v>5.1999998092651403</v>
      </c>
      <c r="K1252">
        <f>IF(G1252&lt;&gt;"",MAX('DDD Model Calculations'!$D$20-'Weather Data'!G1252,0),MAX('DDD Model Calculations'!$D$20-AVERAGE('Weather Data'!G1251,'Weather Data'!G1253),0))</f>
        <v>6.1999998092651403</v>
      </c>
      <c r="L1252" s="2">
        <f t="shared" si="95"/>
        <v>42890</v>
      </c>
      <c r="M1252">
        <f t="shared" si="96"/>
        <v>13469.299997344613</v>
      </c>
      <c r="N1252">
        <f t="shared" si="97"/>
        <v>14163.799998946488</v>
      </c>
      <c r="O1252">
        <f t="shared" si="98"/>
        <v>16099.699999585748</v>
      </c>
      <c r="P1252">
        <f t="shared" si="99"/>
        <v>19693.300021544099</v>
      </c>
    </row>
    <row r="1253" spans="1:16" x14ac:dyDescent="0.4">
      <c r="A1253" s="1">
        <v>2017</v>
      </c>
      <c r="B1253" s="1">
        <v>6</v>
      </c>
      <c r="C1253" s="1">
        <v>5</v>
      </c>
      <c r="D1253" s="1">
        <v>14.5</v>
      </c>
      <c r="E1253" s="1">
        <v>15</v>
      </c>
      <c r="F1253" s="1">
        <v>13.80000019073486</v>
      </c>
      <c r="G1253" s="1">
        <v>14.89999961853027</v>
      </c>
      <c r="H1253">
        <f>IF(D1253&lt;&gt;"",MAX('DDD Model Calculations'!$D$20-'Weather Data'!D1253,0),MAX('DDD Model Calculations'!$D$20-AVERAGE('Weather Data'!D1252,'Weather Data'!D1254),0))</f>
        <v>3.5</v>
      </c>
      <c r="I1253">
        <f>IF(E1253&lt;&gt;"",MAX('DDD Model Calculations'!$D$20-'Weather Data'!E1253,0),MAX('DDD Model Calculations'!$D$20-AVERAGE('Weather Data'!E1252,'Weather Data'!E1254),0))</f>
        <v>3</v>
      </c>
      <c r="J1253">
        <f>IF(F1253&lt;&gt;"",MAX('DDD Model Calculations'!$D$20-'Weather Data'!F1253,0),MAX('DDD Model Calculations'!$D$20-AVERAGE('Weather Data'!F1252,'Weather Data'!F1254),0))</f>
        <v>4.1999998092651403</v>
      </c>
      <c r="K1253">
        <f>IF(G1253&lt;&gt;"",MAX('DDD Model Calculations'!$D$20-'Weather Data'!G1253,0),MAX('DDD Model Calculations'!$D$20-AVERAGE('Weather Data'!G1252,'Weather Data'!G1254),0))</f>
        <v>3.1000003814697301</v>
      </c>
      <c r="L1253" s="2">
        <f t="shared" si="95"/>
        <v>42891</v>
      </c>
      <c r="M1253">
        <f t="shared" si="96"/>
        <v>13472.799997344613</v>
      </c>
      <c r="N1253">
        <f t="shared" si="97"/>
        <v>14166.799998946488</v>
      </c>
      <c r="O1253">
        <f t="shared" si="98"/>
        <v>16103.899999395013</v>
      </c>
      <c r="P1253">
        <f t="shared" si="99"/>
        <v>19696.400021925569</v>
      </c>
    </row>
    <row r="1254" spans="1:16" x14ac:dyDescent="0.4">
      <c r="A1254" s="1">
        <v>2017</v>
      </c>
      <c r="B1254" s="1">
        <v>6</v>
      </c>
      <c r="C1254" s="1">
        <v>6</v>
      </c>
      <c r="D1254" s="1">
        <v>13.69999980926514</v>
      </c>
      <c r="E1254" s="1">
        <v>13.5</v>
      </c>
      <c r="F1254" s="1">
        <v>10.10000038146973</v>
      </c>
      <c r="G1254" s="1">
        <v>14.89999961853027</v>
      </c>
      <c r="H1254">
        <f>IF(D1254&lt;&gt;"",MAX('DDD Model Calculations'!$D$20-'Weather Data'!D1254,0),MAX('DDD Model Calculations'!$D$20-AVERAGE('Weather Data'!D1253,'Weather Data'!D1255),0))</f>
        <v>4.3000001907348597</v>
      </c>
      <c r="I1254">
        <f>IF(E1254&lt;&gt;"",MAX('DDD Model Calculations'!$D$20-'Weather Data'!E1254,0),MAX('DDD Model Calculations'!$D$20-AVERAGE('Weather Data'!E1253,'Weather Data'!E1255),0))</f>
        <v>4.5</v>
      </c>
      <c r="J1254">
        <f>IF(F1254&lt;&gt;"",MAX('DDD Model Calculations'!$D$20-'Weather Data'!F1254,0),MAX('DDD Model Calculations'!$D$20-AVERAGE('Weather Data'!F1253,'Weather Data'!F1255),0))</f>
        <v>7.8999996185302699</v>
      </c>
      <c r="K1254">
        <f>IF(G1254&lt;&gt;"",MAX('DDD Model Calculations'!$D$20-'Weather Data'!G1254,0),MAX('DDD Model Calculations'!$D$20-AVERAGE('Weather Data'!G1253,'Weather Data'!G1255),0))</f>
        <v>3.1000003814697301</v>
      </c>
      <c r="L1254" s="2">
        <f t="shared" si="95"/>
        <v>42892</v>
      </c>
      <c r="M1254">
        <f t="shared" si="96"/>
        <v>13477.099997535348</v>
      </c>
      <c r="N1254">
        <f t="shared" si="97"/>
        <v>14171.299998946488</v>
      </c>
      <c r="O1254">
        <f t="shared" si="98"/>
        <v>16111.799999013543</v>
      </c>
      <c r="P1254">
        <f t="shared" si="99"/>
        <v>19699.500022307038</v>
      </c>
    </row>
    <row r="1255" spans="1:16" x14ac:dyDescent="0.4">
      <c r="A1255" s="1">
        <v>2017</v>
      </c>
      <c r="B1255" s="1">
        <v>6</v>
      </c>
      <c r="C1255" s="1">
        <v>7</v>
      </c>
      <c r="D1255" s="1">
        <v>14.5</v>
      </c>
      <c r="E1255" s="1">
        <v>14.89999961853027</v>
      </c>
      <c r="F1255" s="1">
        <v>15.30000019073486</v>
      </c>
      <c r="G1255" s="1">
        <v>15.60000038146973</v>
      </c>
      <c r="H1255">
        <f>IF(D1255&lt;&gt;"",MAX('DDD Model Calculations'!$D$20-'Weather Data'!D1255,0),MAX('DDD Model Calculations'!$D$20-AVERAGE('Weather Data'!D1254,'Weather Data'!D1256),0))</f>
        <v>3.5</v>
      </c>
      <c r="I1255">
        <f>IF(E1255&lt;&gt;"",MAX('DDD Model Calculations'!$D$20-'Weather Data'!E1255,0),MAX('DDD Model Calculations'!$D$20-AVERAGE('Weather Data'!E1254,'Weather Data'!E1256),0))</f>
        <v>3.1000003814697301</v>
      </c>
      <c r="J1255">
        <f>IF(F1255&lt;&gt;"",MAX('DDD Model Calculations'!$D$20-'Weather Data'!F1255,0),MAX('DDD Model Calculations'!$D$20-AVERAGE('Weather Data'!F1254,'Weather Data'!F1256),0))</f>
        <v>2.6999998092651403</v>
      </c>
      <c r="K1255">
        <f>IF(G1255&lt;&gt;"",MAX('DDD Model Calculations'!$D$20-'Weather Data'!G1255,0),MAX('DDD Model Calculations'!$D$20-AVERAGE('Weather Data'!G1254,'Weather Data'!G1256),0))</f>
        <v>2.3999996185302699</v>
      </c>
      <c r="L1255" s="2">
        <f t="shared" si="95"/>
        <v>42893</v>
      </c>
      <c r="M1255">
        <f t="shared" si="96"/>
        <v>13480.599997535348</v>
      </c>
      <c r="N1255">
        <f t="shared" si="97"/>
        <v>14174.399999327958</v>
      </c>
      <c r="O1255">
        <f t="shared" si="98"/>
        <v>16114.499998822808</v>
      </c>
      <c r="P1255">
        <f t="shared" si="99"/>
        <v>19701.900021925569</v>
      </c>
    </row>
    <row r="1256" spans="1:16" x14ac:dyDescent="0.4">
      <c r="A1256" s="1">
        <v>2017</v>
      </c>
      <c r="B1256" s="1">
        <v>6</v>
      </c>
      <c r="C1256" s="1">
        <v>8</v>
      </c>
      <c r="D1256" s="1">
        <v>17.29999923706055</v>
      </c>
      <c r="E1256" s="1">
        <v>15.10000038146973</v>
      </c>
      <c r="F1256" s="1">
        <v>19.79999923706055</v>
      </c>
      <c r="G1256" s="1">
        <v>17.10000038146973</v>
      </c>
      <c r="H1256">
        <f>IF(D1256&lt;&gt;"",MAX('DDD Model Calculations'!$D$20-'Weather Data'!D1256,0),MAX('DDD Model Calculations'!$D$20-AVERAGE('Weather Data'!D1255,'Weather Data'!D1257),0))</f>
        <v>0.70000076293944957</v>
      </c>
      <c r="I1256">
        <f>IF(E1256&lt;&gt;"",MAX('DDD Model Calculations'!$D$20-'Weather Data'!E1256,0),MAX('DDD Model Calculations'!$D$20-AVERAGE('Weather Data'!E1255,'Weather Data'!E1257),0))</f>
        <v>2.8999996185302699</v>
      </c>
      <c r="J1256">
        <f>IF(F1256&lt;&gt;"",MAX('DDD Model Calculations'!$D$20-'Weather Data'!F1256,0),MAX('DDD Model Calculations'!$D$20-AVERAGE('Weather Data'!F1255,'Weather Data'!F1257),0))</f>
        <v>0</v>
      </c>
      <c r="K1256">
        <f>IF(G1256&lt;&gt;"",MAX('DDD Model Calculations'!$D$20-'Weather Data'!G1256,0),MAX('DDD Model Calculations'!$D$20-AVERAGE('Weather Data'!G1255,'Weather Data'!G1257),0))</f>
        <v>0.89999961853026988</v>
      </c>
      <c r="L1256" s="2">
        <f t="shared" si="95"/>
        <v>42894</v>
      </c>
      <c r="M1256">
        <f t="shared" si="96"/>
        <v>13481.299998298287</v>
      </c>
      <c r="N1256">
        <f t="shared" si="97"/>
        <v>14177.299998946488</v>
      </c>
      <c r="O1256">
        <f t="shared" si="98"/>
        <v>16114.499998822808</v>
      </c>
      <c r="P1256">
        <f t="shared" si="99"/>
        <v>19702.800021544099</v>
      </c>
    </row>
    <row r="1257" spans="1:16" x14ac:dyDescent="0.4">
      <c r="A1257" s="1">
        <v>2017</v>
      </c>
      <c r="B1257" s="1">
        <v>6</v>
      </c>
      <c r="C1257" s="1">
        <v>9</v>
      </c>
      <c r="D1257" s="1">
        <v>20.70000076293945</v>
      </c>
      <c r="E1257" s="1">
        <v>17.89999961853027</v>
      </c>
      <c r="F1257" s="1">
        <v>18.39999961853027</v>
      </c>
      <c r="G1257" s="1">
        <v>13.80000019073486</v>
      </c>
      <c r="H1257">
        <f>IF(D1257&lt;&gt;"",MAX('DDD Model Calculations'!$D$20-'Weather Data'!D1257,0),MAX('DDD Model Calculations'!$D$20-AVERAGE('Weather Data'!D1256,'Weather Data'!D1258),0))</f>
        <v>0</v>
      </c>
      <c r="I1257">
        <f>IF(E1257&lt;&gt;"",MAX('DDD Model Calculations'!$D$20-'Weather Data'!E1257,0),MAX('DDD Model Calculations'!$D$20-AVERAGE('Weather Data'!E1256,'Weather Data'!E1258),0))</f>
        <v>0.10000038146973012</v>
      </c>
      <c r="J1257">
        <f>IF(F1257&lt;&gt;"",MAX('DDD Model Calculations'!$D$20-'Weather Data'!F1257,0),MAX('DDD Model Calculations'!$D$20-AVERAGE('Weather Data'!F1256,'Weather Data'!F1258),0))</f>
        <v>0</v>
      </c>
      <c r="K1257">
        <f>IF(G1257&lt;&gt;"",MAX('DDD Model Calculations'!$D$20-'Weather Data'!G1257,0),MAX('DDD Model Calculations'!$D$20-AVERAGE('Weather Data'!G1256,'Weather Data'!G1258),0))</f>
        <v>4.1999998092651403</v>
      </c>
      <c r="L1257" s="2">
        <f t="shared" si="95"/>
        <v>42895</v>
      </c>
      <c r="M1257">
        <f t="shared" si="96"/>
        <v>13481.299998298287</v>
      </c>
      <c r="N1257">
        <f t="shared" si="97"/>
        <v>14177.399999327958</v>
      </c>
      <c r="O1257">
        <f t="shared" si="98"/>
        <v>16114.499998822808</v>
      </c>
      <c r="P1257">
        <f t="shared" si="99"/>
        <v>19707.000021353364</v>
      </c>
    </row>
    <row r="1258" spans="1:16" x14ac:dyDescent="0.4">
      <c r="A1258" s="1">
        <v>2017</v>
      </c>
      <c r="B1258" s="1">
        <v>6</v>
      </c>
      <c r="C1258" s="1">
        <v>10</v>
      </c>
      <c r="D1258" s="1">
        <v>22.60000038146973</v>
      </c>
      <c r="E1258" s="1">
        <v>19.89999961853027</v>
      </c>
      <c r="F1258" s="1">
        <v>19</v>
      </c>
      <c r="G1258" s="1">
        <v>17.5</v>
      </c>
      <c r="H1258">
        <f>IF(D1258&lt;&gt;"",MAX('DDD Model Calculations'!$D$20-'Weather Data'!D1258,0),MAX('DDD Model Calculations'!$D$20-AVERAGE('Weather Data'!D1257,'Weather Data'!D1259),0))</f>
        <v>0</v>
      </c>
      <c r="I1258">
        <f>IF(E1258&lt;&gt;"",MAX('DDD Model Calculations'!$D$20-'Weather Data'!E1258,0),MAX('DDD Model Calculations'!$D$20-AVERAGE('Weather Data'!E1257,'Weather Data'!E1259),0))</f>
        <v>0</v>
      </c>
      <c r="J1258">
        <f>IF(F1258&lt;&gt;"",MAX('DDD Model Calculations'!$D$20-'Weather Data'!F1258,0),MAX('DDD Model Calculations'!$D$20-AVERAGE('Weather Data'!F1257,'Weather Data'!F1259),0))</f>
        <v>0</v>
      </c>
      <c r="K1258">
        <f>IF(G1258&lt;&gt;"",MAX('DDD Model Calculations'!$D$20-'Weather Data'!G1258,0),MAX('DDD Model Calculations'!$D$20-AVERAGE('Weather Data'!G1257,'Weather Data'!G1259),0))</f>
        <v>0.5</v>
      </c>
      <c r="L1258" s="2">
        <f t="shared" si="95"/>
        <v>42896</v>
      </c>
      <c r="M1258">
        <f t="shared" si="96"/>
        <v>13481.299998298287</v>
      </c>
      <c r="N1258">
        <f t="shared" si="97"/>
        <v>14177.399999327958</v>
      </c>
      <c r="O1258">
        <f t="shared" si="98"/>
        <v>16114.499998822808</v>
      </c>
      <c r="P1258">
        <f t="shared" si="99"/>
        <v>19707.500021353364</v>
      </c>
    </row>
    <row r="1259" spans="1:16" x14ac:dyDescent="0.4">
      <c r="A1259" s="1">
        <v>2017</v>
      </c>
      <c r="B1259" s="1">
        <v>6</v>
      </c>
      <c r="C1259" s="1">
        <v>11</v>
      </c>
      <c r="D1259" s="1">
        <v>26.89999961853027</v>
      </c>
      <c r="E1259" s="1">
        <v>24.79999923706055</v>
      </c>
      <c r="F1259" s="1">
        <v>26.20000076293945</v>
      </c>
      <c r="G1259" s="1">
        <v>14</v>
      </c>
      <c r="H1259">
        <f>IF(D1259&lt;&gt;"",MAX('DDD Model Calculations'!$D$20-'Weather Data'!D1259,0),MAX('DDD Model Calculations'!$D$20-AVERAGE('Weather Data'!D1258,'Weather Data'!D1260),0))</f>
        <v>0</v>
      </c>
      <c r="I1259">
        <f>IF(E1259&lt;&gt;"",MAX('DDD Model Calculations'!$D$20-'Weather Data'!E1259,0),MAX('DDD Model Calculations'!$D$20-AVERAGE('Weather Data'!E1258,'Weather Data'!E1260),0))</f>
        <v>0</v>
      </c>
      <c r="J1259">
        <f>IF(F1259&lt;&gt;"",MAX('DDD Model Calculations'!$D$20-'Weather Data'!F1259,0),MAX('DDD Model Calculations'!$D$20-AVERAGE('Weather Data'!F1258,'Weather Data'!F1260),0))</f>
        <v>0</v>
      </c>
      <c r="K1259">
        <f>IF(G1259&lt;&gt;"",MAX('DDD Model Calculations'!$D$20-'Weather Data'!G1259,0),MAX('DDD Model Calculations'!$D$20-AVERAGE('Weather Data'!G1258,'Weather Data'!G1260),0))</f>
        <v>4</v>
      </c>
      <c r="L1259" s="2">
        <f t="shared" si="95"/>
        <v>42897</v>
      </c>
      <c r="M1259">
        <f t="shared" si="96"/>
        <v>13481.299998298287</v>
      </c>
      <c r="N1259">
        <f t="shared" si="97"/>
        <v>14177.399999327958</v>
      </c>
      <c r="O1259">
        <f t="shared" si="98"/>
        <v>16114.499998822808</v>
      </c>
      <c r="P1259">
        <f t="shared" si="99"/>
        <v>19711.500021353364</v>
      </c>
    </row>
    <row r="1260" spans="1:16" x14ac:dyDescent="0.4">
      <c r="A1260" s="1">
        <v>2017</v>
      </c>
      <c r="B1260" s="1">
        <v>6</v>
      </c>
      <c r="C1260" s="1">
        <v>12</v>
      </c>
      <c r="D1260" s="1">
        <v>26.60000038146973</v>
      </c>
      <c r="E1260" s="1">
        <v>25.5</v>
      </c>
      <c r="F1260" s="1">
        <v>27</v>
      </c>
      <c r="G1260" s="1">
        <v>16.10000038146973</v>
      </c>
      <c r="H1260">
        <f>IF(D1260&lt;&gt;"",MAX('DDD Model Calculations'!$D$20-'Weather Data'!D1260,0),MAX('DDD Model Calculations'!$D$20-AVERAGE('Weather Data'!D1259,'Weather Data'!D1261),0))</f>
        <v>0</v>
      </c>
      <c r="I1260">
        <f>IF(E1260&lt;&gt;"",MAX('DDD Model Calculations'!$D$20-'Weather Data'!E1260,0),MAX('DDD Model Calculations'!$D$20-AVERAGE('Weather Data'!E1259,'Weather Data'!E1261),0))</f>
        <v>0</v>
      </c>
      <c r="J1260">
        <f>IF(F1260&lt;&gt;"",MAX('DDD Model Calculations'!$D$20-'Weather Data'!F1260,0),MAX('DDD Model Calculations'!$D$20-AVERAGE('Weather Data'!F1259,'Weather Data'!F1261),0))</f>
        <v>0</v>
      </c>
      <c r="K1260">
        <f>IF(G1260&lt;&gt;"",MAX('DDD Model Calculations'!$D$20-'Weather Data'!G1260,0),MAX('DDD Model Calculations'!$D$20-AVERAGE('Weather Data'!G1259,'Weather Data'!G1261),0))</f>
        <v>1.8999996185302699</v>
      </c>
      <c r="L1260" s="2">
        <f t="shared" si="95"/>
        <v>42898</v>
      </c>
      <c r="M1260">
        <f t="shared" si="96"/>
        <v>13481.299998298287</v>
      </c>
      <c r="N1260">
        <f t="shared" si="97"/>
        <v>14177.399999327958</v>
      </c>
      <c r="O1260">
        <f t="shared" si="98"/>
        <v>16114.499998822808</v>
      </c>
      <c r="P1260">
        <f t="shared" si="99"/>
        <v>19713.400020971894</v>
      </c>
    </row>
    <row r="1261" spans="1:16" x14ac:dyDescent="0.4">
      <c r="A1261" s="1">
        <v>2017</v>
      </c>
      <c r="B1261" s="1">
        <v>6</v>
      </c>
      <c r="C1261" s="1">
        <v>13</v>
      </c>
      <c r="D1261" s="1">
        <v>21.79999923706055</v>
      </c>
      <c r="E1261" s="1">
        <v>23.79999923706055</v>
      </c>
      <c r="F1261" s="1">
        <v>20.10000038146973</v>
      </c>
      <c r="G1261" s="1">
        <v>14.39999961853027</v>
      </c>
      <c r="H1261">
        <f>IF(D1261&lt;&gt;"",MAX('DDD Model Calculations'!$D$20-'Weather Data'!D1261,0),MAX('DDD Model Calculations'!$D$20-AVERAGE('Weather Data'!D1260,'Weather Data'!D1262),0))</f>
        <v>0</v>
      </c>
      <c r="I1261">
        <f>IF(E1261&lt;&gt;"",MAX('DDD Model Calculations'!$D$20-'Weather Data'!E1261,0),MAX('DDD Model Calculations'!$D$20-AVERAGE('Weather Data'!E1260,'Weather Data'!E1262),0))</f>
        <v>0</v>
      </c>
      <c r="J1261">
        <f>IF(F1261&lt;&gt;"",MAX('DDD Model Calculations'!$D$20-'Weather Data'!F1261,0),MAX('DDD Model Calculations'!$D$20-AVERAGE('Weather Data'!F1260,'Weather Data'!F1262),0))</f>
        <v>0</v>
      </c>
      <c r="K1261">
        <f>IF(G1261&lt;&gt;"",MAX('DDD Model Calculations'!$D$20-'Weather Data'!G1261,0),MAX('DDD Model Calculations'!$D$20-AVERAGE('Weather Data'!G1260,'Weather Data'!G1262),0))</f>
        <v>3.6000003814697301</v>
      </c>
      <c r="L1261" s="2">
        <f t="shared" si="95"/>
        <v>42899</v>
      </c>
      <c r="M1261">
        <f t="shared" si="96"/>
        <v>13481.299998298287</v>
      </c>
      <c r="N1261">
        <f t="shared" si="97"/>
        <v>14177.399999327958</v>
      </c>
      <c r="O1261">
        <f t="shared" si="98"/>
        <v>16114.499998822808</v>
      </c>
      <c r="P1261">
        <f t="shared" si="99"/>
        <v>19717.000021353364</v>
      </c>
    </row>
    <row r="1262" spans="1:16" x14ac:dyDescent="0.4">
      <c r="A1262" s="1">
        <v>2017</v>
      </c>
      <c r="B1262" s="1">
        <v>6</v>
      </c>
      <c r="C1262" s="1">
        <v>14</v>
      </c>
      <c r="D1262" s="1">
        <v>19.5</v>
      </c>
      <c r="E1262" s="1">
        <v>22.10000038146973</v>
      </c>
      <c r="F1262" s="1">
        <v>16.79999923706055</v>
      </c>
      <c r="G1262" s="1">
        <v>11.80000019073486</v>
      </c>
      <c r="H1262">
        <f>IF(D1262&lt;&gt;"",MAX('DDD Model Calculations'!$D$20-'Weather Data'!D1262,0),MAX('DDD Model Calculations'!$D$20-AVERAGE('Weather Data'!D1261,'Weather Data'!D1263),0))</f>
        <v>0</v>
      </c>
      <c r="I1262">
        <f>IF(E1262&lt;&gt;"",MAX('DDD Model Calculations'!$D$20-'Weather Data'!E1262,0),MAX('DDD Model Calculations'!$D$20-AVERAGE('Weather Data'!E1261,'Weather Data'!E1263),0))</f>
        <v>0</v>
      </c>
      <c r="J1262">
        <f>IF(F1262&lt;&gt;"",MAX('DDD Model Calculations'!$D$20-'Weather Data'!F1262,0),MAX('DDD Model Calculations'!$D$20-AVERAGE('Weather Data'!F1261,'Weather Data'!F1263),0))</f>
        <v>1.2000007629394496</v>
      </c>
      <c r="K1262">
        <f>IF(G1262&lt;&gt;"",MAX('DDD Model Calculations'!$D$20-'Weather Data'!G1262,0),MAX('DDD Model Calculations'!$D$20-AVERAGE('Weather Data'!G1261,'Weather Data'!G1263),0))</f>
        <v>6.1999998092651403</v>
      </c>
      <c r="L1262" s="2">
        <f t="shared" si="95"/>
        <v>42900</v>
      </c>
      <c r="M1262">
        <f t="shared" si="96"/>
        <v>13481.299998298287</v>
      </c>
      <c r="N1262">
        <f t="shared" si="97"/>
        <v>14177.399999327958</v>
      </c>
      <c r="O1262">
        <f t="shared" si="98"/>
        <v>16115.699999585748</v>
      </c>
      <c r="P1262">
        <f t="shared" si="99"/>
        <v>19723.200021162629</v>
      </c>
    </row>
    <row r="1263" spans="1:16" x14ac:dyDescent="0.4">
      <c r="A1263" s="1">
        <v>2017</v>
      </c>
      <c r="B1263" s="1">
        <v>6</v>
      </c>
      <c r="C1263" s="1">
        <v>15</v>
      </c>
      <c r="D1263" s="1">
        <v>18.29999923706055</v>
      </c>
      <c r="E1263" s="1">
        <v>21</v>
      </c>
      <c r="F1263" s="1">
        <v>16.5</v>
      </c>
      <c r="G1263" s="1">
        <v>13.89999961853027</v>
      </c>
      <c r="H1263">
        <f>IF(D1263&lt;&gt;"",MAX('DDD Model Calculations'!$D$20-'Weather Data'!D1263,0),MAX('DDD Model Calculations'!$D$20-AVERAGE('Weather Data'!D1262,'Weather Data'!D1264),0))</f>
        <v>0</v>
      </c>
      <c r="I1263">
        <f>IF(E1263&lt;&gt;"",MAX('DDD Model Calculations'!$D$20-'Weather Data'!E1263,0),MAX('DDD Model Calculations'!$D$20-AVERAGE('Weather Data'!E1262,'Weather Data'!E1264),0))</f>
        <v>0</v>
      </c>
      <c r="J1263">
        <f>IF(F1263&lt;&gt;"",MAX('DDD Model Calculations'!$D$20-'Weather Data'!F1263,0),MAX('DDD Model Calculations'!$D$20-AVERAGE('Weather Data'!F1262,'Weather Data'!F1264),0))</f>
        <v>1.5</v>
      </c>
      <c r="K1263">
        <f>IF(G1263&lt;&gt;"",MAX('DDD Model Calculations'!$D$20-'Weather Data'!G1263,0),MAX('DDD Model Calculations'!$D$20-AVERAGE('Weather Data'!G1262,'Weather Data'!G1264),0))</f>
        <v>4.1000003814697301</v>
      </c>
      <c r="L1263" s="2">
        <f t="shared" si="95"/>
        <v>42901</v>
      </c>
      <c r="M1263">
        <f t="shared" si="96"/>
        <v>13481.299998298287</v>
      </c>
      <c r="N1263">
        <f t="shared" si="97"/>
        <v>14177.399999327958</v>
      </c>
      <c r="O1263">
        <f t="shared" si="98"/>
        <v>16117.199999585748</v>
      </c>
      <c r="P1263">
        <f t="shared" si="99"/>
        <v>19727.300021544099</v>
      </c>
    </row>
    <row r="1264" spans="1:16" x14ac:dyDescent="0.4">
      <c r="A1264" s="1">
        <v>2017</v>
      </c>
      <c r="B1264" s="1">
        <v>6</v>
      </c>
      <c r="C1264" s="1">
        <v>16</v>
      </c>
      <c r="D1264" s="1">
        <v>23.60000038146973</v>
      </c>
      <c r="E1264" s="1">
        <v>23</v>
      </c>
      <c r="F1264" s="1">
        <v>18</v>
      </c>
      <c r="G1264" s="1">
        <v>17.20000076293945</v>
      </c>
      <c r="H1264">
        <f>IF(D1264&lt;&gt;"",MAX('DDD Model Calculations'!$D$20-'Weather Data'!D1264,0),MAX('DDD Model Calculations'!$D$20-AVERAGE('Weather Data'!D1263,'Weather Data'!D1265),0))</f>
        <v>0</v>
      </c>
      <c r="I1264">
        <f>IF(E1264&lt;&gt;"",MAX('DDD Model Calculations'!$D$20-'Weather Data'!E1264,0),MAX('DDD Model Calculations'!$D$20-AVERAGE('Weather Data'!E1263,'Weather Data'!E1265),0))</f>
        <v>0</v>
      </c>
      <c r="J1264">
        <f>IF(F1264&lt;&gt;"",MAX('DDD Model Calculations'!$D$20-'Weather Data'!F1264,0),MAX('DDD Model Calculations'!$D$20-AVERAGE('Weather Data'!F1263,'Weather Data'!F1265),0))</f>
        <v>0</v>
      </c>
      <c r="K1264">
        <f>IF(G1264&lt;&gt;"",MAX('DDD Model Calculations'!$D$20-'Weather Data'!G1264,0),MAX('DDD Model Calculations'!$D$20-AVERAGE('Weather Data'!G1263,'Weather Data'!G1265),0))</f>
        <v>0.79999923706055043</v>
      </c>
      <c r="L1264" s="2">
        <f t="shared" si="95"/>
        <v>42902</v>
      </c>
      <c r="M1264">
        <f t="shared" si="96"/>
        <v>13481.299998298287</v>
      </c>
      <c r="N1264">
        <f t="shared" si="97"/>
        <v>14177.399999327958</v>
      </c>
      <c r="O1264">
        <f t="shared" si="98"/>
        <v>16117.199999585748</v>
      </c>
      <c r="P1264">
        <f t="shared" si="99"/>
        <v>19728.100020781159</v>
      </c>
    </row>
    <row r="1265" spans="1:16" x14ac:dyDescent="0.4">
      <c r="A1265" s="1">
        <v>2017</v>
      </c>
      <c r="B1265" s="1">
        <v>6</v>
      </c>
      <c r="C1265" s="1">
        <v>17</v>
      </c>
      <c r="D1265" s="1">
        <v>23.60000038146973</v>
      </c>
      <c r="E1265" s="1">
        <v>23.10000038146973</v>
      </c>
      <c r="F1265" s="1">
        <v>20.70000076293945</v>
      </c>
      <c r="G1265" s="1">
        <v>16.70000076293945</v>
      </c>
      <c r="H1265">
        <f>IF(D1265&lt;&gt;"",MAX('DDD Model Calculations'!$D$20-'Weather Data'!D1265,0),MAX('DDD Model Calculations'!$D$20-AVERAGE('Weather Data'!D1264,'Weather Data'!D1266),0))</f>
        <v>0</v>
      </c>
      <c r="I1265">
        <f>IF(E1265&lt;&gt;"",MAX('DDD Model Calculations'!$D$20-'Weather Data'!E1265,0),MAX('DDD Model Calculations'!$D$20-AVERAGE('Weather Data'!E1264,'Weather Data'!E1266),0))</f>
        <v>0</v>
      </c>
      <c r="J1265">
        <f>IF(F1265&lt;&gt;"",MAX('DDD Model Calculations'!$D$20-'Weather Data'!F1265,0),MAX('DDD Model Calculations'!$D$20-AVERAGE('Weather Data'!F1264,'Weather Data'!F1266),0))</f>
        <v>0</v>
      </c>
      <c r="K1265">
        <f>IF(G1265&lt;&gt;"",MAX('DDD Model Calculations'!$D$20-'Weather Data'!G1265,0),MAX('DDD Model Calculations'!$D$20-AVERAGE('Weather Data'!G1264,'Weather Data'!G1266),0))</f>
        <v>1.2999992370605504</v>
      </c>
      <c r="L1265" s="2">
        <f t="shared" si="95"/>
        <v>42903</v>
      </c>
      <c r="M1265">
        <f t="shared" si="96"/>
        <v>13481.299998298287</v>
      </c>
      <c r="N1265">
        <f t="shared" si="97"/>
        <v>14177.399999327958</v>
      </c>
      <c r="O1265">
        <f t="shared" si="98"/>
        <v>16117.199999585748</v>
      </c>
      <c r="P1265">
        <f t="shared" si="99"/>
        <v>19729.40002001822</v>
      </c>
    </row>
    <row r="1266" spans="1:16" x14ac:dyDescent="0.4">
      <c r="A1266" s="1">
        <v>2017</v>
      </c>
      <c r="B1266" s="1">
        <v>6</v>
      </c>
      <c r="C1266" s="1">
        <v>18</v>
      </c>
      <c r="D1266" s="1">
        <v>24.39999961853027</v>
      </c>
      <c r="E1266" s="1">
        <v>21.89999961853027</v>
      </c>
      <c r="F1266" s="1">
        <v>25.20000076293945</v>
      </c>
      <c r="G1266" s="1">
        <v>15.69999980926514</v>
      </c>
      <c r="H1266">
        <f>IF(D1266&lt;&gt;"",MAX('DDD Model Calculations'!$D$20-'Weather Data'!D1266,0),MAX('DDD Model Calculations'!$D$20-AVERAGE('Weather Data'!D1265,'Weather Data'!D1267),0))</f>
        <v>0</v>
      </c>
      <c r="I1266">
        <f>IF(E1266&lt;&gt;"",MAX('DDD Model Calculations'!$D$20-'Weather Data'!E1266,0),MAX('DDD Model Calculations'!$D$20-AVERAGE('Weather Data'!E1265,'Weather Data'!E1267),0))</f>
        <v>0</v>
      </c>
      <c r="J1266">
        <f>IF(F1266&lt;&gt;"",MAX('DDD Model Calculations'!$D$20-'Weather Data'!F1266,0),MAX('DDD Model Calculations'!$D$20-AVERAGE('Weather Data'!F1265,'Weather Data'!F1267),0))</f>
        <v>0</v>
      </c>
      <c r="K1266">
        <f>IF(G1266&lt;&gt;"",MAX('DDD Model Calculations'!$D$20-'Weather Data'!G1266,0),MAX('DDD Model Calculations'!$D$20-AVERAGE('Weather Data'!G1265,'Weather Data'!G1267),0))</f>
        <v>2.3000001907348597</v>
      </c>
      <c r="L1266" s="2">
        <f t="shared" si="95"/>
        <v>42904</v>
      </c>
      <c r="M1266">
        <f t="shared" si="96"/>
        <v>13481.299998298287</v>
      </c>
      <c r="N1266">
        <f t="shared" si="97"/>
        <v>14177.399999327958</v>
      </c>
      <c r="O1266">
        <f t="shared" si="98"/>
        <v>16117.199999585748</v>
      </c>
      <c r="P1266">
        <f t="shared" si="99"/>
        <v>19731.700020208955</v>
      </c>
    </row>
    <row r="1267" spans="1:16" x14ac:dyDescent="0.4">
      <c r="A1267" s="1">
        <v>2017</v>
      </c>
      <c r="B1267" s="1">
        <v>6</v>
      </c>
      <c r="C1267" s="1">
        <v>19</v>
      </c>
      <c r="D1267" s="1">
        <v>21.70000076293945</v>
      </c>
      <c r="E1267" s="1">
        <v>19.29999923706055</v>
      </c>
      <c r="F1267" s="1">
        <v>22</v>
      </c>
      <c r="G1267" s="1">
        <v>13.60000038146973</v>
      </c>
      <c r="H1267">
        <f>IF(D1267&lt;&gt;"",MAX('DDD Model Calculations'!$D$20-'Weather Data'!D1267,0),MAX('DDD Model Calculations'!$D$20-AVERAGE('Weather Data'!D1266,'Weather Data'!D1268),0))</f>
        <v>0</v>
      </c>
      <c r="I1267">
        <f>IF(E1267&lt;&gt;"",MAX('DDD Model Calculations'!$D$20-'Weather Data'!E1267,0),MAX('DDD Model Calculations'!$D$20-AVERAGE('Weather Data'!E1266,'Weather Data'!E1268),0))</f>
        <v>0</v>
      </c>
      <c r="J1267">
        <f>IF(F1267&lt;&gt;"",MAX('DDD Model Calculations'!$D$20-'Weather Data'!F1267,0),MAX('DDD Model Calculations'!$D$20-AVERAGE('Weather Data'!F1266,'Weather Data'!F1268),0))</f>
        <v>0</v>
      </c>
      <c r="K1267">
        <f>IF(G1267&lt;&gt;"",MAX('DDD Model Calculations'!$D$20-'Weather Data'!G1267,0),MAX('DDD Model Calculations'!$D$20-AVERAGE('Weather Data'!G1266,'Weather Data'!G1268),0))</f>
        <v>4.3999996185302699</v>
      </c>
      <c r="L1267" s="2">
        <f t="shared" si="95"/>
        <v>42905</v>
      </c>
      <c r="M1267">
        <f t="shared" si="96"/>
        <v>13481.299998298287</v>
      </c>
      <c r="N1267">
        <f t="shared" si="97"/>
        <v>14177.399999327958</v>
      </c>
      <c r="O1267">
        <f t="shared" si="98"/>
        <v>16117.199999585748</v>
      </c>
      <c r="P1267">
        <f t="shared" si="99"/>
        <v>19736.100019827485</v>
      </c>
    </row>
    <row r="1268" spans="1:16" x14ac:dyDescent="0.4">
      <c r="A1268" s="1">
        <v>2017</v>
      </c>
      <c r="B1268" s="1">
        <v>6</v>
      </c>
      <c r="C1268" s="1">
        <v>20</v>
      </c>
      <c r="D1268" s="1">
        <v>18.5</v>
      </c>
      <c r="E1268" s="1">
        <v>16.89999961853027</v>
      </c>
      <c r="F1268" s="1">
        <v>20.39999961853027</v>
      </c>
      <c r="G1268" s="1">
        <v>14.89999961853027</v>
      </c>
      <c r="H1268">
        <f>IF(D1268&lt;&gt;"",MAX('DDD Model Calculations'!$D$20-'Weather Data'!D1268,0),MAX('DDD Model Calculations'!$D$20-AVERAGE('Weather Data'!D1267,'Weather Data'!D1269),0))</f>
        <v>0</v>
      </c>
      <c r="I1268">
        <f>IF(E1268&lt;&gt;"",MAX('DDD Model Calculations'!$D$20-'Weather Data'!E1268,0),MAX('DDD Model Calculations'!$D$20-AVERAGE('Weather Data'!E1267,'Weather Data'!E1269),0))</f>
        <v>1.1000003814697301</v>
      </c>
      <c r="J1268">
        <f>IF(F1268&lt;&gt;"",MAX('DDD Model Calculations'!$D$20-'Weather Data'!F1268,0),MAX('DDD Model Calculations'!$D$20-AVERAGE('Weather Data'!F1267,'Weather Data'!F1269),0))</f>
        <v>0</v>
      </c>
      <c r="K1268">
        <f>IF(G1268&lt;&gt;"",MAX('DDD Model Calculations'!$D$20-'Weather Data'!G1268,0),MAX('DDD Model Calculations'!$D$20-AVERAGE('Weather Data'!G1267,'Weather Data'!G1269),0))</f>
        <v>3.1000003814697301</v>
      </c>
      <c r="L1268" s="2">
        <f t="shared" si="95"/>
        <v>42906</v>
      </c>
      <c r="M1268">
        <f t="shared" si="96"/>
        <v>13481.299998298287</v>
      </c>
      <c r="N1268">
        <f t="shared" si="97"/>
        <v>14178.499999709427</v>
      </c>
      <c r="O1268">
        <f t="shared" si="98"/>
        <v>16117.199999585748</v>
      </c>
      <c r="P1268">
        <f t="shared" si="99"/>
        <v>19739.200020208955</v>
      </c>
    </row>
    <row r="1269" spans="1:16" x14ac:dyDescent="0.4">
      <c r="A1269" s="1">
        <v>2017</v>
      </c>
      <c r="B1269" s="1">
        <v>6</v>
      </c>
      <c r="C1269" s="1">
        <v>21</v>
      </c>
      <c r="D1269" s="1">
        <v>17.79999923706055</v>
      </c>
      <c r="E1269" s="1">
        <v>16.20000076293945</v>
      </c>
      <c r="F1269" s="1">
        <v>18.39999961853027</v>
      </c>
      <c r="G1269" s="1">
        <v>15</v>
      </c>
      <c r="H1269">
        <f>IF(D1269&lt;&gt;"",MAX('DDD Model Calculations'!$D$20-'Weather Data'!D1269,0),MAX('DDD Model Calculations'!$D$20-AVERAGE('Weather Data'!D1268,'Weather Data'!D1270),0))</f>
        <v>0.20000076293944957</v>
      </c>
      <c r="I1269">
        <f>IF(E1269&lt;&gt;"",MAX('DDD Model Calculations'!$D$20-'Weather Data'!E1269,0),MAX('DDD Model Calculations'!$D$20-AVERAGE('Weather Data'!E1268,'Weather Data'!E1270),0))</f>
        <v>1.7999992370605504</v>
      </c>
      <c r="J1269">
        <f>IF(F1269&lt;&gt;"",MAX('DDD Model Calculations'!$D$20-'Weather Data'!F1269,0),MAX('DDD Model Calculations'!$D$20-AVERAGE('Weather Data'!F1268,'Weather Data'!F1270),0))</f>
        <v>0</v>
      </c>
      <c r="K1269">
        <f>IF(G1269&lt;&gt;"",MAX('DDD Model Calculations'!$D$20-'Weather Data'!G1269,0),MAX('DDD Model Calculations'!$D$20-AVERAGE('Weather Data'!G1268,'Weather Data'!G1270),0))</f>
        <v>3</v>
      </c>
      <c r="L1269" s="2">
        <f t="shared" si="95"/>
        <v>42907</v>
      </c>
      <c r="M1269">
        <f t="shared" si="96"/>
        <v>13481.499999061227</v>
      </c>
      <c r="N1269">
        <f t="shared" si="97"/>
        <v>14180.299998946488</v>
      </c>
      <c r="O1269">
        <f t="shared" si="98"/>
        <v>16117.199999585748</v>
      </c>
      <c r="P1269">
        <f t="shared" si="99"/>
        <v>19742.200020208955</v>
      </c>
    </row>
    <row r="1270" spans="1:16" x14ac:dyDescent="0.4">
      <c r="A1270" s="1">
        <v>2017</v>
      </c>
      <c r="B1270" s="1">
        <v>6</v>
      </c>
      <c r="C1270" s="1">
        <v>22</v>
      </c>
      <c r="D1270" s="1">
        <v>19.20000076293945</v>
      </c>
      <c r="E1270" s="1">
        <v>19.89999961853027</v>
      </c>
      <c r="F1270" s="1">
        <v>18.20000076293945</v>
      </c>
      <c r="G1270" s="1">
        <v>17.20000076293945</v>
      </c>
      <c r="H1270">
        <f>IF(D1270&lt;&gt;"",MAX('DDD Model Calculations'!$D$20-'Weather Data'!D1270,0),MAX('DDD Model Calculations'!$D$20-AVERAGE('Weather Data'!D1269,'Weather Data'!D1271),0))</f>
        <v>0</v>
      </c>
      <c r="I1270">
        <f>IF(E1270&lt;&gt;"",MAX('DDD Model Calculations'!$D$20-'Weather Data'!E1270,0),MAX('DDD Model Calculations'!$D$20-AVERAGE('Weather Data'!E1269,'Weather Data'!E1271),0))</f>
        <v>0</v>
      </c>
      <c r="J1270">
        <f>IF(F1270&lt;&gt;"",MAX('DDD Model Calculations'!$D$20-'Weather Data'!F1270,0),MAX('DDD Model Calculations'!$D$20-AVERAGE('Weather Data'!F1269,'Weather Data'!F1271),0))</f>
        <v>0</v>
      </c>
      <c r="K1270">
        <f>IF(G1270&lt;&gt;"",MAX('DDD Model Calculations'!$D$20-'Weather Data'!G1270,0),MAX('DDD Model Calculations'!$D$20-AVERAGE('Weather Data'!G1269,'Weather Data'!G1271),0))</f>
        <v>0.79999923706055043</v>
      </c>
      <c r="L1270" s="2">
        <f t="shared" si="95"/>
        <v>42908</v>
      </c>
      <c r="M1270">
        <f t="shared" si="96"/>
        <v>13481.499999061227</v>
      </c>
      <c r="N1270">
        <f t="shared" si="97"/>
        <v>14180.299998946488</v>
      </c>
      <c r="O1270">
        <f t="shared" si="98"/>
        <v>16117.199999585748</v>
      </c>
      <c r="P1270">
        <f t="shared" si="99"/>
        <v>19743.000019446015</v>
      </c>
    </row>
    <row r="1271" spans="1:16" x14ac:dyDescent="0.4">
      <c r="A1271" s="1">
        <v>2017</v>
      </c>
      <c r="B1271" s="1">
        <v>6</v>
      </c>
      <c r="C1271" s="1">
        <v>23</v>
      </c>
      <c r="D1271" s="1">
        <v>21.39999961853027</v>
      </c>
      <c r="E1271" s="1">
        <v>20.60000038146973</v>
      </c>
      <c r="F1271" s="1">
        <v>20.10000038146973</v>
      </c>
      <c r="G1271" s="1">
        <v>14.89999961853027</v>
      </c>
      <c r="H1271">
        <f>IF(D1271&lt;&gt;"",MAX('DDD Model Calculations'!$D$20-'Weather Data'!D1271,0),MAX('DDD Model Calculations'!$D$20-AVERAGE('Weather Data'!D1270,'Weather Data'!D1272),0))</f>
        <v>0</v>
      </c>
      <c r="I1271">
        <f>IF(E1271&lt;&gt;"",MAX('DDD Model Calculations'!$D$20-'Weather Data'!E1271,0),MAX('DDD Model Calculations'!$D$20-AVERAGE('Weather Data'!E1270,'Weather Data'!E1272),0))</f>
        <v>0</v>
      </c>
      <c r="J1271">
        <f>IF(F1271&lt;&gt;"",MAX('DDD Model Calculations'!$D$20-'Weather Data'!F1271,0),MAX('DDD Model Calculations'!$D$20-AVERAGE('Weather Data'!F1270,'Weather Data'!F1272),0))</f>
        <v>0</v>
      </c>
      <c r="K1271">
        <f>IF(G1271&lt;&gt;"",MAX('DDD Model Calculations'!$D$20-'Weather Data'!G1271,0),MAX('DDD Model Calculations'!$D$20-AVERAGE('Weather Data'!G1270,'Weather Data'!G1272),0))</f>
        <v>3.1000003814697301</v>
      </c>
      <c r="L1271" s="2">
        <f t="shared" si="95"/>
        <v>42909</v>
      </c>
      <c r="M1271">
        <f t="shared" si="96"/>
        <v>13481.499999061227</v>
      </c>
      <c r="N1271">
        <f t="shared" si="97"/>
        <v>14180.299998946488</v>
      </c>
      <c r="O1271">
        <f t="shared" si="98"/>
        <v>16117.199999585748</v>
      </c>
      <c r="P1271">
        <f t="shared" si="99"/>
        <v>19746.100019827485</v>
      </c>
    </row>
    <row r="1272" spans="1:16" x14ac:dyDescent="0.4">
      <c r="A1272" s="1">
        <v>2017</v>
      </c>
      <c r="B1272" s="1">
        <v>6</v>
      </c>
      <c r="C1272" s="1">
        <v>24</v>
      </c>
      <c r="D1272" s="1">
        <v>19.5</v>
      </c>
      <c r="E1272" s="1">
        <v>18.10000038146973</v>
      </c>
      <c r="F1272" s="1">
        <v>20.20000076293945</v>
      </c>
      <c r="G1272" s="1">
        <v>14.69999980926514</v>
      </c>
      <c r="H1272">
        <f>IF(D1272&lt;&gt;"",MAX('DDD Model Calculations'!$D$20-'Weather Data'!D1272,0),MAX('DDD Model Calculations'!$D$20-AVERAGE('Weather Data'!D1271,'Weather Data'!D1273),0))</f>
        <v>0</v>
      </c>
      <c r="I1272">
        <f>IF(E1272&lt;&gt;"",MAX('DDD Model Calculations'!$D$20-'Weather Data'!E1272,0),MAX('DDD Model Calculations'!$D$20-AVERAGE('Weather Data'!E1271,'Weather Data'!E1273),0))</f>
        <v>0</v>
      </c>
      <c r="J1272">
        <f>IF(F1272&lt;&gt;"",MAX('DDD Model Calculations'!$D$20-'Weather Data'!F1272,0),MAX('DDD Model Calculations'!$D$20-AVERAGE('Weather Data'!F1271,'Weather Data'!F1273),0))</f>
        <v>0</v>
      </c>
      <c r="K1272">
        <f>IF(G1272&lt;&gt;"",MAX('DDD Model Calculations'!$D$20-'Weather Data'!G1272,0),MAX('DDD Model Calculations'!$D$20-AVERAGE('Weather Data'!G1271,'Weather Data'!G1273),0))</f>
        <v>3.3000001907348597</v>
      </c>
      <c r="L1272" s="2">
        <f t="shared" si="95"/>
        <v>42910</v>
      </c>
      <c r="M1272">
        <f t="shared" si="96"/>
        <v>13481.499999061227</v>
      </c>
      <c r="N1272">
        <f t="shared" si="97"/>
        <v>14180.299998946488</v>
      </c>
      <c r="O1272">
        <f t="shared" si="98"/>
        <v>16117.199999585748</v>
      </c>
      <c r="P1272">
        <f t="shared" si="99"/>
        <v>19749.40002001822</v>
      </c>
    </row>
    <row r="1273" spans="1:16" x14ac:dyDescent="0.4">
      <c r="A1273" s="1">
        <v>2017</v>
      </c>
      <c r="B1273" s="1">
        <v>6</v>
      </c>
      <c r="C1273" s="1">
        <v>25</v>
      </c>
      <c r="D1273" s="1">
        <v>17.70000076293945</v>
      </c>
      <c r="E1273" s="1">
        <v>15.80000019073486</v>
      </c>
      <c r="F1273" s="1">
        <v>16</v>
      </c>
      <c r="G1273" s="1">
        <v>11.89999961853027</v>
      </c>
      <c r="H1273">
        <f>IF(D1273&lt;&gt;"",MAX('DDD Model Calculations'!$D$20-'Weather Data'!D1273,0),MAX('DDD Model Calculations'!$D$20-AVERAGE('Weather Data'!D1272,'Weather Data'!D1274),0))</f>
        <v>0.29999923706055043</v>
      </c>
      <c r="I1273">
        <f>IF(E1273&lt;&gt;"",MAX('DDD Model Calculations'!$D$20-'Weather Data'!E1273,0),MAX('DDD Model Calculations'!$D$20-AVERAGE('Weather Data'!E1272,'Weather Data'!E1274),0))</f>
        <v>2.1999998092651403</v>
      </c>
      <c r="J1273">
        <f>IF(F1273&lt;&gt;"",MAX('DDD Model Calculations'!$D$20-'Weather Data'!F1273,0),MAX('DDD Model Calculations'!$D$20-AVERAGE('Weather Data'!F1272,'Weather Data'!F1274),0))</f>
        <v>2</v>
      </c>
      <c r="K1273">
        <f>IF(G1273&lt;&gt;"",MAX('DDD Model Calculations'!$D$20-'Weather Data'!G1273,0),MAX('DDD Model Calculations'!$D$20-AVERAGE('Weather Data'!G1272,'Weather Data'!G1274),0))</f>
        <v>6.1000003814697301</v>
      </c>
      <c r="L1273" s="2">
        <f t="shared" si="95"/>
        <v>42911</v>
      </c>
      <c r="M1273">
        <f t="shared" si="96"/>
        <v>13481.799998298287</v>
      </c>
      <c r="N1273">
        <f t="shared" si="97"/>
        <v>14182.499998755753</v>
      </c>
      <c r="O1273">
        <f t="shared" si="98"/>
        <v>16119.199999585748</v>
      </c>
      <c r="P1273">
        <f t="shared" si="99"/>
        <v>19755.50002039969</v>
      </c>
    </row>
    <row r="1274" spans="1:16" x14ac:dyDescent="0.4">
      <c r="A1274" s="1">
        <v>2017</v>
      </c>
      <c r="B1274" s="1">
        <v>6</v>
      </c>
      <c r="C1274" s="1">
        <v>26</v>
      </c>
      <c r="D1274" s="1">
        <v>16.60000038146973</v>
      </c>
      <c r="E1274" s="1">
        <v>15</v>
      </c>
      <c r="F1274" s="1">
        <v>17.10000038146973</v>
      </c>
      <c r="G1274" s="1">
        <v>14.5</v>
      </c>
      <c r="H1274">
        <f>IF(D1274&lt;&gt;"",MAX('DDD Model Calculations'!$D$20-'Weather Data'!D1274,0),MAX('DDD Model Calculations'!$D$20-AVERAGE('Weather Data'!D1273,'Weather Data'!D1275),0))</f>
        <v>1.3999996185302699</v>
      </c>
      <c r="I1274">
        <f>IF(E1274&lt;&gt;"",MAX('DDD Model Calculations'!$D$20-'Weather Data'!E1274,0),MAX('DDD Model Calculations'!$D$20-AVERAGE('Weather Data'!E1273,'Weather Data'!E1275),0))</f>
        <v>3</v>
      </c>
      <c r="J1274">
        <f>IF(F1274&lt;&gt;"",MAX('DDD Model Calculations'!$D$20-'Weather Data'!F1274,0),MAX('DDD Model Calculations'!$D$20-AVERAGE('Weather Data'!F1273,'Weather Data'!F1275),0))</f>
        <v>0.89999961853026988</v>
      </c>
      <c r="K1274">
        <f>IF(G1274&lt;&gt;"",MAX('DDD Model Calculations'!$D$20-'Weather Data'!G1274,0),MAX('DDD Model Calculations'!$D$20-AVERAGE('Weather Data'!G1273,'Weather Data'!G1275),0))</f>
        <v>3.5</v>
      </c>
      <c r="L1274" s="2">
        <f t="shared" si="95"/>
        <v>42912</v>
      </c>
      <c r="M1274">
        <f t="shared" si="96"/>
        <v>13483.199997916818</v>
      </c>
      <c r="N1274">
        <f t="shared" si="97"/>
        <v>14185.499998755753</v>
      </c>
      <c r="O1274">
        <f t="shared" si="98"/>
        <v>16120.099999204278</v>
      </c>
      <c r="P1274">
        <f t="shared" si="99"/>
        <v>19759.00002039969</v>
      </c>
    </row>
    <row r="1275" spans="1:16" x14ac:dyDescent="0.4">
      <c r="A1275" s="1">
        <v>2017</v>
      </c>
      <c r="B1275" s="1">
        <v>6</v>
      </c>
      <c r="C1275" s="1">
        <v>27</v>
      </c>
      <c r="D1275" s="1">
        <v>16</v>
      </c>
      <c r="E1275" s="1">
        <v>14</v>
      </c>
      <c r="F1275" s="1">
        <v>14.30000019073486</v>
      </c>
      <c r="G1275" s="1">
        <v>15.30000019073486</v>
      </c>
      <c r="H1275">
        <f>IF(D1275&lt;&gt;"",MAX('DDD Model Calculations'!$D$20-'Weather Data'!D1275,0),MAX('DDD Model Calculations'!$D$20-AVERAGE('Weather Data'!D1274,'Weather Data'!D1276),0))</f>
        <v>2</v>
      </c>
      <c r="I1275">
        <f>IF(E1275&lt;&gt;"",MAX('DDD Model Calculations'!$D$20-'Weather Data'!E1275,0),MAX('DDD Model Calculations'!$D$20-AVERAGE('Weather Data'!E1274,'Weather Data'!E1276),0))</f>
        <v>4</v>
      </c>
      <c r="J1275">
        <f>IF(F1275&lt;&gt;"",MAX('DDD Model Calculations'!$D$20-'Weather Data'!F1275,0),MAX('DDD Model Calculations'!$D$20-AVERAGE('Weather Data'!F1274,'Weather Data'!F1276),0))</f>
        <v>3.6999998092651403</v>
      </c>
      <c r="K1275">
        <f>IF(G1275&lt;&gt;"",MAX('DDD Model Calculations'!$D$20-'Weather Data'!G1275,0),MAX('DDD Model Calculations'!$D$20-AVERAGE('Weather Data'!G1274,'Weather Data'!G1276),0))</f>
        <v>2.6999998092651403</v>
      </c>
      <c r="L1275" s="2">
        <f t="shared" si="95"/>
        <v>42913</v>
      </c>
      <c r="M1275">
        <f t="shared" si="96"/>
        <v>13485.199997916818</v>
      </c>
      <c r="N1275">
        <f t="shared" si="97"/>
        <v>14189.499998755753</v>
      </c>
      <c r="O1275">
        <f t="shared" si="98"/>
        <v>16123.799999013543</v>
      </c>
      <c r="P1275">
        <f t="shared" si="99"/>
        <v>19761.700020208955</v>
      </c>
    </row>
    <row r="1276" spans="1:16" x14ac:dyDescent="0.4">
      <c r="A1276" s="1">
        <v>2017</v>
      </c>
      <c r="B1276" s="1">
        <v>6</v>
      </c>
      <c r="C1276" s="1">
        <v>28</v>
      </c>
      <c r="D1276" s="1">
        <v>18.39999961853027</v>
      </c>
      <c r="E1276" s="1">
        <v>17</v>
      </c>
      <c r="F1276" s="1">
        <v>16.5</v>
      </c>
      <c r="G1276" s="1">
        <v>13.5</v>
      </c>
      <c r="H1276">
        <f>IF(D1276&lt;&gt;"",MAX('DDD Model Calculations'!$D$20-'Weather Data'!D1276,0),MAX('DDD Model Calculations'!$D$20-AVERAGE('Weather Data'!D1275,'Weather Data'!D1277),0))</f>
        <v>0</v>
      </c>
      <c r="I1276">
        <f>IF(E1276&lt;&gt;"",MAX('DDD Model Calculations'!$D$20-'Weather Data'!E1276,0),MAX('DDD Model Calculations'!$D$20-AVERAGE('Weather Data'!E1275,'Weather Data'!E1277),0))</f>
        <v>1</v>
      </c>
      <c r="J1276">
        <f>IF(F1276&lt;&gt;"",MAX('DDD Model Calculations'!$D$20-'Weather Data'!F1276,0),MAX('DDD Model Calculations'!$D$20-AVERAGE('Weather Data'!F1275,'Weather Data'!F1277),0))</f>
        <v>1.5</v>
      </c>
      <c r="K1276">
        <f>IF(G1276&lt;&gt;"",MAX('DDD Model Calculations'!$D$20-'Weather Data'!G1276,0),MAX('DDD Model Calculations'!$D$20-AVERAGE('Weather Data'!G1275,'Weather Data'!G1277),0))</f>
        <v>4.5</v>
      </c>
      <c r="L1276" s="2">
        <f t="shared" si="95"/>
        <v>42914</v>
      </c>
      <c r="M1276">
        <f t="shared" si="96"/>
        <v>13485.199997916818</v>
      </c>
      <c r="N1276">
        <f t="shared" si="97"/>
        <v>14190.499998755753</v>
      </c>
      <c r="O1276">
        <f t="shared" si="98"/>
        <v>16125.299999013543</v>
      </c>
      <c r="P1276">
        <f t="shared" si="99"/>
        <v>19766.200020208955</v>
      </c>
    </row>
    <row r="1277" spans="1:16" x14ac:dyDescent="0.4">
      <c r="A1277" s="1">
        <v>2017</v>
      </c>
      <c r="B1277" s="1">
        <v>6</v>
      </c>
      <c r="C1277" s="1">
        <v>29</v>
      </c>
      <c r="D1277" s="1">
        <v>21.29999923706055</v>
      </c>
      <c r="E1277" s="1">
        <v>21.70000076293945</v>
      </c>
      <c r="F1277" s="1">
        <v>14.80000019073486</v>
      </c>
      <c r="G1277" s="1">
        <v>14.39999961853027</v>
      </c>
      <c r="H1277">
        <f>IF(D1277&lt;&gt;"",MAX('DDD Model Calculations'!$D$20-'Weather Data'!D1277,0),MAX('DDD Model Calculations'!$D$20-AVERAGE('Weather Data'!D1276,'Weather Data'!D1278),0))</f>
        <v>0</v>
      </c>
      <c r="I1277">
        <f>IF(E1277&lt;&gt;"",MAX('DDD Model Calculations'!$D$20-'Weather Data'!E1277,0),MAX('DDD Model Calculations'!$D$20-AVERAGE('Weather Data'!E1276,'Weather Data'!E1278),0))</f>
        <v>0</v>
      </c>
      <c r="J1277">
        <f>IF(F1277&lt;&gt;"",MAX('DDD Model Calculations'!$D$20-'Weather Data'!F1277,0),MAX('DDD Model Calculations'!$D$20-AVERAGE('Weather Data'!F1276,'Weather Data'!F1278),0))</f>
        <v>3.1999998092651403</v>
      </c>
      <c r="K1277">
        <f>IF(G1277&lt;&gt;"",MAX('DDD Model Calculations'!$D$20-'Weather Data'!G1277,0),MAX('DDD Model Calculations'!$D$20-AVERAGE('Weather Data'!G1276,'Weather Data'!G1278),0))</f>
        <v>3.6000003814697301</v>
      </c>
      <c r="L1277" s="2">
        <f t="shared" si="95"/>
        <v>42915</v>
      </c>
      <c r="M1277">
        <f t="shared" si="96"/>
        <v>13485.199997916818</v>
      </c>
      <c r="N1277">
        <f t="shared" si="97"/>
        <v>14190.499998755753</v>
      </c>
      <c r="O1277">
        <f t="shared" si="98"/>
        <v>16128.499998822808</v>
      </c>
      <c r="P1277">
        <f t="shared" si="99"/>
        <v>19769.800020590425</v>
      </c>
    </row>
    <row r="1278" spans="1:16" x14ac:dyDescent="0.4">
      <c r="A1278" s="1">
        <v>2017</v>
      </c>
      <c r="B1278" s="1">
        <v>6</v>
      </c>
      <c r="C1278" s="1">
        <v>30</v>
      </c>
      <c r="D1278" s="1">
        <v>24.20000076293945</v>
      </c>
      <c r="E1278" s="1">
        <v>22.89999961853027</v>
      </c>
      <c r="F1278" s="1">
        <v>19.29999923706055</v>
      </c>
      <c r="G1278" s="1">
        <v>16.5</v>
      </c>
      <c r="H1278">
        <f>IF(D1278&lt;&gt;"",MAX('DDD Model Calculations'!$D$20-'Weather Data'!D1278,0),MAX('DDD Model Calculations'!$D$20-AVERAGE('Weather Data'!D1277,'Weather Data'!D1279),0))</f>
        <v>0</v>
      </c>
      <c r="I1278">
        <f>IF(E1278&lt;&gt;"",MAX('DDD Model Calculations'!$D$20-'Weather Data'!E1278,0),MAX('DDD Model Calculations'!$D$20-AVERAGE('Weather Data'!E1277,'Weather Data'!E1279),0))</f>
        <v>0</v>
      </c>
      <c r="J1278">
        <f>IF(F1278&lt;&gt;"",MAX('DDD Model Calculations'!$D$20-'Weather Data'!F1278,0),MAX('DDD Model Calculations'!$D$20-AVERAGE('Weather Data'!F1277,'Weather Data'!F1279),0))</f>
        <v>0</v>
      </c>
      <c r="K1278">
        <f>IF(G1278&lt;&gt;"",MAX('DDD Model Calculations'!$D$20-'Weather Data'!G1278,0),MAX('DDD Model Calculations'!$D$20-AVERAGE('Weather Data'!G1277,'Weather Data'!G1279),0))</f>
        <v>1.5</v>
      </c>
      <c r="L1278" s="2">
        <f t="shared" si="95"/>
        <v>42916</v>
      </c>
      <c r="M1278">
        <f t="shared" si="96"/>
        <v>13485.199997916818</v>
      </c>
      <c r="N1278">
        <f t="shared" si="97"/>
        <v>14190.499998755753</v>
      </c>
      <c r="O1278">
        <f t="shared" si="98"/>
        <v>16128.499998822808</v>
      </c>
      <c r="P1278">
        <f t="shared" si="99"/>
        <v>19771.300020590425</v>
      </c>
    </row>
    <row r="1279" spans="1:16" x14ac:dyDescent="0.4">
      <c r="A1279" s="1">
        <v>2017</v>
      </c>
      <c r="B1279" s="1">
        <v>7</v>
      </c>
      <c r="C1279" s="1">
        <v>1</v>
      </c>
      <c r="D1279" s="1">
        <v>21</v>
      </c>
      <c r="E1279" s="1">
        <v>20.20000076293945</v>
      </c>
      <c r="F1279" s="1">
        <v>20.89999961853027</v>
      </c>
      <c r="G1279" s="1">
        <v>15</v>
      </c>
      <c r="H1279">
        <f>IF(D1279&lt;&gt;"",MAX('DDD Model Calculations'!$D$20-'Weather Data'!D1279,0),MAX('DDD Model Calculations'!$D$20-AVERAGE('Weather Data'!D1278,'Weather Data'!D1280),0))</f>
        <v>0</v>
      </c>
      <c r="I1279">
        <f>IF(E1279&lt;&gt;"",MAX('DDD Model Calculations'!$D$20-'Weather Data'!E1279,0),MAX('DDD Model Calculations'!$D$20-AVERAGE('Weather Data'!E1278,'Weather Data'!E1280),0))</f>
        <v>0</v>
      </c>
      <c r="J1279">
        <f>IF(F1279&lt;&gt;"",MAX('DDD Model Calculations'!$D$20-'Weather Data'!F1279,0),MAX('DDD Model Calculations'!$D$20-AVERAGE('Weather Data'!F1278,'Weather Data'!F1280),0))</f>
        <v>0</v>
      </c>
      <c r="K1279">
        <f>IF(G1279&lt;&gt;"",MAX('DDD Model Calculations'!$D$20-'Weather Data'!G1279,0),MAX('DDD Model Calculations'!$D$20-AVERAGE('Weather Data'!G1278,'Weather Data'!G1280),0))</f>
        <v>3</v>
      </c>
      <c r="L1279" s="2">
        <f t="shared" si="95"/>
        <v>42917</v>
      </c>
      <c r="M1279">
        <f t="shared" si="96"/>
        <v>13485.199997916818</v>
      </c>
      <c r="N1279">
        <f t="shared" si="97"/>
        <v>14190.499998755753</v>
      </c>
      <c r="O1279">
        <f t="shared" si="98"/>
        <v>16128.499998822808</v>
      </c>
      <c r="P1279">
        <f t="shared" si="99"/>
        <v>19774.300020590425</v>
      </c>
    </row>
    <row r="1280" spans="1:16" x14ac:dyDescent="0.4">
      <c r="A1280" s="1">
        <v>2017</v>
      </c>
      <c r="B1280" s="1">
        <v>7</v>
      </c>
      <c r="C1280" s="1">
        <v>2</v>
      </c>
      <c r="D1280" s="1">
        <v>20.60000038146973</v>
      </c>
      <c r="E1280" s="1">
        <v>19.89999961853027</v>
      </c>
      <c r="F1280" s="1">
        <v>19.29999923706055</v>
      </c>
      <c r="G1280" s="1">
        <v>17.39999961853027</v>
      </c>
      <c r="H1280">
        <f>IF(D1280&lt;&gt;"",MAX('DDD Model Calculations'!$D$20-'Weather Data'!D1280,0),MAX('DDD Model Calculations'!$D$20-AVERAGE('Weather Data'!D1279,'Weather Data'!D1281),0))</f>
        <v>0</v>
      </c>
      <c r="I1280">
        <f>IF(E1280&lt;&gt;"",MAX('DDD Model Calculations'!$D$20-'Weather Data'!E1280,0),MAX('DDD Model Calculations'!$D$20-AVERAGE('Weather Data'!E1279,'Weather Data'!E1281),0))</f>
        <v>0</v>
      </c>
      <c r="J1280">
        <f>IF(F1280&lt;&gt;"",MAX('DDD Model Calculations'!$D$20-'Weather Data'!F1280,0),MAX('DDD Model Calculations'!$D$20-AVERAGE('Weather Data'!F1279,'Weather Data'!F1281),0))</f>
        <v>0</v>
      </c>
      <c r="K1280">
        <f>IF(G1280&lt;&gt;"",MAX('DDD Model Calculations'!$D$20-'Weather Data'!G1280,0),MAX('DDD Model Calculations'!$D$20-AVERAGE('Weather Data'!G1279,'Weather Data'!G1281),0))</f>
        <v>0.60000038146973012</v>
      </c>
      <c r="L1280" s="2">
        <f t="shared" si="95"/>
        <v>42918</v>
      </c>
      <c r="M1280">
        <f t="shared" si="96"/>
        <v>13485.199997916818</v>
      </c>
      <c r="N1280">
        <f t="shared" si="97"/>
        <v>14190.499998755753</v>
      </c>
      <c r="O1280">
        <f t="shared" si="98"/>
        <v>16128.499998822808</v>
      </c>
      <c r="P1280">
        <f t="shared" si="99"/>
        <v>19774.900020971894</v>
      </c>
    </row>
    <row r="1281" spans="1:16" x14ac:dyDescent="0.4">
      <c r="A1281" s="1">
        <v>2017</v>
      </c>
      <c r="B1281" s="1">
        <v>7</v>
      </c>
      <c r="C1281" s="1">
        <v>3</v>
      </c>
      <c r="D1281" s="1">
        <v>20.20000076293945</v>
      </c>
      <c r="E1281" s="1">
        <v>18.20000076293945</v>
      </c>
      <c r="F1281" s="1">
        <v>19.10000038146973</v>
      </c>
      <c r="G1281" s="1">
        <v>17</v>
      </c>
      <c r="H1281">
        <f>IF(D1281&lt;&gt;"",MAX('DDD Model Calculations'!$D$20-'Weather Data'!D1281,0),MAX('DDD Model Calculations'!$D$20-AVERAGE('Weather Data'!D1280,'Weather Data'!D1282),0))</f>
        <v>0</v>
      </c>
      <c r="I1281">
        <f>IF(E1281&lt;&gt;"",MAX('DDD Model Calculations'!$D$20-'Weather Data'!E1281,0),MAX('DDD Model Calculations'!$D$20-AVERAGE('Weather Data'!E1280,'Weather Data'!E1282),0))</f>
        <v>0</v>
      </c>
      <c r="J1281">
        <f>IF(F1281&lt;&gt;"",MAX('DDD Model Calculations'!$D$20-'Weather Data'!F1281,0),MAX('DDD Model Calculations'!$D$20-AVERAGE('Weather Data'!F1280,'Weather Data'!F1282),0))</f>
        <v>0</v>
      </c>
      <c r="K1281">
        <f>IF(G1281&lt;&gt;"",MAX('DDD Model Calculations'!$D$20-'Weather Data'!G1281,0),MAX('DDD Model Calculations'!$D$20-AVERAGE('Weather Data'!G1280,'Weather Data'!G1282),0))</f>
        <v>1</v>
      </c>
      <c r="L1281" s="2">
        <f t="shared" si="95"/>
        <v>42919</v>
      </c>
      <c r="M1281">
        <f t="shared" si="96"/>
        <v>13485.199997916818</v>
      </c>
      <c r="N1281">
        <f t="shared" si="97"/>
        <v>14190.499998755753</v>
      </c>
      <c r="O1281">
        <f t="shared" si="98"/>
        <v>16128.499998822808</v>
      </c>
      <c r="P1281">
        <f t="shared" si="99"/>
        <v>19775.900020971894</v>
      </c>
    </row>
    <row r="1282" spans="1:16" x14ac:dyDescent="0.4">
      <c r="A1282" s="1">
        <v>2017</v>
      </c>
      <c r="B1282" s="1">
        <v>7</v>
      </c>
      <c r="C1282" s="1">
        <v>4</v>
      </c>
      <c r="D1282" s="1">
        <v>20.29999923706055</v>
      </c>
      <c r="E1282" s="1">
        <v>18.29999923706055</v>
      </c>
      <c r="F1282" s="1">
        <v>18.29999923706055</v>
      </c>
      <c r="G1282" s="1">
        <v>15</v>
      </c>
      <c r="H1282">
        <f>IF(D1282&lt;&gt;"",MAX('DDD Model Calculations'!$D$20-'Weather Data'!D1282,0),MAX('DDD Model Calculations'!$D$20-AVERAGE('Weather Data'!D1281,'Weather Data'!D1283),0))</f>
        <v>0</v>
      </c>
      <c r="I1282">
        <f>IF(E1282&lt;&gt;"",MAX('DDD Model Calculations'!$D$20-'Weather Data'!E1282,0),MAX('DDD Model Calculations'!$D$20-AVERAGE('Weather Data'!E1281,'Weather Data'!E1283),0))</f>
        <v>0</v>
      </c>
      <c r="J1282">
        <f>IF(F1282&lt;&gt;"",MAX('DDD Model Calculations'!$D$20-'Weather Data'!F1282,0),MAX('DDD Model Calculations'!$D$20-AVERAGE('Weather Data'!F1281,'Weather Data'!F1283),0))</f>
        <v>0</v>
      </c>
      <c r="K1282">
        <f>IF(G1282&lt;&gt;"",MAX('DDD Model Calculations'!$D$20-'Weather Data'!G1282,0),MAX('DDD Model Calculations'!$D$20-AVERAGE('Weather Data'!G1281,'Weather Data'!G1283),0))</f>
        <v>3</v>
      </c>
      <c r="L1282" s="2">
        <f t="shared" ref="L1282:L1345" si="100">DATE(A1282,B1282,C1282)</f>
        <v>42920</v>
      </c>
      <c r="M1282">
        <f t="shared" si="96"/>
        <v>13485.199997916818</v>
      </c>
      <c r="N1282">
        <f t="shared" si="97"/>
        <v>14190.499998755753</v>
      </c>
      <c r="O1282">
        <f t="shared" si="98"/>
        <v>16128.499998822808</v>
      </c>
      <c r="P1282">
        <f t="shared" si="99"/>
        <v>19778.900020971894</v>
      </c>
    </row>
    <row r="1283" spans="1:16" x14ac:dyDescent="0.4">
      <c r="A1283" s="1">
        <v>2017</v>
      </c>
      <c r="B1283" s="1">
        <v>7</v>
      </c>
      <c r="C1283" s="1">
        <v>5</v>
      </c>
      <c r="D1283" s="1">
        <v>20.5</v>
      </c>
      <c r="E1283" s="1">
        <v>20.10000038146973</v>
      </c>
      <c r="F1283" s="1">
        <v>19.39999961853027</v>
      </c>
      <c r="G1283" s="1">
        <v>22.60000038146973</v>
      </c>
      <c r="H1283">
        <f>IF(D1283&lt;&gt;"",MAX('DDD Model Calculations'!$D$20-'Weather Data'!D1283,0),MAX('DDD Model Calculations'!$D$20-AVERAGE('Weather Data'!D1282,'Weather Data'!D1284),0))</f>
        <v>0</v>
      </c>
      <c r="I1283">
        <f>IF(E1283&lt;&gt;"",MAX('DDD Model Calculations'!$D$20-'Weather Data'!E1283,0),MAX('DDD Model Calculations'!$D$20-AVERAGE('Weather Data'!E1282,'Weather Data'!E1284),0))</f>
        <v>0</v>
      </c>
      <c r="J1283">
        <f>IF(F1283&lt;&gt;"",MAX('DDD Model Calculations'!$D$20-'Weather Data'!F1283,0),MAX('DDD Model Calculations'!$D$20-AVERAGE('Weather Data'!F1282,'Weather Data'!F1284),0))</f>
        <v>0</v>
      </c>
      <c r="K1283">
        <f>IF(G1283&lt;&gt;"",MAX('DDD Model Calculations'!$D$20-'Weather Data'!G1283,0),MAX('DDD Model Calculations'!$D$20-AVERAGE('Weather Data'!G1282,'Weather Data'!G1284),0))</f>
        <v>0</v>
      </c>
      <c r="L1283" s="2">
        <f t="shared" si="100"/>
        <v>42921</v>
      </c>
      <c r="M1283">
        <f t="shared" ref="M1283:M1346" si="101">M1282+H1283</f>
        <v>13485.199997916818</v>
      </c>
      <c r="N1283">
        <f t="shared" ref="N1283:N1346" si="102">N1282+I1283</f>
        <v>14190.499998755753</v>
      </c>
      <c r="O1283">
        <f t="shared" ref="O1283:O1346" si="103">O1282+J1283</f>
        <v>16128.499998822808</v>
      </c>
      <c r="P1283">
        <f t="shared" ref="P1283:P1346" si="104">P1282+K1283</f>
        <v>19778.900020971894</v>
      </c>
    </row>
    <row r="1284" spans="1:16" x14ac:dyDescent="0.4">
      <c r="A1284" s="1">
        <v>2017</v>
      </c>
      <c r="B1284" s="1">
        <v>7</v>
      </c>
      <c r="C1284" s="1">
        <v>6</v>
      </c>
      <c r="D1284" s="1">
        <v>23.20000076293945</v>
      </c>
      <c r="E1284" s="1">
        <v>21.29999923706055</v>
      </c>
      <c r="F1284" s="1">
        <v>21.5</v>
      </c>
      <c r="G1284" s="1">
        <v>20.20000076293945</v>
      </c>
      <c r="H1284">
        <f>IF(D1284&lt;&gt;"",MAX('DDD Model Calculations'!$D$20-'Weather Data'!D1284,0),MAX('DDD Model Calculations'!$D$20-AVERAGE('Weather Data'!D1283,'Weather Data'!D1285),0))</f>
        <v>0</v>
      </c>
      <c r="I1284">
        <f>IF(E1284&lt;&gt;"",MAX('DDD Model Calculations'!$D$20-'Weather Data'!E1284,0),MAX('DDD Model Calculations'!$D$20-AVERAGE('Weather Data'!E1283,'Weather Data'!E1285),0))</f>
        <v>0</v>
      </c>
      <c r="J1284">
        <f>IF(F1284&lt;&gt;"",MAX('DDD Model Calculations'!$D$20-'Weather Data'!F1284,0),MAX('DDD Model Calculations'!$D$20-AVERAGE('Weather Data'!F1283,'Weather Data'!F1285),0))</f>
        <v>0</v>
      </c>
      <c r="K1284">
        <f>IF(G1284&lt;&gt;"",MAX('DDD Model Calculations'!$D$20-'Weather Data'!G1284,0),MAX('DDD Model Calculations'!$D$20-AVERAGE('Weather Data'!G1283,'Weather Data'!G1285),0))</f>
        <v>0</v>
      </c>
      <c r="L1284" s="2">
        <f t="shared" si="100"/>
        <v>42922</v>
      </c>
      <c r="M1284">
        <f t="shared" si="101"/>
        <v>13485.199997916818</v>
      </c>
      <c r="N1284">
        <f t="shared" si="102"/>
        <v>14190.499998755753</v>
      </c>
      <c r="O1284">
        <f t="shared" si="103"/>
        <v>16128.499998822808</v>
      </c>
      <c r="P1284">
        <f t="shared" si="104"/>
        <v>19778.900020971894</v>
      </c>
    </row>
    <row r="1285" spans="1:16" x14ac:dyDescent="0.4">
      <c r="A1285" s="1">
        <v>2017</v>
      </c>
      <c r="B1285" s="1">
        <v>7</v>
      </c>
      <c r="C1285" s="1">
        <v>7</v>
      </c>
      <c r="D1285" s="1">
        <v>24.70000076293945</v>
      </c>
      <c r="E1285" s="1">
        <v>22.70000076293945</v>
      </c>
      <c r="F1285" s="1">
        <v>22.20000076293945</v>
      </c>
      <c r="G1285" s="1">
        <v>17.39999961853027</v>
      </c>
      <c r="H1285">
        <f>IF(D1285&lt;&gt;"",MAX('DDD Model Calculations'!$D$20-'Weather Data'!D1285,0),MAX('DDD Model Calculations'!$D$20-AVERAGE('Weather Data'!D1284,'Weather Data'!D1286),0))</f>
        <v>0</v>
      </c>
      <c r="I1285">
        <f>IF(E1285&lt;&gt;"",MAX('DDD Model Calculations'!$D$20-'Weather Data'!E1285,0),MAX('DDD Model Calculations'!$D$20-AVERAGE('Weather Data'!E1284,'Weather Data'!E1286),0))</f>
        <v>0</v>
      </c>
      <c r="J1285">
        <f>IF(F1285&lt;&gt;"",MAX('DDD Model Calculations'!$D$20-'Weather Data'!F1285,0),MAX('DDD Model Calculations'!$D$20-AVERAGE('Weather Data'!F1284,'Weather Data'!F1286),0))</f>
        <v>0</v>
      </c>
      <c r="K1285">
        <f>IF(G1285&lt;&gt;"",MAX('DDD Model Calculations'!$D$20-'Weather Data'!G1285,0),MAX('DDD Model Calculations'!$D$20-AVERAGE('Weather Data'!G1284,'Weather Data'!G1286),0))</f>
        <v>0.60000038146973012</v>
      </c>
      <c r="L1285" s="2">
        <f t="shared" si="100"/>
        <v>42923</v>
      </c>
      <c r="M1285">
        <f t="shared" si="101"/>
        <v>13485.199997916818</v>
      </c>
      <c r="N1285">
        <f t="shared" si="102"/>
        <v>14190.499998755753</v>
      </c>
      <c r="O1285">
        <f t="shared" si="103"/>
        <v>16128.499998822808</v>
      </c>
      <c r="P1285">
        <f t="shared" si="104"/>
        <v>19779.500021353364</v>
      </c>
    </row>
    <row r="1286" spans="1:16" x14ac:dyDescent="0.4">
      <c r="A1286" s="1">
        <v>2017</v>
      </c>
      <c r="B1286" s="1">
        <v>7</v>
      </c>
      <c r="C1286" s="1">
        <v>8</v>
      </c>
      <c r="D1286" s="1">
        <v>19.89999961853027</v>
      </c>
      <c r="E1286" s="1">
        <v>17.70000076293945</v>
      </c>
      <c r="F1286" s="1">
        <v>18</v>
      </c>
      <c r="G1286" s="1">
        <v>17.60000038146973</v>
      </c>
      <c r="H1286">
        <f>IF(D1286&lt;&gt;"",MAX('DDD Model Calculations'!$D$20-'Weather Data'!D1286,0),MAX('DDD Model Calculations'!$D$20-AVERAGE('Weather Data'!D1285,'Weather Data'!D1287),0))</f>
        <v>0</v>
      </c>
      <c r="I1286">
        <f>IF(E1286&lt;&gt;"",MAX('DDD Model Calculations'!$D$20-'Weather Data'!E1286,0),MAX('DDD Model Calculations'!$D$20-AVERAGE('Weather Data'!E1285,'Weather Data'!E1287),0))</f>
        <v>0.29999923706055043</v>
      </c>
      <c r="J1286">
        <f>IF(F1286&lt;&gt;"",MAX('DDD Model Calculations'!$D$20-'Weather Data'!F1286,0),MAX('DDD Model Calculations'!$D$20-AVERAGE('Weather Data'!F1285,'Weather Data'!F1287),0))</f>
        <v>0</v>
      </c>
      <c r="K1286">
        <f>IF(G1286&lt;&gt;"",MAX('DDD Model Calculations'!$D$20-'Weather Data'!G1286,0),MAX('DDD Model Calculations'!$D$20-AVERAGE('Weather Data'!G1285,'Weather Data'!G1287),0))</f>
        <v>0.39999961853026988</v>
      </c>
      <c r="L1286" s="2">
        <f t="shared" si="100"/>
        <v>42924</v>
      </c>
      <c r="M1286">
        <f t="shared" si="101"/>
        <v>13485.199997916818</v>
      </c>
      <c r="N1286">
        <f t="shared" si="102"/>
        <v>14190.799997992814</v>
      </c>
      <c r="O1286">
        <f t="shared" si="103"/>
        <v>16128.499998822808</v>
      </c>
      <c r="P1286">
        <f t="shared" si="104"/>
        <v>19779.900020971894</v>
      </c>
    </row>
    <row r="1287" spans="1:16" x14ac:dyDescent="0.4">
      <c r="A1287" s="1">
        <v>2017</v>
      </c>
      <c r="B1287" s="1">
        <v>7</v>
      </c>
      <c r="C1287" s="1">
        <v>9</v>
      </c>
      <c r="D1287" s="1">
        <v>21.5</v>
      </c>
      <c r="E1287" s="1">
        <v>19.89999961853027</v>
      </c>
      <c r="F1287" s="1">
        <v>18.39999961853027</v>
      </c>
      <c r="G1287" s="1">
        <v>16</v>
      </c>
      <c r="H1287">
        <f>IF(D1287&lt;&gt;"",MAX('DDD Model Calculations'!$D$20-'Weather Data'!D1287,0),MAX('DDD Model Calculations'!$D$20-AVERAGE('Weather Data'!D1286,'Weather Data'!D1288),0))</f>
        <v>0</v>
      </c>
      <c r="I1287">
        <f>IF(E1287&lt;&gt;"",MAX('DDD Model Calculations'!$D$20-'Weather Data'!E1287,0),MAX('DDD Model Calculations'!$D$20-AVERAGE('Weather Data'!E1286,'Weather Data'!E1288),0))</f>
        <v>0</v>
      </c>
      <c r="J1287">
        <f>IF(F1287&lt;&gt;"",MAX('DDD Model Calculations'!$D$20-'Weather Data'!F1287,0),MAX('DDD Model Calculations'!$D$20-AVERAGE('Weather Data'!F1286,'Weather Data'!F1288),0))</f>
        <v>0</v>
      </c>
      <c r="K1287">
        <f>IF(G1287&lt;&gt;"",MAX('DDD Model Calculations'!$D$20-'Weather Data'!G1287,0),MAX('DDD Model Calculations'!$D$20-AVERAGE('Weather Data'!G1286,'Weather Data'!G1288),0))</f>
        <v>2</v>
      </c>
      <c r="L1287" s="2">
        <f t="shared" si="100"/>
        <v>42925</v>
      </c>
      <c r="M1287">
        <f t="shared" si="101"/>
        <v>13485.199997916818</v>
      </c>
      <c r="N1287">
        <f t="shared" si="102"/>
        <v>14190.799997992814</v>
      </c>
      <c r="O1287">
        <f t="shared" si="103"/>
        <v>16128.499998822808</v>
      </c>
      <c r="P1287">
        <f t="shared" si="104"/>
        <v>19781.900020971894</v>
      </c>
    </row>
    <row r="1288" spans="1:16" x14ac:dyDescent="0.4">
      <c r="A1288" s="1">
        <v>2017</v>
      </c>
      <c r="B1288" s="1">
        <v>7</v>
      </c>
      <c r="C1288" s="1">
        <v>10</v>
      </c>
      <c r="D1288" s="1">
        <v>21.79999923706055</v>
      </c>
      <c r="E1288" s="1">
        <v>19.20000076293945</v>
      </c>
      <c r="F1288" s="1">
        <v>20.39999961853027</v>
      </c>
      <c r="G1288" s="1">
        <v>19.79999923706055</v>
      </c>
      <c r="H1288">
        <f>IF(D1288&lt;&gt;"",MAX('DDD Model Calculations'!$D$20-'Weather Data'!D1288,0),MAX('DDD Model Calculations'!$D$20-AVERAGE('Weather Data'!D1287,'Weather Data'!D1289),0))</f>
        <v>0</v>
      </c>
      <c r="I1288">
        <f>IF(E1288&lt;&gt;"",MAX('DDD Model Calculations'!$D$20-'Weather Data'!E1288,0),MAX('DDD Model Calculations'!$D$20-AVERAGE('Weather Data'!E1287,'Weather Data'!E1289),0))</f>
        <v>0</v>
      </c>
      <c r="J1288">
        <f>IF(F1288&lt;&gt;"",MAX('DDD Model Calculations'!$D$20-'Weather Data'!F1288,0),MAX('DDD Model Calculations'!$D$20-AVERAGE('Weather Data'!F1287,'Weather Data'!F1289),0))</f>
        <v>0</v>
      </c>
      <c r="K1288">
        <f>IF(G1288&lt;&gt;"",MAX('DDD Model Calculations'!$D$20-'Weather Data'!G1288,0),MAX('DDD Model Calculations'!$D$20-AVERAGE('Weather Data'!G1287,'Weather Data'!G1289),0))</f>
        <v>0</v>
      </c>
      <c r="L1288" s="2">
        <f t="shared" si="100"/>
        <v>42926</v>
      </c>
      <c r="M1288">
        <f t="shared" si="101"/>
        <v>13485.199997916818</v>
      </c>
      <c r="N1288">
        <f t="shared" si="102"/>
        <v>14190.799997992814</v>
      </c>
      <c r="O1288">
        <f t="shared" si="103"/>
        <v>16128.499998822808</v>
      </c>
      <c r="P1288">
        <f t="shared" si="104"/>
        <v>19781.900020971894</v>
      </c>
    </row>
    <row r="1289" spans="1:16" x14ac:dyDescent="0.4">
      <c r="A1289" s="1">
        <v>2017</v>
      </c>
      <c r="B1289" s="1">
        <v>7</v>
      </c>
      <c r="C1289" s="1">
        <v>11</v>
      </c>
      <c r="D1289" s="1">
        <v>23.20000076293945</v>
      </c>
      <c r="E1289" s="1">
        <v>22.5</v>
      </c>
      <c r="F1289" s="1">
        <v>22.29999923706055</v>
      </c>
      <c r="G1289" s="1">
        <v>16.10000038146973</v>
      </c>
      <c r="H1289">
        <f>IF(D1289&lt;&gt;"",MAX('DDD Model Calculations'!$D$20-'Weather Data'!D1289,0),MAX('DDD Model Calculations'!$D$20-AVERAGE('Weather Data'!D1288,'Weather Data'!D1290),0))</f>
        <v>0</v>
      </c>
      <c r="I1289">
        <f>IF(E1289&lt;&gt;"",MAX('DDD Model Calculations'!$D$20-'Weather Data'!E1289,0),MAX('DDD Model Calculations'!$D$20-AVERAGE('Weather Data'!E1288,'Weather Data'!E1290),0))</f>
        <v>0</v>
      </c>
      <c r="J1289">
        <f>IF(F1289&lt;&gt;"",MAX('DDD Model Calculations'!$D$20-'Weather Data'!F1289,0),MAX('DDD Model Calculations'!$D$20-AVERAGE('Weather Data'!F1288,'Weather Data'!F1290),0))</f>
        <v>0</v>
      </c>
      <c r="K1289">
        <f>IF(G1289&lt;&gt;"",MAX('DDD Model Calculations'!$D$20-'Weather Data'!G1289,0),MAX('DDD Model Calculations'!$D$20-AVERAGE('Weather Data'!G1288,'Weather Data'!G1290),0))</f>
        <v>1.8999996185302699</v>
      </c>
      <c r="L1289" s="2">
        <f t="shared" si="100"/>
        <v>42927</v>
      </c>
      <c r="M1289">
        <f t="shared" si="101"/>
        <v>13485.199997916818</v>
      </c>
      <c r="N1289">
        <f t="shared" si="102"/>
        <v>14190.799997992814</v>
      </c>
      <c r="O1289">
        <f t="shared" si="103"/>
        <v>16128.499998822808</v>
      </c>
      <c r="P1289">
        <f t="shared" si="104"/>
        <v>19783.800020590425</v>
      </c>
    </row>
    <row r="1290" spans="1:16" x14ac:dyDescent="0.4">
      <c r="A1290" s="1">
        <v>2017</v>
      </c>
      <c r="B1290" s="1">
        <v>7</v>
      </c>
      <c r="C1290" s="1">
        <v>12</v>
      </c>
      <c r="D1290" s="1">
        <v>23.10000038146973</v>
      </c>
      <c r="E1290" s="1">
        <v>22.89999961853027</v>
      </c>
      <c r="F1290" s="1">
        <v>18</v>
      </c>
      <c r="G1290" s="1">
        <v>13.30000019073486</v>
      </c>
      <c r="H1290">
        <f>IF(D1290&lt;&gt;"",MAX('DDD Model Calculations'!$D$20-'Weather Data'!D1290,0),MAX('DDD Model Calculations'!$D$20-AVERAGE('Weather Data'!D1289,'Weather Data'!D1291),0))</f>
        <v>0</v>
      </c>
      <c r="I1290">
        <f>IF(E1290&lt;&gt;"",MAX('DDD Model Calculations'!$D$20-'Weather Data'!E1290,0),MAX('DDD Model Calculations'!$D$20-AVERAGE('Weather Data'!E1289,'Weather Data'!E1291),0))</f>
        <v>0</v>
      </c>
      <c r="J1290">
        <f>IF(F1290&lt;&gt;"",MAX('DDD Model Calculations'!$D$20-'Weather Data'!F1290,0),MAX('DDD Model Calculations'!$D$20-AVERAGE('Weather Data'!F1289,'Weather Data'!F1291),0))</f>
        <v>0</v>
      </c>
      <c r="K1290">
        <f>IF(G1290&lt;&gt;"",MAX('DDD Model Calculations'!$D$20-'Weather Data'!G1290,0),MAX('DDD Model Calculations'!$D$20-AVERAGE('Weather Data'!G1289,'Weather Data'!G1291),0))</f>
        <v>4.6999998092651403</v>
      </c>
      <c r="L1290" s="2">
        <f t="shared" si="100"/>
        <v>42928</v>
      </c>
      <c r="M1290">
        <f t="shared" si="101"/>
        <v>13485.199997916818</v>
      </c>
      <c r="N1290">
        <f t="shared" si="102"/>
        <v>14190.799997992814</v>
      </c>
      <c r="O1290">
        <f t="shared" si="103"/>
        <v>16128.499998822808</v>
      </c>
      <c r="P1290">
        <f t="shared" si="104"/>
        <v>19788.50002039969</v>
      </c>
    </row>
    <row r="1291" spans="1:16" x14ac:dyDescent="0.4">
      <c r="A1291" s="1">
        <v>2017</v>
      </c>
      <c r="B1291" s="1">
        <v>7</v>
      </c>
      <c r="C1291" s="1">
        <v>13</v>
      </c>
      <c r="D1291" s="1">
        <v>18.79999923706055</v>
      </c>
      <c r="E1291" s="1">
        <v>22.29999923706055</v>
      </c>
      <c r="F1291" s="1">
        <v>17.89999961853027</v>
      </c>
      <c r="G1291" s="1">
        <v>14.39999961853027</v>
      </c>
      <c r="H1291">
        <f>IF(D1291&lt;&gt;"",MAX('DDD Model Calculations'!$D$20-'Weather Data'!D1291,0),MAX('DDD Model Calculations'!$D$20-AVERAGE('Weather Data'!D1290,'Weather Data'!D1292),0))</f>
        <v>0</v>
      </c>
      <c r="I1291">
        <f>IF(E1291&lt;&gt;"",MAX('DDD Model Calculations'!$D$20-'Weather Data'!E1291,0),MAX('DDD Model Calculations'!$D$20-AVERAGE('Weather Data'!E1290,'Weather Data'!E1292),0))</f>
        <v>0</v>
      </c>
      <c r="J1291">
        <f>IF(F1291&lt;&gt;"",MAX('DDD Model Calculations'!$D$20-'Weather Data'!F1291,0),MAX('DDD Model Calculations'!$D$20-AVERAGE('Weather Data'!F1290,'Weather Data'!F1292),0))</f>
        <v>0.10000038146973012</v>
      </c>
      <c r="K1291">
        <f>IF(G1291&lt;&gt;"",MAX('DDD Model Calculations'!$D$20-'Weather Data'!G1291,0),MAX('DDD Model Calculations'!$D$20-AVERAGE('Weather Data'!G1290,'Weather Data'!G1292),0))</f>
        <v>3.6000003814697301</v>
      </c>
      <c r="L1291" s="2">
        <f t="shared" si="100"/>
        <v>42929</v>
      </c>
      <c r="M1291">
        <f t="shared" si="101"/>
        <v>13485.199997916818</v>
      </c>
      <c r="N1291">
        <f t="shared" si="102"/>
        <v>14190.799997992814</v>
      </c>
      <c r="O1291">
        <f t="shared" si="103"/>
        <v>16128.599999204278</v>
      </c>
      <c r="P1291">
        <f t="shared" si="104"/>
        <v>19792.100020781159</v>
      </c>
    </row>
    <row r="1292" spans="1:16" x14ac:dyDescent="0.4">
      <c r="A1292" s="1">
        <v>2017</v>
      </c>
      <c r="B1292" s="1">
        <v>7</v>
      </c>
      <c r="C1292" s="1">
        <v>14</v>
      </c>
      <c r="D1292" s="1">
        <v>22.60000038146973</v>
      </c>
      <c r="E1292" s="1">
        <v>20.79999923706055</v>
      </c>
      <c r="F1292" s="1">
        <v>17.79999923706055</v>
      </c>
      <c r="G1292" s="1">
        <v>17.60000038146973</v>
      </c>
      <c r="H1292">
        <f>IF(D1292&lt;&gt;"",MAX('DDD Model Calculations'!$D$20-'Weather Data'!D1292,0),MAX('DDD Model Calculations'!$D$20-AVERAGE('Weather Data'!D1291,'Weather Data'!D1293),0))</f>
        <v>0</v>
      </c>
      <c r="I1292">
        <f>IF(E1292&lt;&gt;"",MAX('DDD Model Calculations'!$D$20-'Weather Data'!E1292,0),MAX('DDD Model Calculations'!$D$20-AVERAGE('Weather Data'!E1291,'Weather Data'!E1293),0))</f>
        <v>0</v>
      </c>
      <c r="J1292">
        <f>IF(F1292&lt;&gt;"",MAX('DDD Model Calculations'!$D$20-'Weather Data'!F1292,0),MAX('DDD Model Calculations'!$D$20-AVERAGE('Weather Data'!F1291,'Weather Data'!F1293),0))</f>
        <v>0.20000076293944957</v>
      </c>
      <c r="K1292">
        <f>IF(G1292&lt;&gt;"",MAX('DDD Model Calculations'!$D$20-'Weather Data'!G1292,0),MAX('DDD Model Calculations'!$D$20-AVERAGE('Weather Data'!G1291,'Weather Data'!G1293),0))</f>
        <v>0.39999961853026988</v>
      </c>
      <c r="L1292" s="2">
        <f t="shared" si="100"/>
        <v>42930</v>
      </c>
      <c r="M1292">
        <f t="shared" si="101"/>
        <v>13485.199997916818</v>
      </c>
      <c r="N1292">
        <f t="shared" si="102"/>
        <v>14190.799997992814</v>
      </c>
      <c r="O1292">
        <f t="shared" si="103"/>
        <v>16128.799999967217</v>
      </c>
      <c r="P1292">
        <f t="shared" si="104"/>
        <v>19792.50002039969</v>
      </c>
    </row>
    <row r="1293" spans="1:16" x14ac:dyDescent="0.4">
      <c r="A1293" s="1">
        <v>2017</v>
      </c>
      <c r="B1293" s="1">
        <v>7</v>
      </c>
      <c r="C1293" s="1">
        <v>15</v>
      </c>
      <c r="D1293" s="1">
        <v>22.89999961853027</v>
      </c>
      <c r="E1293" s="1">
        <v>20.29999923706055</v>
      </c>
      <c r="F1293" s="1">
        <v>22.70000076293945</v>
      </c>
      <c r="G1293" s="1">
        <v>19.10000038146973</v>
      </c>
      <c r="H1293">
        <f>IF(D1293&lt;&gt;"",MAX('DDD Model Calculations'!$D$20-'Weather Data'!D1293,0),MAX('DDD Model Calculations'!$D$20-AVERAGE('Weather Data'!D1292,'Weather Data'!D1294),0))</f>
        <v>0</v>
      </c>
      <c r="I1293">
        <f>IF(E1293&lt;&gt;"",MAX('DDD Model Calculations'!$D$20-'Weather Data'!E1293,0),MAX('DDD Model Calculations'!$D$20-AVERAGE('Weather Data'!E1292,'Weather Data'!E1294),0))</f>
        <v>0</v>
      </c>
      <c r="J1293">
        <f>IF(F1293&lt;&gt;"",MAX('DDD Model Calculations'!$D$20-'Weather Data'!F1293,0),MAX('DDD Model Calculations'!$D$20-AVERAGE('Weather Data'!F1292,'Weather Data'!F1294),0))</f>
        <v>0</v>
      </c>
      <c r="K1293">
        <f>IF(G1293&lt;&gt;"",MAX('DDD Model Calculations'!$D$20-'Weather Data'!G1293,0),MAX('DDD Model Calculations'!$D$20-AVERAGE('Weather Data'!G1292,'Weather Data'!G1294),0))</f>
        <v>0</v>
      </c>
      <c r="L1293" s="2">
        <f t="shared" si="100"/>
        <v>42931</v>
      </c>
      <c r="M1293">
        <f t="shared" si="101"/>
        <v>13485.199997916818</v>
      </c>
      <c r="N1293">
        <f t="shared" si="102"/>
        <v>14190.799997992814</v>
      </c>
      <c r="O1293">
        <f t="shared" si="103"/>
        <v>16128.799999967217</v>
      </c>
      <c r="P1293">
        <f t="shared" si="104"/>
        <v>19792.50002039969</v>
      </c>
    </row>
    <row r="1294" spans="1:16" x14ac:dyDescent="0.4">
      <c r="A1294" s="1">
        <v>2017</v>
      </c>
      <c r="B1294" s="1">
        <v>7</v>
      </c>
      <c r="C1294" s="1">
        <v>16</v>
      </c>
      <c r="D1294" s="1">
        <v>22.20000076293945</v>
      </c>
      <c r="E1294" s="1">
        <v>20.5</v>
      </c>
      <c r="F1294" s="1">
        <v>21.20000076293945</v>
      </c>
      <c r="G1294" s="1">
        <v>14.19999980926514</v>
      </c>
      <c r="H1294">
        <f>IF(D1294&lt;&gt;"",MAX('DDD Model Calculations'!$D$20-'Weather Data'!D1294,0),MAX('DDD Model Calculations'!$D$20-AVERAGE('Weather Data'!D1293,'Weather Data'!D1295),0))</f>
        <v>0</v>
      </c>
      <c r="I1294">
        <f>IF(E1294&lt;&gt;"",MAX('DDD Model Calculations'!$D$20-'Weather Data'!E1294,0),MAX('DDD Model Calculations'!$D$20-AVERAGE('Weather Data'!E1293,'Weather Data'!E1295),0))</f>
        <v>0</v>
      </c>
      <c r="J1294">
        <f>IF(F1294&lt;&gt;"",MAX('DDD Model Calculations'!$D$20-'Weather Data'!F1294,0),MAX('DDD Model Calculations'!$D$20-AVERAGE('Weather Data'!F1293,'Weather Data'!F1295),0))</f>
        <v>0</v>
      </c>
      <c r="K1294">
        <f>IF(G1294&lt;&gt;"",MAX('DDD Model Calculations'!$D$20-'Weather Data'!G1294,0),MAX('DDD Model Calculations'!$D$20-AVERAGE('Weather Data'!G1293,'Weather Data'!G1295),0))</f>
        <v>3.8000001907348597</v>
      </c>
      <c r="L1294" s="2">
        <f t="shared" si="100"/>
        <v>42932</v>
      </c>
      <c r="M1294">
        <f t="shared" si="101"/>
        <v>13485.199997916818</v>
      </c>
      <c r="N1294">
        <f t="shared" si="102"/>
        <v>14190.799997992814</v>
      </c>
      <c r="O1294">
        <f t="shared" si="103"/>
        <v>16128.799999967217</v>
      </c>
      <c r="P1294">
        <f t="shared" si="104"/>
        <v>19796.300020590425</v>
      </c>
    </row>
    <row r="1295" spans="1:16" x14ac:dyDescent="0.4">
      <c r="A1295" s="1">
        <v>2017</v>
      </c>
      <c r="B1295" s="1">
        <v>7</v>
      </c>
      <c r="C1295" s="1">
        <v>17</v>
      </c>
      <c r="D1295" s="1">
        <v>22.60000038146973</v>
      </c>
      <c r="E1295" s="1">
        <v>18.60000038146973</v>
      </c>
      <c r="F1295" s="1">
        <v>21.79999923706055</v>
      </c>
      <c r="G1295" s="1">
        <v>13.80000019073486</v>
      </c>
      <c r="H1295">
        <f>IF(D1295&lt;&gt;"",MAX('DDD Model Calculations'!$D$20-'Weather Data'!D1295,0),MAX('DDD Model Calculations'!$D$20-AVERAGE('Weather Data'!D1294,'Weather Data'!D1296),0))</f>
        <v>0</v>
      </c>
      <c r="I1295">
        <f>IF(E1295&lt;&gt;"",MAX('DDD Model Calculations'!$D$20-'Weather Data'!E1295,0),MAX('DDD Model Calculations'!$D$20-AVERAGE('Weather Data'!E1294,'Weather Data'!E1296),0))</f>
        <v>0</v>
      </c>
      <c r="J1295">
        <f>IF(F1295&lt;&gt;"",MAX('DDD Model Calculations'!$D$20-'Weather Data'!F1295,0),MAX('DDD Model Calculations'!$D$20-AVERAGE('Weather Data'!F1294,'Weather Data'!F1296),0))</f>
        <v>0</v>
      </c>
      <c r="K1295">
        <f>IF(G1295&lt;&gt;"",MAX('DDD Model Calculations'!$D$20-'Weather Data'!G1295,0),MAX('DDD Model Calculations'!$D$20-AVERAGE('Weather Data'!G1294,'Weather Data'!G1296),0))</f>
        <v>4.1999998092651403</v>
      </c>
      <c r="L1295" s="2">
        <f t="shared" si="100"/>
        <v>42933</v>
      </c>
      <c r="M1295">
        <f t="shared" si="101"/>
        <v>13485.199997916818</v>
      </c>
      <c r="N1295">
        <f t="shared" si="102"/>
        <v>14190.799997992814</v>
      </c>
      <c r="O1295">
        <f t="shared" si="103"/>
        <v>16128.799999967217</v>
      </c>
      <c r="P1295">
        <f t="shared" si="104"/>
        <v>19800.50002039969</v>
      </c>
    </row>
    <row r="1296" spans="1:16" x14ac:dyDescent="0.4">
      <c r="A1296" s="1">
        <v>2017</v>
      </c>
      <c r="B1296" s="1">
        <v>7</v>
      </c>
      <c r="C1296" s="1">
        <v>18</v>
      </c>
      <c r="D1296" s="1">
        <v>22.79999923706055</v>
      </c>
      <c r="E1296" s="1">
        <v>19.70000076293945</v>
      </c>
      <c r="F1296" s="1">
        <v>22.70000076293945</v>
      </c>
      <c r="G1296" s="1">
        <v>19.20000076293945</v>
      </c>
      <c r="H1296">
        <f>IF(D1296&lt;&gt;"",MAX('DDD Model Calculations'!$D$20-'Weather Data'!D1296,0),MAX('DDD Model Calculations'!$D$20-AVERAGE('Weather Data'!D1295,'Weather Data'!D1297),0))</f>
        <v>0</v>
      </c>
      <c r="I1296">
        <f>IF(E1296&lt;&gt;"",MAX('DDD Model Calculations'!$D$20-'Weather Data'!E1296,0),MAX('DDD Model Calculations'!$D$20-AVERAGE('Weather Data'!E1295,'Weather Data'!E1297),0))</f>
        <v>0</v>
      </c>
      <c r="J1296">
        <f>IF(F1296&lt;&gt;"",MAX('DDD Model Calculations'!$D$20-'Weather Data'!F1296,0),MAX('DDD Model Calculations'!$D$20-AVERAGE('Weather Data'!F1295,'Weather Data'!F1297),0))</f>
        <v>0</v>
      </c>
      <c r="K1296">
        <f>IF(G1296&lt;&gt;"",MAX('DDD Model Calculations'!$D$20-'Weather Data'!G1296,0),MAX('DDD Model Calculations'!$D$20-AVERAGE('Weather Data'!G1295,'Weather Data'!G1297),0))</f>
        <v>0</v>
      </c>
      <c r="L1296" s="2">
        <f t="shared" si="100"/>
        <v>42934</v>
      </c>
      <c r="M1296">
        <f t="shared" si="101"/>
        <v>13485.199997916818</v>
      </c>
      <c r="N1296">
        <f t="shared" si="102"/>
        <v>14190.799997992814</v>
      </c>
      <c r="O1296">
        <f t="shared" si="103"/>
        <v>16128.799999967217</v>
      </c>
      <c r="P1296">
        <f t="shared" si="104"/>
        <v>19800.50002039969</v>
      </c>
    </row>
    <row r="1297" spans="1:16" x14ac:dyDescent="0.4">
      <c r="A1297" s="1">
        <v>2017</v>
      </c>
      <c r="B1297" s="1">
        <v>7</v>
      </c>
      <c r="C1297" s="1">
        <v>19</v>
      </c>
      <c r="D1297" s="1">
        <v>25.29999923706055</v>
      </c>
      <c r="E1297" s="1">
        <v>22.89999961853027</v>
      </c>
      <c r="F1297" s="1">
        <v>22.60000038146973</v>
      </c>
      <c r="G1297" s="1">
        <v>17.89999961853027</v>
      </c>
      <c r="H1297">
        <f>IF(D1297&lt;&gt;"",MAX('DDD Model Calculations'!$D$20-'Weather Data'!D1297,0),MAX('DDD Model Calculations'!$D$20-AVERAGE('Weather Data'!D1296,'Weather Data'!D1298),0))</f>
        <v>0</v>
      </c>
      <c r="I1297">
        <f>IF(E1297&lt;&gt;"",MAX('DDD Model Calculations'!$D$20-'Weather Data'!E1297,0),MAX('DDD Model Calculations'!$D$20-AVERAGE('Weather Data'!E1296,'Weather Data'!E1298),0))</f>
        <v>0</v>
      </c>
      <c r="J1297">
        <f>IF(F1297&lt;&gt;"",MAX('DDD Model Calculations'!$D$20-'Weather Data'!F1297,0),MAX('DDD Model Calculations'!$D$20-AVERAGE('Weather Data'!F1296,'Weather Data'!F1298),0))</f>
        <v>0</v>
      </c>
      <c r="K1297">
        <f>IF(G1297&lt;&gt;"",MAX('DDD Model Calculations'!$D$20-'Weather Data'!G1297,0),MAX('DDD Model Calculations'!$D$20-AVERAGE('Weather Data'!G1296,'Weather Data'!G1298),0))</f>
        <v>0.10000038146973012</v>
      </c>
      <c r="L1297" s="2">
        <f t="shared" si="100"/>
        <v>42935</v>
      </c>
      <c r="M1297">
        <f t="shared" si="101"/>
        <v>13485.199997916818</v>
      </c>
      <c r="N1297">
        <f t="shared" si="102"/>
        <v>14190.799997992814</v>
      </c>
      <c r="O1297">
        <f t="shared" si="103"/>
        <v>16128.799999967217</v>
      </c>
      <c r="P1297">
        <f t="shared" si="104"/>
        <v>19800.600020781159</v>
      </c>
    </row>
    <row r="1298" spans="1:16" x14ac:dyDescent="0.4">
      <c r="A1298" s="1">
        <v>2017</v>
      </c>
      <c r="B1298" s="1">
        <v>7</v>
      </c>
      <c r="C1298" s="1">
        <v>20</v>
      </c>
      <c r="D1298" s="1">
        <v>20.29999923706055</v>
      </c>
      <c r="E1298" s="1">
        <v>22.70000076293945</v>
      </c>
      <c r="F1298" s="1">
        <v>23</v>
      </c>
      <c r="G1298" s="1">
        <v>20</v>
      </c>
      <c r="H1298">
        <f>IF(D1298&lt;&gt;"",MAX('DDD Model Calculations'!$D$20-'Weather Data'!D1298,0),MAX('DDD Model Calculations'!$D$20-AVERAGE('Weather Data'!D1297,'Weather Data'!D1299),0))</f>
        <v>0</v>
      </c>
      <c r="I1298">
        <f>IF(E1298&lt;&gt;"",MAX('DDD Model Calculations'!$D$20-'Weather Data'!E1298,0),MAX('DDD Model Calculations'!$D$20-AVERAGE('Weather Data'!E1297,'Weather Data'!E1299),0))</f>
        <v>0</v>
      </c>
      <c r="J1298">
        <f>IF(F1298&lt;&gt;"",MAX('DDD Model Calculations'!$D$20-'Weather Data'!F1298,0),MAX('DDD Model Calculations'!$D$20-AVERAGE('Weather Data'!F1297,'Weather Data'!F1299),0))</f>
        <v>0</v>
      </c>
      <c r="K1298">
        <f>IF(G1298&lt;&gt;"",MAX('DDD Model Calculations'!$D$20-'Weather Data'!G1298,0),MAX('DDD Model Calculations'!$D$20-AVERAGE('Weather Data'!G1297,'Weather Data'!G1299),0))</f>
        <v>0</v>
      </c>
      <c r="L1298" s="2">
        <f t="shared" si="100"/>
        <v>42936</v>
      </c>
      <c r="M1298">
        <f t="shared" si="101"/>
        <v>13485.199997916818</v>
      </c>
      <c r="N1298">
        <f t="shared" si="102"/>
        <v>14190.799997992814</v>
      </c>
      <c r="O1298">
        <f t="shared" si="103"/>
        <v>16128.799999967217</v>
      </c>
      <c r="P1298">
        <f t="shared" si="104"/>
        <v>19800.600020781159</v>
      </c>
    </row>
    <row r="1299" spans="1:16" x14ac:dyDescent="0.4">
      <c r="A1299" s="1">
        <v>2017</v>
      </c>
      <c r="B1299" s="1">
        <v>7</v>
      </c>
      <c r="C1299" s="1">
        <v>21</v>
      </c>
      <c r="D1299" s="1">
        <v>24.29999923706055</v>
      </c>
      <c r="E1299" s="1">
        <v>23.70000076293945</v>
      </c>
      <c r="F1299" s="1">
        <v>22.20000076293945</v>
      </c>
      <c r="G1299" s="1">
        <v>17.60000038146973</v>
      </c>
      <c r="H1299">
        <f>IF(D1299&lt;&gt;"",MAX('DDD Model Calculations'!$D$20-'Weather Data'!D1299,0),MAX('DDD Model Calculations'!$D$20-AVERAGE('Weather Data'!D1298,'Weather Data'!D1300),0))</f>
        <v>0</v>
      </c>
      <c r="I1299">
        <f>IF(E1299&lt;&gt;"",MAX('DDD Model Calculations'!$D$20-'Weather Data'!E1299,0),MAX('DDD Model Calculations'!$D$20-AVERAGE('Weather Data'!E1298,'Weather Data'!E1300),0))</f>
        <v>0</v>
      </c>
      <c r="J1299">
        <f>IF(F1299&lt;&gt;"",MAX('DDD Model Calculations'!$D$20-'Weather Data'!F1299,0),MAX('DDD Model Calculations'!$D$20-AVERAGE('Weather Data'!F1298,'Weather Data'!F1300),0))</f>
        <v>0</v>
      </c>
      <c r="K1299">
        <f>IF(G1299&lt;&gt;"",MAX('DDD Model Calculations'!$D$20-'Weather Data'!G1299,0),MAX('DDD Model Calculations'!$D$20-AVERAGE('Weather Data'!G1298,'Weather Data'!G1300),0))</f>
        <v>0.39999961853026988</v>
      </c>
      <c r="L1299" s="2">
        <f t="shared" si="100"/>
        <v>42937</v>
      </c>
      <c r="M1299">
        <f t="shared" si="101"/>
        <v>13485.199997916818</v>
      </c>
      <c r="N1299">
        <f t="shared" si="102"/>
        <v>14190.799997992814</v>
      </c>
      <c r="O1299">
        <f t="shared" si="103"/>
        <v>16128.799999967217</v>
      </c>
      <c r="P1299">
        <f t="shared" si="104"/>
        <v>19801.00002039969</v>
      </c>
    </row>
    <row r="1300" spans="1:16" x14ac:dyDescent="0.4">
      <c r="A1300" s="1">
        <v>2017</v>
      </c>
      <c r="B1300" s="1">
        <v>7</v>
      </c>
      <c r="C1300" s="1">
        <v>22</v>
      </c>
      <c r="D1300" s="1">
        <v>22.10000038146973</v>
      </c>
      <c r="E1300" s="1">
        <v>21.29999923706055</v>
      </c>
      <c r="F1300" s="1">
        <v>20.79999923706055</v>
      </c>
      <c r="G1300" s="1">
        <v>17.10000038146973</v>
      </c>
      <c r="H1300">
        <f>IF(D1300&lt;&gt;"",MAX('DDD Model Calculations'!$D$20-'Weather Data'!D1300,0),MAX('DDD Model Calculations'!$D$20-AVERAGE('Weather Data'!D1299,'Weather Data'!D1301),0))</f>
        <v>0</v>
      </c>
      <c r="I1300">
        <f>IF(E1300&lt;&gt;"",MAX('DDD Model Calculations'!$D$20-'Weather Data'!E1300,0),MAX('DDD Model Calculations'!$D$20-AVERAGE('Weather Data'!E1299,'Weather Data'!E1301),0))</f>
        <v>0</v>
      </c>
      <c r="J1300">
        <f>IF(F1300&lt;&gt;"",MAX('DDD Model Calculations'!$D$20-'Weather Data'!F1300,0),MAX('DDD Model Calculations'!$D$20-AVERAGE('Weather Data'!F1299,'Weather Data'!F1301),0))</f>
        <v>0</v>
      </c>
      <c r="K1300">
        <f>IF(G1300&lt;&gt;"",MAX('DDD Model Calculations'!$D$20-'Weather Data'!G1300,0),MAX('DDD Model Calculations'!$D$20-AVERAGE('Weather Data'!G1299,'Weather Data'!G1301),0))</f>
        <v>0.89999961853026988</v>
      </c>
      <c r="L1300" s="2">
        <f t="shared" si="100"/>
        <v>42938</v>
      </c>
      <c r="M1300">
        <f t="shared" si="101"/>
        <v>13485.199997916818</v>
      </c>
      <c r="N1300">
        <f t="shared" si="102"/>
        <v>14190.799997992814</v>
      </c>
      <c r="O1300">
        <f t="shared" si="103"/>
        <v>16128.799999967217</v>
      </c>
      <c r="P1300">
        <f t="shared" si="104"/>
        <v>19801.90002001822</v>
      </c>
    </row>
    <row r="1301" spans="1:16" x14ac:dyDescent="0.4">
      <c r="A1301" s="1">
        <v>2017</v>
      </c>
      <c r="B1301" s="1">
        <v>7</v>
      </c>
      <c r="C1301" s="1">
        <v>23</v>
      </c>
      <c r="D1301" s="1">
        <v>22.29999923706055</v>
      </c>
      <c r="E1301" s="1">
        <v>21.89999961853027</v>
      </c>
      <c r="F1301" s="1">
        <v>18.5</v>
      </c>
      <c r="G1301" s="1">
        <v>17.20000076293945</v>
      </c>
      <c r="H1301">
        <f>IF(D1301&lt;&gt;"",MAX('DDD Model Calculations'!$D$20-'Weather Data'!D1301,0),MAX('DDD Model Calculations'!$D$20-AVERAGE('Weather Data'!D1300,'Weather Data'!D1302),0))</f>
        <v>0</v>
      </c>
      <c r="I1301">
        <f>IF(E1301&lt;&gt;"",MAX('DDD Model Calculations'!$D$20-'Weather Data'!E1301,0),MAX('DDD Model Calculations'!$D$20-AVERAGE('Weather Data'!E1300,'Weather Data'!E1302),0))</f>
        <v>0</v>
      </c>
      <c r="J1301">
        <f>IF(F1301&lt;&gt;"",MAX('DDD Model Calculations'!$D$20-'Weather Data'!F1301,0),MAX('DDD Model Calculations'!$D$20-AVERAGE('Weather Data'!F1300,'Weather Data'!F1302),0))</f>
        <v>0</v>
      </c>
      <c r="K1301">
        <f>IF(G1301&lt;&gt;"",MAX('DDD Model Calculations'!$D$20-'Weather Data'!G1301,0),MAX('DDD Model Calculations'!$D$20-AVERAGE('Weather Data'!G1300,'Weather Data'!G1302),0))</f>
        <v>0.79999923706055043</v>
      </c>
      <c r="L1301" s="2">
        <f t="shared" si="100"/>
        <v>42939</v>
      </c>
      <c r="M1301">
        <f t="shared" si="101"/>
        <v>13485.199997916818</v>
      </c>
      <c r="N1301">
        <f t="shared" si="102"/>
        <v>14190.799997992814</v>
      </c>
      <c r="O1301">
        <f t="shared" si="103"/>
        <v>16128.799999967217</v>
      </c>
      <c r="P1301">
        <f t="shared" si="104"/>
        <v>19802.70001925528</v>
      </c>
    </row>
    <row r="1302" spans="1:16" x14ac:dyDescent="0.4">
      <c r="A1302" s="1">
        <v>2017</v>
      </c>
      <c r="B1302" s="1">
        <v>7</v>
      </c>
      <c r="C1302" s="1">
        <v>24</v>
      </c>
      <c r="D1302" s="1">
        <v>19.10000038146973</v>
      </c>
      <c r="E1302" s="1">
        <v>17.5</v>
      </c>
      <c r="F1302" s="1">
        <v>15.39999961853027</v>
      </c>
      <c r="G1302" s="1">
        <v>17.79999923706055</v>
      </c>
      <c r="H1302">
        <f>IF(D1302&lt;&gt;"",MAX('DDD Model Calculations'!$D$20-'Weather Data'!D1302,0),MAX('DDD Model Calculations'!$D$20-AVERAGE('Weather Data'!D1301,'Weather Data'!D1303),0))</f>
        <v>0</v>
      </c>
      <c r="I1302">
        <f>IF(E1302&lt;&gt;"",MAX('DDD Model Calculations'!$D$20-'Weather Data'!E1302,0),MAX('DDD Model Calculations'!$D$20-AVERAGE('Weather Data'!E1301,'Weather Data'!E1303),0))</f>
        <v>0.5</v>
      </c>
      <c r="J1302">
        <f>IF(F1302&lt;&gt;"",MAX('DDD Model Calculations'!$D$20-'Weather Data'!F1302,0),MAX('DDD Model Calculations'!$D$20-AVERAGE('Weather Data'!F1301,'Weather Data'!F1303),0))</f>
        <v>2.6000003814697301</v>
      </c>
      <c r="K1302">
        <f>IF(G1302&lt;&gt;"",MAX('DDD Model Calculations'!$D$20-'Weather Data'!G1302,0),MAX('DDD Model Calculations'!$D$20-AVERAGE('Weather Data'!G1301,'Weather Data'!G1303),0))</f>
        <v>0.20000076293944957</v>
      </c>
      <c r="L1302" s="2">
        <f t="shared" si="100"/>
        <v>42940</v>
      </c>
      <c r="M1302">
        <f t="shared" si="101"/>
        <v>13485.199997916818</v>
      </c>
      <c r="N1302">
        <f t="shared" si="102"/>
        <v>14191.299997992814</v>
      </c>
      <c r="O1302">
        <f t="shared" si="103"/>
        <v>16131.400000348687</v>
      </c>
      <c r="P1302">
        <f t="shared" si="104"/>
        <v>19802.90002001822</v>
      </c>
    </row>
    <row r="1303" spans="1:16" x14ac:dyDescent="0.4">
      <c r="A1303" s="1">
        <v>2017</v>
      </c>
      <c r="B1303" s="1">
        <v>7</v>
      </c>
      <c r="C1303" s="1">
        <v>25</v>
      </c>
      <c r="D1303" s="1">
        <v>19.20000076293945</v>
      </c>
      <c r="E1303" s="1">
        <v>19.70000076293945</v>
      </c>
      <c r="F1303" s="1">
        <v>17.60000038146973</v>
      </c>
      <c r="G1303" s="1">
        <v>16.39999961853027</v>
      </c>
      <c r="H1303">
        <f>IF(D1303&lt;&gt;"",MAX('DDD Model Calculations'!$D$20-'Weather Data'!D1303,0),MAX('DDD Model Calculations'!$D$20-AVERAGE('Weather Data'!D1302,'Weather Data'!D1304),0))</f>
        <v>0</v>
      </c>
      <c r="I1303">
        <f>IF(E1303&lt;&gt;"",MAX('DDD Model Calculations'!$D$20-'Weather Data'!E1303,0),MAX('DDD Model Calculations'!$D$20-AVERAGE('Weather Data'!E1302,'Weather Data'!E1304),0))</f>
        <v>0</v>
      </c>
      <c r="J1303">
        <f>IF(F1303&lt;&gt;"",MAX('DDD Model Calculations'!$D$20-'Weather Data'!F1303,0),MAX('DDD Model Calculations'!$D$20-AVERAGE('Weather Data'!F1302,'Weather Data'!F1304),0))</f>
        <v>0.39999961853026988</v>
      </c>
      <c r="K1303">
        <f>IF(G1303&lt;&gt;"",MAX('DDD Model Calculations'!$D$20-'Weather Data'!G1303,0),MAX('DDD Model Calculations'!$D$20-AVERAGE('Weather Data'!G1302,'Weather Data'!G1304),0))</f>
        <v>1.6000003814697301</v>
      </c>
      <c r="L1303" s="2">
        <f t="shared" si="100"/>
        <v>42941</v>
      </c>
      <c r="M1303">
        <f t="shared" si="101"/>
        <v>13485.199997916818</v>
      </c>
      <c r="N1303">
        <f t="shared" si="102"/>
        <v>14191.299997992814</v>
      </c>
      <c r="O1303">
        <f t="shared" si="103"/>
        <v>16131.799999967217</v>
      </c>
      <c r="P1303">
        <f t="shared" si="104"/>
        <v>19804.50002039969</v>
      </c>
    </row>
    <row r="1304" spans="1:16" x14ac:dyDescent="0.4">
      <c r="A1304" s="1">
        <v>2017</v>
      </c>
      <c r="B1304" s="1">
        <v>7</v>
      </c>
      <c r="C1304" s="1">
        <v>26</v>
      </c>
      <c r="D1304" s="1">
        <v>18.29999923706055</v>
      </c>
      <c r="E1304" s="1">
        <v>18.39999961853027</v>
      </c>
      <c r="F1304" s="1">
        <v>16.5</v>
      </c>
      <c r="G1304" s="1">
        <v>22.29999923706055</v>
      </c>
      <c r="H1304">
        <f>IF(D1304&lt;&gt;"",MAX('DDD Model Calculations'!$D$20-'Weather Data'!D1304,0),MAX('DDD Model Calculations'!$D$20-AVERAGE('Weather Data'!D1303,'Weather Data'!D1305),0))</f>
        <v>0</v>
      </c>
      <c r="I1304">
        <f>IF(E1304&lt;&gt;"",MAX('DDD Model Calculations'!$D$20-'Weather Data'!E1304,0),MAX('DDD Model Calculations'!$D$20-AVERAGE('Weather Data'!E1303,'Weather Data'!E1305),0))</f>
        <v>0</v>
      </c>
      <c r="J1304">
        <f>IF(F1304&lt;&gt;"",MAX('DDD Model Calculations'!$D$20-'Weather Data'!F1304,0),MAX('DDD Model Calculations'!$D$20-AVERAGE('Weather Data'!F1303,'Weather Data'!F1305),0))</f>
        <v>1.5</v>
      </c>
      <c r="K1304">
        <f>IF(G1304&lt;&gt;"",MAX('DDD Model Calculations'!$D$20-'Weather Data'!G1304,0),MAX('DDD Model Calculations'!$D$20-AVERAGE('Weather Data'!G1303,'Weather Data'!G1305),0))</f>
        <v>0</v>
      </c>
      <c r="L1304" s="2">
        <f t="shared" si="100"/>
        <v>42942</v>
      </c>
      <c r="M1304">
        <f t="shared" si="101"/>
        <v>13485.199997916818</v>
      </c>
      <c r="N1304">
        <f t="shared" si="102"/>
        <v>14191.299997992814</v>
      </c>
      <c r="O1304">
        <f t="shared" si="103"/>
        <v>16133.299999967217</v>
      </c>
      <c r="P1304">
        <f t="shared" si="104"/>
        <v>19804.50002039969</v>
      </c>
    </row>
    <row r="1305" spans="1:16" x14ac:dyDescent="0.4">
      <c r="A1305" s="1">
        <v>2017</v>
      </c>
      <c r="B1305" s="1">
        <v>7</v>
      </c>
      <c r="C1305" s="1">
        <v>27</v>
      </c>
      <c r="D1305" s="1">
        <v>22.5</v>
      </c>
      <c r="E1305" s="1">
        <v>22.20000076293945</v>
      </c>
      <c r="F1305" s="1">
        <v>21.20000076293945</v>
      </c>
      <c r="G1305" s="1">
        <v>19.10000038146973</v>
      </c>
      <c r="H1305">
        <f>IF(D1305&lt;&gt;"",MAX('DDD Model Calculations'!$D$20-'Weather Data'!D1305,0),MAX('DDD Model Calculations'!$D$20-AVERAGE('Weather Data'!D1304,'Weather Data'!D1306),0))</f>
        <v>0</v>
      </c>
      <c r="I1305">
        <f>IF(E1305&lt;&gt;"",MAX('DDD Model Calculations'!$D$20-'Weather Data'!E1305,0),MAX('DDD Model Calculations'!$D$20-AVERAGE('Weather Data'!E1304,'Weather Data'!E1306),0))</f>
        <v>0</v>
      </c>
      <c r="J1305">
        <f>IF(F1305&lt;&gt;"",MAX('DDD Model Calculations'!$D$20-'Weather Data'!F1305,0),MAX('DDD Model Calculations'!$D$20-AVERAGE('Weather Data'!F1304,'Weather Data'!F1306),0))</f>
        <v>0</v>
      </c>
      <c r="K1305">
        <f>IF(G1305&lt;&gt;"",MAX('DDD Model Calculations'!$D$20-'Weather Data'!G1305,0),MAX('DDD Model Calculations'!$D$20-AVERAGE('Weather Data'!G1304,'Weather Data'!G1306),0))</f>
        <v>0</v>
      </c>
      <c r="L1305" s="2">
        <f t="shared" si="100"/>
        <v>42943</v>
      </c>
      <c r="M1305">
        <f t="shared" si="101"/>
        <v>13485.199997916818</v>
      </c>
      <c r="N1305">
        <f t="shared" si="102"/>
        <v>14191.299997992814</v>
      </c>
      <c r="O1305">
        <f t="shared" si="103"/>
        <v>16133.299999967217</v>
      </c>
      <c r="P1305">
        <f t="shared" si="104"/>
        <v>19804.50002039969</v>
      </c>
    </row>
    <row r="1306" spans="1:16" x14ac:dyDescent="0.4">
      <c r="A1306" s="1">
        <v>2017</v>
      </c>
      <c r="B1306" s="1">
        <v>7</v>
      </c>
      <c r="C1306" s="1">
        <v>28</v>
      </c>
      <c r="D1306" s="1">
        <v>19.29999923706055</v>
      </c>
      <c r="E1306" s="1">
        <v>18</v>
      </c>
      <c r="F1306" s="1">
        <v>18.10000038146973</v>
      </c>
      <c r="G1306" s="1">
        <v>19.5</v>
      </c>
      <c r="H1306">
        <f>IF(D1306&lt;&gt;"",MAX('DDD Model Calculations'!$D$20-'Weather Data'!D1306,0),MAX('DDD Model Calculations'!$D$20-AVERAGE('Weather Data'!D1305,'Weather Data'!D1307),0))</f>
        <v>0</v>
      </c>
      <c r="I1306">
        <f>IF(E1306&lt;&gt;"",MAX('DDD Model Calculations'!$D$20-'Weather Data'!E1306,0),MAX('DDD Model Calculations'!$D$20-AVERAGE('Weather Data'!E1305,'Weather Data'!E1307),0))</f>
        <v>0</v>
      </c>
      <c r="J1306">
        <f>IF(F1306&lt;&gt;"",MAX('DDD Model Calculations'!$D$20-'Weather Data'!F1306,0),MAX('DDD Model Calculations'!$D$20-AVERAGE('Weather Data'!F1305,'Weather Data'!F1307),0))</f>
        <v>0</v>
      </c>
      <c r="K1306">
        <f>IF(G1306&lt;&gt;"",MAX('DDD Model Calculations'!$D$20-'Weather Data'!G1306,0),MAX('DDD Model Calculations'!$D$20-AVERAGE('Weather Data'!G1305,'Weather Data'!G1307),0))</f>
        <v>0</v>
      </c>
      <c r="L1306" s="2">
        <f t="shared" si="100"/>
        <v>42944</v>
      </c>
      <c r="M1306">
        <f t="shared" si="101"/>
        <v>13485.199997916818</v>
      </c>
      <c r="N1306">
        <f t="shared" si="102"/>
        <v>14191.299997992814</v>
      </c>
      <c r="O1306">
        <f t="shared" si="103"/>
        <v>16133.299999967217</v>
      </c>
      <c r="P1306">
        <f t="shared" si="104"/>
        <v>19804.50002039969</v>
      </c>
    </row>
    <row r="1307" spans="1:16" x14ac:dyDescent="0.4">
      <c r="A1307" s="1">
        <v>2017</v>
      </c>
      <c r="B1307" s="1">
        <v>7</v>
      </c>
      <c r="C1307" s="1">
        <v>29</v>
      </c>
      <c r="D1307" s="1">
        <v>21.39999961853027</v>
      </c>
      <c r="E1307" s="1">
        <v>19.5</v>
      </c>
      <c r="F1307" s="1">
        <v>18.20000076293945</v>
      </c>
      <c r="G1307" s="1">
        <v>20.29999923706055</v>
      </c>
      <c r="H1307">
        <f>IF(D1307&lt;&gt;"",MAX('DDD Model Calculations'!$D$20-'Weather Data'!D1307,0),MAX('DDD Model Calculations'!$D$20-AVERAGE('Weather Data'!D1306,'Weather Data'!D1308),0))</f>
        <v>0</v>
      </c>
      <c r="I1307">
        <f>IF(E1307&lt;&gt;"",MAX('DDD Model Calculations'!$D$20-'Weather Data'!E1307,0),MAX('DDD Model Calculations'!$D$20-AVERAGE('Weather Data'!E1306,'Weather Data'!E1308),0))</f>
        <v>0</v>
      </c>
      <c r="J1307">
        <f>IF(F1307&lt;&gt;"",MAX('DDD Model Calculations'!$D$20-'Weather Data'!F1307,0),MAX('DDD Model Calculations'!$D$20-AVERAGE('Weather Data'!F1306,'Weather Data'!F1308),0))</f>
        <v>0</v>
      </c>
      <c r="K1307">
        <f>IF(G1307&lt;&gt;"",MAX('DDD Model Calculations'!$D$20-'Weather Data'!G1307,0),MAX('DDD Model Calculations'!$D$20-AVERAGE('Weather Data'!G1306,'Weather Data'!G1308),0))</f>
        <v>0</v>
      </c>
      <c r="L1307" s="2">
        <f t="shared" si="100"/>
        <v>42945</v>
      </c>
      <c r="M1307">
        <f t="shared" si="101"/>
        <v>13485.199997916818</v>
      </c>
      <c r="N1307">
        <f t="shared" si="102"/>
        <v>14191.299997992814</v>
      </c>
      <c r="O1307">
        <f t="shared" si="103"/>
        <v>16133.299999967217</v>
      </c>
      <c r="P1307">
        <f t="shared" si="104"/>
        <v>19804.50002039969</v>
      </c>
    </row>
    <row r="1308" spans="1:16" x14ac:dyDescent="0.4">
      <c r="A1308" s="1">
        <v>2017</v>
      </c>
      <c r="B1308" s="1">
        <v>7</v>
      </c>
      <c r="C1308" s="1">
        <v>30</v>
      </c>
      <c r="D1308" s="1">
        <v>24.29999923706055</v>
      </c>
      <c r="E1308" s="1">
        <v>21.20000076293945</v>
      </c>
      <c r="F1308" s="1">
        <v>20</v>
      </c>
      <c r="G1308" s="1">
        <v>23.89999961853027</v>
      </c>
      <c r="H1308">
        <f>IF(D1308&lt;&gt;"",MAX('DDD Model Calculations'!$D$20-'Weather Data'!D1308,0),MAX('DDD Model Calculations'!$D$20-AVERAGE('Weather Data'!D1307,'Weather Data'!D1309),0))</f>
        <v>0</v>
      </c>
      <c r="I1308">
        <f>IF(E1308&lt;&gt;"",MAX('DDD Model Calculations'!$D$20-'Weather Data'!E1308,0),MAX('DDD Model Calculations'!$D$20-AVERAGE('Weather Data'!E1307,'Weather Data'!E1309),0))</f>
        <v>0</v>
      </c>
      <c r="J1308">
        <f>IF(F1308&lt;&gt;"",MAX('DDD Model Calculations'!$D$20-'Weather Data'!F1308,0),MAX('DDD Model Calculations'!$D$20-AVERAGE('Weather Data'!F1307,'Weather Data'!F1309),0))</f>
        <v>0</v>
      </c>
      <c r="K1308">
        <f>IF(G1308&lt;&gt;"",MAX('DDD Model Calculations'!$D$20-'Weather Data'!G1308,0),MAX('DDD Model Calculations'!$D$20-AVERAGE('Weather Data'!G1307,'Weather Data'!G1309),0))</f>
        <v>0</v>
      </c>
      <c r="L1308" s="2">
        <f t="shared" si="100"/>
        <v>42946</v>
      </c>
      <c r="M1308">
        <f t="shared" si="101"/>
        <v>13485.199997916818</v>
      </c>
      <c r="N1308">
        <f t="shared" si="102"/>
        <v>14191.299997992814</v>
      </c>
      <c r="O1308">
        <f t="shared" si="103"/>
        <v>16133.299999967217</v>
      </c>
      <c r="P1308">
        <f t="shared" si="104"/>
        <v>19804.50002039969</v>
      </c>
    </row>
    <row r="1309" spans="1:16" x14ac:dyDescent="0.4">
      <c r="A1309" s="1">
        <v>2017</v>
      </c>
      <c r="B1309" s="1">
        <v>7</v>
      </c>
      <c r="C1309" s="1">
        <v>31</v>
      </c>
      <c r="D1309" s="1">
        <v>24.20000076293945</v>
      </c>
      <c r="E1309" s="1">
        <v>21.39999961853027</v>
      </c>
      <c r="F1309" s="1">
        <v>21</v>
      </c>
      <c r="G1309" s="1">
        <v>22.5</v>
      </c>
      <c r="H1309">
        <f>IF(D1309&lt;&gt;"",MAX('DDD Model Calculations'!$D$20-'Weather Data'!D1309,0),MAX('DDD Model Calculations'!$D$20-AVERAGE('Weather Data'!D1308,'Weather Data'!D1310),0))</f>
        <v>0</v>
      </c>
      <c r="I1309">
        <f>IF(E1309&lt;&gt;"",MAX('DDD Model Calculations'!$D$20-'Weather Data'!E1309,0),MAX('DDD Model Calculations'!$D$20-AVERAGE('Weather Data'!E1308,'Weather Data'!E1310),0))</f>
        <v>0</v>
      </c>
      <c r="J1309">
        <f>IF(F1309&lt;&gt;"",MAX('DDD Model Calculations'!$D$20-'Weather Data'!F1309,0),MAX('DDD Model Calculations'!$D$20-AVERAGE('Weather Data'!F1308,'Weather Data'!F1310),0))</f>
        <v>0</v>
      </c>
      <c r="K1309">
        <f>IF(G1309&lt;&gt;"",MAX('DDD Model Calculations'!$D$20-'Weather Data'!G1309,0),MAX('DDD Model Calculations'!$D$20-AVERAGE('Weather Data'!G1308,'Weather Data'!G1310),0))</f>
        <v>0</v>
      </c>
      <c r="L1309" s="2">
        <f t="shared" si="100"/>
        <v>42947</v>
      </c>
      <c r="M1309">
        <f t="shared" si="101"/>
        <v>13485.199997916818</v>
      </c>
      <c r="N1309">
        <f t="shared" si="102"/>
        <v>14191.299997992814</v>
      </c>
      <c r="O1309">
        <f t="shared" si="103"/>
        <v>16133.299999967217</v>
      </c>
      <c r="P1309">
        <f t="shared" si="104"/>
        <v>19804.50002039969</v>
      </c>
    </row>
    <row r="1310" spans="1:16" x14ac:dyDescent="0.4">
      <c r="A1310" s="1">
        <v>2017</v>
      </c>
      <c r="B1310" s="1">
        <v>8</v>
      </c>
      <c r="C1310" s="1">
        <v>1</v>
      </c>
      <c r="D1310" s="1">
        <v>23.39999961853027</v>
      </c>
      <c r="E1310" s="1">
        <v>22.5</v>
      </c>
      <c r="F1310" s="1">
        <v>21.5</v>
      </c>
      <c r="G1310" s="1">
        <v>22.79999923706055</v>
      </c>
      <c r="H1310">
        <f>IF(D1310&lt;&gt;"",MAX('DDD Model Calculations'!$D$20-'Weather Data'!D1310,0),MAX('DDD Model Calculations'!$D$20-AVERAGE('Weather Data'!D1309,'Weather Data'!D1311),0))</f>
        <v>0</v>
      </c>
      <c r="I1310">
        <f>IF(E1310&lt;&gt;"",MAX('DDD Model Calculations'!$D$20-'Weather Data'!E1310,0),MAX('DDD Model Calculations'!$D$20-AVERAGE('Weather Data'!E1309,'Weather Data'!E1311),0))</f>
        <v>0</v>
      </c>
      <c r="J1310">
        <f>IF(F1310&lt;&gt;"",MAX('DDD Model Calculations'!$D$20-'Weather Data'!F1310,0),MAX('DDD Model Calculations'!$D$20-AVERAGE('Weather Data'!F1309,'Weather Data'!F1311),0))</f>
        <v>0</v>
      </c>
      <c r="K1310">
        <f>IF(G1310&lt;&gt;"",MAX('DDD Model Calculations'!$D$20-'Weather Data'!G1310,0),MAX('DDD Model Calculations'!$D$20-AVERAGE('Weather Data'!G1309,'Weather Data'!G1311),0))</f>
        <v>0</v>
      </c>
      <c r="L1310" s="2">
        <f t="shared" si="100"/>
        <v>42948</v>
      </c>
      <c r="M1310">
        <f t="shared" si="101"/>
        <v>13485.199997916818</v>
      </c>
      <c r="N1310">
        <f t="shared" si="102"/>
        <v>14191.299997992814</v>
      </c>
      <c r="O1310">
        <f t="shared" si="103"/>
        <v>16133.299999967217</v>
      </c>
      <c r="P1310">
        <f t="shared" si="104"/>
        <v>19804.50002039969</v>
      </c>
    </row>
    <row r="1311" spans="1:16" x14ac:dyDescent="0.4">
      <c r="A1311" s="1">
        <v>2017</v>
      </c>
      <c r="B1311" s="1">
        <v>8</v>
      </c>
      <c r="C1311" s="1">
        <v>2</v>
      </c>
      <c r="D1311" s="1">
        <v>24.29999923706055</v>
      </c>
      <c r="E1311" s="1">
        <v>22.10000038146973</v>
      </c>
      <c r="F1311" s="1">
        <v>23.70000076293945</v>
      </c>
      <c r="G1311" s="1">
        <v>15.89999961853027</v>
      </c>
      <c r="H1311">
        <f>IF(D1311&lt;&gt;"",MAX('DDD Model Calculations'!$D$20-'Weather Data'!D1311,0),MAX('DDD Model Calculations'!$D$20-AVERAGE('Weather Data'!D1310,'Weather Data'!D1312),0))</f>
        <v>0</v>
      </c>
      <c r="I1311">
        <f>IF(E1311&lt;&gt;"",MAX('DDD Model Calculations'!$D$20-'Weather Data'!E1311,0),MAX('DDD Model Calculations'!$D$20-AVERAGE('Weather Data'!E1310,'Weather Data'!E1312),0))</f>
        <v>0</v>
      </c>
      <c r="J1311">
        <f>IF(F1311&lt;&gt;"",MAX('DDD Model Calculations'!$D$20-'Weather Data'!F1311,0),MAX('DDD Model Calculations'!$D$20-AVERAGE('Weather Data'!F1310,'Weather Data'!F1312),0))</f>
        <v>0</v>
      </c>
      <c r="K1311">
        <f>IF(G1311&lt;&gt;"",MAX('DDD Model Calculations'!$D$20-'Weather Data'!G1311,0),MAX('DDD Model Calculations'!$D$20-AVERAGE('Weather Data'!G1310,'Weather Data'!G1312),0))</f>
        <v>2.1000003814697301</v>
      </c>
      <c r="L1311" s="2">
        <f t="shared" si="100"/>
        <v>42949</v>
      </c>
      <c r="M1311">
        <f t="shared" si="101"/>
        <v>13485.199997916818</v>
      </c>
      <c r="N1311">
        <f t="shared" si="102"/>
        <v>14191.299997992814</v>
      </c>
      <c r="O1311">
        <f t="shared" si="103"/>
        <v>16133.299999967217</v>
      </c>
      <c r="P1311">
        <f t="shared" si="104"/>
        <v>19806.600020781159</v>
      </c>
    </row>
    <row r="1312" spans="1:16" x14ac:dyDescent="0.4">
      <c r="A1312" s="1">
        <v>2017</v>
      </c>
      <c r="B1312" s="1">
        <v>8</v>
      </c>
      <c r="C1312" s="1">
        <v>3</v>
      </c>
      <c r="D1312" s="1">
        <v>22.89999961853027</v>
      </c>
      <c r="E1312" s="1">
        <v>21</v>
      </c>
      <c r="F1312" s="1">
        <v>21.39999961853027</v>
      </c>
      <c r="G1312" s="1">
        <v>14.19999980926514</v>
      </c>
      <c r="H1312">
        <f>IF(D1312&lt;&gt;"",MAX('DDD Model Calculations'!$D$20-'Weather Data'!D1312,0),MAX('DDD Model Calculations'!$D$20-AVERAGE('Weather Data'!D1311,'Weather Data'!D1313),0))</f>
        <v>0</v>
      </c>
      <c r="I1312">
        <f>IF(E1312&lt;&gt;"",MAX('DDD Model Calculations'!$D$20-'Weather Data'!E1312,0),MAX('DDD Model Calculations'!$D$20-AVERAGE('Weather Data'!E1311,'Weather Data'!E1313),0))</f>
        <v>0</v>
      </c>
      <c r="J1312">
        <f>IF(F1312&lt;&gt;"",MAX('DDD Model Calculations'!$D$20-'Weather Data'!F1312,0),MAX('DDD Model Calculations'!$D$20-AVERAGE('Weather Data'!F1311,'Weather Data'!F1313),0))</f>
        <v>0</v>
      </c>
      <c r="K1312">
        <f>IF(G1312&lt;&gt;"",MAX('DDD Model Calculations'!$D$20-'Weather Data'!G1312,0),MAX('DDD Model Calculations'!$D$20-AVERAGE('Weather Data'!G1311,'Weather Data'!G1313),0))</f>
        <v>3.8000001907348597</v>
      </c>
      <c r="L1312" s="2">
        <f t="shared" si="100"/>
        <v>42950</v>
      </c>
      <c r="M1312">
        <f t="shared" si="101"/>
        <v>13485.199997916818</v>
      </c>
      <c r="N1312">
        <f t="shared" si="102"/>
        <v>14191.299997992814</v>
      </c>
      <c r="O1312">
        <f t="shared" si="103"/>
        <v>16133.299999967217</v>
      </c>
      <c r="P1312">
        <f t="shared" si="104"/>
        <v>19810.400020971894</v>
      </c>
    </row>
    <row r="1313" spans="1:16" x14ac:dyDescent="0.4">
      <c r="A1313" s="1">
        <v>2017</v>
      </c>
      <c r="B1313" s="1">
        <v>8</v>
      </c>
      <c r="C1313" s="1">
        <v>4</v>
      </c>
      <c r="D1313" s="1">
        <v>21</v>
      </c>
      <c r="E1313" s="1">
        <v>19.79999923706055</v>
      </c>
      <c r="F1313" s="1">
        <v>23.10000038146973</v>
      </c>
      <c r="G1313" s="1">
        <v>16.5</v>
      </c>
      <c r="H1313">
        <f>IF(D1313&lt;&gt;"",MAX('DDD Model Calculations'!$D$20-'Weather Data'!D1313,0),MAX('DDD Model Calculations'!$D$20-AVERAGE('Weather Data'!D1312,'Weather Data'!D1314),0))</f>
        <v>0</v>
      </c>
      <c r="I1313">
        <f>IF(E1313&lt;&gt;"",MAX('DDD Model Calculations'!$D$20-'Weather Data'!E1313,0),MAX('DDD Model Calculations'!$D$20-AVERAGE('Weather Data'!E1312,'Weather Data'!E1314),0))</f>
        <v>0</v>
      </c>
      <c r="J1313">
        <f>IF(F1313&lt;&gt;"",MAX('DDD Model Calculations'!$D$20-'Weather Data'!F1313,0),MAX('DDD Model Calculations'!$D$20-AVERAGE('Weather Data'!F1312,'Weather Data'!F1314),0))</f>
        <v>0</v>
      </c>
      <c r="K1313">
        <f>IF(G1313&lt;&gt;"",MAX('DDD Model Calculations'!$D$20-'Weather Data'!G1313,0),MAX('DDD Model Calculations'!$D$20-AVERAGE('Weather Data'!G1312,'Weather Data'!G1314),0))</f>
        <v>1.5</v>
      </c>
      <c r="L1313" s="2">
        <f t="shared" si="100"/>
        <v>42951</v>
      </c>
      <c r="M1313">
        <f t="shared" si="101"/>
        <v>13485.199997916818</v>
      </c>
      <c r="N1313">
        <f t="shared" si="102"/>
        <v>14191.299997992814</v>
      </c>
      <c r="O1313">
        <f t="shared" si="103"/>
        <v>16133.299999967217</v>
      </c>
      <c r="P1313">
        <f t="shared" si="104"/>
        <v>19811.900020971894</v>
      </c>
    </row>
    <row r="1314" spans="1:16" x14ac:dyDescent="0.4">
      <c r="A1314" s="1">
        <v>2017</v>
      </c>
      <c r="B1314" s="1">
        <v>8</v>
      </c>
      <c r="C1314" s="1">
        <v>5</v>
      </c>
      <c r="D1314" s="1">
        <v>17.20000076293945</v>
      </c>
      <c r="E1314" s="1">
        <v>15.89999961853027</v>
      </c>
      <c r="F1314" s="1">
        <v>18.70000076293945</v>
      </c>
      <c r="G1314" s="1">
        <v>17.39999961853027</v>
      </c>
      <c r="H1314">
        <f>IF(D1314&lt;&gt;"",MAX('DDD Model Calculations'!$D$20-'Weather Data'!D1314,0),MAX('DDD Model Calculations'!$D$20-AVERAGE('Weather Data'!D1313,'Weather Data'!D1315),0))</f>
        <v>0.79999923706055043</v>
      </c>
      <c r="I1314">
        <f>IF(E1314&lt;&gt;"",MAX('DDD Model Calculations'!$D$20-'Weather Data'!E1314,0),MAX('DDD Model Calculations'!$D$20-AVERAGE('Weather Data'!E1313,'Weather Data'!E1315),0))</f>
        <v>2.1000003814697301</v>
      </c>
      <c r="J1314">
        <f>IF(F1314&lt;&gt;"",MAX('DDD Model Calculations'!$D$20-'Weather Data'!F1314,0),MAX('DDD Model Calculations'!$D$20-AVERAGE('Weather Data'!F1313,'Weather Data'!F1315),0))</f>
        <v>0</v>
      </c>
      <c r="K1314">
        <f>IF(G1314&lt;&gt;"",MAX('DDD Model Calculations'!$D$20-'Weather Data'!G1314,0),MAX('DDD Model Calculations'!$D$20-AVERAGE('Weather Data'!G1313,'Weather Data'!G1315),0))</f>
        <v>0.60000038146973012</v>
      </c>
      <c r="L1314" s="2">
        <f t="shared" si="100"/>
        <v>42952</v>
      </c>
      <c r="M1314">
        <f t="shared" si="101"/>
        <v>13485.999997153878</v>
      </c>
      <c r="N1314">
        <f t="shared" si="102"/>
        <v>14193.399998374283</v>
      </c>
      <c r="O1314">
        <f t="shared" si="103"/>
        <v>16133.299999967217</v>
      </c>
      <c r="P1314">
        <f t="shared" si="104"/>
        <v>19812.500021353364</v>
      </c>
    </row>
    <row r="1315" spans="1:16" x14ac:dyDescent="0.4">
      <c r="A1315" s="1">
        <v>2017</v>
      </c>
      <c r="B1315" s="1">
        <v>8</v>
      </c>
      <c r="C1315" s="1">
        <v>6</v>
      </c>
      <c r="D1315" s="1">
        <v>18.89999961853027</v>
      </c>
      <c r="E1315" s="1">
        <v>16.79999923706055</v>
      </c>
      <c r="F1315" s="1">
        <v>16.29999923706055</v>
      </c>
      <c r="G1315" s="1">
        <v>15</v>
      </c>
      <c r="H1315">
        <f>IF(D1315&lt;&gt;"",MAX('DDD Model Calculations'!$D$20-'Weather Data'!D1315,0),MAX('DDD Model Calculations'!$D$20-AVERAGE('Weather Data'!D1314,'Weather Data'!D1316),0))</f>
        <v>0</v>
      </c>
      <c r="I1315">
        <f>IF(E1315&lt;&gt;"",MAX('DDD Model Calculations'!$D$20-'Weather Data'!E1315,0),MAX('DDD Model Calculations'!$D$20-AVERAGE('Weather Data'!E1314,'Weather Data'!E1316),0))</f>
        <v>1.2000007629394496</v>
      </c>
      <c r="J1315">
        <f>IF(F1315&lt;&gt;"",MAX('DDD Model Calculations'!$D$20-'Weather Data'!F1315,0),MAX('DDD Model Calculations'!$D$20-AVERAGE('Weather Data'!F1314,'Weather Data'!F1316),0))</f>
        <v>1.7000007629394496</v>
      </c>
      <c r="K1315">
        <f>IF(G1315&lt;&gt;"",MAX('DDD Model Calculations'!$D$20-'Weather Data'!G1315,0),MAX('DDD Model Calculations'!$D$20-AVERAGE('Weather Data'!G1314,'Weather Data'!G1316),0))</f>
        <v>3</v>
      </c>
      <c r="L1315" s="2">
        <f t="shared" si="100"/>
        <v>42953</v>
      </c>
      <c r="M1315">
        <f t="shared" si="101"/>
        <v>13485.999997153878</v>
      </c>
      <c r="N1315">
        <f t="shared" si="102"/>
        <v>14194.599999137223</v>
      </c>
      <c r="O1315">
        <f t="shared" si="103"/>
        <v>16135.000000730157</v>
      </c>
      <c r="P1315">
        <f t="shared" si="104"/>
        <v>19815.500021353364</v>
      </c>
    </row>
    <row r="1316" spans="1:16" x14ac:dyDescent="0.4">
      <c r="A1316" s="1">
        <v>2017</v>
      </c>
      <c r="B1316" s="1">
        <v>8</v>
      </c>
      <c r="C1316" s="1">
        <v>7</v>
      </c>
      <c r="D1316" s="1">
        <v>18.10000038146973</v>
      </c>
      <c r="E1316" s="1">
        <v>18.10000038146973</v>
      </c>
      <c r="F1316" s="1">
        <v>16.10000038146973</v>
      </c>
      <c r="G1316" s="1">
        <v>18.5</v>
      </c>
      <c r="H1316">
        <f>IF(D1316&lt;&gt;"",MAX('DDD Model Calculations'!$D$20-'Weather Data'!D1316,0),MAX('DDD Model Calculations'!$D$20-AVERAGE('Weather Data'!D1315,'Weather Data'!D1317),0))</f>
        <v>0</v>
      </c>
      <c r="I1316">
        <f>IF(E1316&lt;&gt;"",MAX('DDD Model Calculations'!$D$20-'Weather Data'!E1316,0),MAX('DDD Model Calculations'!$D$20-AVERAGE('Weather Data'!E1315,'Weather Data'!E1317),0))</f>
        <v>0</v>
      </c>
      <c r="J1316">
        <f>IF(F1316&lt;&gt;"",MAX('DDD Model Calculations'!$D$20-'Weather Data'!F1316,0),MAX('DDD Model Calculations'!$D$20-AVERAGE('Weather Data'!F1315,'Weather Data'!F1317),0))</f>
        <v>1.8999996185302699</v>
      </c>
      <c r="K1316">
        <f>IF(G1316&lt;&gt;"",MAX('DDD Model Calculations'!$D$20-'Weather Data'!G1316,0),MAX('DDD Model Calculations'!$D$20-AVERAGE('Weather Data'!G1315,'Weather Data'!G1317),0))</f>
        <v>0</v>
      </c>
      <c r="L1316" s="2">
        <f t="shared" si="100"/>
        <v>42954</v>
      </c>
      <c r="M1316">
        <f t="shared" si="101"/>
        <v>13485.999997153878</v>
      </c>
      <c r="N1316">
        <f t="shared" si="102"/>
        <v>14194.599999137223</v>
      </c>
      <c r="O1316">
        <f t="shared" si="103"/>
        <v>16136.900000348687</v>
      </c>
      <c r="P1316">
        <f t="shared" si="104"/>
        <v>19815.500021353364</v>
      </c>
    </row>
    <row r="1317" spans="1:16" x14ac:dyDescent="0.4">
      <c r="A1317" s="1">
        <v>2017</v>
      </c>
      <c r="B1317" s="1">
        <v>8</v>
      </c>
      <c r="C1317" s="1">
        <v>8</v>
      </c>
      <c r="D1317" s="1">
        <v>19.70000076293945</v>
      </c>
      <c r="E1317" s="1">
        <v>19.29999923706055</v>
      </c>
      <c r="F1317" s="1">
        <v>18.60000038146973</v>
      </c>
      <c r="G1317" s="1">
        <v>16.20000076293945</v>
      </c>
      <c r="H1317">
        <f>IF(D1317&lt;&gt;"",MAX('DDD Model Calculations'!$D$20-'Weather Data'!D1317,0),MAX('DDD Model Calculations'!$D$20-AVERAGE('Weather Data'!D1316,'Weather Data'!D1318),0))</f>
        <v>0</v>
      </c>
      <c r="I1317">
        <f>IF(E1317&lt;&gt;"",MAX('DDD Model Calculations'!$D$20-'Weather Data'!E1317,0),MAX('DDD Model Calculations'!$D$20-AVERAGE('Weather Data'!E1316,'Weather Data'!E1318),0))</f>
        <v>0</v>
      </c>
      <c r="J1317">
        <f>IF(F1317&lt;&gt;"",MAX('DDD Model Calculations'!$D$20-'Weather Data'!F1317,0),MAX('DDD Model Calculations'!$D$20-AVERAGE('Weather Data'!F1316,'Weather Data'!F1318),0))</f>
        <v>0</v>
      </c>
      <c r="K1317">
        <f>IF(G1317&lt;&gt;"",MAX('DDD Model Calculations'!$D$20-'Weather Data'!G1317,0),MAX('DDD Model Calculations'!$D$20-AVERAGE('Weather Data'!G1316,'Weather Data'!G1318),0))</f>
        <v>1.7999992370605504</v>
      </c>
      <c r="L1317" s="2">
        <f t="shared" si="100"/>
        <v>42955</v>
      </c>
      <c r="M1317">
        <f t="shared" si="101"/>
        <v>13485.999997153878</v>
      </c>
      <c r="N1317">
        <f t="shared" si="102"/>
        <v>14194.599999137223</v>
      </c>
      <c r="O1317">
        <f t="shared" si="103"/>
        <v>16136.900000348687</v>
      </c>
      <c r="P1317">
        <f t="shared" si="104"/>
        <v>19817.300020590425</v>
      </c>
    </row>
    <row r="1318" spans="1:16" x14ac:dyDescent="0.4">
      <c r="A1318" s="1">
        <v>2017</v>
      </c>
      <c r="B1318" s="1">
        <v>8</v>
      </c>
      <c r="C1318" s="1">
        <v>9</v>
      </c>
      <c r="D1318" s="1">
        <v>22.5</v>
      </c>
      <c r="E1318" s="1">
        <v>20.89999961853027</v>
      </c>
      <c r="F1318" s="1">
        <v>19.10000038146973</v>
      </c>
      <c r="G1318" s="1">
        <v>14.69999980926514</v>
      </c>
      <c r="H1318">
        <f>IF(D1318&lt;&gt;"",MAX('DDD Model Calculations'!$D$20-'Weather Data'!D1318,0),MAX('DDD Model Calculations'!$D$20-AVERAGE('Weather Data'!D1317,'Weather Data'!D1319),0))</f>
        <v>0</v>
      </c>
      <c r="I1318">
        <f>IF(E1318&lt;&gt;"",MAX('DDD Model Calculations'!$D$20-'Weather Data'!E1318,0),MAX('DDD Model Calculations'!$D$20-AVERAGE('Weather Data'!E1317,'Weather Data'!E1319),0))</f>
        <v>0</v>
      </c>
      <c r="J1318">
        <f>IF(F1318&lt;&gt;"",MAX('DDD Model Calculations'!$D$20-'Weather Data'!F1318,0),MAX('DDD Model Calculations'!$D$20-AVERAGE('Weather Data'!F1317,'Weather Data'!F1319),0))</f>
        <v>0</v>
      </c>
      <c r="K1318">
        <f>IF(G1318&lt;&gt;"",MAX('DDD Model Calculations'!$D$20-'Weather Data'!G1318,0),MAX('DDD Model Calculations'!$D$20-AVERAGE('Weather Data'!G1317,'Weather Data'!G1319),0))</f>
        <v>3.3000001907348597</v>
      </c>
      <c r="L1318" s="2">
        <f t="shared" si="100"/>
        <v>42956</v>
      </c>
      <c r="M1318">
        <f t="shared" si="101"/>
        <v>13485.999997153878</v>
      </c>
      <c r="N1318">
        <f t="shared" si="102"/>
        <v>14194.599999137223</v>
      </c>
      <c r="O1318">
        <f t="shared" si="103"/>
        <v>16136.900000348687</v>
      </c>
      <c r="P1318">
        <f t="shared" si="104"/>
        <v>19820.600020781159</v>
      </c>
    </row>
    <row r="1319" spans="1:16" x14ac:dyDescent="0.4">
      <c r="A1319" s="1">
        <v>2017</v>
      </c>
      <c r="B1319" s="1">
        <v>8</v>
      </c>
      <c r="C1319" s="1">
        <v>10</v>
      </c>
      <c r="D1319" s="1">
        <v>22.29999923706055</v>
      </c>
      <c r="E1319" s="1">
        <v>20.20000076293945</v>
      </c>
      <c r="F1319" s="1">
        <v>19.5</v>
      </c>
      <c r="G1319" s="1">
        <v>15.80000019073486</v>
      </c>
      <c r="H1319">
        <f>IF(D1319&lt;&gt;"",MAX('DDD Model Calculations'!$D$20-'Weather Data'!D1319,0),MAX('DDD Model Calculations'!$D$20-AVERAGE('Weather Data'!D1318,'Weather Data'!D1320),0))</f>
        <v>0</v>
      </c>
      <c r="I1319">
        <f>IF(E1319&lt;&gt;"",MAX('DDD Model Calculations'!$D$20-'Weather Data'!E1319,0),MAX('DDD Model Calculations'!$D$20-AVERAGE('Weather Data'!E1318,'Weather Data'!E1320),0))</f>
        <v>0</v>
      </c>
      <c r="J1319">
        <f>IF(F1319&lt;&gt;"",MAX('DDD Model Calculations'!$D$20-'Weather Data'!F1319,0),MAX('DDD Model Calculations'!$D$20-AVERAGE('Weather Data'!F1318,'Weather Data'!F1320),0))</f>
        <v>0</v>
      </c>
      <c r="K1319">
        <f>IF(G1319&lt;&gt;"",MAX('DDD Model Calculations'!$D$20-'Weather Data'!G1319,0),MAX('DDD Model Calculations'!$D$20-AVERAGE('Weather Data'!G1318,'Weather Data'!G1320),0))</f>
        <v>2.1999998092651403</v>
      </c>
      <c r="L1319" s="2">
        <f t="shared" si="100"/>
        <v>42957</v>
      </c>
      <c r="M1319">
        <f t="shared" si="101"/>
        <v>13485.999997153878</v>
      </c>
      <c r="N1319">
        <f t="shared" si="102"/>
        <v>14194.599999137223</v>
      </c>
      <c r="O1319">
        <f t="shared" si="103"/>
        <v>16136.900000348687</v>
      </c>
      <c r="P1319">
        <f t="shared" si="104"/>
        <v>19822.800020590425</v>
      </c>
    </row>
    <row r="1320" spans="1:16" x14ac:dyDescent="0.4">
      <c r="A1320" s="1">
        <v>2017</v>
      </c>
      <c r="B1320" s="1">
        <v>8</v>
      </c>
      <c r="C1320" s="1">
        <v>11</v>
      </c>
      <c r="D1320" s="1">
        <v>21.10000038146973</v>
      </c>
      <c r="E1320" s="1">
        <v>19.79999923706055</v>
      </c>
      <c r="F1320" s="1">
        <v>21</v>
      </c>
      <c r="G1320" s="1">
        <v>16</v>
      </c>
      <c r="H1320">
        <f>IF(D1320&lt;&gt;"",MAX('DDD Model Calculations'!$D$20-'Weather Data'!D1320,0),MAX('DDD Model Calculations'!$D$20-AVERAGE('Weather Data'!D1319,'Weather Data'!D1321),0))</f>
        <v>0</v>
      </c>
      <c r="I1320">
        <f>IF(E1320&lt;&gt;"",MAX('DDD Model Calculations'!$D$20-'Weather Data'!E1320,0),MAX('DDD Model Calculations'!$D$20-AVERAGE('Weather Data'!E1319,'Weather Data'!E1321),0))</f>
        <v>0</v>
      </c>
      <c r="J1320">
        <f>IF(F1320&lt;&gt;"",MAX('DDD Model Calculations'!$D$20-'Weather Data'!F1320,0),MAX('DDD Model Calculations'!$D$20-AVERAGE('Weather Data'!F1319,'Weather Data'!F1321),0))</f>
        <v>0</v>
      </c>
      <c r="K1320">
        <f>IF(G1320&lt;&gt;"",MAX('DDD Model Calculations'!$D$20-'Weather Data'!G1320,0),MAX('DDD Model Calculations'!$D$20-AVERAGE('Weather Data'!G1319,'Weather Data'!G1321),0))</f>
        <v>2</v>
      </c>
      <c r="L1320" s="2">
        <f t="shared" si="100"/>
        <v>42958</v>
      </c>
      <c r="M1320">
        <f t="shared" si="101"/>
        <v>13485.999997153878</v>
      </c>
      <c r="N1320">
        <f t="shared" si="102"/>
        <v>14194.599999137223</v>
      </c>
      <c r="O1320">
        <f t="shared" si="103"/>
        <v>16136.900000348687</v>
      </c>
      <c r="P1320">
        <f t="shared" si="104"/>
        <v>19824.800020590425</v>
      </c>
    </row>
    <row r="1321" spans="1:16" x14ac:dyDescent="0.4">
      <c r="A1321" s="1">
        <v>2017</v>
      </c>
      <c r="B1321" s="1">
        <v>8</v>
      </c>
      <c r="C1321" s="1">
        <v>12</v>
      </c>
      <c r="D1321" s="1">
        <v>21.10000038146973</v>
      </c>
      <c r="E1321" s="1">
        <v>19.29999923706055</v>
      </c>
      <c r="F1321" s="1">
        <v>21.79999923706055</v>
      </c>
      <c r="G1321" s="1">
        <v>18.10000038146973</v>
      </c>
      <c r="H1321">
        <f>IF(D1321&lt;&gt;"",MAX('DDD Model Calculations'!$D$20-'Weather Data'!D1321,0),MAX('DDD Model Calculations'!$D$20-AVERAGE('Weather Data'!D1320,'Weather Data'!D1322),0))</f>
        <v>0</v>
      </c>
      <c r="I1321">
        <f>IF(E1321&lt;&gt;"",MAX('DDD Model Calculations'!$D$20-'Weather Data'!E1321,0),MAX('DDD Model Calculations'!$D$20-AVERAGE('Weather Data'!E1320,'Weather Data'!E1322),0))</f>
        <v>0</v>
      </c>
      <c r="J1321">
        <f>IF(F1321&lt;&gt;"",MAX('DDD Model Calculations'!$D$20-'Weather Data'!F1321,0),MAX('DDD Model Calculations'!$D$20-AVERAGE('Weather Data'!F1320,'Weather Data'!F1322),0))</f>
        <v>0</v>
      </c>
      <c r="K1321">
        <f>IF(G1321&lt;&gt;"",MAX('DDD Model Calculations'!$D$20-'Weather Data'!G1321,0),MAX('DDD Model Calculations'!$D$20-AVERAGE('Weather Data'!G1320,'Weather Data'!G1322),0))</f>
        <v>0</v>
      </c>
      <c r="L1321" s="2">
        <f t="shared" si="100"/>
        <v>42959</v>
      </c>
      <c r="M1321">
        <f t="shared" si="101"/>
        <v>13485.999997153878</v>
      </c>
      <c r="N1321">
        <f t="shared" si="102"/>
        <v>14194.599999137223</v>
      </c>
      <c r="O1321">
        <f t="shared" si="103"/>
        <v>16136.900000348687</v>
      </c>
      <c r="P1321">
        <f t="shared" si="104"/>
        <v>19824.800020590425</v>
      </c>
    </row>
    <row r="1322" spans="1:16" x14ac:dyDescent="0.4">
      <c r="A1322" s="1">
        <v>2017</v>
      </c>
      <c r="B1322" s="1">
        <v>8</v>
      </c>
      <c r="C1322" s="1">
        <v>13</v>
      </c>
      <c r="D1322" s="1">
        <v>20</v>
      </c>
      <c r="E1322" s="1">
        <v>18.70000076293945</v>
      </c>
      <c r="F1322" s="1">
        <v>20.70000076293945</v>
      </c>
      <c r="G1322" s="1">
        <v>19.20000076293945</v>
      </c>
      <c r="H1322">
        <f>IF(D1322&lt;&gt;"",MAX('DDD Model Calculations'!$D$20-'Weather Data'!D1322,0),MAX('DDD Model Calculations'!$D$20-AVERAGE('Weather Data'!D1321,'Weather Data'!D1323),0))</f>
        <v>0</v>
      </c>
      <c r="I1322">
        <f>IF(E1322&lt;&gt;"",MAX('DDD Model Calculations'!$D$20-'Weather Data'!E1322,0),MAX('DDD Model Calculations'!$D$20-AVERAGE('Weather Data'!E1321,'Weather Data'!E1323),0))</f>
        <v>0</v>
      </c>
      <c r="J1322">
        <f>IF(F1322&lt;&gt;"",MAX('DDD Model Calculations'!$D$20-'Weather Data'!F1322,0),MAX('DDD Model Calculations'!$D$20-AVERAGE('Weather Data'!F1321,'Weather Data'!F1323),0))</f>
        <v>0</v>
      </c>
      <c r="K1322">
        <f>IF(G1322&lt;&gt;"",MAX('DDD Model Calculations'!$D$20-'Weather Data'!G1322,0),MAX('DDD Model Calculations'!$D$20-AVERAGE('Weather Data'!G1321,'Weather Data'!G1323),0))</f>
        <v>0</v>
      </c>
      <c r="L1322" s="2">
        <f t="shared" si="100"/>
        <v>42960</v>
      </c>
      <c r="M1322">
        <f t="shared" si="101"/>
        <v>13485.999997153878</v>
      </c>
      <c r="N1322">
        <f t="shared" si="102"/>
        <v>14194.599999137223</v>
      </c>
      <c r="O1322">
        <f t="shared" si="103"/>
        <v>16136.900000348687</v>
      </c>
      <c r="P1322">
        <f t="shared" si="104"/>
        <v>19824.800020590425</v>
      </c>
    </row>
    <row r="1323" spans="1:16" x14ac:dyDescent="0.4">
      <c r="A1323" s="1">
        <v>2017</v>
      </c>
      <c r="B1323" s="1">
        <v>8</v>
      </c>
      <c r="C1323" s="1">
        <v>14</v>
      </c>
      <c r="D1323" s="1">
        <v>21.39999961853027</v>
      </c>
      <c r="E1323" s="1">
        <v>19.70000076293945</v>
      </c>
      <c r="F1323" s="1">
        <v>20.39999961853027</v>
      </c>
      <c r="G1323" s="1">
        <v>17.70000076293945</v>
      </c>
      <c r="H1323">
        <f>IF(D1323&lt;&gt;"",MAX('DDD Model Calculations'!$D$20-'Weather Data'!D1323,0),MAX('DDD Model Calculations'!$D$20-AVERAGE('Weather Data'!D1322,'Weather Data'!D1324),0))</f>
        <v>0</v>
      </c>
      <c r="I1323">
        <f>IF(E1323&lt;&gt;"",MAX('DDD Model Calculations'!$D$20-'Weather Data'!E1323,0),MAX('DDD Model Calculations'!$D$20-AVERAGE('Weather Data'!E1322,'Weather Data'!E1324),0))</f>
        <v>0</v>
      </c>
      <c r="J1323">
        <f>IF(F1323&lt;&gt;"",MAX('DDD Model Calculations'!$D$20-'Weather Data'!F1323,0),MAX('DDD Model Calculations'!$D$20-AVERAGE('Weather Data'!F1322,'Weather Data'!F1324),0))</f>
        <v>0</v>
      </c>
      <c r="K1323">
        <f>IF(G1323&lt;&gt;"",MAX('DDD Model Calculations'!$D$20-'Weather Data'!G1323,0),MAX('DDD Model Calculations'!$D$20-AVERAGE('Weather Data'!G1322,'Weather Data'!G1324),0))</f>
        <v>0.29999923706055043</v>
      </c>
      <c r="L1323" s="2">
        <f t="shared" si="100"/>
        <v>42961</v>
      </c>
      <c r="M1323">
        <f t="shared" si="101"/>
        <v>13485.999997153878</v>
      </c>
      <c r="N1323">
        <f t="shared" si="102"/>
        <v>14194.599999137223</v>
      </c>
      <c r="O1323">
        <f t="shared" si="103"/>
        <v>16136.900000348687</v>
      </c>
      <c r="P1323">
        <f t="shared" si="104"/>
        <v>19825.100019827485</v>
      </c>
    </row>
    <row r="1324" spans="1:16" x14ac:dyDescent="0.4">
      <c r="A1324" s="1">
        <v>2017</v>
      </c>
      <c r="B1324" s="1">
        <v>8</v>
      </c>
      <c r="C1324" s="1">
        <v>15</v>
      </c>
      <c r="D1324" s="1">
        <v>21.89999961853027</v>
      </c>
      <c r="E1324" s="1">
        <v>20.10000038146973</v>
      </c>
      <c r="F1324" s="1">
        <v>20.60000038146973</v>
      </c>
      <c r="G1324" s="1">
        <v>15.30000019073486</v>
      </c>
      <c r="H1324">
        <f>IF(D1324&lt;&gt;"",MAX('DDD Model Calculations'!$D$20-'Weather Data'!D1324,0),MAX('DDD Model Calculations'!$D$20-AVERAGE('Weather Data'!D1323,'Weather Data'!D1325),0))</f>
        <v>0</v>
      </c>
      <c r="I1324">
        <f>IF(E1324&lt;&gt;"",MAX('DDD Model Calculations'!$D$20-'Weather Data'!E1324,0),MAX('DDD Model Calculations'!$D$20-AVERAGE('Weather Data'!E1323,'Weather Data'!E1325),0))</f>
        <v>0</v>
      </c>
      <c r="J1324">
        <f>IF(F1324&lt;&gt;"",MAX('DDD Model Calculations'!$D$20-'Weather Data'!F1324,0),MAX('DDD Model Calculations'!$D$20-AVERAGE('Weather Data'!F1323,'Weather Data'!F1325),0))</f>
        <v>0</v>
      </c>
      <c r="K1324">
        <f>IF(G1324&lt;&gt;"",MAX('DDD Model Calculations'!$D$20-'Weather Data'!G1324,0),MAX('DDD Model Calculations'!$D$20-AVERAGE('Weather Data'!G1323,'Weather Data'!G1325),0))</f>
        <v>2.6999998092651403</v>
      </c>
      <c r="L1324" s="2">
        <f t="shared" si="100"/>
        <v>42962</v>
      </c>
      <c r="M1324">
        <f t="shared" si="101"/>
        <v>13485.999997153878</v>
      </c>
      <c r="N1324">
        <f t="shared" si="102"/>
        <v>14194.599999137223</v>
      </c>
      <c r="O1324">
        <f t="shared" si="103"/>
        <v>16136.900000348687</v>
      </c>
      <c r="P1324">
        <f t="shared" si="104"/>
        <v>19827.80001963675</v>
      </c>
    </row>
    <row r="1325" spans="1:16" x14ac:dyDescent="0.4">
      <c r="A1325" s="1">
        <v>2017</v>
      </c>
      <c r="B1325" s="1">
        <v>8</v>
      </c>
      <c r="C1325" s="1">
        <v>16</v>
      </c>
      <c r="D1325" s="1">
        <v>20.10000038146973</v>
      </c>
      <c r="E1325" s="1">
        <v>19.39999961853027</v>
      </c>
      <c r="F1325" s="1">
        <v>17.60000038146973</v>
      </c>
      <c r="G1325" s="1">
        <v>13.69999980926514</v>
      </c>
      <c r="H1325">
        <f>IF(D1325&lt;&gt;"",MAX('DDD Model Calculations'!$D$20-'Weather Data'!D1325,0),MAX('DDD Model Calculations'!$D$20-AVERAGE('Weather Data'!D1324,'Weather Data'!D1326),0))</f>
        <v>0</v>
      </c>
      <c r="I1325">
        <f>IF(E1325&lt;&gt;"",MAX('DDD Model Calculations'!$D$20-'Weather Data'!E1325,0),MAX('DDD Model Calculations'!$D$20-AVERAGE('Weather Data'!E1324,'Weather Data'!E1326),0))</f>
        <v>0</v>
      </c>
      <c r="J1325">
        <f>IF(F1325&lt;&gt;"",MAX('DDD Model Calculations'!$D$20-'Weather Data'!F1325,0),MAX('DDD Model Calculations'!$D$20-AVERAGE('Weather Data'!F1324,'Weather Data'!F1326),0))</f>
        <v>0.39999961853026988</v>
      </c>
      <c r="K1325">
        <f>IF(G1325&lt;&gt;"",MAX('DDD Model Calculations'!$D$20-'Weather Data'!G1325,0),MAX('DDD Model Calculations'!$D$20-AVERAGE('Weather Data'!G1324,'Weather Data'!G1326),0))</f>
        <v>4.3000001907348597</v>
      </c>
      <c r="L1325" s="2">
        <f t="shared" si="100"/>
        <v>42963</v>
      </c>
      <c r="M1325">
        <f t="shared" si="101"/>
        <v>13485.999997153878</v>
      </c>
      <c r="N1325">
        <f t="shared" si="102"/>
        <v>14194.599999137223</v>
      </c>
      <c r="O1325">
        <f t="shared" si="103"/>
        <v>16137.299999967217</v>
      </c>
      <c r="P1325">
        <f t="shared" si="104"/>
        <v>19832.100019827485</v>
      </c>
    </row>
    <row r="1326" spans="1:16" x14ac:dyDescent="0.4">
      <c r="A1326" s="1">
        <v>2017</v>
      </c>
      <c r="B1326" s="1">
        <v>8</v>
      </c>
      <c r="C1326" s="1">
        <v>17</v>
      </c>
      <c r="D1326" s="1">
        <v>20.29999923706055</v>
      </c>
      <c r="E1326" s="1">
        <v>18.79999923706055</v>
      </c>
      <c r="F1326" s="1">
        <v>18.20000076293945</v>
      </c>
      <c r="G1326" s="1">
        <v>16.29999923706055</v>
      </c>
      <c r="H1326">
        <f>IF(D1326&lt;&gt;"",MAX('DDD Model Calculations'!$D$20-'Weather Data'!D1326,0),MAX('DDD Model Calculations'!$D$20-AVERAGE('Weather Data'!D1325,'Weather Data'!D1327),0))</f>
        <v>0</v>
      </c>
      <c r="I1326">
        <f>IF(E1326&lt;&gt;"",MAX('DDD Model Calculations'!$D$20-'Weather Data'!E1326,0),MAX('DDD Model Calculations'!$D$20-AVERAGE('Weather Data'!E1325,'Weather Data'!E1327),0))</f>
        <v>0</v>
      </c>
      <c r="J1326">
        <f>IF(F1326&lt;&gt;"",MAX('DDD Model Calculations'!$D$20-'Weather Data'!F1326,0),MAX('DDD Model Calculations'!$D$20-AVERAGE('Weather Data'!F1325,'Weather Data'!F1327),0))</f>
        <v>0</v>
      </c>
      <c r="K1326">
        <f>IF(G1326&lt;&gt;"",MAX('DDD Model Calculations'!$D$20-'Weather Data'!G1326,0),MAX('DDD Model Calculations'!$D$20-AVERAGE('Weather Data'!G1325,'Weather Data'!G1327),0))</f>
        <v>1.7000007629394496</v>
      </c>
      <c r="L1326" s="2">
        <f t="shared" si="100"/>
        <v>42964</v>
      </c>
      <c r="M1326">
        <f t="shared" si="101"/>
        <v>13485.999997153878</v>
      </c>
      <c r="N1326">
        <f t="shared" si="102"/>
        <v>14194.599999137223</v>
      </c>
      <c r="O1326">
        <f t="shared" si="103"/>
        <v>16137.299999967217</v>
      </c>
      <c r="P1326">
        <f t="shared" si="104"/>
        <v>19833.800020590425</v>
      </c>
    </row>
    <row r="1327" spans="1:16" x14ac:dyDescent="0.4">
      <c r="A1327" s="1">
        <v>2017</v>
      </c>
      <c r="B1327" s="1">
        <v>8</v>
      </c>
      <c r="C1327" s="1">
        <v>18</v>
      </c>
      <c r="D1327" s="1">
        <v>23.39999961853027</v>
      </c>
      <c r="E1327" s="1">
        <v>20.60000038146973</v>
      </c>
      <c r="F1327" s="1">
        <v>20.70000076293945</v>
      </c>
      <c r="G1327" s="1">
        <v>18.89999961853027</v>
      </c>
      <c r="H1327">
        <f>IF(D1327&lt;&gt;"",MAX('DDD Model Calculations'!$D$20-'Weather Data'!D1327,0),MAX('DDD Model Calculations'!$D$20-AVERAGE('Weather Data'!D1326,'Weather Data'!D1328),0))</f>
        <v>0</v>
      </c>
      <c r="I1327">
        <f>IF(E1327&lt;&gt;"",MAX('DDD Model Calculations'!$D$20-'Weather Data'!E1327,0),MAX('DDD Model Calculations'!$D$20-AVERAGE('Weather Data'!E1326,'Weather Data'!E1328),0))</f>
        <v>0</v>
      </c>
      <c r="J1327">
        <f>IF(F1327&lt;&gt;"",MAX('DDD Model Calculations'!$D$20-'Weather Data'!F1327,0),MAX('DDD Model Calculations'!$D$20-AVERAGE('Weather Data'!F1326,'Weather Data'!F1328),0))</f>
        <v>0</v>
      </c>
      <c r="K1327">
        <f>IF(G1327&lt;&gt;"",MAX('DDD Model Calculations'!$D$20-'Weather Data'!G1327,0),MAX('DDD Model Calculations'!$D$20-AVERAGE('Weather Data'!G1326,'Weather Data'!G1328),0))</f>
        <v>0</v>
      </c>
      <c r="L1327" s="2">
        <f t="shared" si="100"/>
        <v>42965</v>
      </c>
      <c r="M1327">
        <f t="shared" si="101"/>
        <v>13485.999997153878</v>
      </c>
      <c r="N1327">
        <f t="shared" si="102"/>
        <v>14194.599999137223</v>
      </c>
      <c r="O1327">
        <f t="shared" si="103"/>
        <v>16137.299999967217</v>
      </c>
      <c r="P1327">
        <f t="shared" si="104"/>
        <v>19833.800020590425</v>
      </c>
    </row>
    <row r="1328" spans="1:16" x14ac:dyDescent="0.4">
      <c r="A1328" s="1">
        <v>2017</v>
      </c>
      <c r="B1328" s="1">
        <v>8</v>
      </c>
      <c r="C1328" s="1">
        <v>19</v>
      </c>
      <c r="D1328" s="1">
        <v>20.5</v>
      </c>
      <c r="E1328" s="1">
        <v>18.60000038146973</v>
      </c>
      <c r="F1328" s="1">
        <v>20.29999923706055</v>
      </c>
      <c r="G1328" s="1">
        <v>19.39999961853027</v>
      </c>
      <c r="H1328">
        <f>IF(D1328&lt;&gt;"",MAX('DDD Model Calculations'!$D$20-'Weather Data'!D1328,0),MAX('DDD Model Calculations'!$D$20-AVERAGE('Weather Data'!D1327,'Weather Data'!D1329),0))</f>
        <v>0</v>
      </c>
      <c r="I1328">
        <f>IF(E1328&lt;&gt;"",MAX('DDD Model Calculations'!$D$20-'Weather Data'!E1328,0),MAX('DDD Model Calculations'!$D$20-AVERAGE('Weather Data'!E1327,'Weather Data'!E1329),0))</f>
        <v>0</v>
      </c>
      <c r="J1328">
        <f>IF(F1328&lt;&gt;"",MAX('DDD Model Calculations'!$D$20-'Weather Data'!F1328,0),MAX('DDD Model Calculations'!$D$20-AVERAGE('Weather Data'!F1327,'Weather Data'!F1329),0))</f>
        <v>0</v>
      </c>
      <c r="K1328">
        <f>IF(G1328&lt;&gt;"",MAX('DDD Model Calculations'!$D$20-'Weather Data'!G1328,0),MAX('DDD Model Calculations'!$D$20-AVERAGE('Weather Data'!G1327,'Weather Data'!G1329),0))</f>
        <v>0</v>
      </c>
      <c r="L1328" s="2">
        <f t="shared" si="100"/>
        <v>42966</v>
      </c>
      <c r="M1328">
        <f t="shared" si="101"/>
        <v>13485.999997153878</v>
      </c>
      <c r="N1328">
        <f t="shared" si="102"/>
        <v>14194.599999137223</v>
      </c>
      <c r="O1328">
        <f t="shared" si="103"/>
        <v>16137.299999967217</v>
      </c>
      <c r="P1328">
        <f t="shared" si="104"/>
        <v>19833.800020590425</v>
      </c>
    </row>
    <row r="1329" spans="1:16" x14ac:dyDescent="0.4">
      <c r="A1329" s="1">
        <v>2017</v>
      </c>
      <c r="B1329" s="1">
        <v>8</v>
      </c>
      <c r="C1329" s="1">
        <v>20</v>
      </c>
      <c r="D1329" s="1">
        <v>22.10000038146973</v>
      </c>
      <c r="E1329" s="1">
        <v>21.10000038146973</v>
      </c>
      <c r="F1329" s="1">
        <v>20.20000076293945</v>
      </c>
      <c r="G1329" s="1">
        <v>18.70000076293945</v>
      </c>
      <c r="H1329">
        <f>IF(D1329&lt;&gt;"",MAX('DDD Model Calculations'!$D$20-'Weather Data'!D1329,0),MAX('DDD Model Calculations'!$D$20-AVERAGE('Weather Data'!D1328,'Weather Data'!D1330),0))</f>
        <v>0</v>
      </c>
      <c r="I1329">
        <f>IF(E1329&lt;&gt;"",MAX('DDD Model Calculations'!$D$20-'Weather Data'!E1329,0),MAX('DDD Model Calculations'!$D$20-AVERAGE('Weather Data'!E1328,'Weather Data'!E1330),0))</f>
        <v>0</v>
      </c>
      <c r="J1329">
        <f>IF(F1329&lt;&gt;"",MAX('DDD Model Calculations'!$D$20-'Weather Data'!F1329,0),MAX('DDD Model Calculations'!$D$20-AVERAGE('Weather Data'!F1328,'Weather Data'!F1330),0))</f>
        <v>0</v>
      </c>
      <c r="K1329">
        <f>IF(G1329&lt;&gt;"",MAX('DDD Model Calculations'!$D$20-'Weather Data'!G1329,0),MAX('DDD Model Calculations'!$D$20-AVERAGE('Weather Data'!G1328,'Weather Data'!G1330),0))</f>
        <v>0</v>
      </c>
      <c r="L1329" s="2">
        <f t="shared" si="100"/>
        <v>42967</v>
      </c>
      <c r="M1329">
        <f t="shared" si="101"/>
        <v>13485.999997153878</v>
      </c>
      <c r="N1329">
        <f t="shared" si="102"/>
        <v>14194.599999137223</v>
      </c>
      <c r="O1329">
        <f t="shared" si="103"/>
        <v>16137.299999967217</v>
      </c>
      <c r="P1329">
        <f t="shared" si="104"/>
        <v>19833.800020590425</v>
      </c>
    </row>
    <row r="1330" spans="1:16" x14ac:dyDescent="0.4">
      <c r="A1330" s="1">
        <v>2017</v>
      </c>
      <c r="B1330" s="1">
        <v>8</v>
      </c>
      <c r="C1330" s="1">
        <v>21</v>
      </c>
      <c r="D1330" s="1">
        <v>24.29999923706055</v>
      </c>
      <c r="E1330" s="1">
        <v>21.89999961853027</v>
      </c>
      <c r="F1330" s="1">
        <v>22.20000076293945</v>
      </c>
      <c r="G1330" s="1">
        <v>16.70000076293945</v>
      </c>
      <c r="H1330">
        <f>IF(D1330&lt;&gt;"",MAX('DDD Model Calculations'!$D$20-'Weather Data'!D1330,0),MAX('DDD Model Calculations'!$D$20-AVERAGE('Weather Data'!D1329,'Weather Data'!D1331),0))</f>
        <v>0</v>
      </c>
      <c r="I1330">
        <f>IF(E1330&lt;&gt;"",MAX('DDD Model Calculations'!$D$20-'Weather Data'!E1330,0),MAX('DDD Model Calculations'!$D$20-AVERAGE('Weather Data'!E1329,'Weather Data'!E1331),0))</f>
        <v>0</v>
      </c>
      <c r="J1330">
        <f>IF(F1330&lt;&gt;"",MAX('DDD Model Calculations'!$D$20-'Weather Data'!F1330,0),MAX('DDD Model Calculations'!$D$20-AVERAGE('Weather Data'!F1329,'Weather Data'!F1331),0))</f>
        <v>0</v>
      </c>
      <c r="K1330">
        <f>IF(G1330&lt;&gt;"",MAX('DDD Model Calculations'!$D$20-'Weather Data'!G1330,0),MAX('DDD Model Calculations'!$D$20-AVERAGE('Weather Data'!G1329,'Weather Data'!G1331),0))</f>
        <v>1.2999992370605504</v>
      </c>
      <c r="L1330" s="2">
        <f t="shared" si="100"/>
        <v>42968</v>
      </c>
      <c r="M1330">
        <f t="shared" si="101"/>
        <v>13485.999997153878</v>
      </c>
      <c r="N1330">
        <f t="shared" si="102"/>
        <v>14194.599999137223</v>
      </c>
      <c r="O1330">
        <f t="shared" si="103"/>
        <v>16137.299999967217</v>
      </c>
      <c r="P1330">
        <f t="shared" si="104"/>
        <v>19835.100019827485</v>
      </c>
    </row>
    <row r="1331" spans="1:16" x14ac:dyDescent="0.4">
      <c r="A1331" s="1">
        <v>2017</v>
      </c>
      <c r="B1331" s="1">
        <v>8</v>
      </c>
      <c r="C1331" s="1">
        <v>22</v>
      </c>
      <c r="D1331" s="1">
        <v>20.29999923706055</v>
      </c>
      <c r="E1331" s="1">
        <v>20.10000038146973</v>
      </c>
      <c r="F1331" s="1">
        <v>21</v>
      </c>
      <c r="G1331" s="1">
        <v>15.89999961853027</v>
      </c>
      <c r="H1331">
        <f>IF(D1331&lt;&gt;"",MAX('DDD Model Calculations'!$D$20-'Weather Data'!D1331,0),MAX('DDD Model Calculations'!$D$20-AVERAGE('Weather Data'!D1330,'Weather Data'!D1332),0))</f>
        <v>0</v>
      </c>
      <c r="I1331">
        <f>IF(E1331&lt;&gt;"",MAX('DDD Model Calculations'!$D$20-'Weather Data'!E1331,0),MAX('DDD Model Calculations'!$D$20-AVERAGE('Weather Data'!E1330,'Weather Data'!E1332),0))</f>
        <v>0</v>
      </c>
      <c r="J1331">
        <f>IF(F1331&lt;&gt;"",MAX('DDD Model Calculations'!$D$20-'Weather Data'!F1331,0),MAX('DDD Model Calculations'!$D$20-AVERAGE('Weather Data'!F1330,'Weather Data'!F1332),0))</f>
        <v>0</v>
      </c>
      <c r="K1331">
        <f>IF(G1331&lt;&gt;"",MAX('DDD Model Calculations'!$D$20-'Weather Data'!G1331,0),MAX('DDD Model Calculations'!$D$20-AVERAGE('Weather Data'!G1330,'Weather Data'!G1332),0))</f>
        <v>2.1000003814697301</v>
      </c>
      <c r="L1331" s="2">
        <f t="shared" si="100"/>
        <v>42969</v>
      </c>
      <c r="M1331">
        <f t="shared" si="101"/>
        <v>13485.999997153878</v>
      </c>
      <c r="N1331">
        <f t="shared" si="102"/>
        <v>14194.599999137223</v>
      </c>
      <c r="O1331">
        <f t="shared" si="103"/>
        <v>16137.299999967217</v>
      </c>
      <c r="P1331">
        <f t="shared" si="104"/>
        <v>19837.200020208955</v>
      </c>
    </row>
    <row r="1332" spans="1:16" x14ac:dyDescent="0.4">
      <c r="A1332" s="1">
        <v>2017</v>
      </c>
      <c r="B1332" s="1">
        <v>8</v>
      </c>
      <c r="C1332" s="1">
        <v>23</v>
      </c>
      <c r="D1332" s="1">
        <v>17.5</v>
      </c>
      <c r="E1332" s="1">
        <v>16.29999923706055</v>
      </c>
      <c r="F1332" s="1">
        <v>17.39999961853027</v>
      </c>
      <c r="G1332" s="1">
        <v>11.80000019073486</v>
      </c>
      <c r="H1332">
        <f>IF(D1332&lt;&gt;"",MAX('DDD Model Calculations'!$D$20-'Weather Data'!D1332,0),MAX('DDD Model Calculations'!$D$20-AVERAGE('Weather Data'!D1331,'Weather Data'!D1333),0))</f>
        <v>0.5</v>
      </c>
      <c r="I1332">
        <f>IF(E1332&lt;&gt;"",MAX('DDD Model Calculations'!$D$20-'Weather Data'!E1332,0),MAX('DDD Model Calculations'!$D$20-AVERAGE('Weather Data'!E1331,'Weather Data'!E1333),0))</f>
        <v>1.7000007629394496</v>
      </c>
      <c r="J1332">
        <f>IF(F1332&lt;&gt;"",MAX('DDD Model Calculations'!$D$20-'Weather Data'!F1332,0),MAX('DDD Model Calculations'!$D$20-AVERAGE('Weather Data'!F1331,'Weather Data'!F1333),0))</f>
        <v>0.60000038146973012</v>
      </c>
      <c r="K1332">
        <f>IF(G1332&lt;&gt;"",MAX('DDD Model Calculations'!$D$20-'Weather Data'!G1332,0),MAX('DDD Model Calculations'!$D$20-AVERAGE('Weather Data'!G1331,'Weather Data'!G1333),0))</f>
        <v>6.1999998092651403</v>
      </c>
      <c r="L1332" s="2">
        <f t="shared" si="100"/>
        <v>42970</v>
      </c>
      <c r="M1332">
        <f t="shared" si="101"/>
        <v>13486.499997153878</v>
      </c>
      <c r="N1332">
        <f t="shared" si="102"/>
        <v>14196.299999900162</v>
      </c>
      <c r="O1332">
        <f t="shared" si="103"/>
        <v>16137.900000348687</v>
      </c>
      <c r="P1332">
        <f t="shared" si="104"/>
        <v>19843.40002001822</v>
      </c>
    </row>
    <row r="1333" spans="1:16" x14ac:dyDescent="0.4">
      <c r="A1333" s="1">
        <v>2017</v>
      </c>
      <c r="B1333" s="1">
        <v>8</v>
      </c>
      <c r="C1333" s="1">
        <v>24</v>
      </c>
      <c r="D1333" s="1">
        <v>15.60000038146973</v>
      </c>
      <c r="E1333" s="1">
        <v>14.10000038146973</v>
      </c>
      <c r="F1333" s="1">
        <v>15.39999961853027</v>
      </c>
      <c r="G1333" s="1">
        <v>11.19999980926514</v>
      </c>
      <c r="H1333">
        <f>IF(D1333&lt;&gt;"",MAX('DDD Model Calculations'!$D$20-'Weather Data'!D1333,0),MAX('DDD Model Calculations'!$D$20-AVERAGE('Weather Data'!D1332,'Weather Data'!D1334),0))</f>
        <v>2.3999996185302699</v>
      </c>
      <c r="I1333">
        <f>IF(E1333&lt;&gt;"",MAX('DDD Model Calculations'!$D$20-'Weather Data'!E1333,0),MAX('DDD Model Calculations'!$D$20-AVERAGE('Weather Data'!E1332,'Weather Data'!E1334),0))</f>
        <v>3.8999996185302699</v>
      </c>
      <c r="J1333">
        <f>IF(F1333&lt;&gt;"",MAX('DDD Model Calculations'!$D$20-'Weather Data'!F1333,0),MAX('DDD Model Calculations'!$D$20-AVERAGE('Weather Data'!F1332,'Weather Data'!F1334),0))</f>
        <v>2.6000003814697301</v>
      </c>
      <c r="K1333">
        <f>IF(G1333&lt;&gt;"",MAX('DDD Model Calculations'!$D$20-'Weather Data'!G1333,0),MAX('DDD Model Calculations'!$D$20-AVERAGE('Weather Data'!G1332,'Weather Data'!G1334),0))</f>
        <v>6.8000001907348597</v>
      </c>
      <c r="L1333" s="2">
        <f t="shared" si="100"/>
        <v>42971</v>
      </c>
      <c r="M1333">
        <f t="shared" si="101"/>
        <v>13488.899996772408</v>
      </c>
      <c r="N1333">
        <f t="shared" si="102"/>
        <v>14200.199999518692</v>
      </c>
      <c r="O1333">
        <f t="shared" si="103"/>
        <v>16140.500000730157</v>
      </c>
      <c r="P1333">
        <f t="shared" si="104"/>
        <v>19850.200020208955</v>
      </c>
    </row>
    <row r="1334" spans="1:16" x14ac:dyDescent="0.4">
      <c r="A1334" s="1">
        <v>2017</v>
      </c>
      <c r="B1334" s="1">
        <v>8</v>
      </c>
      <c r="C1334" s="1">
        <v>25</v>
      </c>
      <c r="D1334" s="1">
        <v>16.39999961853027</v>
      </c>
      <c r="E1334" s="1">
        <v>14</v>
      </c>
      <c r="F1334" s="1">
        <v>14.30000019073486</v>
      </c>
      <c r="G1334" s="1">
        <v>10.80000019073486</v>
      </c>
      <c r="H1334">
        <f>IF(D1334&lt;&gt;"",MAX('DDD Model Calculations'!$D$20-'Weather Data'!D1334,0),MAX('DDD Model Calculations'!$D$20-AVERAGE('Weather Data'!D1333,'Weather Data'!D1335),0))</f>
        <v>1.6000003814697301</v>
      </c>
      <c r="I1334">
        <f>IF(E1334&lt;&gt;"",MAX('DDD Model Calculations'!$D$20-'Weather Data'!E1334,0),MAX('DDD Model Calculations'!$D$20-AVERAGE('Weather Data'!E1333,'Weather Data'!E1335),0))</f>
        <v>4</v>
      </c>
      <c r="J1334">
        <f>IF(F1334&lt;&gt;"",MAX('DDD Model Calculations'!$D$20-'Weather Data'!F1334,0),MAX('DDD Model Calculations'!$D$20-AVERAGE('Weather Data'!F1333,'Weather Data'!F1335),0))</f>
        <v>3.6999998092651403</v>
      </c>
      <c r="K1334">
        <f>IF(G1334&lt;&gt;"",MAX('DDD Model Calculations'!$D$20-'Weather Data'!G1334,0),MAX('DDD Model Calculations'!$D$20-AVERAGE('Weather Data'!G1333,'Weather Data'!G1335),0))</f>
        <v>7.1999998092651403</v>
      </c>
      <c r="L1334" s="2">
        <f t="shared" si="100"/>
        <v>42972</v>
      </c>
      <c r="M1334">
        <f t="shared" si="101"/>
        <v>13490.499997153878</v>
      </c>
      <c r="N1334">
        <f t="shared" si="102"/>
        <v>14204.199999518692</v>
      </c>
      <c r="O1334">
        <f t="shared" si="103"/>
        <v>16144.200000539422</v>
      </c>
      <c r="P1334">
        <f t="shared" si="104"/>
        <v>19857.40002001822</v>
      </c>
    </row>
    <row r="1335" spans="1:16" x14ac:dyDescent="0.4">
      <c r="A1335" s="1">
        <v>2017</v>
      </c>
      <c r="B1335" s="1">
        <v>8</v>
      </c>
      <c r="C1335" s="1">
        <v>26</v>
      </c>
      <c r="D1335" s="1">
        <v>16.39999961853027</v>
      </c>
      <c r="E1335" s="1">
        <v>13.80000019073486</v>
      </c>
      <c r="F1335" s="1">
        <v>14.5</v>
      </c>
      <c r="G1335" s="1">
        <v>10.89999961853027</v>
      </c>
      <c r="H1335">
        <f>IF(D1335&lt;&gt;"",MAX('DDD Model Calculations'!$D$20-'Weather Data'!D1335,0),MAX('DDD Model Calculations'!$D$20-AVERAGE('Weather Data'!D1334,'Weather Data'!D1336),0))</f>
        <v>1.6000003814697301</v>
      </c>
      <c r="I1335">
        <f>IF(E1335&lt;&gt;"",MAX('DDD Model Calculations'!$D$20-'Weather Data'!E1335,0),MAX('DDD Model Calculations'!$D$20-AVERAGE('Weather Data'!E1334,'Weather Data'!E1336),0))</f>
        <v>4.1999998092651403</v>
      </c>
      <c r="J1335">
        <f>IF(F1335&lt;&gt;"",MAX('DDD Model Calculations'!$D$20-'Weather Data'!F1335,0),MAX('DDD Model Calculations'!$D$20-AVERAGE('Weather Data'!F1334,'Weather Data'!F1336),0))</f>
        <v>3.5</v>
      </c>
      <c r="K1335">
        <f>IF(G1335&lt;&gt;"",MAX('DDD Model Calculations'!$D$20-'Weather Data'!G1335,0),MAX('DDD Model Calculations'!$D$20-AVERAGE('Weather Data'!G1334,'Weather Data'!G1336),0))</f>
        <v>7.1000003814697301</v>
      </c>
      <c r="L1335" s="2">
        <f t="shared" si="100"/>
        <v>42973</v>
      </c>
      <c r="M1335">
        <f t="shared" si="101"/>
        <v>13492.099997535348</v>
      </c>
      <c r="N1335">
        <f t="shared" si="102"/>
        <v>14208.399999327958</v>
      </c>
      <c r="O1335">
        <f t="shared" si="103"/>
        <v>16147.700000539422</v>
      </c>
      <c r="P1335">
        <f t="shared" si="104"/>
        <v>19864.50002039969</v>
      </c>
    </row>
    <row r="1336" spans="1:16" x14ac:dyDescent="0.4">
      <c r="A1336" s="1">
        <v>2017</v>
      </c>
      <c r="B1336" s="1">
        <v>8</v>
      </c>
      <c r="C1336" s="1">
        <v>27</v>
      </c>
      <c r="D1336" s="1">
        <v>16.79999923706055</v>
      </c>
      <c r="E1336" s="1">
        <v>16.39999961853027</v>
      </c>
      <c r="F1336" s="1">
        <v>15.69999980926514</v>
      </c>
      <c r="G1336" s="1">
        <v>14.80000019073486</v>
      </c>
      <c r="H1336">
        <f>IF(D1336&lt;&gt;"",MAX('DDD Model Calculations'!$D$20-'Weather Data'!D1336,0),MAX('DDD Model Calculations'!$D$20-AVERAGE('Weather Data'!D1335,'Weather Data'!D1337),0))</f>
        <v>1.2000007629394496</v>
      </c>
      <c r="I1336">
        <f>IF(E1336&lt;&gt;"",MAX('DDD Model Calculations'!$D$20-'Weather Data'!E1336,0),MAX('DDD Model Calculations'!$D$20-AVERAGE('Weather Data'!E1335,'Weather Data'!E1337),0))</f>
        <v>1.6000003814697301</v>
      </c>
      <c r="J1336">
        <f>IF(F1336&lt;&gt;"",MAX('DDD Model Calculations'!$D$20-'Weather Data'!F1336,0),MAX('DDD Model Calculations'!$D$20-AVERAGE('Weather Data'!F1335,'Weather Data'!F1337),0))</f>
        <v>2.3000001907348597</v>
      </c>
      <c r="K1336">
        <f>IF(G1336&lt;&gt;"",MAX('DDD Model Calculations'!$D$20-'Weather Data'!G1336,0),MAX('DDD Model Calculations'!$D$20-AVERAGE('Weather Data'!G1335,'Weather Data'!G1337),0))</f>
        <v>3.1999998092651403</v>
      </c>
      <c r="L1336" s="2">
        <f t="shared" si="100"/>
        <v>42974</v>
      </c>
      <c r="M1336">
        <f t="shared" si="101"/>
        <v>13493.299998298287</v>
      </c>
      <c r="N1336">
        <f t="shared" si="102"/>
        <v>14209.999999709427</v>
      </c>
      <c r="O1336">
        <f t="shared" si="103"/>
        <v>16150.000000730157</v>
      </c>
      <c r="P1336">
        <f t="shared" si="104"/>
        <v>19867.700020208955</v>
      </c>
    </row>
    <row r="1337" spans="1:16" x14ac:dyDescent="0.4">
      <c r="A1337" s="1">
        <v>2017</v>
      </c>
      <c r="B1337" s="1">
        <v>8</v>
      </c>
      <c r="C1337" s="1">
        <v>28</v>
      </c>
      <c r="D1337" s="1">
        <v>19.39999961853027</v>
      </c>
      <c r="E1337" s="1">
        <v>18.60000038146973</v>
      </c>
      <c r="F1337" s="1">
        <v>16.79999923706055</v>
      </c>
      <c r="G1337" s="1">
        <v>16.10000038146973</v>
      </c>
      <c r="H1337">
        <f>IF(D1337&lt;&gt;"",MAX('DDD Model Calculations'!$D$20-'Weather Data'!D1337,0),MAX('DDD Model Calculations'!$D$20-AVERAGE('Weather Data'!D1336,'Weather Data'!D1338),0))</f>
        <v>0</v>
      </c>
      <c r="I1337">
        <f>IF(E1337&lt;&gt;"",MAX('DDD Model Calculations'!$D$20-'Weather Data'!E1337,0),MAX('DDD Model Calculations'!$D$20-AVERAGE('Weather Data'!E1336,'Weather Data'!E1338),0))</f>
        <v>0</v>
      </c>
      <c r="J1337">
        <f>IF(F1337&lt;&gt;"",MAX('DDD Model Calculations'!$D$20-'Weather Data'!F1337,0),MAX('DDD Model Calculations'!$D$20-AVERAGE('Weather Data'!F1336,'Weather Data'!F1338),0))</f>
        <v>1.2000007629394496</v>
      </c>
      <c r="K1337">
        <f>IF(G1337&lt;&gt;"",MAX('DDD Model Calculations'!$D$20-'Weather Data'!G1337,0),MAX('DDD Model Calculations'!$D$20-AVERAGE('Weather Data'!G1336,'Weather Data'!G1338),0))</f>
        <v>1.8999996185302699</v>
      </c>
      <c r="L1337" s="2">
        <f t="shared" si="100"/>
        <v>42975</v>
      </c>
      <c r="M1337">
        <f t="shared" si="101"/>
        <v>13493.299998298287</v>
      </c>
      <c r="N1337">
        <f t="shared" si="102"/>
        <v>14209.999999709427</v>
      </c>
      <c r="O1337">
        <f t="shared" si="103"/>
        <v>16151.200001493096</v>
      </c>
      <c r="P1337">
        <f t="shared" si="104"/>
        <v>19869.600019827485</v>
      </c>
    </row>
    <row r="1338" spans="1:16" x14ac:dyDescent="0.4">
      <c r="A1338" s="1">
        <v>2017</v>
      </c>
      <c r="B1338" s="1">
        <v>8</v>
      </c>
      <c r="C1338" s="1">
        <v>29</v>
      </c>
      <c r="D1338" s="1">
        <v>19.20000076293945</v>
      </c>
      <c r="E1338" s="1">
        <v>18.70000076293945</v>
      </c>
      <c r="F1338" s="1">
        <v>18.29999923706055</v>
      </c>
      <c r="G1338" s="1">
        <v>18.89999961853027</v>
      </c>
      <c r="H1338">
        <f>IF(D1338&lt;&gt;"",MAX('DDD Model Calculations'!$D$20-'Weather Data'!D1338,0),MAX('DDD Model Calculations'!$D$20-AVERAGE('Weather Data'!D1337,'Weather Data'!D1339),0))</f>
        <v>0</v>
      </c>
      <c r="I1338">
        <f>IF(E1338&lt;&gt;"",MAX('DDD Model Calculations'!$D$20-'Weather Data'!E1338,0),MAX('DDD Model Calculations'!$D$20-AVERAGE('Weather Data'!E1337,'Weather Data'!E1339),0))</f>
        <v>0</v>
      </c>
      <c r="J1338">
        <f>IF(F1338&lt;&gt;"",MAX('DDD Model Calculations'!$D$20-'Weather Data'!F1338,0),MAX('DDD Model Calculations'!$D$20-AVERAGE('Weather Data'!F1337,'Weather Data'!F1339),0))</f>
        <v>0</v>
      </c>
      <c r="K1338">
        <f>IF(G1338&lt;&gt;"",MAX('DDD Model Calculations'!$D$20-'Weather Data'!G1338,0),MAX('DDD Model Calculations'!$D$20-AVERAGE('Weather Data'!G1337,'Weather Data'!G1339),0))</f>
        <v>0</v>
      </c>
      <c r="L1338" s="2">
        <f t="shared" si="100"/>
        <v>42976</v>
      </c>
      <c r="M1338">
        <f t="shared" si="101"/>
        <v>13493.299998298287</v>
      </c>
      <c r="N1338">
        <f t="shared" si="102"/>
        <v>14209.999999709427</v>
      </c>
      <c r="O1338">
        <f t="shared" si="103"/>
        <v>16151.200001493096</v>
      </c>
      <c r="P1338">
        <f t="shared" si="104"/>
        <v>19869.600019827485</v>
      </c>
    </row>
    <row r="1339" spans="1:16" x14ac:dyDescent="0.4">
      <c r="A1339" s="1">
        <v>2017</v>
      </c>
      <c r="B1339" s="1">
        <v>8</v>
      </c>
      <c r="C1339" s="1">
        <v>30</v>
      </c>
      <c r="D1339" s="1">
        <v>19</v>
      </c>
      <c r="E1339" s="1">
        <v>17.89999961853027</v>
      </c>
      <c r="F1339" s="1">
        <v>16.70000076293945</v>
      </c>
      <c r="G1339" s="1">
        <v>13.39999961853027</v>
      </c>
      <c r="H1339">
        <f>IF(D1339&lt;&gt;"",MAX('DDD Model Calculations'!$D$20-'Weather Data'!D1339,0),MAX('DDD Model Calculations'!$D$20-AVERAGE('Weather Data'!D1338,'Weather Data'!D1340),0))</f>
        <v>0</v>
      </c>
      <c r="I1339">
        <f>IF(E1339&lt;&gt;"",MAX('DDD Model Calculations'!$D$20-'Weather Data'!E1339,0),MAX('DDD Model Calculations'!$D$20-AVERAGE('Weather Data'!E1338,'Weather Data'!E1340),0))</f>
        <v>0.10000038146973012</v>
      </c>
      <c r="J1339">
        <f>IF(F1339&lt;&gt;"",MAX('DDD Model Calculations'!$D$20-'Weather Data'!F1339,0),MAX('DDD Model Calculations'!$D$20-AVERAGE('Weather Data'!F1338,'Weather Data'!F1340),0))</f>
        <v>1.2999992370605504</v>
      </c>
      <c r="K1339">
        <f>IF(G1339&lt;&gt;"",MAX('DDD Model Calculations'!$D$20-'Weather Data'!G1339,0),MAX('DDD Model Calculations'!$D$20-AVERAGE('Weather Data'!G1338,'Weather Data'!G1340),0))</f>
        <v>4.6000003814697301</v>
      </c>
      <c r="L1339" s="2">
        <f t="shared" si="100"/>
        <v>42977</v>
      </c>
      <c r="M1339">
        <f t="shared" si="101"/>
        <v>13493.299998298287</v>
      </c>
      <c r="N1339">
        <f t="shared" si="102"/>
        <v>14210.100000090897</v>
      </c>
      <c r="O1339">
        <f t="shared" si="103"/>
        <v>16152.500000730157</v>
      </c>
      <c r="P1339">
        <f t="shared" si="104"/>
        <v>19874.200020208955</v>
      </c>
    </row>
    <row r="1340" spans="1:16" x14ac:dyDescent="0.4">
      <c r="A1340" s="1">
        <v>2017</v>
      </c>
      <c r="B1340" s="1">
        <v>8</v>
      </c>
      <c r="C1340" s="1">
        <v>31</v>
      </c>
      <c r="D1340" s="1">
        <v>14.5</v>
      </c>
      <c r="E1340" s="1">
        <v>13.30000019073486</v>
      </c>
      <c r="F1340" s="1">
        <v>10.30000019073486</v>
      </c>
      <c r="G1340" s="1">
        <v>10.80000019073486</v>
      </c>
      <c r="H1340">
        <f>IF(D1340&lt;&gt;"",MAX('DDD Model Calculations'!$D$20-'Weather Data'!D1340,0),MAX('DDD Model Calculations'!$D$20-AVERAGE('Weather Data'!D1339,'Weather Data'!D1341),0))</f>
        <v>3.5</v>
      </c>
      <c r="I1340">
        <f>IF(E1340&lt;&gt;"",MAX('DDD Model Calculations'!$D$20-'Weather Data'!E1340,0),MAX('DDD Model Calculations'!$D$20-AVERAGE('Weather Data'!E1339,'Weather Data'!E1341),0))</f>
        <v>4.6999998092651403</v>
      </c>
      <c r="J1340">
        <f>IF(F1340&lt;&gt;"",MAX('DDD Model Calculations'!$D$20-'Weather Data'!F1340,0),MAX('DDD Model Calculations'!$D$20-AVERAGE('Weather Data'!F1339,'Weather Data'!F1341),0))</f>
        <v>7.6999998092651403</v>
      </c>
      <c r="K1340">
        <f>IF(G1340&lt;&gt;"",MAX('DDD Model Calculations'!$D$20-'Weather Data'!G1340,0),MAX('DDD Model Calculations'!$D$20-AVERAGE('Weather Data'!G1339,'Weather Data'!G1341),0))</f>
        <v>7.1999998092651403</v>
      </c>
      <c r="L1340" s="2">
        <f t="shared" si="100"/>
        <v>42978</v>
      </c>
      <c r="M1340">
        <f t="shared" si="101"/>
        <v>13496.799998298287</v>
      </c>
      <c r="N1340">
        <f t="shared" si="102"/>
        <v>14214.799999900162</v>
      </c>
      <c r="O1340">
        <f t="shared" si="103"/>
        <v>16160.200000539422</v>
      </c>
      <c r="P1340">
        <f t="shared" si="104"/>
        <v>19881.40002001822</v>
      </c>
    </row>
    <row r="1341" spans="1:16" x14ac:dyDescent="0.4">
      <c r="A1341" s="1">
        <v>2017</v>
      </c>
      <c r="B1341" s="1">
        <v>9</v>
      </c>
      <c r="C1341" s="1">
        <v>1</v>
      </c>
      <c r="D1341" s="1">
        <v>12.69999980926514</v>
      </c>
      <c r="E1341" s="1">
        <v>10.5</v>
      </c>
      <c r="F1341" s="1">
        <v>10.89999961853027</v>
      </c>
      <c r="G1341" s="1">
        <v>10.80000019073486</v>
      </c>
      <c r="H1341">
        <f>IF(D1341&lt;&gt;"",MAX('DDD Model Calculations'!$D$20-'Weather Data'!D1341,0),MAX('DDD Model Calculations'!$D$20-AVERAGE('Weather Data'!D1340,'Weather Data'!D1342),0))</f>
        <v>5.3000001907348597</v>
      </c>
      <c r="I1341">
        <f>IF(E1341&lt;&gt;"",MAX('DDD Model Calculations'!$D$20-'Weather Data'!E1341,0),MAX('DDD Model Calculations'!$D$20-AVERAGE('Weather Data'!E1340,'Weather Data'!E1342),0))</f>
        <v>7.5</v>
      </c>
      <c r="J1341">
        <f>IF(F1341&lt;&gt;"",MAX('DDD Model Calculations'!$D$20-'Weather Data'!F1341,0),MAX('DDD Model Calculations'!$D$20-AVERAGE('Weather Data'!F1340,'Weather Data'!F1342),0))</f>
        <v>7.1000003814697301</v>
      </c>
      <c r="K1341">
        <f>IF(G1341&lt;&gt;"",MAX('DDD Model Calculations'!$D$20-'Weather Data'!G1341,0),MAX('DDD Model Calculations'!$D$20-AVERAGE('Weather Data'!G1340,'Weather Data'!G1342),0))</f>
        <v>7.1999998092651403</v>
      </c>
      <c r="L1341" s="2">
        <f t="shared" si="100"/>
        <v>42979</v>
      </c>
      <c r="M1341">
        <f t="shared" si="101"/>
        <v>13502.099998489022</v>
      </c>
      <c r="N1341">
        <f t="shared" si="102"/>
        <v>14222.299999900162</v>
      </c>
      <c r="O1341">
        <f t="shared" si="103"/>
        <v>16167.300000920892</v>
      </c>
      <c r="P1341">
        <f t="shared" si="104"/>
        <v>19888.600019827485</v>
      </c>
    </row>
    <row r="1342" spans="1:16" x14ac:dyDescent="0.4">
      <c r="A1342" s="1">
        <v>2017</v>
      </c>
      <c r="B1342" s="1">
        <v>9</v>
      </c>
      <c r="C1342" s="1">
        <v>2</v>
      </c>
      <c r="D1342" s="1">
        <v>13.69999980926514</v>
      </c>
      <c r="E1342" s="1">
        <v>14.10000038146973</v>
      </c>
      <c r="F1342" s="1">
        <v>11.30000019073486</v>
      </c>
      <c r="G1342" s="1">
        <v>16</v>
      </c>
      <c r="H1342">
        <f>IF(D1342&lt;&gt;"",MAX('DDD Model Calculations'!$D$20-'Weather Data'!D1342,0),MAX('DDD Model Calculations'!$D$20-AVERAGE('Weather Data'!D1341,'Weather Data'!D1343),0))</f>
        <v>4.3000001907348597</v>
      </c>
      <c r="I1342">
        <f>IF(E1342&lt;&gt;"",MAX('DDD Model Calculations'!$D$20-'Weather Data'!E1342,0),MAX('DDD Model Calculations'!$D$20-AVERAGE('Weather Data'!E1341,'Weather Data'!E1343),0))</f>
        <v>3.8999996185302699</v>
      </c>
      <c r="J1342">
        <f>IF(F1342&lt;&gt;"",MAX('DDD Model Calculations'!$D$20-'Weather Data'!F1342,0),MAX('DDD Model Calculations'!$D$20-AVERAGE('Weather Data'!F1341,'Weather Data'!F1343),0))</f>
        <v>6.6999998092651403</v>
      </c>
      <c r="K1342">
        <f>IF(G1342&lt;&gt;"",MAX('DDD Model Calculations'!$D$20-'Weather Data'!G1342,0),MAX('DDD Model Calculations'!$D$20-AVERAGE('Weather Data'!G1341,'Weather Data'!G1343),0))</f>
        <v>2</v>
      </c>
      <c r="L1342" s="2">
        <f t="shared" si="100"/>
        <v>42980</v>
      </c>
      <c r="M1342">
        <f t="shared" si="101"/>
        <v>13506.399998679757</v>
      </c>
      <c r="N1342">
        <f t="shared" si="102"/>
        <v>14226.199999518692</v>
      </c>
      <c r="O1342">
        <f t="shared" si="103"/>
        <v>16174.000000730157</v>
      </c>
      <c r="P1342">
        <f t="shared" si="104"/>
        <v>19890.600019827485</v>
      </c>
    </row>
    <row r="1343" spans="1:16" x14ac:dyDescent="0.4">
      <c r="A1343" s="1">
        <v>2017</v>
      </c>
      <c r="B1343" s="1">
        <v>9</v>
      </c>
      <c r="C1343" s="1">
        <v>3</v>
      </c>
      <c r="D1343" s="1">
        <v>17.89999961853027</v>
      </c>
      <c r="E1343" s="1">
        <v>16.79999923706055</v>
      </c>
      <c r="F1343" s="1">
        <v>12.10000038146973</v>
      </c>
      <c r="G1343" s="1">
        <v>16.29999923706055</v>
      </c>
      <c r="H1343">
        <f>IF(D1343&lt;&gt;"",MAX('DDD Model Calculations'!$D$20-'Weather Data'!D1343,0),MAX('DDD Model Calculations'!$D$20-AVERAGE('Weather Data'!D1342,'Weather Data'!D1344),0))</f>
        <v>0.10000038146973012</v>
      </c>
      <c r="I1343">
        <f>IF(E1343&lt;&gt;"",MAX('DDD Model Calculations'!$D$20-'Weather Data'!E1343,0),MAX('DDD Model Calculations'!$D$20-AVERAGE('Weather Data'!E1342,'Weather Data'!E1344),0))</f>
        <v>1.2000007629394496</v>
      </c>
      <c r="J1343">
        <f>IF(F1343&lt;&gt;"",MAX('DDD Model Calculations'!$D$20-'Weather Data'!F1343,0),MAX('DDD Model Calculations'!$D$20-AVERAGE('Weather Data'!F1342,'Weather Data'!F1344),0))</f>
        <v>5.8999996185302699</v>
      </c>
      <c r="K1343">
        <f>IF(G1343&lt;&gt;"",MAX('DDD Model Calculations'!$D$20-'Weather Data'!G1343,0),MAX('DDD Model Calculations'!$D$20-AVERAGE('Weather Data'!G1342,'Weather Data'!G1344),0))</f>
        <v>1.7000007629394496</v>
      </c>
      <c r="L1343" s="2">
        <f t="shared" si="100"/>
        <v>42981</v>
      </c>
      <c r="M1343">
        <f t="shared" si="101"/>
        <v>13506.499999061227</v>
      </c>
      <c r="N1343">
        <f t="shared" si="102"/>
        <v>14227.400000281632</v>
      </c>
      <c r="O1343">
        <f t="shared" si="103"/>
        <v>16179.900000348687</v>
      </c>
      <c r="P1343">
        <f t="shared" si="104"/>
        <v>19892.300020590425</v>
      </c>
    </row>
    <row r="1344" spans="1:16" x14ac:dyDescent="0.4">
      <c r="A1344" s="1">
        <v>2017</v>
      </c>
      <c r="B1344" s="1">
        <v>9</v>
      </c>
      <c r="C1344" s="1">
        <v>4</v>
      </c>
      <c r="D1344" s="1">
        <v>20.29999923706055</v>
      </c>
      <c r="E1344" s="1">
        <v>19.39999961853027</v>
      </c>
      <c r="F1344" s="1">
        <v>16.70000076293945</v>
      </c>
      <c r="G1344" s="1">
        <v>14.80000019073486</v>
      </c>
      <c r="H1344">
        <f>IF(D1344&lt;&gt;"",MAX('DDD Model Calculations'!$D$20-'Weather Data'!D1344,0),MAX('DDD Model Calculations'!$D$20-AVERAGE('Weather Data'!D1343,'Weather Data'!D1345),0))</f>
        <v>0</v>
      </c>
      <c r="I1344">
        <f>IF(E1344&lt;&gt;"",MAX('DDD Model Calculations'!$D$20-'Weather Data'!E1344,0),MAX('DDD Model Calculations'!$D$20-AVERAGE('Weather Data'!E1343,'Weather Data'!E1345),0))</f>
        <v>0</v>
      </c>
      <c r="J1344">
        <f>IF(F1344&lt;&gt;"",MAX('DDD Model Calculations'!$D$20-'Weather Data'!F1344,0),MAX('DDD Model Calculations'!$D$20-AVERAGE('Weather Data'!F1343,'Weather Data'!F1345),0))</f>
        <v>1.2999992370605504</v>
      </c>
      <c r="K1344">
        <f>IF(G1344&lt;&gt;"",MAX('DDD Model Calculations'!$D$20-'Weather Data'!G1344,0),MAX('DDD Model Calculations'!$D$20-AVERAGE('Weather Data'!G1343,'Weather Data'!G1345),0))</f>
        <v>3.1999998092651403</v>
      </c>
      <c r="L1344" s="2">
        <f t="shared" si="100"/>
        <v>42982</v>
      </c>
      <c r="M1344">
        <f t="shared" si="101"/>
        <v>13506.499999061227</v>
      </c>
      <c r="N1344">
        <f t="shared" si="102"/>
        <v>14227.400000281632</v>
      </c>
      <c r="O1344">
        <f t="shared" si="103"/>
        <v>16181.199999585748</v>
      </c>
      <c r="P1344">
        <f t="shared" si="104"/>
        <v>19895.50002039969</v>
      </c>
    </row>
    <row r="1345" spans="1:16" x14ac:dyDescent="0.4">
      <c r="A1345" s="1">
        <v>2017</v>
      </c>
      <c r="B1345" s="1">
        <v>9</v>
      </c>
      <c r="C1345" s="1">
        <v>5</v>
      </c>
      <c r="D1345" s="1">
        <v>17.10000038146973</v>
      </c>
      <c r="E1345" s="1">
        <v>14.80000019073486</v>
      </c>
      <c r="F1345" s="1">
        <v>16.89999961853027</v>
      </c>
      <c r="G1345" s="1">
        <v>11.5</v>
      </c>
      <c r="H1345">
        <f>IF(D1345&lt;&gt;"",MAX('DDD Model Calculations'!$D$20-'Weather Data'!D1345,0),MAX('DDD Model Calculations'!$D$20-AVERAGE('Weather Data'!D1344,'Weather Data'!D1346),0))</f>
        <v>0.89999961853026988</v>
      </c>
      <c r="I1345">
        <f>IF(E1345&lt;&gt;"",MAX('DDD Model Calculations'!$D$20-'Weather Data'!E1345,0),MAX('DDD Model Calculations'!$D$20-AVERAGE('Weather Data'!E1344,'Weather Data'!E1346),0))</f>
        <v>3.1999998092651403</v>
      </c>
      <c r="J1345">
        <f>IF(F1345&lt;&gt;"",MAX('DDD Model Calculations'!$D$20-'Weather Data'!F1345,0),MAX('DDD Model Calculations'!$D$20-AVERAGE('Weather Data'!F1344,'Weather Data'!F1346),0))</f>
        <v>1.1000003814697301</v>
      </c>
      <c r="K1345">
        <f>IF(G1345&lt;&gt;"",MAX('DDD Model Calculations'!$D$20-'Weather Data'!G1345,0),MAX('DDD Model Calculations'!$D$20-AVERAGE('Weather Data'!G1344,'Weather Data'!G1346),0))</f>
        <v>6.5</v>
      </c>
      <c r="L1345" s="2">
        <f t="shared" si="100"/>
        <v>42983</v>
      </c>
      <c r="M1345">
        <f t="shared" si="101"/>
        <v>13507.399998679757</v>
      </c>
      <c r="N1345">
        <f t="shared" si="102"/>
        <v>14230.600000090897</v>
      </c>
      <c r="O1345">
        <f t="shared" si="103"/>
        <v>16182.299999967217</v>
      </c>
      <c r="P1345">
        <f t="shared" si="104"/>
        <v>19902.00002039969</v>
      </c>
    </row>
    <row r="1346" spans="1:16" x14ac:dyDescent="0.4">
      <c r="A1346" s="1">
        <v>2017</v>
      </c>
      <c r="B1346" s="1">
        <v>9</v>
      </c>
      <c r="C1346" s="1">
        <v>6</v>
      </c>
      <c r="D1346" s="1">
        <v>16</v>
      </c>
      <c r="E1346" s="1">
        <v>13.5</v>
      </c>
      <c r="F1346" s="1">
        <v>15.5</v>
      </c>
      <c r="G1346" s="1">
        <v>10.10000038146973</v>
      </c>
      <c r="H1346">
        <f>IF(D1346&lt;&gt;"",MAX('DDD Model Calculations'!$D$20-'Weather Data'!D1346,0),MAX('DDD Model Calculations'!$D$20-AVERAGE('Weather Data'!D1345,'Weather Data'!D1347),0))</f>
        <v>2</v>
      </c>
      <c r="I1346">
        <f>IF(E1346&lt;&gt;"",MAX('DDD Model Calculations'!$D$20-'Weather Data'!E1346,0),MAX('DDD Model Calculations'!$D$20-AVERAGE('Weather Data'!E1345,'Weather Data'!E1347),0))</f>
        <v>4.5</v>
      </c>
      <c r="J1346">
        <f>IF(F1346&lt;&gt;"",MAX('DDD Model Calculations'!$D$20-'Weather Data'!F1346,0),MAX('DDD Model Calculations'!$D$20-AVERAGE('Weather Data'!F1345,'Weather Data'!F1347),0))</f>
        <v>2.5</v>
      </c>
      <c r="K1346">
        <f>IF(G1346&lt;&gt;"",MAX('DDD Model Calculations'!$D$20-'Weather Data'!G1346,0),MAX('DDD Model Calculations'!$D$20-AVERAGE('Weather Data'!G1345,'Weather Data'!G1347),0))</f>
        <v>7.8999996185302699</v>
      </c>
      <c r="L1346" s="2">
        <f t="shared" ref="L1346:L1409" si="105">DATE(A1346,B1346,C1346)</f>
        <v>42984</v>
      </c>
      <c r="M1346">
        <f t="shared" si="101"/>
        <v>13509.399998679757</v>
      </c>
      <c r="N1346">
        <f t="shared" si="102"/>
        <v>14235.100000090897</v>
      </c>
      <c r="O1346">
        <f t="shared" si="103"/>
        <v>16184.799999967217</v>
      </c>
      <c r="P1346">
        <f t="shared" si="104"/>
        <v>19909.90002001822</v>
      </c>
    </row>
    <row r="1347" spans="1:16" x14ac:dyDescent="0.4">
      <c r="A1347" s="1">
        <v>2017</v>
      </c>
      <c r="B1347" s="1">
        <v>9</v>
      </c>
      <c r="C1347" s="1">
        <v>7</v>
      </c>
      <c r="D1347" s="1">
        <v>15</v>
      </c>
      <c r="E1347" s="1">
        <v>12.19999980926514</v>
      </c>
      <c r="F1347" s="1">
        <v>14.89999961853027</v>
      </c>
      <c r="G1347" s="1">
        <v>10.30000019073486</v>
      </c>
      <c r="H1347">
        <f>IF(D1347&lt;&gt;"",MAX('DDD Model Calculations'!$D$20-'Weather Data'!D1347,0),MAX('DDD Model Calculations'!$D$20-AVERAGE('Weather Data'!D1346,'Weather Data'!D1348),0))</f>
        <v>3</v>
      </c>
      <c r="I1347">
        <f>IF(E1347&lt;&gt;"",MAX('DDD Model Calculations'!$D$20-'Weather Data'!E1347,0),MAX('DDD Model Calculations'!$D$20-AVERAGE('Weather Data'!E1346,'Weather Data'!E1348),0))</f>
        <v>5.8000001907348597</v>
      </c>
      <c r="J1347">
        <f>IF(F1347&lt;&gt;"",MAX('DDD Model Calculations'!$D$20-'Weather Data'!F1347,0),MAX('DDD Model Calculations'!$D$20-AVERAGE('Weather Data'!F1346,'Weather Data'!F1348),0))</f>
        <v>3.1000003814697301</v>
      </c>
      <c r="K1347">
        <f>IF(G1347&lt;&gt;"",MAX('DDD Model Calculations'!$D$20-'Weather Data'!G1347,0),MAX('DDD Model Calculations'!$D$20-AVERAGE('Weather Data'!G1346,'Weather Data'!G1348),0))</f>
        <v>7.6999998092651403</v>
      </c>
      <c r="L1347" s="2">
        <f t="shared" si="105"/>
        <v>42985</v>
      </c>
      <c r="M1347">
        <f t="shared" ref="M1347:M1410" si="106">M1346+H1347</f>
        <v>13512.399998679757</v>
      </c>
      <c r="N1347">
        <f t="shared" ref="N1347:N1410" si="107">N1346+I1347</f>
        <v>14240.900000281632</v>
      </c>
      <c r="O1347">
        <f t="shared" ref="O1347:O1410" si="108">O1346+J1347</f>
        <v>16187.900000348687</v>
      </c>
      <c r="P1347">
        <f t="shared" ref="P1347:P1410" si="109">P1346+K1347</f>
        <v>19917.600019827485</v>
      </c>
    </row>
    <row r="1348" spans="1:16" x14ac:dyDescent="0.4">
      <c r="A1348" s="1">
        <v>2017</v>
      </c>
      <c r="B1348" s="1">
        <v>9</v>
      </c>
      <c r="C1348" s="1">
        <v>8</v>
      </c>
      <c r="D1348" s="1">
        <v>14</v>
      </c>
      <c r="E1348" s="1">
        <v>12.10000038146973</v>
      </c>
      <c r="F1348" s="1">
        <v>12.60000038146973</v>
      </c>
      <c r="G1348" s="1">
        <v>10</v>
      </c>
      <c r="H1348">
        <f>IF(D1348&lt;&gt;"",MAX('DDD Model Calculations'!$D$20-'Weather Data'!D1348,0),MAX('DDD Model Calculations'!$D$20-AVERAGE('Weather Data'!D1347,'Weather Data'!D1349),0))</f>
        <v>4</v>
      </c>
      <c r="I1348">
        <f>IF(E1348&lt;&gt;"",MAX('DDD Model Calculations'!$D$20-'Weather Data'!E1348,0),MAX('DDD Model Calculations'!$D$20-AVERAGE('Weather Data'!E1347,'Weather Data'!E1349),0))</f>
        <v>5.8999996185302699</v>
      </c>
      <c r="J1348">
        <f>IF(F1348&lt;&gt;"",MAX('DDD Model Calculations'!$D$20-'Weather Data'!F1348,0),MAX('DDD Model Calculations'!$D$20-AVERAGE('Weather Data'!F1347,'Weather Data'!F1349),0))</f>
        <v>5.3999996185302699</v>
      </c>
      <c r="K1348">
        <f>IF(G1348&lt;&gt;"",MAX('DDD Model Calculations'!$D$20-'Weather Data'!G1348,0),MAX('DDD Model Calculations'!$D$20-AVERAGE('Weather Data'!G1347,'Weather Data'!G1349),0))</f>
        <v>8</v>
      </c>
      <c r="L1348" s="2">
        <f t="shared" si="105"/>
        <v>42986</v>
      </c>
      <c r="M1348">
        <f t="shared" si="106"/>
        <v>13516.399998679757</v>
      </c>
      <c r="N1348">
        <f t="shared" si="107"/>
        <v>14246.799999900162</v>
      </c>
      <c r="O1348">
        <f t="shared" si="108"/>
        <v>16193.299999967217</v>
      </c>
      <c r="P1348">
        <f t="shared" si="109"/>
        <v>19925.600019827485</v>
      </c>
    </row>
    <row r="1349" spans="1:16" x14ac:dyDescent="0.4">
      <c r="A1349" s="1">
        <v>2017</v>
      </c>
      <c r="B1349" s="1">
        <v>9</v>
      </c>
      <c r="C1349" s="1">
        <v>9</v>
      </c>
      <c r="D1349" s="1">
        <v>12.80000019073486</v>
      </c>
      <c r="E1349" s="1">
        <v>11.19999980926514</v>
      </c>
      <c r="F1349" s="1">
        <v>13.19999980926514</v>
      </c>
      <c r="G1349" s="1">
        <v>10.30000019073486</v>
      </c>
      <c r="H1349">
        <f>IF(D1349&lt;&gt;"",MAX('DDD Model Calculations'!$D$20-'Weather Data'!D1349,0),MAX('DDD Model Calculations'!$D$20-AVERAGE('Weather Data'!D1348,'Weather Data'!D1350),0))</f>
        <v>5.1999998092651403</v>
      </c>
      <c r="I1349">
        <f>IF(E1349&lt;&gt;"",MAX('DDD Model Calculations'!$D$20-'Weather Data'!E1349,0),MAX('DDD Model Calculations'!$D$20-AVERAGE('Weather Data'!E1348,'Weather Data'!E1350),0))</f>
        <v>6.8000001907348597</v>
      </c>
      <c r="J1349">
        <f>IF(F1349&lt;&gt;"",MAX('DDD Model Calculations'!$D$20-'Weather Data'!F1349,0),MAX('DDD Model Calculations'!$D$20-AVERAGE('Weather Data'!F1348,'Weather Data'!F1350),0))</f>
        <v>4.8000001907348597</v>
      </c>
      <c r="K1349">
        <f>IF(G1349&lt;&gt;"",MAX('DDD Model Calculations'!$D$20-'Weather Data'!G1349,0),MAX('DDD Model Calculations'!$D$20-AVERAGE('Weather Data'!G1348,'Weather Data'!G1350),0))</f>
        <v>7.6999998092651403</v>
      </c>
      <c r="L1349" s="2">
        <f t="shared" si="105"/>
        <v>42987</v>
      </c>
      <c r="M1349">
        <f t="shared" si="106"/>
        <v>13521.599998489022</v>
      </c>
      <c r="N1349">
        <f t="shared" si="107"/>
        <v>14253.600000090897</v>
      </c>
      <c r="O1349">
        <f t="shared" si="108"/>
        <v>16198.100000157952</v>
      </c>
      <c r="P1349">
        <f t="shared" si="109"/>
        <v>19933.30001963675</v>
      </c>
    </row>
    <row r="1350" spans="1:16" x14ac:dyDescent="0.4">
      <c r="A1350" s="1">
        <v>2017</v>
      </c>
      <c r="B1350" s="1">
        <v>9</v>
      </c>
      <c r="C1350" s="1">
        <v>10</v>
      </c>
      <c r="D1350" s="1">
        <v>13.69999980926514</v>
      </c>
      <c r="E1350" s="1">
        <v>12.39999961853027</v>
      </c>
      <c r="F1350" s="1">
        <v>13.39999961853027</v>
      </c>
      <c r="G1350" s="1">
        <v>12.5</v>
      </c>
      <c r="H1350">
        <f>IF(D1350&lt;&gt;"",MAX('DDD Model Calculations'!$D$20-'Weather Data'!D1350,0),MAX('DDD Model Calculations'!$D$20-AVERAGE('Weather Data'!D1349,'Weather Data'!D1351),0))</f>
        <v>4.3000001907348597</v>
      </c>
      <c r="I1350">
        <f>IF(E1350&lt;&gt;"",MAX('DDD Model Calculations'!$D$20-'Weather Data'!E1350,0),MAX('DDD Model Calculations'!$D$20-AVERAGE('Weather Data'!E1349,'Weather Data'!E1351),0))</f>
        <v>5.6000003814697301</v>
      </c>
      <c r="J1350">
        <f>IF(F1350&lt;&gt;"",MAX('DDD Model Calculations'!$D$20-'Weather Data'!F1350,0),MAX('DDD Model Calculations'!$D$20-AVERAGE('Weather Data'!F1349,'Weather Data'!F1351),0))</f>
        <v>4.6000003814697301</v>
      </c>
      <c r="K1350">
        <f>IF(G1350&lt;&gt;"",MAX('DDD Model Calculations'!$D$20-'Weather Data'!G1350,0),MAX('DDD Model Calculations'!$D$20-AVERAGE('Weather Data'!G1349,'Weather Data'!G1351),0))</f>
        <v>5.5</v>
      </c>
      <c r="L1350" s="2">
        <f t="shared" si="105"/>
        <v>42988</v>
      </c>
      <c r="M1350">
        <f t="shared" si="106"/>
        <v>13525.899998679757</v>
      </c>
      <c r="N1350">
        <f t="shared" si="107"/>
        <v>14259.200000472367</v>
      </c>
      <c r="O1350">
        <f t="shared" si="108"/>
        <v>16202.700000539422</v>
      </c>
      <c r="P1350">
        <f t="shared" si="109"/>
        <v>19938.80001963675</v>
      </c>
    </row>
    <row r="1351" spans="1:16" x14ac:dyDescent="0.4">
      <c r="A1351" s="1">
        <v>2017</v>
      </c>
      <c r="B1351" s="1">
        <v>9</v>
      </c>
      <c r="C1351" s="1">
        <v>11</v>
      </c>
      <c r="D1351" s="1">
        <v>15.5</v>
      </c>
      <c r="E1351" s="1">
        <v>13.69999980926514</v>
      </c>
      <c r="F1351" s="1">
        <v>14.89999961853027</v>
      </c>
      <c r="G1351" s="1">
        <v>17.89999961853027</v>
      </c>
      <c r="H1351">
        <f>IF(D1351&lt;&gt;"",MAX('DDD Model Calculations'!$D$20-'Weather Data'!D1351,0),MAX('DDD Model Calculations'!$D$20-AVERAGE('Weather Data'!D1350,'Weather Data'!D1352),0))</f>
        <v>2.5</v>
      </c>
      <c r="I1351">
        <f>IF(E1351&lt;&gt;"",MAX('DDD Model Calculations'!$D$20-'Weather Data'!E1351,0),MAX('DDD Model Calculations'!$D$20-AVERAGE('Weather Data'!E1350,'Weather Data'!E1352),0))</f>
        <v>4.3000001907348597</v>
      </c>
      <c r="J1351">
        <f>IF(F1351&lt;&gt;"",MAX('DDD Model Calculations'!$D$20-'Weather Data'!F1351,0),MAX('DDD Model Calculations'!$D$20-AVERAGE('Weather Data'!F1350,'Weather Data'!F1352),0))</f>
        <v>3.1000003814697301</v>
      </c>
      <c r="K1351">
        <f>IF(G1351&lt;&gt;"",MAX('DDD Model Calculations'!$D$20-'Weather Data'!G1351,0),MAX('DDD Model Calculations'!$D$20-AVERAGE('Weather Data'!G1350,'Weather Data'!G1352),0))</f>
        <v>0.10000038146973012</v>
      </c>
      <c r="L1351" s="2">
        <f t="shared" si="105"/>
        <v>42989</v>
      </c>
      <c r="M1351">
        <f t="shared" si="106"/>
        <v>13528.399998679757</v>
      </c>
      <c r="N1351">
        <f t="shared" si="107"/>
        <v>14263.500000663102</v>
      </c>
      <c r="O1351">
        <f t="shared" si="108"/>
        <v>16205.800000920892</v>
      </c>
      <c r="P1351">
        <f t="shared" si="109"/>
        <v>19938.90002001822</v>
      </c>
    </row>
    <row r="1352" spans="1:16" x14ac:dyDescent="0.4">
      <c r="A1352" s="1">
        <v>2017</v>
      </c>
      <c r="B1352" s="1">
        <v>9</v>
      </c>
      <c r="C1352" s="1">
        <v>12</v>
      </c>
      <c r="D1352" s="1">
        <v>17.10000038146973</v>
      </c>
      <c r="E1352" s="1">
        <v>15.69999980926514</v>
      </c>
      <c r="F1352" s="1">
        <v>17.29999923706055</v>
      </c>
      <c r="G1352" s="1">
        <v>16.20000076293945</v>
      </c>
      <c r="H1352">
        <f>IF(D1352&lt;&gt;"",MAX('DDD Model Calculations'!$D$20-'Weather Data'!D1352,0),MAX('DDD Model Calculations'!$D$20-AVERAGE('Weather Data'!D1351,'Weather Data'!D1353),0))</f>
        <v>0.89999961853026988</v>
      </c>
      <c r="I1352">
        <f>IF(E1352&lt;&gt;"",MAX('DDD Model Calculations'!$D$20-'Weather Data'!E1352,0),MAX('DDD Model Calculations'!$D$20-AVERAGE('Weather Data'!E1351,'Weather Data'!E1353),0))</f>
        <v>2.3000001907348597</v>
      </c>
      <c r="J1352">
        <f>IF(F1352&lt;&gt;"",MAX('DDD Model Calculations'!$D$20-'Weather Data'!F1352,0),MAX('DDD Model Calculations'!$D$20-AVERAGE('Weather Data'!F1351,'Weather Data'!F1353),0))</f>
        <v>0.70000076293944957</v>
      </c>
      <c r="K1352">
        <f>IF(G1352&lt;&gt;"",MAX('DDD Model Calculations'!$D$20-'Weather Data'!G1352,0),MAX('DDD Model Calculations'!$D$20-AVERAGE('Weather Data'!G1351,'Weather Data'!G1353),0))</f>
        <v>1.7999992370605504</v>
      </c>
      <c r="L1352" s="2">
        <f t="shared" si="105"/>
        <v>42990</v>
      </c>
      <c r="M1352">
        <f t="shared" si="106"/>
        <v>13529.299998298287</v>
      </c>
      <c r="N1352">
        <f t="shared" si="107"/>
        <v>14265.800000853837</v>
      </c>
      <c r="O1352">
        <f t="shared" si="108"/>
        <v>16206.500001683831</v>
      </c>
      <c r="P1352">
        <f t="shared" si="109"/>
        <v>19940.70001925528</v>
      </c>
    </row>
    <row r="1353" spans="1:16" x14ac:dyDescent="0.4">
      <c r="A1353" s="1">
        <v>2017</v>
      </c>
      <c r="B1353" s="1">
        <v>9</v>
      </c>
      <c r="C1353" s="1">
        <v>13</v>
      </c>
      <c r="D1353" s="1">
        <v>18.20000076293945</v>
      </c>
      <c r="E1353" s="1">
        <v>18.10000038146973</v>
      </c>
      <c r="F1353" s="1">
        <v>18.5</v>
      </c>
      <c r="G1353" s="1">
        <v>16.5</v>
      </c>
      <c r="H1353">
        <f>IF(D1353&lt;&gt;"",MAX('DDD Model Calculations'!$D$20-'Weather Data'!D1353,0),MAX('DDD Model Calculations'!$D$20-AVERAGE('Weather Data'!D1352,'Weather Data'!D1354),0))</f>
        <v>0</v>
      </c>
      <c r="I1353">
        <f>IF(E1353&lt;&gt;"",MAX('DDD Model Calculations'!$D$20-'Weather Data'!E1353,0),MAX('DDD Model Calculations'!$D$20-AVERAGE('Weather Data'!E1352,'Weather Data'!E1354),0))</f>
        <v>0</v>
      </c>
      <c r="J1353">
        <f>IF(F1353&lt;&gt;"",MAX('DDD Model Calculations'!$D$20-'Weather Data'!F1353,0),MAX('DDD Model Calculations'!$D$20-AVERAGE('Weather Data'!F1352,'Weather Data'!F1354),0))</f>
        <v>0</v>
      </c>
      <c r="K1353">
        <f>IF(G1353&lt;&gt;"",MAX('DDD Model Calculations'!$D$20-'Weather Data'!G1353,0),MAX('DDD Model Calculations'!$D$20-AVERAGE('Weather Data'!G1352,'Weather Data'!G1354),0))</f>
        <v>1.5</v>
      </c>
      <c r="L1353" s="2">
        <f t="shared" si="105"/>
        <v>42991</v>
      </c>
      <c r="M1353">
        <f t="shared" si="106"/>
        <v>13529.299998298287</v>
      </c>
      <c r="N1353">
        <f t="shared" si="107"/>
        <v>14265.800000853837</v>
      </c>
      <c r="O1353">
        <f t="shared" si="108"/>
        <v>16206.500001683831</v>
      </c>
      <c r="P1353">
        <f t="shared" si="109"/>
        <v>19942.20001925528</v>
      </c>
    </row>
    <row r="1354" spans="1:16" x14ac:dyDescent="0.4">
      <c r="A1354" s="1">
        <v>2017</v>
      </c>
      <c r="B1354" s="1">
        <v>9</v>
      </c>
      <c r="C1354" s="1">
        <v>14</v>
      </c>
      <c r="D1354" s="1">
        <v>21.5</v>
      </c>
      <c r="E1354" s="1">
        <v>19.60000038146973</v>
      </c>
      <c r="F1354" s="1">
        <v>19.29999923706055</v>
      </c>
      <c r="G1354" s="1">
        <v>16.39999961853027</v>
      </c>
      <c r="H1354">
        <f>IF(D1354&lt;&gt;"",MAX('DDD Model Calculations'!$D$20-'Weather Data'!D1354,0),MAX('DDD Model Calculations'!$D$20-AVERAGE('Weather Data'!D1353,'Weather Data'!D1355),0))</f>
        <v>0</v>
      </c>
      <c r="I1354">
        <f>IF(E1354&lt;&gt;"",MAX('DDD Model Calculations'!$D$20-'Weather Data'!E1354,0),MAX('DDD Model Calculations'!$D$20-AVERAGE('Weather Data'!E1353,'Weather Data'!E1355),0))</f>
        <v>0</v>
      </c>
      <c r="J1354">
        <f>IF(F1354&lt;&gt;"",MAX('DDD Model Calculations'!$D$20-'Weather Data'!F1354,0),MAX('DDD Model Calculations'!$D$20-AVERAGE('Weather Data'!F1353,'Weather Data'!F1355),0))</f>
        <v>0</v>
      </c>
      <c r="K1354">
        <f>IF(G1354&lt;&gt;"",MAX('DDD Model Calculations'!$D$20-'Weather Data'!G1354,0),MAX('DDD Model Calculations'!$D$20-AVERAGE('Weather Data'!G1353,'Weather Data'!G1355),0))</f>
        <v>1.6000003814697301</v>
      </c>
      <c r="L1354" s="2">
        <f t="shared" si="105"/>
        <v>42992</v>
      </c>
      <c r="M1354">
        <f t="shared" si="106"/>
        <v>13529.299998298287</v>
      </c>
      <c r="N1354">
        <f t="shared" si="107"/>
        <v>14265.800000853837</v>
      </c>
      <c r="O1354">
        <f t="shared" si="108"/>
        <v>16206.500001683831</v>
      </c>
      <c r="P1354">
        <f t="shared" si="109"/>
        <v>19943.80001963675</v>
      </c>
    </row>
    <row r="1355" spans="1:16" x14ac:dyDescent="0.4">
      <c r="A1355" s="1">
        <v>2017</v>
      </c>
      <c r="B1355" s="1">
        <v>9</v>
      </c>
      <c r="C1355" s="1">
        <v>15</v>
      </c>
      <c r="D1355" s="1">
        <v>21.70000076293945</v>
      </c>
      <c r="E1355" s="1">
        <v>18.39999961853027</v>
      </c>
      <c r="F1355" s="1">
        <v>20.20000076293945</v>
      </c>
      <c r="G1355" s="1">
        <v>12.69999980926514</v>
      </c>
      <c r="H1355">
        <f>IF(D1355&lt;&gt;"",MAX('DDD Model Calculations'!$D$20-'Weather Data'!D1355,0),MAX('DDD Model Calculations'!$D$20-AVERAGE('Weather Data'!D1354,'Weather Data'!D1356),0))</f>
        <v>0</v>
      </c>
      <c r="I1355">
        <f>IF(E1355&lt;&gt;"",MAX('DDD Model Calculations'!$D$20-'Weather Data'!E1355,0),MAX('DDD Model Calculations'!$D$20-AVERAGE('Weather Data'!E1354,'Weather Data'!E1356),0))</f>
        <v>0</v>
      </c>
      <c r="J1355">
        <f>IF(F1355&lt;&gt;"",MAX('DDD Model Calculations'!$D$20-'Weather Data'!F1355,0),MAX('DDD Model Calculations'!$D$20-AVERAGE('Weather Data'!F1354,'Weather Data'!F1356),0))</f>
        <v>0</v>
      </c>
      <c r="K1355">
        <f>IF(G1355&lt;&gt;"",MAX('DDD Model Calculations'!$D$20-'Weather Data'!G1355,0),MAX('DDD Model Calculations'!$D$20-AVERAGE('Weather Data'!G1354,'Weather Data'!G1356),0))</f>
        <v>5.3000001907348597</v>
      </c>
      <c r="L1355" s="2">
        <f t="shared" si="105"/>
        <v>42993</v>
      </c>
      <c r="M1355">
        <f t="shared" si="106"/>
        <v>13529.299998298287</v>
      </c>
      <c r="N1355">
        <f t="shared" si="107"/>
        <v>14265.800000853837</v>
      </c>
      <c r="O1355">
        <f t="shared" si="108"/>
        <v>16206.500001683831</v>
      </c>
      <c r="P1355">
        <f t="shared" si="109"/>
        <v>19949.100019827485</v>
      </c>
    </row>
    <row r="1356" spans="1:16" x14ac:dyDescent="0.4">
      <c r="A1356" s="1">
        <v>2017</v>
      </c>
      <c r="B1356" s="1">
        <v>9</v>
      </c>
      <c r="C1356" s="1">
        <v>16</v>
      </c>
      <c r="D1356" s="1">
        <v>21.20000076293945</v>
      </c>
      <c r="E1356" s="1">
        <v>19.79999923706055</v>
      </c>
      <c r="F1356" s="1">
        <v>20.60000038146973</v>
      </c>
      <c r="G1356" s="1">
        <v>13.10000038146973</v>
      </c>
      <c r="H1356">
        <f>IF(D1356&lt;&gt;"",MAX('DDD Model Calculations'!$D$20-'Weather Data'!D1356,0),MAX('DDD Model Calculations'!$D$20-AVERAGE('Weather Data'!D1355,'Weather Data'!D1357),0))</f>
        <v>0</v>
      </c>
      <c r="I1356">
        <f>IF(E1356&lt;&gt;"",MAX('DDD Model Calculations'!$D$20-'Weather Data'!E1356,0),MAX('DDD Model Calculations'!$D$20-AVERAGE('Weather Data'!E1355,'Weather Data'!E1357),0))</f>
        <v>0</v>
      </c>
      <c r="J1356">
        <f>IF(F1356&lt;&gt;"",MAX('DDD Model Calculations'!$D$20-'Weather Data'!F1356,0),MAX('DDD Model Calculations'!$D$20-AVERAGE('Weather Data'!F1355,'Weather Data'!F1357),0))</f>
        <v>0</v>
      </c>
      <c r="K1356">
        <f>IF(G1356&lt;&gt;"",MAX('DDD Model Calculations'!$D$20-'Weather Data'!G1356,0),MAX('DDD Model Calculations'!$D$20-AVERAGE('Weather Data'!G1355,'Weather Data'!G1357),0))</f>
        <v>4.8999996185302699</v>
      </c>
      <c r="L1356" s="2">
        <f t="shared" si="105"/>
        <v>42994</v>
      </c>
      <c r="M1356">
        <f t="shared" si="106"/>
        <v>13529.299998298287</v>
      </c>
      <c r="N1356">
        <f t="shared" si="107"/>
        <v>14265.800000853837</v>
      </c>
      <c r="O1356">
        <f t="shared" si="108"/>
        <v>16206.500001683831</v>
      </c>
      <c r="P1356">
        <f t="shared" si="109"/>
        <v>19954.000019446015</v>
      </c>
    </row>
    <row r="1357" spans="1:16" x14ac:dyDescent="0.4">
      <c r="A1357" s="1">
        <v>2017</v>
      </c>
      <c r="B1357" s="1">
        <v>9</v>
      </c>
      <c r="C1357" s="1">
        <v>17</v>
      </c>
      <c r="D1357" s="1">
        <v>21.10000038146973</v>
      </c>
      <c r="E1357" s="1">
        <v>20.39999961853027</v>
      </c>
      <c r="F1357" s="1">
        <v>21.60000038146973</v>
      </c>
      <c r="G1357" s="1">
        <v>10.80000019073486</v>
      </c>
      <c r="H1357">
        <f>IF(D1357&lt;&gt;"",MAX('DDD Model Calculations'!$D$20-'Weather Data'!D1357,0),MAX('DDD Model Calculations'!$D$20-AVERAGE('Weather Data'!D1356,'Weather Data'!D1358),0))</f>
        <v>0</v>
      </c>
      <c r="I1357">
        <f>IF(E1357&lt;&gt;"",MAX('DDD Model Calculations'!$D$20-'Weather Data'!E1357,0),MAX('DDD Model Calculations'!$D$20-AVERAGE('Weather Data'!E1356,'Weather Data'!E1358),0))</f>
        <v>0</v>
      </c>
      <c r="J1357">
        <f>IF(F1357&lt;&gt;"",MAX('DDD Model Calculations'!$D$20-'Weather Data'!F1357,0),MAX('DDD Model Calculations'!$D$20-AVERAGE('Weather Data'!F1356,'Weather Data'!F1358),0))</f>
        <v>0</v>
      </c>
      <c r="K1357">
        <f>IF(G1357&lt;&gt;"",MAX('DDD Model Calculations'!$D$20-'Weather Data'!G1357,0),MAX('DDD Model Calculations'!$D$20-AVERAGE('Weather Data'!G1356,'Weather Data'!G1358),0))</f>
        <v>7.1999998092651403</v>
      </c>
      <c r="L1357" s="2">
        <f t="shared" si="105"/>
        <v>42995</v>
      </c>
      <c r="M1357">
        <f t="shared" si="106"/>
        <v>13529.299998298287</v>
      </c>
      <c r="N1357">
        <f t="shared" si="107"/>
        <v>14265.800000853837</v>
      </c>
      <c r="O1357">
        <f t="shared" si="108"/>
        <v>16206.500001683831</v>
      </c>
      <c r="P1357">
        <f t="shared" si="109"/>
        <v>19961.20001925528</v>
      </c>
    </row>
    <row r="1358" spans="1:16" x14ac:dyDescent="0.4">
      <c r="A1358" s="1">
        <v>2017</v>
      </c>
      <c r="B1358" s="1">
        <v>9</v>
      </c>
      <c r="C1358" s="1">
        <v>18</v>
      </c>
      <c r="D1358" s="1">
        <v>21.79999923706055</v>
      </c>
      <c r="E1358" s="1">
        <v>21.20000076293945</v>
      </c>
      <c r="F1358" s="1">
        <v>20.60000038146973</v>
      </c>
      <c r="G1358" s="1">
        <v>9.1000003814697266</v>
      </c>
      <c r="H1358">
        <f>IF(D1358&lt;&gt;"",MAX('DDD Model Calculations'!$D$20-'Weather Data'!D1358,0),MAX('DDD Model Calculations'!$D$20-AVERAGE('Weather Data'!D1357,'Weather Data'!D1359),0))</f>
        <v>0</v>
      </c>
      <c r="I1358">
        <f>IF(E1358&lt;&gt;"",MAX('DDD Model Calculations'!$D$20-'Weather Data'!E1358,0),MAX('DDD Model Calculations'!$D$20-AVERAGE('Weather Data'!E1357,'Weather Data'!E1359),0))</f>
        <v>0</v>
      </c>
      <c r="J1358">
        <f>IF(F1358&lt;&gt;"",MAX('DDD Model Calculations'!$D$20-'Weather Data'!F1358,0),MAX('DDD Model Calculations'!$D$20-AVERAGE('Weather Data'!F1357,'Weather Data'!F1359),0))</f>
        <v>0</v>
      </c>
      <c r="K1358">
        <f>IF(G1358&lt;&gt;"",MAX('DDD Model Calculations'!$D$20-'Weather Data'!G1358,0),MAX('DDD Model Calculations'!$D$20-AVERAGE('Weather Data'!G1357,'Weather Data'!G1359),0))</f>
        <v>8.8999996185302734</v>
      </c>
      <c r="L1358" s="2">
        <f t="shared" si="105"/>
        <v>42996</v>
      </c>
      <c r="M1358">
        <f t="shared" si="106"/>
        <v>13529.299998298287</v>
      </c>
      <c r="N1358">
        <f t="shared" si="107"/>
        <v>14265.800000853837</v>
      </c>
      <c r="O1358">
        <f t="shared" si="108"/>
        <v>16206.500001683831</v>
      </c>
      <c r="P1358">
        <f t="shared" si="109"/>
        <v>19970.100018873811</v>
      </c>
    </row>
    <row r="1359" spans="1:16" x14ac:dyDescent="0.4">
      <c r="A1359" s="1">
        <v>2017</v>
      </c>
      <c r="B1359" s="1">
        <v>9</v>
      </c>
      <c r="C1359" s="1">
        <v>19</v>
      </c>
      <c r="D1359" s="1">
        <v>23</v>
      </c>
      <c r="E1359" s="1">
        <v>21.70000076293945</v>
      </c>
      <c r="F1359" s="1">
        <v>21.29999923706055</v>
      </c>
      <c r="G1359" s="1">
        <v>15.10000038146973</v>
      </c>
      <c r="H1359">
        <f>IF(D1359&lt;&gt;"",MAX('DDD Model Calculations'!$D$20-'Weather Data'!D1359,0),MAX('DDD Model Calculations'!$D$20-AVERAGE('Weather Data'!D1358,'Weather Data'!D1360),0))</f>
        <v>0</v>
      </c>
      <c r="I1359">
        <f>IF(E1359&lt;&gt;"",MAX('DDD Model Calculations'!$D$20-'Weather Data'!E1359,0),MAX('DDD Model Calculations'!$D$20-AVERAGE('Weather Data'!E1358,'Weather Data'!E1360),0))</f>
        <v>0</v>
      </c>
      <c r="J1359">
        <f>IF(F1359&lt;&gt;"",MAX('DDD Model Calculations'!$D$20-'Weather Data'!F1359,0),MAX('DDD Model Calculations'!$D$20-AVERAGE('Weather Data'!F1358,'Weather Data'!F1360),0))</f>
        <v>0</v>
      </c>
      <c r="K1359">
        <f>IF(G1359&lt;&gt;"",MAX('DDD Model Calculations'!$D$20-'Weather Data'!G1359,0),MAX('DDD Model Calculations'!$D$20-AVERAGE('Weather Data'!G1358,'Weather Data'!G1360),0))</f>
        <v>2.8999996185302699</v>
      </c>
      <c r="L1359" s="2">
        <f t="shared" si="105"/>
        <v>42997</v>
      </c>
      <c r="M1359">
        <f t="shared" si="106"/>
        <v>13529.299998298287</v>
      </c>
      <c r="N1359">
        <f t="shared" si="107"/>
        <v>14265.800000853837</v>
      </c>
      <c r="O1359">
        <f t="shared" si="108"/>
        <v>16206.500001683831</v>
      </c>
      <c r="P1359">
        <f t="shared" si="109"/>
        <v>19973.000018492341</v>
      </c>
    </row>
    <row r="1360" spans="1:16" x14ac:dyDescent="0.4">
      <c r="A1360" s="1">
        <v>2017</v>
      </c>
      <c r="B1360" s="1">
        <v>9</v>
      </c>
      <c r="C1360" s="1">
        <v>20</v>
      </c>
      <c r="D1360" s="1">
        <v>21.89999961853027</v>
      </c>
      <c r="E1360" s="1">
        <v>22.79999923706055</v>
      </c>
      <c r="F1360" s="1">
        <v>22.29999923706055</v>
      </c>
      <c r="G1360" s="1">
        <v>14.89999961853027</v>
      </c>
      <c r="H1360">
        <f>IF(D1360&lt;&gt;"",MAX('DDD Model Calculations'!$D$20-'Weather Data'!D1360,0),MAX('DDD Model Calculations'!$D$20-AVERAGE('Weather Data'!D1359,'Weather Data'!D1361),0))</f>
        <v>0</v>
      </c>
      <c r="I1360">
        <f>IF(E1360&lt;&gt;"",MAX('DDD Model Calculations'!$D$20-'Weather Data'!E1360,0),MAX('DDD Model Calculations'!$D$20-AVERAGE('Weather Data'!E1359,'Weather Data'!E1361),0))</f>
        <v>0</v>
      </c>
      <c r="J1360">
        <f>IF(F1360&lt;&gt;"",MAX('DDD Model Calculations'!$D$20-'Weather Data'!F1360,0),MAX('DDD Model Calculations'!$D$20-AVERAGE('Weather Data'!F1359,'Weather Data'!F1361),0))</f>
        <v>0</v>
      </c>
      <c r="K1360">
        <f>IF(G1360&lt;&gt;"",MAX('DDD Model Calculations'!$D$20-'Weather Data'!G1360,0),MAX('DDD Model Calculations'!$D$20-AVERAGE('Weather Data'!G1359,'Weather Data'!G1361),0))</f>
        <v>3.1000003814697301</v>
      </c>
      <c r="L1360" s="2">
        <f t="shared" si="105"/>
        <v>42998</v>
      </c>
      <c r="M1360">
        <f t="shared" si="106"/>
        <v>13529.299998298287</v>
      </c>
      <c r="N1360">
        <f t="shared" si="107"/>
        <v>14265.800000853837</v>
      </c>
      <c r="O1360">
        <f t="shared" si="108"/>
        <v>16206.500001683831</v>
      </c>
      <c r="P1360">
        <f t="shared" si="109"/>
        <v>19976.100018873811</v>
      </c>
    </row>
    <row r="1361" spans="1:16" x14ac:dyDescent="0.4">
      <c r="A1361" s="1">
        <v>2017</v>
      </c>
      <c r="B1361" s="1">
        <v>9</v>
      </c>
      <c r="C1361" s="1">
        <v>21</v>
      </c>
      <c r="D1361" s="1">
        <v>21.60000038146973</v>
      </c>
      <c r="E1361" s="1">
        <v>22.10000038146973</v>
      </c>
      <c r="F1361" s="1">
        <v>20</v>
      </c>
      <c r="G1361" s="1">
        <v>12.30000019073486</v>
      </c>
      <c r="H1361">
        <f>IF(D1361&lt;&gt;"",MAX('DDD Model Calculations'!$D$20-'Weather Data'!D1361,0),MAX('DDD Model Calculations'!$D$20-AVERAGE('Weather Data'!D1360,'Weather Data'!D1362),0))</f>
        <v>0</v>
      </c>
      <c r="I1361">
        <f>IF(E1361&lt;&gt;"",MAX('DDD Model Calculations'!$D$20-'Weather Data'!E1361,0),MAX('DDD Model Calculations'!$D$20-AVERAGE('Weather Data'!E1360,'Weather Data'!E1362),0))</f>
        <v>0</v>
      </c>
      <c r="J1361">
        <f>IF(F1361&lt;&gt;"",MAX('DDD Model Calculations'!$D$20-'Weather Data'!F1361,0),MAX('DDD Model Calculations'!$D$20-AVERAGE('Weather Data'!F1360,'Weather Data'!F1362),0))</f>
        <v>0</v>
      </c>
      <c r="K1361">
        <f>IF(G1361&lt;&gt;"",MAX('DDD Model Calculations'!$D$20-'Weather Data'!G1361,0),MAX('DDD Model Calculations'!$D$20-AVERAGE('Weather Data'!G1360,'Weather Data'!G1362),0))</f>
        <v>5.6999998092651403</v>
      </c>
      <c r="L1361" s="2">
        <f t="shared" si="105"/>
        <v>42999</v>
      </c>
      <c r="M1361">
        <f t="shared" si="106"/>
        <v>13529.299998298287</v>
      </c>
      <c r="N1361">
        <f t="shared" si="107"/>
        <v>14265.800000853837</v>
      </c>
      <c r="O1361">
        <f t="shared" si="108"/>
        <v>16206.500001683831</v>
      </c>
      <c r="P1361">
        <f t="shared" si="109"/>
        <v>19981.800018683076</v>
      </c>
    </row>
    <row r="1362" spans="1:16" x14ac:dyDescent="0.4">
      <c r="A1362" s="1">
        <v>2017</v>
      </c>
      <c r="B1362" s="1">
        <v>9</v>
      </c>
      <c r="C1362" s="1">
        <v>22</v>
      </c>
      <c r="D1362" s="1">
        <v>21.89999961853027</v>
      </c>
      <c r="E1362" s="1">
        <v>23</v>
      </c>
      <c r="F1362" s="1">
        <v>19.79999923706055</v>
      </c>
      <c r="G1362" s="1">
        <v>16.60000038146973</v>
      </c>
      <c r="H1362">
        <f>IF(D1362&lt;&gt;"",MAX('DDD Model Calculations'!$D$20-'Weather Data'!D1362,0),MAX('DDD Model Calculations'!$D$20-AVERAGE('Weather Data'!D1361,'Weather Data'!D1363),0))</f>
        <v>0</v>
      </c>
      <c r="I1362">
        <f>IF(E1362&lt;&gt;"",MAX('DDD Model Calculations'!$D$20-'Weather Data'!E1362,0),MAX('DDD Model Calculations'!$D$20-AVERAGE('Weather Data'!E1361,'Weather Data'!E1363),0))</f>
        <v>0</v>
      </c>
      <c r="J1362">
        <f>IF(F1362&lt;&gt;"",MAX('DDD Model Calculations'!$D$20-'Weather Data'!F1362,0),MAX('DDD Model Calculations'!$D$20-AVERAGE('Weather Data'!F1361,'Weather Data'!F1363),0))</f>
        <v>0</v>
      </c>
      <c r="K1362">
        <f>IF(G1362&lt;&gt;"",MAX('DDD Model Calculations'!$D$20-'Weather Data'!G1362,0),MAX('DDD Model Calculations'!$D$20-AVERAGE('Weather Data'!G1361,'Weather Data'!G1363),0))</f>
        <v>1.3999996185302699</v>
      </c>
      <c r="L1362" s="2">
        <f t="shared" si="105"/>
        <v>43000</v>
      </c>
      <c r="M1362">
        <f t="shared" si="106"/>
        <v>13529.299998298287</v>
      </c>
      <c r="N1362">
        <f t="shared" si="107"/>
        <v>14265.800000853837</v>
      </c>
      <c r="O1362">
        <f t="shared" si="108"/>
        <v>16206.500001683831</v>
      </c>
      <c r="P1362">
        <f t="shared" si="109"/>
        <v>19983.200018301606</v>
      </c>
    </row>
    <row r="1363" spans="1:16" x14ac:dyDescent="0.4">
      <c r="A1363" s="1">
        <v>2017</v>
      </c>
      <c r="B1363" s="1">
        <v>9</v>
      </c>
      <c r="C1363" s="1">
        <v>23</v>
      </c>
      <c r="D1363" s="1">
        <v>25.39999961853027</v>
      </c>
      <c r="E1363" s="1">
        <v>23</v>
      </c>
      <c r="F1363" s="1">
        <v>21.29999923706055</v>
      </c>
      <c r="G1363" s="1">
        <v>21.5</v>
      </c>
      <c r="H1363">
        <f>IF(D1363&lt;&gt;"",MAX('DDD Model Calculations'!$D$20-'Weather Data'!D1363,0),MAX('DDD Model Calculations'!$D$20-AVERAGE('Weather Data'!D1362,'Weather Data'!D1364),0))</f>
        <v>0</v>
      </c>
      <c r="I1363">
        <f>IF(E1363&lt;&gt;"",MAX('DDD Model Calculations'!$D$20-'Weather Data'!E1363,0),MAX('DDD Model Calculations'!$D$20-AVERAGE('Weather Data'!E1362,'Weather Data'!E1364),0))</f>
        <v>0</v>
      </c>
      <c r="J1363">
        <f>IF(F1363&lt;&gt;"",MAX('DDD Model Calculations'!$D$20-'Weather Data'!F1363,0),MAX('DDD Model Calculations'!$D$20-AVERAGE('Weather Data'!F1362,'Weather Data'!F1364),0))</f>
        <v>0</v>
      </c>
      <c r="K1363">
        <f>IF(G1363&lt;&gt;"",MAX('DDD Model Calculations'!$D$20-'Weather Data'!G1363,0),MAX('DDD Model Calculations'!$D$20-AVERAGE('Weather Data'!G1362,'Weather Data'!G1364),0))</f>
        <v>0</v>
      </c>
      <c r="L1363" s="2">
        <f t="shared" si="105"/>
        <v>43001</v>
      </c>
      <c r="M1363">
        <f t="shared" si="106"/>
        <v>13529.299998298287</v>
      </c>
      <c r="N1363">
        <f t="shared" si="107"/>
        <v>14265.800000853837</v>
      </c>
      <c r="O1363">
        <f t="shared" si="108"/>
        <v>16206.500001683831</v>
      </c>
      <c r="P1363">
        <f t="shared" si="109"/>
        <v>19983.200018301606</v>
      </c>
    </row>
    <row r="1364" spans="1:16" x14ac:dyDescent="0.4">
      <c r="A1364" s="1">
        <v>2017</v>
      </c>
      <c r="B1364" s="1">
        <v>9</v>
      </c>
      <c r="C1364" s="1">
        <v>24</v>
      </c>
      <c r="D1364" s="1">
        <v>26.5</v>
      </c>
      <c r="E1364" s="1">
        <v>23.60000038146973</v>
      </c>
      <c r="F1364" s="1">
        <v>25.10000038146973</v>
      </c>
      <c r="G1364" s="1">
        <v>20.10000038146973</v>
      </c>
      <c r="H1364">
        <f>IF(D1364&lt;&gt;"",MAX('DDD Model Calculations'!$D$20-'Weather Data'!D1364,0),MAX('DDD Model Calculations'!$D$20-AVERAGE('Weather Data'!D1363,'Weather Data'!D1365),0))</f>
        <v>0</v>
      </c>
      <c r="I1364">
        <f>IF(E1364&lt;&gt;"",MAX('DDD Model Calculations'!$D$20-'Weather Data'!E1364,0),MAX('DDD Model Calculations'!$D$20-AVERAGE('Weather Data'!E1363,'Weather Data'!E1365),0))</f>
        <v>0</v>
      </c>
      <c r="J1364">
        <f>IF(F1364&lt;&gt;"",MAX('DDD Model Calculations'!$D$20-'Weather Data'!F1364,0),MAX('DDD Model Calculations'!$D$20-AVERAGE('Weather Data'!F1363,'Weather Data'!F1365),0))</f>
        <v>0</v>
      </c>
      <c r="K1364">
        <f>IF(G1364&lt;&gt;"",MAX('DDD Model Calculations'!$D$20-'Weather Data'!G1364,0),MAX('DDD Model Calculations'!$D$20-AVERAGE('Weather Data'!G1363,'Weather Data'!G1365),0))</f>
        <v>0</v>
      </c>
      <c r="L1364" s="2">
        <f t="shared" si="105"/>
        <v>43002</v>
      </c>
      <c r="M1364">
        <f t="shared" si="106"/>
        <v>13529.299998298287</v>
      </c>
      <c r="N1364">
        <f t="shared" si="107"/>
        <v>14265.800000853837</v>
      </c>
      <c r="O1364">
        <f t="shared" si="108"/>
        <v>16206.500001683831</v>
      </c>
      <c r="P1364">
        <f t="shared" si="109"/>
        <v>19983.200018301606</v>
      </c>
    </row>
    <row r="1365" spans="1:16" x14ac:dyDescent="0.4">
      <c r="A1365" s="1">
        <v>2017</v>
      </c>
      <c r="B1365" s="1">
        <v>9</v>
      </c>
      <c r="C1365" s="1">
        <v>25</v>
      </c>
      <c r="D1365" s="1">
        <v>25.79999923706055</v>
      </c>
      <c r="E1365" s="1">
        <v>23.70000076293945</v>
      </c>
      <c r="F1365" s="1">
        <v>24.5</v>
      </c>
      <c r="G1365" s="1">
        <v>16</v>
      </c>
      <c r="H1365">
        <f>IF(D1365&lt;&gt;"",MAX('DDD Model Calculations'!$D$20-'Weather Data'!D1365,0),MAX('DDD Model Calculations'!$D$20-AVERAGE('Weather Data'!D1364,'Weather Data'!D1366),0))</f>
        <v>0</v>
      </c>
      <c r="I1365">
        <f>IF(E1365&lt;&gt;"",MAX('DDD Model Calculations'!$D$20-'Weather Data'!E1365,0),MAX('DDD Model Calculations'!$D$20-AVERAGE('Weather Data'!E1364,'Weather Data'!E1366),0))</f>
        <v>0</v>
      </c>
      <c r="J1365">
        <f>IF(F1365&lt;&gt;"",MAX('DDD Model Calculations'!$D$20-'Weather Data'!F1365,0),MAX('DDD Model Calculations'!$D$20-AVERAGE('Weather Data'!F1364,'Weather Data'!F1366),0))</f>
        <v>0</v>
      </c>
      <c r="K1365">
        <f>IF(G1365&lt;&gt;"",MAX('DDD Model Calculations'!$D$20-'Weather Data'!G1365,0),MAX('DDD Model Calculations'!$D$20-AVERAGE('Weather Data'!G1364,'Weather Data'!G1366),0))</f>
        <v>2</v>
      </c>
      <c r="L1365" s="2">
        <f t="shared" si="105"/>
        <v>43003</v>
      </c>
      <c r="M1365">
        <f t="shared" si="106"/>
        <v>13529.299998298287</v>
      </c>
      <c r="N1365">
        <f t="shared" si="107"/>
        <v>14265.800000853837</v>
      </c>
      <c r="O1365">
        <f t="shared" si="108"/>
        <v>16206.500001683831</v>
      </c>
      <c r="P1365">
        <f t="shared" si="109"/>
        <v>19985.200018301606</v>
      </c>
    </row>
    <row r="1366" spans="1:16" x14ac:dyDescent="0.4">
      <c r="A1366" s="1">
        <v>2017</v>
      </c>
      <c r="B1366" s="1">
        <v>9</v>
      </c>
      <c r="C1366" s="1">
        <v>26</v>
      </c>
      <c r="D1366" s="1">
        <v>25.60000038146973</v>
      </c>
      <c r="E1366" s="1">
        <v>24.79999923706055</v>
      </c>
      <c r="F1366" s="1">
        <v>24</v>
      </c>
      <c r="G1366" s="1">
        <v>10.10000038146973</v>
      </c>
      <c r="H1366">
        <f>IF(D1366&lt;&gt;"",MAX('DDD Model Calculations'!$D$20-'Weather Data'!D1366,0),MAX('DDD Model Calculations'!$D$20-AVERAGE('Weather Data'!D1365,'Weather Data'!D1367),0))</f>
        <v>0</v>
      </c>
      <c r="I1366">
        <f>IF(E1366&lt;&gt;"",MAX('DDD Model Calculations'!$D$20-'Weather Data'!E1366,0),MAX('DDD Model Calculations'!$D$20-AVERAGE('Weather Data'!E1365,'Weather Data'!E1367),0))</f>
        <v>0</v>
      </c>
      <c r="J1366">
        <f>IF(F1366&lt;&gt;"",MAX('DDD Model Calculations'!$D$20-'Weather Data'!F1366,0),MAX('DDD Model Calculations'!$D$20-AVERAGE('Weather Data'!F1365,'Weather Data'!F1367),0))</f>
        <v>0</v>
      </c>
      <c r="K1366">
        <f>IF(G1366&lt;&gt;"",MAX('DDD Model Calculations'!$D$20-'Weather Data'!G1366,0),MAX('DDD Model Calculations'!$D$20-AVERAGE('Weather Data'!G1365,'Weather Data'!G1367),0))</f>
        <v>7.8999996185302699</v>
      </c>
      <c r="L1366" s="2">
        <f t="shared" si="105"/>
        <v>43004</v>
      </c>
      <c r="M1366">
        <f t="shared" si="106"/>
        <v>13529.299998298287</v>
      </c>
      <c r="N1366">
        <f t="shared" si="107"/>
        <v>14265.800000853837</v>
      </c>
      <c r="O1366">
        <f t="shared" si="108"/>
        <v>16206.500001683831</v>
      </c>
      <c r="P1366">
        <f t="shared" si="109"/>
        <v>19993.100017920136</v>
      </c>
    </row>
    <row r="1367" spans="1:16" x14ac:dyDescent="0.4">
      <c r="A1367" s="1">
        <v>2017</v>
      </c>
      <c r="B1367" s="1">
        <v>9</v>
      </c>
      <c r="C1367" s="1">
        <v>27</v>
      </c>
      <c r="D1367" s="1">
        <v>22</v>
      </c>
      <c r="E1367" s="1">
        <v>19.29999923706055</v>
      </c>
      <c r="F1367" s="1">
        <v>22.89999961853027</v>
      </c>
      <c r="G1367" s="1">
        <v>8.8000001907348633</v>
      </c>
      <c r="H1367">
        <f>IF(D1367&lt;&gt;"",MAX('DDD Model Calculations'!$D$20-'Weather Data'!D1367,0),MAX('DDD Model Calculations'!$D$20-AVERAGE('Weather Data'!D1366,'Weather Data'!D1368),0))</f>
        <v>0</v>
      </c>
      <c r="I1367">
        <f>IF(E1367&lt;&gt;"",MAX('DDD Model Calculations'!$D$20-'Weather Data'!E1367,0),MAX('DDD Model Calculations'!$D$20-AVERAGE('Weather Data'!E1366,'Weather Data'!E1368),0))</f>
        <v>0</v>
      </c>
      <c r="J1367">
        <f>IF(F1367&lt;&gt;"",MAX('DDD Model Calculations'!$D$20-'Weather Data'!F1367,0),MAX('DDD Model Calculations'!$D$20-AVERAGE('Weather Data'!F1366,'Weather Data'!F1368),0))</f>
        <v>0</v>
      </c>
      <c r="K1367">
        <f>IF(G1367&lt;&gt;"",MAX('DDD Model Calculations'!$D$20-'Weather Data'!G1367,0),MAX('DDD Model Calculations'!$D$20-AVERAGE('Weather Data'!G1366,'Weather Data'!G1368),0))</f>
        <v>9.1999998092651367</v>
      </c>
      <c r="L1367" s="2">
        <f t="shared" si="105"/>
        <v>43005</v>
      </c>
      <c r="M1367">
        <f t="shared" si="106"/>
        <v>13529.299998298287</v>
      </c>
      <c r="N1367">
        <f t="shared" si="107"/>
        <v>14265.800000853837</v>
      </c>
      <c r="O1367">
        <f t="shared" si="108"/>
        <v>16206.500001683831</v>
      </c>
      <c r="P1367">
        <f t="shared" si="109"/>
        <v>20002.300017729402</v>
      </c>
    </row>
    <row r="1368" spans="1:16" x14ac:dyDescent="0.4">
      <c r="A1368" s="1">
        <v>2017</v>
      </c>
      <c r="B1368" s="1">
        <v>9</v>
      </c>
      <c r="C1368" s="1">
        <v>28</v>
      </c>
      <c r="D1368" s="1">
        <v>13.60000038146973</v>
      </c>
      <c r="E1368" s="1">
        <v>11.60000038146973</v>
      </c>
      <c r="F1368" s="1">
        <v>11.39999961853027</v>
      </c>
      <c r="G1368" s="1">
        <v>10.10000038146973</v>
      </c>
      <c r="H1368">
        <f>IF(D1368&lt;&gt;"",MAX('DDD Model Calculations'!$D$20-'Weather Data'!D1368,0),MAX('DDD Model Calculations'!$D$20-AVERAGE('Weather Data'!D1367,'Weather Data'!D1369),0))</f>
        <v>4.3999996185302699</v>
      </c>
      <c r="I1368">
        <f>IF(E1368&lt;&gt;"",MAX('DDD Model Calculations'!$D$20-'Weather Data'!E1368,0),MAX('DDD Model Calculations'!$D$20-AVERAGE('Weather Data'!E1367,'Weather Data'!E1369),0))</f>
        <v>6.3999996185302699</v>
      </c>
      <c r="J1368">
        <f>IF(F1368&lt;&gt;"",MAX('DDD Model Calculations'!$D$20-'Weather Data'!F1368,0),MAX('DDD Model Calculations'!$D$20-AVERAGE('Weather Data'!F1367,'Weather Data'!F1369),0))</f>
        <v>6.6000003814697301</v>
      </c>
      <c r="K1368">
        <f>IF(G1368&lt;&gt;"",MAX('DDD Model Calculations'!$D$20-'Weather Data'!G1368,0),MAX('DDD Model Calculations'!$D$20-AVERAGE('Weather Data'!G1367,'Weather Data'!G1369),0))</f>
        <v>7.8999996185302699</v>
      </c>
      <c r="L1368" s="2">
        <f t="shared" si="105"/>
        <v>43006</v>
      </c>
      <c r="M1368">
        <f t="shared" si="106"/>
        <v>13533.699997916818</v>
      </c>
      <c r="N1368">
        <f t="shared" si="107"/>
        <v>14272.200000472367</v>
      </c>
      <c r="O1368">
        <f t="shared" si="108"/>
        <v>16213.100002065301</v>
      </c>
      <c r="P1368">
        <f t="shared" si="109"/>
        <v>20010.200017347932</v>
      </c>
    </row>
    <row r="1369" spans="1:16" x14ac:dyDescent="0.4">
      <c r="A1369" s="1">
        <v>2017</v>
      </c>
      <c r="B1369" s="1">
        <v>9</v>
      </c>
      <c r="C1369" s="1">
        <v>29</v>
      </c>
      <c r="D1369" s="1">
        <v>13.30000019073486</v>
      </c>
      <c r="E1369" s="1">
        <v>12.39999961853027</v>
      </c>
      <c r="F1369" s="1">
        <v>10</v>
      </c>
      <c r="G1369" s="1">
        <v>8.3999996185302734</v>
      </c>
      <c r="H1369">
        <f>IF(D1369&lt;&gt;"",MAX('DDD Model Calculations'!$D$20-'Weather Data'!D1369,0),MAX('DDD Model Calculations'!$D$20-AVERAGE('Weather Data'!D1368,'Weather Data'!D1370),0))</f>
        <v>4.6999998092651403</v>
      </c>
      <c r="I1369">
        <f>IF(E1369&lt;&gt;"",MAX('DDD Model Calculations'!$D$20-'Weather Data'!E1369,0),MAX('DDD Model Calculations'!$D$20-AVERAGE('Weather Data'!E1368,'Weather Data'!E1370),0))</f>
        <v>5.6000003814697301</v>
      </c>
      <c r="J1369">
        <f>IF(F1369&lt;&gt;"",MAX('DDD Model Calculations'!$D$20-'Weather Data'!F1369,0),MAX('DDD Model Calculations'!$D$20-AVERAGE('Weather Data'!F1368,'Weather Data'!F1370),0))</f>
        <v>8</v>
      </c>
      <c r="K1369">
        <f>IF(G1369&lt;&gt;"",MAX('DDD Model Calculations'!$D$20-'Weather Data'!G1369,0),MAX('DDD Model Calculations'!$D$20-AVERAGE('Weather Data'!G1368,'Weather Data'!G1370),0))</f>
        <v>9.6000003814697266</v>
      </c>
      <c r="L1369" s="2">
        <f t="shared" si="105"/>
        <v>43007</v>
      </c>
      <c r="M1369">
        <f t="shared" si="106"/>
        <v>13538.399997726083</v>
      </c>
      <c r="N1369">
        <f t="shared" si="107"/>
        <v>14277.800000853837</v>
      </c>
      <c r="O1369">
        <f t="shared" si="108"/>
        <v>16221.100002065301</v>
      </c>
      <c r="P1369">
        <f t="shared" si="109"/>
        <v>20019.800017729402</v>
      </c>
    </row>
    <row r="1370" spans="1:16" x14ac:dyDescent="0.4">
      <c r="A1370" s="1">
        <v>2017</v>
      </c>
      <c r="B1370" s="1">
        <v>9</v>
      </c>
      <c r="C1370" s="1">
        <v>30</v>
      </c>
      <c r="D1370" s="1">
        <v>10.5</v>
      </c>
      <c r="E1370" s="1">
        <v>9.6000003814697266</v>
      </c>
      <c r="F1370" s="1">
        <v>9.1000003814697266</v>
      </c>
      <c r="G1370" s="1">
        <v>8.6000003814697266</v>
      </c>
      <c r="H1370">
        <f>IF(D1370&lt;&gt;"",MAX('DDD Model Calculations'!$D$20-'Weather Data'!D1370,0),MAX('DDD Model Calculations'!$D$20-AVERAGE('Weather Data'!D1369,'Weather Data'!D1371),0))</f>
        <v>7.5</v>
      </c>
      <c r="I1370">
        <f>IF(E1370&lt;&gt;"",MAX('DDD Model Calculations'!$D$20-'Weather Data'!E1370,0),MAX('DDD Model Calculations'!$D$20-AVERAGE('Weather Data'!E1369,'Weather Data'!E1371),0))</f>
        <v>8.3999996185302734</v>
      </c>
      <c r="J1370">
        <f>IF(F1370&lt;&gt;"",MAX('DDD Model Calculations'!$D$20-'Weather Data'!F1370,0),MAX('DDD Model Calculations'!$D$20-AVERAGE('Weather Data'!F1369,'Weather Data'!F1371),0))</f>
        <v>8.8999996185302734</v>
      </c>
      <c r="K1370">
        <f>IF(G1370&lt;&gt;"",MAX('DDD Model Calculations'!$D$20-'Weather Data'!G1370,0),MAX('DDD Model Calculations'!$D$20-AVERAGE('Weather Data'!G1369,'Weather Data'!G1371),0))</f>
        <v>9.3999996185302734</v>
      </c>
      <c r="L1370" s="2">
        <f t="shared" si="105"/>
        <v>43008</v>
      </c>
      <c r="M1370">
        <f t="shared" si="106"/>
        <v>13545.899997726083</v>
      </c>
      <c r="N1370">
        <f t="shared" si="107"/>
        <v>14286.200000472367</v>
      </c>
      <c r="O1370">
        <f t="shared" si="108"/>
        <v>16230.000001683831</v>
      </c>
      <c r="P1370">
        <f t="shared" si="109"/>
        <v>20029.200017347932</v>
      </c>
    </row>
    <row r="1371" spans="1:16" x14ac:dyDescent="0.4">
      <c r="A1371" s="1">
        <v>2017</v>
      </c>
      <c r="B1371" s="1">
        <v>10</v>
      </c>
      <c r="C1371" s="1">
        <v>1</v>
      </c>
      <c r="D1371" s="1">
        <v>10.89999961853027</v>
      </c>
      <c r="E1371" s="1">
        <v>10.19999980926514</v>
      </c>
      <c r="F1371" s="1">
        <v>10</v>
      </c>
      <c r="G1371" s="1">
        <v>11.10000038146973</v>
      </c>
      <c r="H1371">
        <f>IF(D1371&lt;&gt;"",MAX('DDD Model Calculations'!$D$20-'Weather Data'!D1371,0),MAX('DDD Model Calculations'!$D$20-AVERAGE('Weather Data'!D1370,'Weather Data'!D1372),0))</f>
        <v>7.1000003814697301</v>
      </c>
      <c r="I1371">
        <f>IF(E1371&lt;&gt;"",MAX('DDD Model Calculations'!$D$20-'Weather Data'!E1371,0),MAX('DDD Model Calculations'!$D$20-AVERAGE('Weather Data'!E1370,'Weather Data'!E1372),0))</f>
        <v>7.8000001907348597</v>
      </c>
      <c r="J1371">
        <f>IF(F1371&lt;&gt;"",MAX('DDD Model Calculations'!$D$20-'Weather Data'!F1371,0),MAX('DDD Model Calculations'!$D$20-AVERAGE('Weather Data'!F1370,'Weather Data'!F1372),0))</f>
        <v>8</v>
      </c>
      <c r="K1371">
        <f>IF(G1371&lt;&gt;"",MAX('DDD Model Calculations'!$D$20-'Weather Data'!G1371,0),MAX('DDD Model Calculations'!$D$20-AVERAGE('Weather Data'!G1370,'Weather Data'!G1372),0))</f>
        <v>6.8999996185302699</v>
      </c>
      <c r="L1371" s="2">
        <f t="shared" si="105"/>
        <v>43009</v>
      </c>
      <c r="M1371">
        <f t="shared" si="106"/>
        <v>13552.999998107553</v>
      </c>
      <c r="N1371">
        <f t="shared" si="107"/>
        <v>14294.000000663102</v>
      </c>
      <c r="O1371">
        <f t="shared" si="108"/>
        <v>16238.000001683831</v>
      </c>
      <c r="P1371">
        <f t="shared" si="109"/>
        <v>20036.100016966462</v>
      </c>
    </row>
    <row r="1372" spans="1:16" x14ac:dyDescent="0.4">
      <c r="A1372" s="1">
        <v>2017</v>
      </c>
      <c r="B1372" s="1">
        <v>10</v>
      </c>
      <c r="C1372" s="1">
        <v>2</v>
      </c>
      <c r="D1372" s="1">
        <v>13.5</v>
      </c>
      <c r="E1372" s="1">
        <v>14.30000019073486</v>
      </c>
      <c r="F1372" s="1">
        <v>11.39999961853027</v>
      </c>
      <c r="G1372" s="1">
        <v>15.30000019073486</v>
      </c>
      <c r="H1372">
        <f>IF(D1372&lt;&gt;"",MAX('DDD Model Calculations'!$D$20-'Weather Data'!D1372,0),MAX('DDD Model Calculations'!$D$20-AVERAGE('Weather Data'!D1371,'Weather Data'!D1373),0))</f>
        <v>4.5</v>
      </c>
      <c r="I1372">
        <f>IF(E1372&lt;&gt;"",MAX('DDD Model Calculations'!$D$20-'Weather Data'!E1372,0),MAX('DDD Model Calculations'!$D$20-AVERAGE('Weather Data'!E1371,'Weather Data'!E1373),0))</f>
        <v>3.6999998092651403</v>
      </c>
      <c r="J1372">
        <f>IF(F1372&lt;&gt;"",MAX('DDD Model Calculations'!$D$20-'Weather Data'!F1372,0),MAX('DDD Model Calculations'!$D$20-AVERAGE('Weather Data'!F1371,'Weather Data'!F1373),0))</f>
        <v>6.6000003814697301</v>
      </c>
      <c r="K1372">
        <f>IF(G1372&lt;&gt;"",MAX('DDD Model Calculations'!$D$20-'Weather Data'!G1372,0),MAX('DDD Model Calculations'!$D$20-AVERAGE('Weather Data'!G1371,'Weather Data'!G1373),0))</f>
        <v>2.6999998092651403</v>
      </c>
      <c r="L1372" s="2">
        <f t="shared" si="105"/>
        <v>43010</v>
      </c>
      <c r="M1372">
        <f t="shared" si="106"/>
        <v>13557.499998107553</v>
      </c>
      <c r="N1372">
        <f t="shared" si="107"/>
        <v>14297.700000472367</v>
      </c>
      <c r="O1372">
        <f t="shared" si="108"/>
        <v>16244.600002065301</v>
      </c>
      <c r="P1372">
        <f t="shared" si="109"/>
        <v>20038.800016775727</v>
      </c>
    </row>
    <row r="1373" spans="1:16" x14ac:dyDescent="0.4">
      <c r="A1373" s="1">
        <v>2017</v>
      </c>
      <c r="B1373" s="1">
        <v>10</v>
      </c>
      <c r="C1373" s="1">
        <v>3</v>
      </c>
      <c r="D1373" s="1">
        <v>16</v>
      </c>
      <c r="E1373" s="1">
        <v>16.89999961853027</v>
      </c>
      <c r="F1373" s="1">
        <v>14</v>
      </c>
      <c r="G1373" s="1">
        <v>15.10000038146973</v>
      </c>
      <c r="H1373">
        <f>IF(D1373&lt;&gt;"",MAX('DDD Model Calculations'!$D$20-'Weather Data'!D1373,0),MAX('DDD Model Calculations'!$D$20-AVERAGE('Weather Data'!D1372,'Weather Data'!D1374),0))</f>
        <v>2</v>
      </c>
      <c r="I1373">
        <f>IF(E1373&lt;&gt;"",MAX('DDD Model Calculations'!$D$20-'Weather Data'!E1373,0),MAX('DDD Model Calculations'!$D$20-AVERAGE('Weather Data'!E1372,'Weather Data'!E1374),0))</f>
        <v>1.1000003814697301</v>
      </c>
      <c r="J1373">
        <f>IF(F1373&lt;&gt;"",MAX('DDD Model Calculations'!$D$20-'Weather Data'!F1373,0),MAX('DDD Model Calculations'!$D$20-AVERAGE('Weather Data'!F1372,'Weather Data'!F1374),0))</f>
        <v>4</v>
      </c>
      <c r="K1373">
        <f>IF(G1373&lt;&gt;"",MAX('DDD Model Calculations'!$D$20-'Weather Data'!G1373,0),MAX('DDD Model Calculations'!$D$20-AVERAGE('Weather Data'!G1372,'Weather Data'!G1374),0))</f>
        <v>2.8999996185302699</v>
      </c>
      <c r="L1373" s="2">
        <f t="shared" si="105"/>
        <v>43011</v>
      </c>
      <c r="M1373">
        <f t="shared" si="106"/>
        <v>13559.499998107553</v>
      </c>
      <c r="N1373">
        <f t="shared" si="107"/>
        <v>14298.800000853837</v>
      </c>
      <c r="O1373">
        <f t="shared" si="108"/>
        <v>16248.600002065301</v>
      </c>
      <c r="P1373">
        <f t="shared" si="109"/>
        <v>20041.700016394258</v>
      </c>
    </row>
    <row r="1374" spans="1:16" x14ac:dyDescent="0.4">
      <c r="A1374" s="1">
        <v>2017</v>
      </c>
      <c r="B1374" s="1">
        <v>10</v>
      </c>
      <c r="C1374" s="1">
        <v>4</v>
      </c>
      <c r="D1374" s="1">
        <v>19</v>
      </c>
      <c r="E1374" s="1">
        <v>17.5</v>
      </c>
      <c r="F1374" s="1">
        <v>17.79999923706055</v>
      </c>
      <c r="G1374" s="1"/>
      <c r="H1374">
        <f>IF(D1374&lt;&gt;"",MAX('DDD Model Calculations'!$D$20-'Weather Data'!D1374,0),MAX('DDD Model Calculations'!$D$20-AVERAGE('Weather Data'!D1373,'Weather Data'!D1375),0))</f>
        <v>0</v>
      </c>
      <c r="I1374">
        <f>IF(E1374&lt;&gt;"",MAX('DDD Model Calculations'!$D$20-'Weather Data'!E1374,0),MAX('DDD Model Calculations'!$D$20-AVERAGE('Weather Data'!E1373,'Weather Data'!E1375),0))</f>
        <v>0.5</v>
      </c>
      <c r="J1374">
        <f>IF(F1374&lt;&gt;"",MAX('DDD Model Calculations'!$D$20-'Weather Data'!F1374,0),MAX('DDD Model Calculations'!$D$20-AVERAGE('Weather Data'!F1373,'Weather Data'!F1375),0))</f>
        <v>0.20000076293944957</v>
      </c>
      <c r="K1374">
        <f>IF(G1374&lt;&gt;"",MAX('DDD Model Calculations'!$D$20-'Weather Data'!G1374,0),MAX('DDD Model Calculations'!$D$20-AVERAGE('Weather Data'!G1373,'Weather Data'!G1375),0))</f>
        <v>6.2499999999999982</v>
      </c>
      <c r="L1374" s="2">
        <f t="shared" si="105"/>
        <v>43012</v>
      </c>
      <c r="M1374">
        <f t="shared" si="106"/>
        <v>13559.499998107553</v>
      </c>
      <c r="N1374">
        <f t="shared" si="107"/>
        <v>14299.300000853837</v>
      </c>
      <c r="O1374">
        <f t="shared" si="108"/>
        <v>16248.80000282824</v>
      </c>
      <c r="P1374">
        <f t="shared" si="109"/>
        <v>20047.950016394258</v>
      </c>
    </row>
    <row r="1375" spans="1:16" x14ac:dyDescent="0.4">
      <c r="A1375" s="1">
        <v>2017</v>
      </c>
      <c r="B1375" s="1">
        <v>10</v>
      </c>
      <c r="C1375" s="1">
        <v>5</v>
      </c>
      <c r="D1375" s="1">
        <v>15.89999961853027</v>
      </c>
      <c r="E1375" s="1">
        <v>15.30000019073486</v>
      </c>
      <c r="F1375" s="1">
        <v>14.30000019073486</v>
      </c>
      <c r="G1375" s="1">
        <v>8.3999996185302734</v>
      </c>
      <c r="H1375">
        <f>IF(D1375&lt;&gt;"",MAX('DDD Model Calculations'!$D$20-'Weather Data'!D1375,0),MAX('DDD Model Calculations'!$D$20-AVERAGE('Weather Data'!D1374,'Weather Data'!D1376),0))</f>
        <v>2.1000003814697301</v>
      </c>
      <c r="I1375">
        <f>IF(E1375&lt;&gt;"",MAX('DDD Model Calculations'!$D$20-'Weather Data'!E1375,0),MAX('DDD Model Calculations'!$D$20-AVERAGE('Weather Data'!E1374,'Weather Data'!E1376),0))</f>
        <v>2.6999998092651403</v>
      </c>
      <c r="J1375">
        <f>IF(F1375&lt;&gt;"",MAX('DDD Model Calculations'!$D$20-'Weather Data'!F1375,0),MAX('DDD Model Calculations'!$D$20-AVERAGE('Weather Data'!F1374,'Weather Data'!F1376),0))</f>
        <v>3.6999998092651403</v>
      </c>
      <c r="K1375">
        <f>IF(G1375&lt;&gt;"",MAX('DDD Model Calculations'!$D$20-'Weather Data'!G1375,0),MAX('DDD Model Calculations'!$D$20-AVERAGE('Weather Data'!G1374,'Weather Data'!G1376),0))</f>
        <v>9.6000003814697266</v>
      </c>
      <c r="L1375" s="2">
        <f t="shared" si="105"/>
        <v>43013</v>
      </c>
      <c r="M1375">
        <f t="shared" si="106"/>
        <v>13561.599998489022</v>
      </c>
      <c r="N1375">
        <f t="shared" si="107"/>
        <v>14302.000000663102</v>
      </c>
      <c r="O1375">
        <f t="shared" si="108"/>
        <v>16252.500002637506</v>
      </c>
      <c r="P1375">
        <f t="shared" si="109"/>
        <v>20057.550016775727</v>
      </c>
    </row>
    <row r="1376" spans="1:16" x14ac:dyDescent="0.4">
      <c r="A1376" s="1">
        <v>2017</v>
      </c>
      <c r="B1376" s="1">
        <v>10</v>
      </c>
      <c r="C1376" s="1">
        <v>6</v>
      </c>
      <c r="D1376" s="1">
        <v>17.29999923706055</v>
      </c>
      <c r="E1376" s="1">
        <v>16.39999961853027</v>
      </c>
      <c r="F1376" s="1">
        <v>13.89999961853027</v>
      </c>
      <c r="G1376" s="1">
        <v>7</v>
      </c>
      <c r="H1376">
        <f>IF(D1376&lt;&gt;"",MAX('DDD Model Calculations'!$D$20-'Weather Data'!D1376,0),MAX('DDD Model Calculations'!$D$20-AVERAGE('Weather Data'!D1375,'Weather Data'!D1377),0))</f>
        <v>0.70000076293944957</v>
      </c>
      <c r="I1376">
        <f>IF(E1376&lt;&gt;"",MAX('DDD Model Calculations'!$D$20-'Weather Data'!E1376,0),MAX('DDD Model Calculations'!$D$20-AVERAGE('Weather Data'!E1375,'Weather Data'!E1377),0))</f>
        <v>1.6000003814697301</v>
      </c>
      <c r="J1376">
        <f>IF(F1376&lt;&gt;"",MAX('DDD Model Calculations'!$D$20-'Weather Data'!F1376,0),MAX('DDD Model Calculations'!$D$20-AVERAGE('Weather Data'!F1375,'Weather Data'!F1377),0))</f>
        <v>4.1000003814697301</v>
      </c>
      <c r="K1376">
        <f>IF(G1376&lt;&gt;"",MAX('DDD Model Calculations'!$D$20-'Weather Data'!G1376,0),MAX('DDD Model Calculations'!$D$20-AVERAGE('Weather Data'!G1375,'Weather Data'!G1377),0))</f>
        <v>11</v>
      </c>
      <c r="L1376" s="2">
        <f t="shared" si="105"/>
        <v>43014</v>
      </c>
      <c r="M1376">
        <f t="shared" si="106"/>
        <v>13562.299999251962</v>
      </c>
      <c r="N1376">
        <f t="shared" si="107"/>
        <v>14303.600001044571</v>
      </c>
      <c r="O1376">
        <f t="shared" si="108"/>
        <v>16256.600003018975</v>
      </c>
      <c r="P1376">
        <f t="shared" si="109"/>
        <v>20068.550016775727</v>
      </c>
    </row>
    <row r="1377" spans="1:16" x14ac:dyDescent="0.4">
      <c r="A1377" s="1">
        <v>2017</v>
      </c>
      <c r="B1377" s="1">
        <v>10</v>
      </c>
      <c r="C1377" s="1">
        <v>7</v>
      </c>
      <c r="D1377" s="1">
        <v>22.20000076293945</v>
      </c>
      <c r="E1377" s="1">
        <v>21.70000076293945</v>
      </c>
      <c r="F1377" s="1">
        <v>14.30000019073486</v>
      </c>
      <c r="G1377" s="1">
        <v>9.1999998092651367</v>
      </c>
      <c r="H1377">
        <f>IF(D1377&lt;&gt;"",MAX('DDD Model Calculations'!$D$20-'Weather Data'!D1377,0),MAX('DDD Model Calculations'!$D$20-AVERAGE('Weather Data'!D1376,'Weather Data'!D1378),0))</f>
        <v>0</v>
      </c>
      <c r="I1377">
        <f>IF(E1377&lt;&gt;"",MAX('DDD Model Calculations'!$D$20-'Weather Data'!E1377,0),MAX('DDD Model Calculations'!$D$20-AVERAGE('Weather Data'!E1376,'Weather Data'!E1378),0))</f>
        <v>0</v>
      </c>
      <c r="J1377">
        <f>IF(F1377&lt;&gt;"",MAX('DDD Model Calculations'!$D$20-'Weather Data'!F1377,0),MAX('DDD Model Calculations'!$D$20-AVERAGE('Weather Data'!F1376,'Weather Data'!F1378),0))</f>
        <v>3.6999998092651403</v>
      </c>
      <c r="K1377">
        <f>IF(G1377&lt;&gt;"",MAX('DDD Model Calculations'!$D$20-'Weather Data'!G1377,0),MAX('DDD Model Calculations'!$D$20-AVERAGE('Weather Data'!G1376,'Weather Data'!G1378),0))</f>
        <v>8.8000001907348633</v>
      </c>
      <c r="L1377" s="2">
        <f t="shared" si="105"/>
        <v>43015</v>
      </c>
      <c r="M1377">
        <f t="shared" si="106"/>
        <v>13562.299999251962</v>
      </c>
      <c r="N1377">
        <f t="shared" si="107"/>
        <v>14303.600001044571</v>
      </c>
      <c r="O1377">
        <f t="shared" si="108"/>
        <v>16260.30000282824</v>
      </c>
      <c r="P1377">
        <f t="shared" si="109"/>
        <v>20077.350016966462</v>
      </c>
    </row>
    <row r="1378" spans="1:16" x14ac:dyDescent="0.4">
      <c r="A1378" s="1">
        <v>2017</v>
      </c>
      <c r="B1378" s="1">
        <v>10</v>
      </c>
      <c r="C1378" s="1">
        <v>8</v>
      </c>
      <c r="D1378" s="1">
        <v>20.89999961853027</v>
      </c>
      <c r="E1378" s="1">
        <v>18.89999961853027</v>
      </c>
      <c r="F1378" s="1">
        <v>18.39999961853027</v>
      </c>
      <c r="G1378" s="1">
        <v>10</v>
      </c>
      <c r="H1378">
        <f>IF(D1378&lt;&gt;"",MAX('DDD Model Calculations'!$D$20-'Weather Data'!D1378,0),MAX('DDD Model Calculations'!$D$20-AVERAGE('Weather Data'!D1377,'Weather Data'!D1379),0))</f>
        <v>0</v>
      </c>
      <c r="I1378">
        <f>IF(E1378&lt;&gt;"",MAX('DDD Model Calculations'!$D$20-'Weather Data'!E1378,0),MAX('DDD Model Calculations'!$D$20-AVERAGE('Weather Data'!E1377,'Weather Data'!E1379),0))</f>
        <v>0</v>
      </c>
      <c r="J1378">
        <f>IF(F1378&lt;&gt;"",MAX('DDD Model Calculations'!$D$20-'Weather Data'!F1378,0),MAX('DDD Model Calculations'!$D$20-AVERAGE('Weather Data'!F1377,'Weather Data'!F1379),0))</f>
        <v>0</v>
      </c>
      <c r="K1378">
        <f>IF(G1378&lt;&gt;"",MAX('DDD Model Calculations'!$D$20-'Weather Data'!G1378,0),MAX('DDD Model Calculations'!$D$20-AVERAGE('Weather Data'!G1377,'Weather Data'!G1379),0))</f>
        <v>8</v>
      </c>
      <c r="L1378" s="2">
        <f t="shared" si="105"/>
        <v>43016</v>
      </c>
      <c r="M1378">
        <f t="shared" si="106"/>
        <v>13562.299999251962</v>
      </c>
      <c r="N1378">
        <f t="shared" si="107"/>
        <v>14303.600001044571</v>
      </c>
      <c r="O1378">
        <f t="shared" si="108"/>
        <v>16260.30000282824</v>
      </c>
      <c r="P1378">
        <f t="shared" si="109"/>
        <v>20085.350016966462</v>
      </c>
    </row>
    <row r="1379" spans="1:16" x14ac:dyDescent="0.4">
      <c r="A1379" s="1">
        <v>2017</v>
      </c>
      <c r="B1379" s="1">
        <v>10</v>
      </c>
      <c r="C1379" s="1">
        <v>9</v>
      </c>
      <c r="D1379" s="1">
        <v>18</v>
      </c>
      <c r="E1379" s="1">
        <v>17</v>
      </c>
      <c r="F1379" s="1">
        <v>14.60000038146973</v>
      </c>
      <c r="G1379" s="1">
        <v>6.6999998092651367</v>
      </c>
      <c r="H1379">
        <f>IF(D1379&lt;&gt;"",MAX('DDD Model Calculations'!$D$20-'Weather Data'!D1379,0),MAX('DDD Model Calculations'!$D$20-AVERAGE('Weather Data'!D1378,'Weather Data'!D1380),0))</f>
        <v>0</v>
      </c>
      <c r="I1379">
        <f>IF(E1379&lt;&gt;"",MAX('DDD Model Calculations'!$D$20-'Weather Data'!E1379,0),MAX('DDD Model Calculations'!$D$20-AVERAGE('Weather Data'!E1378,'Weather Data'!E1380),0))</f>
        <v>1</v>
      </c>
      <c r="J1379">
        <f>IF(F1379&lt;&gt;"",MAX('DDD Model Calculations'!$D$20-'Weather Data'!F1379,0),MAX('DDD Model Calculations'!$D$20-AVERAGE('Weather Data'!F1378,'Weather Data'!F1380),0))</f>
        <v>3.3999996185302699</v>
      </c>
      <c r="K1379">
        <f>IF(G1379&lt;&gt;"",MAX('DDD Model Calculations'!$D$20-'Weather Data'!G1379,0),MAX('DDD Model Calculations'!$D$20-AVERAGE('Weather Data'!G1378,'Weather Data'!G1380),0))</f>
        <v>11.300000190734863</v>
      </c>
      <c r="L1379" s="2">
        <f t="shared" si="105"/>
        <v>43017</v>
      </c>
      <c r="M1379">
        <f t="shared" si="106"/>
        <v>13562.299999251962</v>
      </c>
      <c r="N1379">
        <f t="shared" si="107"/>
        <v>14304.600001044571</v>
      </c>
      <c r="O1379">
        <f t="shared" si="108"/>
        <v>16263.700002446771</v>
      </c>
      <c r="P1379">
        <f t="shared" si="109"/>
        <v>20096.650017157197</v>
      </c>
    </row>
    <row r="1380" spans="1:16" x14ac:dyDescent="0.4">
      <c r="A1380" s="1">
        <v>2017</v>
      </c>
      <c r="B1380" s="1">
        <v>10</v>
      </c>
      <c r="C1380" s="1">
        <v>10</v>
      </c>
      <c r="D1380" s="1">
        <v>17.10000038146973</v>
      </c>
      <c r="E1380" s="1">
        <v>15.80000019073486</v>
      </c>
      <c r="F1380" s="1">
        <v>15.10000038146973</v>
      </c>
      <c r="G1380" s="1">
        <v>5.5999999046325684</v>
      </c>
      <c r="H1380">
        <f>IF(D1380&lt;&gt;"",MAX('DDD Model Calculations'!$D$20-'Weather Data'!D1380,0),MAX('DDD Model Calculations'!$D$20-AVERAGE('Weather Data'!D1379,'Weather Data'!D1381),0))</f>
        <v>0.89999961853026988</v>
      </c>
      <c r="I1380">
        <f>IF(E1380&lt;&gt;"",MAX('DDD Model Calculations'!$D$20-'Weather Data'!E1380,0),MAX('DDD Model Calculations'!$D$20-AVERAGE('Weather Data'!E1379,'Weather Data'!E1381),0))</f>
        <v>2.1999998092651403</v>
      </c>
      <c r="J1380">
        <f>IF(F1380&lt;&gt;"",MAX('DDD Model Calculations'!$D$20-'Weather Data'!F1380,0),MAX('DDD Model Calculations'!$D$20-AVERAGE('Weather Data'!F1379,'Weather Data'!F1381),0))</f>
        <v>2.8999996185302699</v>
      </c>
      <c r="K1380">
        <f>IF(G1380&lt;&gt;"",MAX('DDD Model Calculations'!$D$20-'Weather Data'!G1380,0),MAX('DDD Model Calculations'!$D$20-AVERAGE('Weather Data'!G1379,'Weather Data'!G1381),0))</f>
        <v>12.400000095367432</v>
      </c>
      <c r="L1380" s="2">
        <f t="shared" si="105"/>
        <v>43018</v>
      </c>
      <c r="M1380">
        <f t="shared" si="106"/>
        <v>13563.199998870492</v>
      </c>
      <c r="N1380">
        <f t="shared" si="107"/>
        <v>14306.800000853837</v>
      </c>
      <c r="O1380">
        <f t="shared" si="108"/>
        <v>16266.600002065301</v>
      </c>
      <c r="P1380">
        <f t="shared" si="109"/>
        <v>20109.050017252564</v>
      </c>
    </row>
    <row r="1381" spans="1:16" x14ac:dyDescent="0.4">
      <c r="A1381" s="1">
        <v>2017</v>
      </c>
      <c r="B1381" s="1">
        <v>10</v>
      </c>
      <c r="C1381" s="1">
        <v>11</v>
      </c>
      <c r="D1381" s="1">
        <v>10.5</v>
      </c>
      <c r="E1381" s="1">
        <v>10.19999980926514</v>
      </c>
      <c r="F1381" s="1">
        <v>7.3000001907348633</v>
      </c>
      <c r="G1381" s="1">
        <v>5.3000001907348633</v>
      </c>
      <c r="H1381">
        <f>IF(D1381&lt;&gt;"",MAX('DDD Model Calculations'!$D$20-'Weather Data'!D1381,0),MAX('DDD Model Calculations'!$D$20-AVERAGE('Weather Data'!D1380,'Weather Data'!D1382),0))</f>
        <v>7.5</v>
      </c>
      <c r="I1381">
        <f>IF(E1381&lt;&gt;"",MAX('DDD Model Calculations'!$D$20-'Weather Data'!E1381,0),MAX('DDD Model Calculations'!$D$20-AVERAGE('Weather Data'!E1380,'Weather Data'!E1382),0))</f>
        <v>7.8000001907348597</v>
      </c>
      <c r="J1381">
        <f>IF(F1381&lt;&gt;"",MAX('DDD Model Calculations'!$D$20-'Weather Data'!F1381,0),MAX('DDD Model Calculations'!$D$20-AVERAGE('Weather Data'!F1380,'Weather Data'!F1382),0))</f>
        <v>10.699999809265137</v>
      </c>
      <c r="K1381">
        <f>IF(G1381&lt;&gt;"",MAX('DDD Model Calculations'!$D$20-'Weather Data'!G1381,0),MAX('DDD Model Calculations'!$D$20-AVERAGE('Weather Data'!G1380,'Weather Data'!G1382),0))</f>
        <v>12.699999809265137</v>
      </c>
      <c r="L1381" s="2">
        <f t="shared" si="105"/>
        <v>43019</v>
      </c>
      <c r="M1381">
        <f t="shared" si="106"/>
        <v>13570.699998870492</v>
      </c>
      <c r="N1381">
        <f t="shared" si="107"/>
        <v>14314.600001044571</v>
      </c>
      <c r="O1381">
        <f t="shared" si="108"/>
        <v>16277.300001874566</v>
      </c>
      <c r="P1381">
        <f t="shared" si="109"/>
        <v>20121.75001706183</v>
      </c>
    </row>
    <row r="1382" spans="1:16" x14ac:dyDescent="0.4">
      <c r="A1382" s="1">
        <v>2017</v>
      </c>
      <c r="B1382" s="1">
        <v>10</v>
      </c>
      <c r="C1382" s="1">
        <v>12</v>
      </c>
      <c r="D1382" s="1">
        <v>11.5</v>
      </c>
      <c r="E1382" s="1">
        <v>12</v>
      </c>
      <c r="F1382" s="1">
        <v>8.3999996185302734</v>
      </c>
      <c r="G1382" s="1">
        <v>10.19999980926514</v>
      </c>
      <c r="H1382">
        <f>IF(D1382&lt;&gt;"",MAX('DDD Model Calculations'!$D$20-'Weather Data'!D1382,0),MAX('DDD Model Calculations'!$D$20-AVERAGE('Weather Data'!D1381,'Weather Data'!D1383),0))</f>
        <v>6.5</v>
      </c>
      <c r="I1382">
        <f>IF(E1382&lt;&gt;"",MAX('DDD Model Calculations'!$D$20-'Weather Data'!E1382,0),MAX('DDD Model Calculations'!$D$20-AVERAGE('Weather Data'!E1381,'Weather Data'!E1383),0))</f>
        <v>6</v>
      </c>
      <c r="J1382">
        <f>IF(F1382&lt;&gt;"",MAX('DDD Model Calculations'!$D$20-'Weather Data'!F1382,0),MAX('DDD Model Calculations'!$D$20-AVERAGE('Weather Data'!F1381,'Weather Data'!F1383),0))</f>
        <v>9.6000003814697266</v>
      </c>
      <c r="K1382">
        <f>IF(G1382&lt;&gt;"",MAX('DDD Model Calculations'!$D$20-'Weather Data'!G1382,0),MAX('DDD Model Calculations'!$D$20-AVERAGE('Weather Data'!G1381,'Weather Data'!G1383),0))</f>
        <v>7.8000001907348597</v>
      </c>
      <c r="L1382" s="2">
        <f t="shared" si="105"/>
        <v>43020</v>
      </c>
      <c r="M1382">
        <f t="shared" si="106"/>
        <v>13577.199998870492</v>
      </c>
      <c r="N1382">
        <f t="shared" si="107"/>
        <v>14320.600001044571</v>
      </c>
      <c r="O1382">
        <f t="shared" si="108"/>
        <v>16286.900002256036</v>
      </c>
      <c r="P1382">
        <f t="shared" si="109"/>
        <v>20129.550017252564</v>
      </c>
    </row>
    <row r="1383" spans="1:16" x14ac:dyDescent="0.4">
      <c r="A1383" s="1">
        <v>2017</v>
      </c>
      <c r="B1383" s="1">
        <v>10</v>
      </c>
      <c r="C1383" s="1">
        <v>13</v>
      </c>
      <c r="D1383" s="1">
        <v>15.5</v>
      </c>
      <c r="E1383" s="1">
        <v>15.10000038146973</v>
      </c>
      <c r="F1383" s="1">
        <v>9.6000003814697266</v>
      </c>
      <c r="G1383" s="1">
        <v>7.9000000953674316</v>
      </c>
      <c r="H1383">
        <f>IF(D1383&lt;&gt;"",MAX('DDD Model Calculations'!$D$20-'Weather Data'!D1383,0),MAX('DDD Model Calculations'!$D$20-AVERAGE('Weather Data'!D1382,'Weather Data'!D1384),0))</f>
        <v>2.5</v>
      </c>
      <c r="I1383">
        <f>IF(E1383&lt;&gt;"",MAX('DDD Model Calculations'!$D$20-'Weather Data'!E1383,0),MAX('DDD Model Calculations'!$D$20-AVERAGE('Weather Data'!E1382,'Weather Data'!E1384),0))</f>
        <v>2.8999996185302699</v>
      </c>
      <c r="J1383">
        <f>IF(F1383&lt;&gt;"",MAX('DDD Model Calculations'!$D$20-'Weather Data'!F1383,0),MAX('DDD Model Calculations'!$D$20-AVERAGE('Weather Data'!F1382,'Weather Data'!F1384),0))</f>
        <v>8.3999996185302734</v>
      </c>
      <c r="K1383">
        <f>IF(G1383&lt;&gt;"",MAX('DDD Model Calculations'!$D$20-'Weather Data'!G1383,0),MAX('DDD Model Calculations'!$D$20-AVERAGE('Weather Data'!G1382,'Weather Data'!G1384),0))</f>
        <v>10.099999904632568</v>
      </c>
      <c r="L1383" s="2">
        <f t="shared" si="105"/>
        <v>43021</v>
      </c>
      <c r="M1383">
        <f t="shared" si="106"/>
        <v>13579.699998870492</v>
      </c>
      <c r="N1383">
        <f t="shared" si="107"/>
        <v>14323.500000663102</v>
      </c>
      <c r="O1383">
        <f t="shared" si="108"/>
        <v>16295.300001874566</v>
      </c>
      <c r="P1383">
        <f t="shared" si="109"/>
        <v>20139.650017157197</v>
      </c>
    </row>
    <row r="1384" spans="1:16" x14ac:dyDescent="0.4">
      <c r="A1384" s="1">
        <v>2017</v>
      </c>
      <c r="B1384" s="1">
        <v>10</v>
      </c>
      <c r="C1384" s="1">
        <v>14</v>
      </c>
      <c r="D1384" s="1">
        <v>15.5</v>
      </c>
      <c r="E1384" s="1">
        <v>15.69999980926514</v>
      </c>
      <c r="F1384" s="1">
        <v>15</v>
      </c>
      <c r="G1384" s="1">
        <v>4</v>
      </c>
      <c r="H1384">
        <f>IF(D1384&lt;&gt;"",MAX('DDD Model Calculations'!$D$20-'Weather Data'!D1384,0),MAX('DDD Model Calculations'!$D$20-AVERAGE('Weather Data'!D1383,'Weather Data'!D1385),0))</f>
        <v>2.5</v>
      </c>
      <c r="I1384">
        <f>IF(E1384&lt;&gt;"",MAX('DDD Model Calculations'!$D$20-'Weather Data'!E1384,0),MAX('DDD Model Calculations'!$D$20-AVERAGE('Weather Data'!E1383,'Weather Data'!E1385),0))</f>
        <v>2.3000001907348597</v>
      </c>
      <c r="J1384">
        <f>IF(F1384&lt;&gt;"",MAX('DDD Model Calculations'!$D$20-'Weather Data'!F1384,0),MAX('DDD Model Calculations'!$D$20-AVERAGE('Weather Data'!F1383,'Weather Data'!F1385),0))</f>
        <v>3</v>
      </c>
      <c r="K1384">
        <f>IF(G1384&lt;&gt;"",MAX('DDD Model Calculations'!$D$20-'Weather Data'!G1384,0),MAX('DDD Model Calculations'!$D$20-AVERAGE('Weather Data'!G1383,'Weather Data'!G1385),0))</f>
        <v>14</v>
      </c>
      <c r="L1384" s="2">
        <f t="shared" si="105"/>
        <v>43022</v>
      </c>
      <c r="M1384">
        <f t="shared" si="106"/>
        <v>13582.199998870492</v>
      </c>
      <c r="N1384">
        <f t="shared" si="107"/>
        <v>14325.800000853837</v>
      </c>
      <c r="O1384">
        <f t="shared" si="108"/>
        <v>16298.300001874566</v>
      </c>
      <c r="P1384">
        <f t="shared" si="109"/>
        <v>20153.650017157197</v>
      </c>
    </row>
    <row r="1385" spans="1:16" x14ac:dyDescent="0.4">
      <c r="A1385" s="1">
        <v>2017</v>
      </c>
      <c r="B1385" s="1">
        <v>10</v>
      </c>
      <c r="C1385" s="1">
        <v>15</v>
      </c>
      <c r="D1385" s="1">
        <v>16</v>
      </c>
      <c r="E1385" s="1">
        <v>14.5</v>
      </c>
      <c r="F1385" s="1">
        <v>13.80000019073486</v>
      </c>
      <c r="G1385" s="1">
        <v>4.5</v>
      </c>
      <c r="H1385">
        <f>IF(D1385&lt;&gt;"",MAX('DDD Model Calculations'!$D$20-'Weather Data'!D1385,0),MAX('DDD Model Calculations'!$D$20-AVERAGE('Weather Data'!D1384,'Weather Data'!D1386),0))</f>
        <v>2</v>
      </c>
      <c r="I1385">
        <f>IF(E1385&lt;&gt;"",MAX('DDD Model Calculations'!$D$20-'Weather Data'!E1385,0),MAX('DDD Model Calculations'!$D$20-AVERAGE('Weather Data'!E1384,'Weather Data'!E1386),0))</f>
        <v>3.5</v>
      </c>
      <c r="J1385">
        <f>IF(F1385&lt;&gt;"",MAX('DDD Model Calculations'!$D$20-'Weather Data'!F1385,0),MAX('DDD Model Calculations'!$D$20-AVERAGE('Weather Data'!F1384,'Weather Data'!F1386),0))</f>
        <v>4.1999998092651403</v>
      </c>
      <c r="K1385">
        <f>IF(G1385&lt;&gt;"",MAX('DDD Model Calculations'!$D$20-'Weather Data'!G1385,0),MAX('DDD Model Calculations'!$D$20-AVERAGE('Weather Data'!G1384,'Weather Data'!G1386),0))</f>
        <v>13.5</v>
      </c>
      <c r="L1385" s="2">
        <f t="shared" si="105"/>
        <v>43023</v>
      </c>
      <c r="M1385">
        <f t="shared" si="106"/>
        <v>13584.199998870492</v>
      </c>
      <c r="N1385">
        <f t="shared" si="107"/>
        <v>14329.300000853837</v>
      </c>
      <c r="O1385">
        <f t="shared" si="108"/>
        <v>16302.500001683831</v>
      </c>
      <c r="P1385">
        <f t="shared" si="109"/>
        <v>20167.150017157197</v>
      </c>
    </row>
    <row r="1386" spans="1:16" x14ac:dyDescent="0.4">
      <c r="A1386" s="1">
        <v>2017</v>
      </c>
      <c r="B1386" s="1">
        <v>10</v>
      </c>
      <c r="C1386" s="1">
        <v>16</v>
      </c>
      <c r="D1386" s="1">
        <v>6.5999999046325684</v>
      </c>
      <c r="E1386" s="1">
        <v>6.3000001907348633</v>
      </c>
      <c r="F1386" s="1">
        <v>2.5</v>
      </c>
      <c r="G1386" s="1">
        <v>5.5</v>
      </c>
      <c r="H1386">
        <f>IF(D1386&lt;&gt;"",MAX('DDD Model Calculations'!$D$20-'Weather Data'!D1386,0),MAX('DDD Model Calculations'!$D$20-AVERAGE('Weather Data'!D1385,'Weather Data'!D1387),0))</f>
        <v>11.400000095367432</v>
      </c>
      <c r="I1386">
        <f>IF(E1386&lt;&gt;"",MAX('DDD Model Calculations'!$D$20-'Weather Data'!E1386,0),MAX('DDD Model Calculations'!$D$20-AVERAGE('Weather Data'!E1385,'Weather Data'!E1387),0))</f>
        <v>11.699999809265137</v>
      </c>
      <c r="J1386">
        <f>IF(F1386&lt;&gt;"",MAX('DDD Model Calculations'!$D$20-'Weather Data'!F1386,0),MAX('DDD Model Calculations'!$D$20-AVERAGE('Weather Data'!F1385,'Weather Data'!F1387),0))</f>
        <v>15.5</v>
      </c>
      <c r="K1386">
        <f>IF(G1386&lt;&gt;"",MAX('DDD Model Calculations'!$D$20-'Weather Data'!G1386,0),MAX('DDD Model Calculations'!$D$20-AVERAGE('Weather Data'!G1385,'Weather Data'!G1387),0))</f>
        <v>12.5</v>
      </c>
      <c r="L1386" s="2">
        <f t="shared" si="105"/>
        <v>43024</v>
      </c>
      <c r="M1386">
        <f t="shared" si="106"/>
        <v>13595.599998965859</v>
      </c>
      <c r="N1386">
        <f t="shared" si="107"/>
        <v>14341.000000663102</v>
      </c>
      <c r="O1386">
        <f t="shared" si="108"/>
        <v>16318.000001683831</v>
      </c>
      <c r="P1386">
        <f t="shared" si="109"/>
        <v>20179.650017157197</v>
      </c>
    </row>
    <row r="1387" spans="1:16" x14ac:dyDescent="0.4">
      <c r="A1387" s="1">
        <v>2017</v>
      </c>
      <c r="B1387" s="1">
        <v>10</v>
      </c>
      <c r="C1387" s="1">
        <v>17</v>
      </c>
      <c r="D1387" s="1">
        <v>11.10000038146973</v>
      </c>
      <c r="E1387" s="1">
        <v>10.10000038146973</v>
      </c>
      <c r="F1387" s="1">
        <v>7.5</v>
      </c>
      <c r="G1387" s="1">
        <v>10.80000019073486</v>
      </c>
      <c r="H1387">
        <f>IF(D1387&lt;&gt;"",MAX('DDD Model Calculations'!$D$20-'Weather Data'!D1387,0),MAX('DDD Model Calculations'!$D$20-AVERAGE('Weather Data'!D1386,'Weather Data'!D1388),0))</f>
        <v>6.8999996185302699</v>
      </c>
      <c r="I1387">
        <f>IF(E1387&lt;&gt;"",MAX('DDD Model Calculations'!$D$20-'Weather Data'!E1387,0),MAX('DDD Model Calculations'!$D$20-AVERAGE('Weather Data'!E1386,'Weather Data'!E1388),0))</f>
        <v>7.8999996185302699</v>
      </c>
      <c r="J1387">
        <f>IF(F1387&lt;&gt;"",MAX('DDD Model Calculations'!$D$20-'Weather Data'!F1387,0),MAX('DDD Model Calculations'!$D$20-AVERAGE('Weather Data'!F1386,'Weather Data'!F1388),0))</f>
        <v>10.5</v>
      </c>
      <c r="K1387">
        <f>IF(G1387&lt;&gt;"",MAX('DDD Model Calculations'!$D$20-'Weather Data'!G1387,0),MAX('DDD Model Calculations'!$D$20-AVERAGE('Weather Data'!G1386,'Weather Data'!G1388),0))</f>
        <v>7.1999998092651403</v>
      </c>
      <c r="L1387" s="2">
        <f t="shared" si="105"/>
        <v>43025</v>
      </c>
      <c r="M1387">
        <f t="shared" si="106"/>
        <v>13602.49999858439</v>
      </c>
      <c r="N1387">
        <f t="shared" si="107"/>
        <v>14348.900000281632</v>
      </c>
      <c r="O1387">
        <f t="shared" si="108"/>
        <v>16328.500001683831</v>
      </c>
      <c r="P1387">
        <f t="shared" si="109"/>
        <v>20186.850016966462</v>
      </c>
    </row>
    <row r="1388" spans="1:16" x14ac:dyDescent="0.4">
      <c r="A1388" s="1">
        <v>2017</v>
      </c>
      <c r="B1388" s="1">
        <v>10</v>
      </c>
      <c r="C1388" s="1">
        <v>18</v>
      </c>
      <c r="D1388" s="1">
        <v>16</v>
      </c>
      <c r="E1388" s="1">
        <v>13.19999980926514</v>
      </c>
      <c r="F1388" s="1">
        <v>13</v>
      </c>
      <c r="G1388" s="1">
        <v>10.80000019073486</v>
      </c>
      <c r="H1388">
        <f>IF(D1388&lt;&gt;"",MAX('DDD Model Calculations'!$D$20-'Weather Data'!D1388,0),MAX('DDD Model Calculations'!$D$20-AVERAGE('Weather Data'!D1387,'Weather Data'!D1389),0))</f>
        <v>2</v>
      </c>
      <c r="I1388">
        <f>IF(E1388&lt;&gt;"",MAX('DDD Model Calculations'!$D$20-'Weather Data'!E1388,0),MAX('DDD Model Calculations'!$D$20-AVERAGE('Weather Data'!E1387,'Weather Data'!E1389),0))</f>
        <v>4.8000001907348597</v>
      </c>
      <c r="J1388">
        <f>IF(F1388&lt;&gt;"",MAX('DDD Model Calculations'!$D$20-'Weather Data'!F1388,0),MAX('DDD Model Calculations'!$D$20-AVERAGE('Weather Data'!F1387,'Weather Data'!F1389),0))</f>
        <v>5</v>
      </c>
      <c r="K1388">
        <f>IF(G1388&lt;&gt;"",MAX('DDD Model Calculations'!$D$20-'Weather Data'!G1388,0),MAX('DDD Model Calculations'!$D$20-AVERAGE('Weather Data'!G1387,'Weather Data'!G1389),0))</f>
        <v>7.1999998092651403</v>
      </c>
      <c r="L1388" s="2">
        <f t="shared" si="105"/>
        <v>43026</v>
      </c>
      <c r="M1388">
        <f t="shared" si="106"/>
        <v>13604.49999858439</v>
      </c>
      <c r="N1388">
        <f t="shared" si="107"/>
        <v>14353.700000472367</v>
      </c>
      <c r="O1388">
        <f t="shared" si="108"/>
        <v>16333.500001683831</v>
      </c>
      <c r="P1388">
        <f t="shared" si="109"/>
        <v>20194.050016775727</v>
      </c>
    </row>
    <row r="1389" spans="1:16" x14ac:dyDescent="0.4">
      <c r="A1389" s="1">
        <v>2017</v>
      </c>
      <c r="B1389" s="1">
        <v>10</v>
      </c>
      <c r="C1389" s="1">
        <v>19</v>
      </c>
      <c r="D1389" s="1">
        <v>14.10000038146973</v>
      </c>
      <c r="E1389" s="1">
        <v>12.80000019073486</v>
      </c>
      <c r="F1389" s="1">
        <v>14.80000019073486</v>
      </c>
      <c r="G1389" s="1">
        <v>9.8000001907348633</v>
      </c>
      <c r="H1389">
        <f>IF(D1389&lt;&gt;"",MAX('DDD Model Calculations'!$D$20-'Weather Data'!D1389,0),MAX('DDD Model Calculations'!$D$20-AVERAGE('Weather Data'!D1388,'Weather Data'!D1390),0))</f>
        <v>3.8999996185302699</v>
      </c>
      <c r="I1389">
        <f>IF(E1389&lt;&gt;"",MAX('DDD Model Calculations'!$D$20-'Weather Data'!E1389,0),MAX('DDD Model Calculations'!$D$20-AVERAGE('Weather Data'!E1388,'Weather Data'!E1390),0))</f>
        <v>5.1999998092651403</v>
      </c>
      <c r="J1389">
        <f>IF(F1389&lt;&gt;"",MAX('DDD Model Calculations'!$D$20-'Weather Data'!F1389,0),MAX('DDD Model Calculations'!$D$20-AVERAGE('Weather Data'!F1388,'Weather Data'!F1390),0))</f>
        <v>3.1999998092651403</v>
      </c>
      <c r="K1389">
        <f>IF(G1389&lt;&gt;"",MAX('DDD Model Calculations'!$D$20-'Weather Data'!G1389,0),MAX('DDD Model Calculations'!$D$20-AVERAGE('Weather Data'!G1388,'Weather Data'!G1390),0))</f>
        <v>8.1999998092651367</v>
      </c>
      <c r="L1389" s="2">
        <f t="shared" si="105"/>
        <v>43027</v>
      </c>
      <c r="M1389">
        <f t="shared" si="106"/>
        <v>13608.39999820292</v>
      </c>
      <c r="N1389">
        <f t="shared" si="107"/>
        <v>14358.900000281632</v>
      </c>
      <c r="O1389">
        <f t="shared" si="108"/>
        <v>16336.700001493096</v>
      </c>
      <c r="P1389">
        <f t="shared" si="109"/>
        <v>20202.250016584992</v>
      </c>
    </row>
    <row r="1390" spans="1:16" x14ac:dyDescent="0.4">
      <c r="A1390" s="1">
        <v>2017</v>
      </c>
      <c r="B1390" s="1">
        <v>10</v>
      </c>
      <c r="C1390" s="1">
        <v>20</v>
      </c>
      <c r="D1390" s="1">
        <v>14.69999980926514</v>
      </c>
      <c r="E1390" s="1">
        <v>12.5</v>
      </c>
      <c r="F1390" s="1">
        <v>12</v>
      </c>
      <c r="G1390" s="1">
        <v>10.19999980926514</v>
      </c>
      <c r="H1390">
        <f>IF(D1390&lt;&gt;"",MAX('DDD Model Calculations'!$D$20-'Weather Data'!D1390,0),MAX('DDD Model Calculations'!$D$20-AVERAGE('Weather Data'!D1389,'Weather Data'!D1391),0))</f>
        <v>3.3000001907348597</v>
      </c>
      <c r="I1390">
        <f>IF(E1390&lt;&gt;"",MAX('DDD Model Calculations'!$D$20-'Weather Data'!E1390,0),MAX('DDD Model Calculations'!$D$20-AVERAGE('Weather Data'!E1389,'Weather Data'!E1391),0))</f>
        <v>5.5</v>
      </c>
      <c r="J1390">
        <f>IF(F1390&lt;&gt;"",MAX('DDD Model Calculations'!$D$20-'Weather Data'!F1390,0),MAX('DDD Model Calculations'!$D$20-AVERAGE('Weather Data'!F1389,'Weather Data'!F1391),0))</f>
        <v>6</v>
      </c>
      <c r="K1390">
        <f>IF(G1390&lt;&gt;"",MAX('DDD Model Calculations'!$D$20-'Weather Data'!G1390,0),MAX('DDD Model Calculations'!$D$20-AVERAGE('Weather Data'!G1389,'Weather Data'!G1391),0))</f>
        <v>7.8000001907348597</v>
      </c>
      <c r="L1390" s="2">
        <f t="shared" si="105"/>
        <v>43028</v>
      </c>
      <c r="M1390">
        <f t="shared" si="106"/>
        <v>13611.699998393655</v>
      </c>
      <c r="N1390">
        <f t="shared" si="107"/>
        <v>14364.400000281632</v>
      </c>
      <c r="O1390">
        <f t="shared" si="108"/>
        <v>16342.700001493096</v>
      </c>
      <c r="P1390">
        <f t="shared" si="109"/>
        <v>20210.050016775727</v>
      </c>
    </row>
    <row r="1391" spans="1:16" x14ac:dyDescent="0.4">
      <c r="A1391" s="1">
        <v>2017</v>
      </c>
      <c r="B1391" s="1">
        <v>10</v>
      </c>
      <c r="C1391" s="1">
        <v>21</v>
      </c>
      <c r="D1391" s="1">
        <v>15.39999961853027</v>
      </c>
      <c r="E1391" s="1">
        <v>13.69999980926514</v>
      </c>
      <c r="F1391" s="1">
        <v>15.19999980926514</v>
      </c>
      <c r="G1391" s="1">
        <v>13.30000019073486</v>
      </c>
      <c r="H1391">
        <f>IF(D1391&lt;&gt;"",MAX('DDD Model Calculations'!$D$20-'Weather Data'!D1391,0),MAX('DDD Model Calculations'!$D$20-AVERAGE('Weather Data'!D1390,'Weather Data'!D1392),0))</f>
        <v>2.6000003814697301</v>
      </c>
      <c r="I1391">
        <f>IF(E1391&lt;&gt;"",MAX('DDD Model Calculations'!$D$20-'Weather Data'!E1391,0),MAX('DDD Model Calculations'!$D$20-AVERAGE('Weather Data'!E1390,'Weather Data'!E1392),0))</f>
        <v>4.3000001907348597</v>
      </c>
      <c r="J1391">
        <f>IF(F1391&lt;&gt;"",MAX('DDD Model Calculations'!$D$20-'Weather Data'!F1391,0),MAX('DDD Model Calculations'!$D$20-AVERAGE('Weather Data'!F1390,'Weather Data'!F1392),0))</f>
        <v>2.8000001907348597</v>
      </c>
      <c r="K1391">
        <f>IF(G1391&lt;&gt;"",MAX('DDD Model Calculations'!$D$20-'Weather Data'!G1391,0),MAX('DDD Model Calculations'!$D$20-AVERAGE('Weather Data'!G1390,'Weather Data'!G1392),0))</f>
        <v>4.6999998092651403</v>
      </c>
      <c r="L1391" s="2">
        <f t="shared" si="105"/>
        <v>43029</v>
      </c>
      <c r="M1391">
        <f t="shared" si="106"/>
        <v>13614.299998775125</v>
      </c>
      <c r="N1391">
        <f t="shared" si="107"/>
        <v>14368.700000472367</v>
      </c>
      <c r="O1391">
        <f t="shared" si="108"/>
        <v>16345.500001683831</v>
      </c>
      <c r="P1391">
        <f t="shared" si="109"/>
        <v>20214.750016584992</v>
      </c>
    </row>
    <row r="1392" spans="1:16" x14ac:dyDescent="0.4">
      <c r="A1392" s="1">
        <v>2017</v>
      </c>
      <c r="B1392" s="1">
        <v>10</v>
      </c>
      <c r="C1392" s="1">
        <v>22</v>
      </c>
      <c r="D1392" s="1">
        <v>15.60000038146973</v>
      </c>
      <c r="E1392" s="1">
        <v>15.5</v>
      </c>
      <c r="F1392" s="1">
        <v>13.89999961853027</v>
      </c>
      <c r="G1392" s="1">
        <v>9.1999998092651367</v>
      </c>
      <c r="H1392">
        <f>IF(D1392&lt;&gt;"",MAX('DDD Model Calculations'!$D$20-'Weather Data'!D1392,0),MAX('DDD Model Calculations'!$D$20-AVERAGE('Weather Data'!D1391,'Weather Data'!D1393),0))</f>
        <v>2.3999996185302699</v>
      </c>
      <c r="I1392">
        <f>IF(E1392&lt;&gt;"",MAX('DDD Model Calculations'!$D$20-'Weather Data'!E1392,0),MAX('DDD Model Calculations'!$D$20-AVERAGE('Weather Data'!E1391,'Weather Data'!E1393),0))</f>
        <v>2.5</v>
      </c>
      <c r="J1392">
        <f>IF(F1392&lt;&gt;"",MAX('DDD Model Calculations'!$D$20-'Weather Data'!F1392,0),MAX('DDD Model Calculations'!$D$20-AVERAGE('Weather Data'!F1391,'Weather Data'!F1393),0))</f>
        <v>4.1000003814697301</v>
      </c>
      <c r="K1392">
        <f>IF(G1392&lt;&gt;"",MAX('DDD Model Calculations'!$D$20-'Weather Data'!G1392,0),MAX('DDD Model Calculations'!$D$20-AVERAGE('Weather Data'!G1391,'Weather Data'!G1393),0))</f>
        <v>8.8000001907348633</v>
      </c>
      <c r="L1392" s="2">
        <f t="shared" si="105"/>
        <v>43030</v>
      </c>
      <c r="M1392">
        <f t="shared" si="106"/>
        <v>13616.699998393655</v>
      </c>
      <c r="N1392">
        <f t="shared" si="107"/>
        <v>14371.200000472367</v>
      </c>
      <c r="O1392">
        <f t="shared" si="108"/>
        <v>16349.600002065301</v>
      </c>
      <c r="P1392">
        <f t="shared" si="109"/>
        <v>20223.550016775727</v>
      </c>
    </row>
    <row r="1393" spans="1:16" x14ac:dyDescent="0.4">
      <c r="A1393" s="1">
        <v>2017</v>
      </c>
      <c r="B1393" s="1">
        <v>10</v>
      </c>
      <c r="C1393" s="1">
        <v>23</v>
      </c>
      <c r="D1393" s="1">
        <v>16.89999961853027</v>
      </c>
      <c r="E1393" s="1">
        <v>16.20000076293945</v>
      </c>
      <c r="F1393" s="1">
        <v>14</v>
      </c>
      <c r="G1393" s="1">
        <v>10</v>
      </c>
      <c r="H1393">
        <f>IF(D1393&lt;&gt;"",MAX('DDD Model Calculations'!$D$20-'Weather Data'!D1393,0),MAX('DDD Model Calculations'!$D$20-AVERAGE('Weather Data'!D1392,'Weather Data'!D1394),0))</f>
        <v>1.1000003814697301</v>
      </c>
      <c r="I1393">
        <f>IF(E1393&lt;&gt;"",MAX('DDD Model Calculations'!$D$20-'Weather Data'!E1393,0),MAX('DDD Model Calculations'!$D$20-AVERAGE('Weather Data'!E1392,'Weather Data'!E1394),0))</f>
        <v>1.7999992370605504</v>
      </c>
      <c r="J1393">
        <f>IF(F1393&lt;&gt;"",MAX('DDD Model Calculations'!$D$20-'Weather Data'!F1393,0),MAX('DDD Model Calculations'!$D$20-AVERAGE('Weather Data'!F1392,'Weather Data'!F1394),0))</f>
        <v>4</v>
      </c>
      <c r="K1393">
        <f>IF(G1393&lt;&gt;"",MAX('DDD Model Calculations'!$D$20-'Weather Data'!G1393,0),MAX('DDD Model Calculations'!$D$20-AVERAGE('Weather Data'!G1392,'Weather Data'!G1394),0))</f>
        <v>8</v>
      </c>
      <c r="L1393" s="2">
        <f t="shared" si="105"/>
        <v>43031</v>
      </c>
      <c r="M1393">
        <f t="shared" si="106"/>
        <v>13617.799998775125</v>
      </c>
      <c r="N1393">
        <f t="shared" si="107"/>
        <v>14372.999999709427</v>
      </c>
      <c r="O1393">
        <f t="shared" si="108"/>
        <v>16353.600002065301</v>
      </c>
      <c r="P1393">
        <f t="shared" si="109"/>
        <v>20231.550016775727</v>
      </c>
    </row>
    <row r="1394" spans="1:16" x14ac:dyDescent="0.4">
      <c r="A1394" s="1">
        <v>2017</v>
      </c>
      <c r="B1394" s="1">
        <v>10</v>
      </c>
      <c r="C1394" s="1">
        <v>24</v>
      </c>
      <c r="D1394" s="1">
        <v>12.69999980926514</v>
      </c>
      <c r="E1394" s="1">
        <v>10</v>
      </c>
      <c r="F1394" s="1">
        <v>15.19999980926514</v>
      </c>
      <c r="G1394" s="1">
        <v>4.8000001907348633</v>
      </c>
      <c r="H1394">
        <f>IF(D1394&lt;&gt;"",MAX('DDD Model Calculations'!$D$20-'Weather Data'!D1394,0),MAX('DDD Model Calculations'!$D$20-AVERAGE('Weather Data'!D1393,'Weather Data'!D1395),0))</f>
        <v>5.3000001907348597</v>
      </c>
      <c r="I1394">
        <f>IF(E1394&lt;&gt;"",MAX('DDD Model Calculations'!$D$20-'Weather Data'!E1394,0),MAX('DDD Model Calculations'!$D$20-AVERAGE('Weather Data'!E1393,'Weather Data'!E1395),0))</f>
        <v>8</v>
      </c>
      <c r="J1394">
        <f>IF(F1394&lt;&gt;"",MAX('DDD Model Calculations'!$D$20-'Weather Data'!F1394,0),MAX('DDD Model Calculations'!$D$20-AVERAGE('Weather Data'!F1393,'Weather Data'!F1395),0))</f>
        <v>2.8000001907348597</v>
      </c>
      <c r="K1394">
        <f>IF(G1394&lt;&gt;"",MAX('DDD Model Calculations'!$D$20-'Weather Data'!G1394,0),MAX('DDD Model Calculations'!$D$20-AVERAGE('Weather Data'!G1393,'Weather Data'!G1395),0))</f>
        <v>13.199999809265137</v>
      </c>
      <c r="L1394" s="2">
        <f t="shared" si="105"/>
        <v>43032</v>
      </c>
      <c r="M1394">
        <f t="shared" si="106"/>
        <v>13623.099998965859</v>
      </c>
      <c r="N1394">
        <f t="shared" si="107"/>
        <v>14380.999999709427</v>
      </c>
      <c r="O1394">
        <f t="shared" si="108"/>
        <v>16356.400002256036</v>
      </c>
      <c r="P1394">
        <f t="shared" si="109"/>
        <v>20244.750016584992</v>
      </c>
    </row>
    <row r="1395" spans="1:16" x14ac:dyDescent="0.4">
      <c r="A1395" s="1">
        <v>2017</v>
      </c>
      <c r="B1395" s="1">
        <v>10</v>
      </c>
      <c r="C1395" s="1">
        <v>25</v>
      </c>
      <c r="D1395" s="1">
        <v>7.3000001907348633</v>
      </c>
      <c r="E1395" s="1">
        <v>5.1999998092651367</v>
      </c>
      <c r="F1395" s="1">
        <v>9.6999998092651367</v>
      </c>
      <c r="G1395" s="1">
        <v>-0.20000000298023221</v>
      </c>
      <c r="H1395">
        <f>IF(D1395&lt;&gt;"",MAX('DDD Model Calculations'!$D$20-'Weather Data'!D1395,0),MAX('DDD Model Calculations'!$D$20-AVERAGE('Weather Data'!D1394,'Weather Data'!D1396),0))</f>
        <v>10.699999809265137</v>
      </c>
      <c r="I1395">
        <f>IF(E1395&lt;&gt;"",MAX('DDD Model Calculations'!$D$20-'Weather Data'!E1395,0),MAX('DDD Model Calculations'!$D$20-AVERAGE('Weather Data'!E1394,'Weather Data'!E1396),0))</f>
        <v>12.800000190734863</v>
      </c>
      <c r="J1395">
        <f>IF(F1395&lt;&gt;"",MAX('DDD Model Calculations'!$D$20-'Weather Data'!F1395,0),MAX('DDD Model Calculations'!$D$20-AVERAGE('Weather Data'!F1394,'Weather Data'!F1396),0))</f>
        <v>8.3000001907348633</v>
      </c>
      <c r="K1395">
        <f>IF(G1395&lt;&gt;"",MAX('DDD Model Calculations'!$D$20-'Weather Data'!G1395,0),MAX('DDD Model Calculations'!$D$20-AVERAGE('Weather Data'!G1394,'Weather Data'!G1396),0))</f>
        <v>18.200000002980232</v>
      </c>
      <c r="L1395" s="2">
        <f t="shared" si="105"/>
        <v>43033</v>
      </c>
      <c r="M1395">
        <f t="shared" si="106"/>
        <v>13633.799998775125</v>
      </c>
      <c r="N1395">
        <f t="shared" si="107"/>
        <v>14393.799999900162</v>
      </c>
      <c r="O1395">
        <f t="shared" si="108"/>
        <v>16364.700002446771</v>
      </c>
      <c r="P1395">
        <f t="shared" si="109"/>
        <v>20262.950016587973</v>
      </c>
    </row>
    <row r="1396" spans="1:16" x14ac:dyDescent="0.4">
      <c r="A1396" s="1">
        <v>2017</v>
      </c>
      <c r="B1396" s="1">
        <v>10</v>
      </c>
      <c r="C1396" s="1">
        <v>26</v>
      </c>
      <c r="D1396" s="1">
        <v>6.9000000953674316</v>
      </c>
      <c r="E1396" s="1">
        <v>4.4000000953674316</v>
      </c>
      <c r="F1396" s="1">
        <v>7.0999999046325684</v>
      </c>
      <c r="G1396" s="1">
        <v>2.7000000476837158</v>
      </c>
      <c r="H1396">
        <f>IF(D1396&lt;&gt;"",MAX('DDD Model Calculations'!$D$20-'Weather Data'!D1396,0),MAX('DDD Model Calculations'!$D$20-AVERAGE('Weather Data'!D1395,'Weather Data'!D1397),0))</f>
        <v>11.099999904632568</v>
      </c>
      <c r="I1396">
        <f>IF(E1396&lt;&gt;"",MAX('DDD Model Calculations'!$D$20-'Weather Data'!E1396,0),MAX('DDD Model Calculations'!$D$20-AVERAGE('Weather Data'!E1395,'Weather Data'!E1397),0))</f>
        <v>13.599999904632568</v>
      </c>
      <c r="J1396">
        <f>IF(F1396&lt;&gt;"",MAX('DDD Model Calculations'!$D$20-'Weather Data'!F1396,0),MAX('DDD Model Calculations'!$D$20-AVERAGE('Weather Data'!F1395,'Weather Data'!F1397),0))</f>
        <v>10.900000095367432</v>
      </c>
      <c r="K1396">
        <f>IF(G1396&lt;&gt;"",MAX('DDD Model Calculations'!$D$20-'Weather Data'!G1396,0),MAX('DDD Model Calculations'!$D$20-AVERAGE('Weather Data'!G1395,'Weather Data'!G1397),0))</f>
        <v>15.299999952316284</v>
      </c>
      <c r="L1396" s="2">
        <f t="shared" si="105"/>
        <v>43034</v>
      </c>
      <c r="M1396">
        <f t="shared" si="106"/>
        <v>13644.899998679757</v>
      </c>
      <c r="N1396">
        <f t="shared" si="107"/>
        <v>14407.399999804795</v>
      </c>
      <c r="O1396">
        <f t="shared" si="108"/>
        <v>16375.600002542138</v>
      </c>
      <c r="P1396">
        <f t="shared" si="109"/>
        <v>20278.250016540289</v>
      </c>
    </row>
    <row r="1397" spans="1:16" x14ac:dyDescent="0.4">
      <c r="A1397" s="1">
        <v>2017</v>
      </c>
      <c r="B1397" s="1">
        <v>10</v>
      </c>
      <c r="C1397" s="1">
        <v>27</v>
      </c>
      <c r="D1397" s="1">
        <v>8.8000001907348633</v>
      </c>
      <c r="E1397" s="1">
        <v>9.8000001907348633</v>
      </c>
      <c r="F1397" s="1">
        <v>7.0999999046325684</v>
      </c>
      <c r="G1397" s="1">
        <v>0.20000000298023221</v>
      </c>
      <c r="H1397">
        <f>IF(D1397&lt;&gt;"",MAX('DDD Model Calculations'!$D$20-'Weather Data'!D1397,0),MAX('DDD Model Calculations'!$D$20-AVERAGE('Weather Data'!D1396,'Weather Data'!D1398),0))</f>
        <v>9.1999998092651367</v>
      </c>
      <c r="I1397">
        <f>IF(E1397&lt;&gt;"",MAX('DDD Model Calculations'!$D$20-'Weather Data'!E1397,0),MAX('DDD Model Calculations'!$D$20-AVERAGE('Weather Data'!E1396,'Weather Data'!E1398),0))</f>
        <v>8.1999998092651367</v>
      </c>
      <c r="J1397">
        <f>IF(F1397&lt;&gt;"",MAX('DDD Model Calculations'!$D$20-'Weather Data'!F1397,0),MAX('DDD Model Calculations'!$D$20-AVERAGE('Weather Data'!F1396,'Weather Data'!F1398),0))</f>
        <v>10.900000095367432</v>
      </c>
      <c r="K1397">
        <f>IF(G1397&lt;&gt;"",MAX('DDD Model Calculations'!$D$20-'Weather Data'!G1397,0),MAX('DDD Model Calculations'!$D$20-AVERAGE('Weather Data'!G1396,'Weather Data'!G1398),0))</f>
        <v>17.799999997019768</v>
      </c>
      <c r="L1397" s="2">
        <f t="shared" si="105"/>
        <v>43035</v>
      </c>
      <c r="M1397">
        <f t="shared" si="106"/>
        <v>13654.099998489022</v>
      </c>
      <c r="N1397">
        <f t="shared" si="107"/>
        <v>14415.59999961406</v>
      </c>
      <c r="O1397">
        <f t="shared" si="108"/>
        <v>16386.500002637506</v>
      </c>
      <c r="P1397">
        <f t="shared" si="109"/>
        <v>20296.050016537309</v>
      </c>
    </row>
    <row r="1398" spans="1:16" x14ac:dyDescent="0.4">
      <c r="A1398" s="1">
        <v>2017</v>
      </c>
      <c r="B1398" s="1">
        <v>10</v>
      </c>
      <c r="C1398" s="1">
        <v>28</v>
      </c>
      <c r="D1398" s="1">
        <v>7.4000000953674316</v>
      </c>
      <c r="E1398" s="1">
        <v>4.8000001907348633</v>
      </c>
      <c r="F1398" s="1">
        <v>11.30000019073486</v>
      </c>
      <c r="G1398" s="1">
        <v>-0.69999998807907104</v>
      </c>
      <c r="H1398">
        <f>IF(D1398&lt;&gt;"",MAX('DDD Model Calculations'!$D$20-'Weather Data'!D1398,0),MAX('DDD Model Calculations'!$D$20-AVERAGE('Weather Data'!D1397,'Weather Data'!D1399),0))</f>
        <v>10.599999904632568</v>
      </c>
      <c r="I1398">
        <f>IF(E1398&lt;&gt;"",MAX('DDD Model Calculations'!$D$20-'Weather Data'!E1398,0),MAX('DDD Model Calculations'!$D$20-AVERAGE('Weather Data'!E1397,'Weather Data'!E1399),0))</f>
        <v>13.199999809265137</v>
      </c>
      <c r="J1398">
        <f>IF(F1398&lt;&gt;"",MAX('DDD Model Calculations'!$D$20-'Weather Data'!F1398,0),MAX('DDD Model Calculations'!$D$20-AVERAGE('Weather Data'!F1397,'Weather Data'!F1399),0))</f>
        <v>6.6999998092651403</v>
      </c>
      <c r="K1398">
        <f>IF(G1398&lt;&gt;"",MAX('DDD Model Calculations'!$D$20-'Weather Data'!G1398,0),MAX('DDD Model Calculations'!$D$20-AVERAGE('Weather Data'!G1397,'Weather Data'!G1399),0))</f>
        <v>18.699999988079071</v>
      </c>
      <c r="L1398" s="2">
        <f t="shared" si="105"/>
        <v>43036</v>
      </c>
      <c r="M1398">
        <f t="shared" si="106"/>
        <v>13664.699998393655</v>
      </c>
      <c r="N1398">
        <f t="shared" si="107"/>
        <v>14428.799999423325</v>
      </c>
      <c r="O1398">
        <f t="shared" si="108"/>
        <v>16393.200002446771</v>
      </c>
      <c r="P1398">
        <f t="shared" si="109"/>
        <v>20314.750016525388</v>
      </c>
    </row>
    <row r="1399" spans="1:16" x14ac:dyDescent="0.4">
      <c r="A1399" s="1">
        <v>2017</v>
      </c>
      <c r="B1399" s="1">
        <v>10</v>
      </c>
      <c r="C1399" s="1">
        <v>29</v>
      </c>
      <c r="D1399" s="1">
        <v>6.3000001907348633</v>
      </c>
      <c r="E1399" s="1">
        <v>4.6999998092651367</v>
      </c>
      <c r="F1399" s="1">
        <v>8.1999998092651367</v>
      </c>
      <c r="G1399" s="1">
        <v>0.40000000596046448</v>
      </c>
      <c r="H1399">
        <f>IF(D1399&lt;&gt;"",MAX('DDD Model Calculations'!$D$20-'Weather Data'!D1399,0),MAX('DDD Model Calculations'!$D$20-AVERAGE('Weather Data'!D1398,'Weather Data'!D1400),0))</f>
        <v>11.699999809265137</v>
      </c>
      <c r="I1399">
        <f>IF(E1399&lt;&gt;"",MAX('DDD Model Calculations'!$D$20-'Weather Data'!E1399,0),MAX('DDD Model Calculations'!$D$20-AVERAGE('Weather Data'!E1398,'Weather Data'!E1400),0))</f>
        <v>13.300000190734863</v>
      </c>
      <c r="J1399">
        <f>IF(F1399&lt;&gt;"",MAX('DDD Model Calculations'!$D$20-'Weather Data'!F1399,0),MAX('DDD Model Calculations'!$D$20-AVERAGE('Weather Data'!F1398,'Weather Data'!F1400),0))</f>
        <v>9.8000001907348633</v>
      </c>
      <c r="K1399">
        <f>IF(G1399&lt;&gt;"",MAX('DDD Model Calculations'!$D$20-'Weather Data'!G1399,0),MAX('DDD Model Calculations'!$D$20-AVERAGE('Weather Data'!G1398,'Weather Data'!G1400),0))</f>
        <v>17.599999994039536</v>
      </c>
      <c r="L1399" s="2">
        <f t="shared" si="105"/>
        <v>43037</v>
      </c>
      <c r="M1399">
        <f t="shared" si="106"/>
        <v>13676.39999820292</v>
      </c>
      <c r="N1399">
        <f t="shared" si="107"/>
        <v>14442.09999961406</v>
      </c>
      <c r="O1399">
        <f t="shared" si="108"/>
        <v>16403.000002637506</v>
      </c>
      <c r="P1399">
        <f t="shared" si="109"/>
        <v>20332.350016519427</v>
      </c>
    </row>
    <row r="1400" spans="1:16" x14ac:dyDescent="0.4">
      <c r="A1400" s="1">
        <v>2017</v>
      </c>
      <c r="B1400" s="1">
        <v>10</v>
      </c>
      <c r="C1400" s="1">
        <v>30</v>
      </c>
      <c r="D1400" s="1">
        <v>6.9000000953674316</v>
      </c>
      <c r="E1400" s="1">
        <v>3.7999999523162842</v>
      </c>
      <c r="F1400" s="1">
        <v>7.8000001907348633</v>
      </c>
      <c r="G1400" s="1">
        <v>1</v>
      </c>
      <c r="H1400">
        <f>IF(D1400&lt;&gt;"",MAX('DDD Model Calculations'!$D$20-'Weather Data'!D1400,0),MAX('DDD Model Calculations'!$D$20-AVERAGE('Weather Data'!D1399,'Weather Data'!D1401),0))</f>
        <v>11.099999904632568</v>
      </c>
      <c r="I1400">
        <f>IF(E1400&lt;&gt;"",MAX('DDD Model Calculations'!$D$20-'Weather Data'!E1400,0),MAX('DDD Model Calculations'!$D$20-AVERAGE('Weather Data'!E1399,'Weather Data'!E1401),0))</f>
        <v>14.200000047683716</v>
      </c>
      <c r="J1400">
        <f>IF(F1400&lt;&gt;"",MAX('DDD Model Calculations'!$D$20-'Weather Data'!F1400,0),MAX('DDD Model Calculations'!$D$20-AVERAGE('Weather Data'!F1399,'Weather Data'!F1401),0))</f>
        <v>10.199999809265137</v>
      </c>
      <c r="K1400">
        <f>IF(G1400&lt;&gt;"",MAX('DDD Model Calculations'!$D$20-'Weather Data'!G1400,0),MAX('DDD Model Calculations'!$D$20-AVERAGE('Weather Data'!G1399,'Weather Data'!G1401),0))</f>
        <v>17</v>
      </c>
      <c r="L1400" s="2">
        <f t="shared" si="105"/>
        <v>43038</v>
      </c>
      <c r="M1400">
        <f t="shared" si="106"/>
        <v>13687.499998107553</v>
      </c>
      <c r="N1400">
        <f t="shared" si="107"/>
        <v>14456.299999661744</v>
      </c>
      <c r="O1400">
        <f t="shared" si="108"/>
        <v>16413.200002446771</v>
      </c>
      <c r="P1400">
        <f t="shared" si="109"/>
        <v>20349.350016519427</v>
      </c>
    </row>
    <row r="1401" spans="1:16" x14ac:dyDescent="0.4">
      <c r="A1401" s="1">
        <v>2017</v>
      </c>
      <c r="B1401" s="1">
        <v>10</v>
      </c>
      <c r="C1401" s="1">
        <v>31</v>
      </c>
      <c r="D1401" s="1">
        <v>5.5999999046325684</v>
      </c>
      <c r="E1401" s="1">
        <v>3.7000000476837158</v>
      </c>
      <c r="F1401" s="1">
        <v>5.4000000953674316</v>
      </c>
      <c r="G1401" s="1">
        <v>-1</v>
      </c>
      <c r="H1401">
        <f>IF(D1401&lt;&gt;"",MAX('DDD Model Calculations'!$D$20-'Weather Data'!D1401,0),MAX('DDD Model Calculations'!$D$20-AVERAGE('Weather Data'!D1400,'Weather Data'!D1402),0))</f>
        <v>12.400000095367432</v>
      </c>
      <c r="I1401">
        <f>IF(E1401&lt;&gt;"",MAX('DDD Model Calculations'!$D$20-'Weather Data'!E1401,0),MAX('DDD Model Calculations'!$D$20-AVERAGE('Weather Data'!E1400,'Weather Data'!E1402),0))</f>
        <v>14.299999952316284</v>
      </c>
      <c r="J1401">
        <f>IF(F1401&lt;&gt;"",MAX('DDD Model Calculations'!$D$20-'Weather Data'!F1401,0),MAX('DDD Model Calculations'!$D$20-AVERAGE('Weather Data'!F1400,'Weather Data'!F1402),0))</f>
        <v>12.599999904632568</v>
      </c>
      <c r="K1401">
        <f>IF(G1401&lt;&gt;"",MAX('DDD Model Calculations'!$D$20-'Weather Data'!G1401,0),MAX('DDD Model Calculations'!$D$20-AVERAGE('Weather Data'!G1400,'Weather Data'!G1402),0))</f>
        <v>19</v>
      </c>
      <c r="L1401" s="2">
        <f t="shared" si="105"/>
        <v>43039</v>
      </c>
      <c r="M1401">
        <f t="shared" si="106"/>
        <v>13699.89999820292</v>
      </c>
      <c r="N1401">
        <f t="shared" si="107"/>
        <v>14470.59999961406</v>
      </c>
      <c r="O1401">
        <f t="shared" si="108"/>
        <v>16425.800002351403</v>
      </c>
      <c r="P1401">
        <f t="shared" si="109"/>
        <v>20368.350016519427</v>
      </c>
    </row>
    <row r="1402" spans="1:16" x14ac:dyDescent="0.4">
      <c r="A1402" s="1">
        <v>2017</v>
      </c>
      <c r="B1402" s="1">
        <v>11</v>
      </c>
      <c r="C1402" s="1">
        <v>1</v>
      </c>
      <c r="D1402" s="1">
        <v>5.5</v>
      </c>
      <c r="E1402" s="1">
        <v>3.7000000476837158</v>
      </c>
      <c r="F1402" s="1">
        <v>1.8999999761581421</v>
      </c>
      <c r="G1402" s="1">
        <v>-0.69999998807907104</v>
      </c>
      <c r="H1402">
        <f>IF(D1402&lt;&gt;"",MAX('DDD Model Calculations'!$D$20-'Weather Data'!D1402,0),MAX('DDD Model Calculations'!$D$20-AVERAGE('Weather Data'!D1401,'Weather Data'!D1403),0))</f>
        <v>12.5</v>
      </c>
      <c r="I1402">
        <f>IF(E1402&lt;&gt;"",MAX('DDD Model Calculations'!$D$20-'Weather Data'!E1402,0),MAX('DDD Model Calculations'!$D$20-AVERAGE('Weather Data'!E1401,'Weather Data'!E1403),0))</f>
        <v>14.299999952316284</v>
      </c>
      <c r="J1402">
        <f>IF(F1402&lt;&gt;"",MAX('DDD Model Calculations'!$D$20-'Weather Data'!F1402,0),MAX('DDD Model Calculations'!$D$20-AVERAGE('Weather Data'!F1401,'Weather Data'!F1403),0))</f>
        <v>16.100000023841858</v>
      </c>
      <c r="K1402">
        <f>IF(G1402&lt;&gt;"",MAX('DDD Model Calculations'!$D$20-'Weather Data'!G1402,0),MAX('DDD Model Calculations'!$D$20-AVERAGE('Weather Data'!G1401,'Weather Data'!G1403),0))</f>
        <v>18.699999988079071</v>
      </c>
      <c r="L1402" s="2">
        <f t="shared" si="105"/>
        <v>43040</v>
      </c>
      <c r="M1402">
        <f t="shared" si="106"/>
        <v>13712.39999820292</v>
      </c>
      <c r="N1402">
        <f t="shared" si="107"/>
        <v>14484.899999566376</v>
      </c>
      <c r="O1402">
        <f t="shared" si="108"/>
        <v>16441.900002375245</v>
      </c>
      <c r="P1402">
        <f t="shared" si="109"/>
        <v>20387.050016507506</v>
      </c>
    </row>
    <row r="1403" spans="1:16" x14ac:dyDescent="0.4">
      <c r="A1403" s="1">
        <v>2017</v>
      </c>
      <c r="B1403" s="1">
        <v>11</v>
      </c>
      <c r="C1403" s="1">
        <v>2</v>
      </c>
      <c r="D1403" s="1">
        <v>10.89999961853027</v>
      </c>
      <c r="E1403" s="1">
        <v>10.60000038146973</v>
      </c>
      <c r="F1403" s="1">
        <v>9.1000003814697266</v>
      </c>
      <c r="G1403" s="1">
        <v>1.8999999761581421</v>
      </c>
      <c r="H1403">
        <f>IF(D1403&lt;&gt;"",MAX('DDD Model Calculations'!$D$20-'Weather Data'!D1403,0),MAX('DDD Model Calculations'!$D$20-AVERAGE('Weather Data'!D1402,'Weather Data'!D1404),0))</f>
        <v>7.1000003814697301</v>
      </c>
      <c r="I1403">
        <f>IF(E1403&lt;&gt;"",MAX('DDD Model Calculations'!$D$20-'Weather Data'!E1403,0),MAX('DDD Model Calculations'!$D$20-AVERAGE('Weather Data'!E1402,'Weather Data'!E1404),0))</f>
        <v>7.3999996185302699</v>
      </c>
      <c r="J1403">
        <f>IF(F1403&lt;&gt;"",MAX('DDD Model Calculations'!$D$20-'Weather Data'!F1403,0),MAX('DDD Model Calculations'!$D$20-AVERAGE('Weather Data'!F1402,'Weather Data'!F1404),0))</f>
        <v>8.8999996185302734</v>
      </c>
      <c r="K1403">
        <f>IF(G1403&lt;&gt;"",MAX('DDD Model Calculations'!$D$20-'Weather Data'!G1403,0),MAX('DDD Model Calculations'!$D$20-AVERAGE('Weather Data'!G1402,'Weather Data'!G1404),0))</f>
        <v>16.100000023841858</v>
      </c>
      <c r="L1403" s="2">
        <f t="shared" si="105"/>
        <v>43041</v>
      </c>
      <c r="M1403">
        <f t="shared" si="106"/>
        <v>13719.49999858439</v>
      </c>
      <c r="N1403">
        <f t="shared" si="107"/>
        <v>14492.299999184906</v>
      </c>
      <c r="O1403">
        <f t="shared" si="108"/>
        <v>16450.800001993775</v>
      </c>
      <c r="P1403">
        <f t="shared" si="109"/>
        <v>20403.150016531348</v>
      </c>
    </row>
    <row r="1404" spans="1:16" x14ac:dyDescent="0.4">
      <c r="A1404" s="1">
        <v>2017</v>
      </c>
      <c r="B1404" s="1">
        <v>11</v>
      </c>
      <c r="C1404" s="1">
        <v>3</v>
      </c>
      <c r="D1404" s="1">
        <v>6.8000001907348633</v>
      </c>
      <c r="E1404" s="1">
        <v>3.9000000953674321</v>
      </c>
      <c r="F1404" s="1">
        <v>7</v>
      </c>
      <c r="G1404" s="1">
        <v>-2.5999999046325679</v>
      </c>
      <c r="H1404">
        <f>IF(D1404&lt;&gt;"",MAX('DDD Model Calculations'!$D$20-'Weather Data'!D1404,0),MAX('DDD Model Calculations'!$D$20-AVERAGE('Weather Data'!D1403,'Weather Data'!D1405),0))</f>
        <v>11.199999809265137</v>
      </c>
      <c r="I1404">
        <f>IF(E1404&lt;&gt;"",MAX('DDD Model Calculations'!$D$20-'Weather Data'!E1404,0),MAX('DDD Model Calculations'!$D$20-AVERAGE('Weather Data'!E1403,'Weather Data'!E1405),0))</f>
        <v>14.099999904632568</v>
      </c>
      <c r="J1404">
        <f>IF(F1404&lt;&gt;"",MAX('DDD Model Calculations'!$D$20-'Weather Data'!F1404,0),MAX('DDD Model Calculations'!$D$20-AVERAGE('Weather Data'!F1403,'Weather Data'!F1405),0))</f>
        <v>11</v>
      </c>
      <c r="K1404">
        <f>IF(G1404&lt;&gt;"",MAX('DDD Model Calculations'!$D$20-'Weather Data'!G1404,0),MAX('DDD Model Calculations'!$D$20-AVERAGE('Weather Data'!G1403,'Weather Data'!G1405),0))</f>
        <v>20.599999904632568</v>
      </c>
      <c r="L1404" s="2">
        <f t="shared" si="105"/>
        <v>43042</v>
      </c>
      <c r="M1404">
        <f t="shared" si="106"/>
        <v>13730.699998393655</v>
      </c>
      <c r="N1404">
        <f t="shared" si="107"/>
        <v>14506.399999089539</v>
      </c>
      <c r="O1404">
        <f t="shared" si="108"/>
        <v>16461.800001993775</v>
      </c>
      <c r="P1404">
        <f t="shared" si="109"/>
        <v>20423.750016435981</v>
      </c>
    </row>
    <row r="1405" spans="1:16" x14ac:dyDescent="0.4">
      <c r="A1405" s="1">
        <v>2017</v>
      </c>
      <c r="B1405" s="1">
        <v>11</v>
      </c>
      <c r="C1405" s="1">
        <v>4</v>
      </c>
      <c r="D1405" s="1">
        <v>3.9000000953674321</v>
      </c>
      <c r="E1405" s="1">
        <v>3.7000000476837158</v>
      </c>
      <c r="F1405" s="1">
        <v>1.3999999761581421</v>
      </c>
      <c r="G1405" s="1">
        <v>-0.10000000149011611</v>
      </c>
      <c r="H1405">
        <f>IF(D1405&lt;&gt;"",MAX('DDD Model Calculations'!$D$20-'Weather Data'!D1405,0),MAX('DDD Model Calculations'!$D$20-AVERAGE('Weather Data'!D1404,'Weather Data'!D1406),0))</f>
        <v>14.099999904632568</v>
      </c>
      <c r="I1405">
        <f>IF(E1405&lt;&gt;"",MAX('DDD Model Calculations'!$D$20-'Weather Data'!E1405,0),MAX('DDD Model Calculations'!$D$20-AVERAGE('Weather Data'!E1404,'Weather Data'!E1406),0))</f>
        <v>14.299999952316284</v>
      </c>
      <c r="J1405">
        <f>IF(F1405&lt;&gt;"",MAX('DDD Model Calculations'!$D$20-'Weather Data'!F1405,0),MAX('DDD Model Calculations'!$D$20-AVERAGE('Weather Data'!F1404,'Weather Data'!F1406),0))</f>
        <v>16.600000023841858</v>
      </c>
      <c r="K1405">
        <f>IF(G1405&lt;&gt;"",MAX('DDD Model Calculations'!$D$20-'Weather Data'!G1405,0),MAX('DDD Model Calculations'!$D$20-AVERAGE('Weather Data'!G1404,'Weather Data'!G1406),0))</f>
        <v>18.100000001490116</v>
      </c>
      <c r="L1405" s="2">
        <f t="shared" si="105"/>
        <v>43043</v>
      </c>
      <c r="M1405">
        <f t="shared" si="106"/>
        <v>13744.799998298287</v>
      </c>
      <c r="N1405">
        <f t="shared" si="107"/>
        <v>14520.699999041855</v>
      </c>
      <c r="O1405">
        <f t="shared" si="108"/>
        <v>16478.400002017617</v>
      </c>
      <c r="P1405">
        <f t="shared" si="109"/>
        <v>20441.850016437471</v>
      </c>
    </row>
    <row r="1406" spans="1:16" x14ac:dyDescent="0.4">
      <c r="A1406" s="1">
        <v>2017</v>
      </c>
      <c r="B1406" s="1">
        <v>11</v>
      </c>
      <c r="C1406" s="1">
        <v>5</v>
      </c>
      <c r="D1406" s="1">
        <v>10.89999961853027</v>
      </c>
      <c r="E1406" s="1">
        <v>11.19999980926514</v>
      </c>
      <c r="F1406" s="1">
        <v>7.9000000953674316</v>
      </c>
      <c r="G1406" s="1">
        <v>-0.10000000149011611</v>
      </c>
      <c r="H1406">
        <f>IF(D1406&lt;&gt;"",MAX('DDD Model Calculations'!$D$20-'Weather Data'!D1406,0),MAX('DDD Model Calculations'!$D$20-AVERAGE('Weather Data'!D1405,'Weather Data'!D1407),0))</f>
        <v>7.1000003814697301</v>
      </c>
      <c r="I1406">
        <f>IF(E1406&lt;&gt;"",MAX('DDD Model Calculations'!$D$20-'Weather Data'!E1406,0),MAX('DDD Model Calculations'!$D$20-AVERAGE('Weather Data'!E1405,'Weather Data'!E1407),0))</f>
        <v>6.8000001907348597</v>
      </c>
      <c r="J1406">
        <f>IF(F1406&lt;&gt;"",MAX('DDD Model Calculations'!$D$20-'Weather Data'!F1406,0),MAX('DDD Model Calculations'!$D$20-AVERAGE('Weather Data'!F1405,'Weather Data'!F1407),0))</f>
        <v>10.099999904632568</v>
      </c>
      <c r="K1406">
        <f>IF(G1406&lt;&gt;"",MAX('DDD Model Calculations'!$D$20-'Weather Data'!G1406,0),MAX('DDD Model Calculations'!$D$20-AVERAGE('Weather Data'!G1405,'Weather Data'!G1407),0))</f>
        <v>18.100000001490116</v>
      </c>
      <c r="L1406" s="2">
        <f t="shared" si="105"/>
        <v>43044</v>
      </c>
      <c r="M1406">
        <f t="shared" si="106"/>
        <v>13751.899998679757</v>
      </c>
      <c r="N1406">
        <f t="shared" si="107"/>
        <v>14527.49999923259</v>
      </c>
      <c r="O1406">
        <f t="shared" si="108"/>
        <v>16488.50000192225</v>
      </c>
      <c r="P1406">
        <f t="shared" si="109"/>
        <v>20459.950016438961</v>
      </c>
    </row>
    <row r="1407" spans="1:16" x14ac:dyDescent="0.4">
      <c r="A1407" s="1">
        <v>2017</v>
      </c>
      <c r="B1407" s="1">
        <v>11</v>
      </c>
      <c r="C1407" s="1">
        <v>6</v>
      </c>
      <c r="D1407" s="1">
        <v>7.6999998092651367</v>
      </c>
      <c r="E1407" s="1">
        <v>5.3000001907348633</v>
      </c>
      <c r="F1407" s="1">
        <v>7.5999999046325684</v>
      </c>
      <c r="G1407" s="1">
        <v>-3.7999999523162842</v>
      </c>
      <c r="H1407">
        <f>IF(D1407&lt;&gt;"",MAX('DDD Model Calculations'!$D$20-'Weather Data'!D1407,0),MAX('DDD Model Calculations'!$D$20-AVERAGE('Weather Data'!D1406,'Weather Data'!D1408),0))</f>
        <v>10.300000190734863</v>
      </c>
      <c r="I1407">
        <f>IF(E1407&lt;&gt;"",MAX('DDD Model Calculations'!$D$20-'Weather Data'!E1407,0),MAX('DDD Model Calculations'!$D$20-AVERAGE('Weather Data'!E1406,'Weather Data'!E1408),0))</f>
        <v>12.699999809265137</v>
      </c>
      <c r="J1407">
        <f>IF(F1407&lt;&gt;"",MAX('DDD Model Calculations'!$D$20-'Weather Data'!F1407,0),MAX('DDD Model Calculations'!$D$20-AVERAGE('Weather Data'!F1406,'Weather Data'!F1408),0))</f>
        <v>10.400000095367432</v>
      </c>
      <c r="K1407">
        <f>IF(G1407&lt;&gt;"",MAX('DDD Model Calculations'!$D$20-'Weather Data'!G1407,0),MAX('DDD Model Calculations'!$D$20-AVERAGE('Weather Data'!G1406,'Weather Data'!G1408),0))</f>
        <v>21.799999952316284</v>
      </c>
      <c r="L1407" s="2">
        <f t="shared" si="105"/>
        <v>43045</v>
      </c>
      <c r="M1407">
        <f t="shared" si="106"/>
        <v>13762.199998870492</v>
      </c>
      <c r="N1407">
        <f t="shared" si="107"/>
        <v>14540.199999041855</v>
      </c>
      <c r="O1407">
        <f t="shared" si="108"/>
        <v>16498.900002017617</v>
      </c>
      <c r="P1407">
        <f t="shared" si="109"/>
        <v>20481.750016391277</v>
      </c>
    </row>
    <row r="1408" spans="1:16" x14ac:dyDescent="0.4">
      <c r="A1408" s="1">
        <v>2017</v>
      </c>
      <c r="B1408" s="1">
        <v>11</v>
      </c>
      <c r="C1408" s="1">
        <v>7</v>
      </c>
      <c r="D1408" s="1">
        <v>3.5999999046325679</v>
      </c>
      <c r="E1408" s="1">
        <v>2.2000000476837158</v>
      </c>
      <c r="F1408" s="1">
        <v>0.40000000596046448</v>
      </c>
      <c r="G1408" s="1">
        <v>-5.0999999046325684</v>
      </c>
      <c r="H1408">
        <f>IF(D1408&lt;&gt;"",MAX('DDD Model Calculations'!$D$20-'Weather Data'!D1408,0),MAX('DDD Model Calculations'!$D$20-AVERAGE('Weather Data'!D1407,'Weather Data'!D1409),0))</f>
        <v>14.400000095367432</v>
      </c>
      <c r="I1408">
        <f>IF(E1408&lt;&gt;"",MAX('DDD Model Calculations'!$D$20-'Weather Data'!E1408,0),MAX('DDD Model Calculations'!$D$20-AVERAGE('Weather Data'!E1407,'Weather Data'!E1409),0))</f>
        <v>15.799999952316284</v>
      </c>
      <c r="J1408">
        <f>IF(F1408&lt;&gt;"",MAX('DDD Model Calculations'!$D$20-'Weather Data'!F1408,0),MAX('DDD Model Calculations'!$D$20-AVERAGE('Weather Data'!F1407,'Weather Data'!F1409),0))</f>
        <v>17.599999994039536</v>
      </c>
      <c r="K1408">
        <f>IF(G1408&lt;&gt;"",MAX('DDD Model Calculations'!$D$20-'Weather Data'!G1408,0),MAX('DDD Model Calculations'!$D$20-AVERAGE('Weather Data'!G1407,'Weather Data'!G1409),0))</f>
        <v>23.099999904632568</v>
      </c>
      <c r="L1408" s="2">
        <f t="shared" si="105"/>
        <v>43046</v>
      </c>
      <c r="M1408">
        <f t="shared" si="106"/>
        <v>13776.599998965859</v>
      </c>
      <c r="N1408">
        <f t="shared" si="107"/>
        <v>14555.999998994172</v>
      </c>
      <c r="O1408">
        <f t="shared" si="108"/>
        <v>16516.500002011657</v>
      </c>
      <c r="P1408">
        <f t="shared" si="109"/>
        <v>20504.85001629591</v>
      </c>
    </row>
    <row r="1409" spans="1:16" x14ac:dyDescent="0.4">
      <c r="A1409" s="1">
        <v>2017</v>
      </c>
      <c r="B1409" s="1">
        <v>11</v>
      </c>
      <c r="C1409" s="1">
        <v>8</v>
      </c>
      <c r="D1409" s="1">
        <v>5</v>
      </c>
      <c r="E1409" s="1">
        <v>1.6000000238418579</v>
      </c>
      <c r="F1409" s="1">
        <v>3.5</v>
      </c>
      <c r="G1409" s="1">
        <v>-4.3000001907348633</v>
      </c>
      <c r="H1409">
        <f>IF(D1409&lt;&gt;"",MAX('DDD Model Calculations'!$D$20-'Weather Data'!D1409,0),MAX('DDD Model Calculations'!$D$20-AVERAGE('Weather Data'!D1408,'Weather Data'!D1410),0))</f>
        <v>13</v>
      </c>
      <c r="I1409">
        <f>IF(E1409&lt;&gt;"",MAX('DDD Model Calculations'!$D$20-'Weather Data'!E1409,0),MAX('DDD Model Calculations'!$D$20-AVERAGE('Weather Data'!E1408,'Weather Data'!E1410),0))</f>
        <v>16.399999976158142</v>
      </c>
      <c r="J1409">
        <f>IF(F1409&lt;&gt;"",MAX('DDD Model Calculations'!$D$20-'Weather Data'!F1409,0),MAX('DDD Model Calculations'!$D$20-AVERAGE('Weather Data'!F1408,'Weather Data'!F1410),0))</f>
        <v>14.5</v>
      </c>
      <c r="K1409">
        <f>IF(G1409&lt;&gt;"",MAX('DDD Model Calculations'!$D$20-'Weather Data'!G1409,0),MAX('DDD Model Calculations'!$D$20-AVERAGE('Weather Data'!G1408,'Weather Data'!G1410),0))</f>
        <v>22.300000190734863</v>
      </c>
      <c r="L1409" s="2">
        <f t="shared" si="105"/>
        <v>43047</v>
      </c>
      <c r="M1409">
        <f t="shared" si="106"/>
        <v>13789.599998965859</v>
      </c>
      <c r="N1409">
        <f t="shared" si="107"/>
        <v>14572.39999897033</v>
      </c>
      <c r="O1409">
        <f t="shared" si="108"/>
        <v>16531.000002011657</v>
      </c>
      <c r="P1409">
        <f t="shared" si="109"/>
        <v>20527.150016486645</v>
      </c>
    </row>
    <row r="1410" spans="1:16" x14ac:dyDescent="0.4">
      <c r="A1410" s="1">
        <v>2017</v>
      </c>
      <c r="B1410" s="1">
        <v>11</v>
      </c>
      <c r="C1410" s="1">
        <v>9</v>
      </c>
      <c r="D1410" s="1">
        <v>2.0999999046325679</v>
      </c>
      <c r="E1410" s="1">
        <v>0.80000001192092896</v>
      </c>
      <c r="F1410" s="1">
        <v>1.299999952316284</v>
      </c>
      <c r="G1410" s="1">
        <v>-11.5</v>
      </c>
      <c r="H1410">
        <f>IF(D1410&lt;&gt;"",MAX('DDD Model Calculations'!$D$20-'Weather Data'!D1410,0),MAX('DDD Model Calculations'!$D$20-AVERAGE('Weather Data'!D1409,'Weather Data'!D1411),0))</f>
        <v>15.900000095367432</v>
      </c>
      <c r="I1410">
        <f>IF(E1410&lt;&gt;"",MAX('DDD Model Calculations'!$D$20-'Weather Data'!E1410,0),MAX('DDD Model Calculations'!$D$20-AVERAGE('Weather Data'!E1409,'Weather Data'!E1411),0))</f>
        <v>17.199999988079071</v>
      </c>
      <c r="J1410">
        <f>IF(F1410&lt;&gt;"",MAX('DDD Model Calculations'!$D$20-'Weather Data'!F1410,0),MAX('DDD Model Calculations'!$D$20-AVERAGE('Weather Data'!F1409,'Weather Data'!F1411),0))</f>
        <v>16.700000047683716</v>
      </c>
      <c r="K1410">
        <f>IF(G1410&lt;&gt;"",MAX('DDD Model Calculations'!$D$20-'Weather Data'!G1410,0),MAX('DDD Model Calculations'!$D$20-AVERAGE('Weather Data'!G1409,'Weather Data'!G1411),0))</f>
        <v>29.5</v>
      </c>
      <c r="L1410" s="2">
        <f t="shared" ref="L1410:L1473" si="110">DATE(A1410,B1410,C1410)</f>
        <v>43048</v>
      </c>
      <c r="M1410">
        <f t="shared" si="106"/>
        <v>13805.499999061227</v>
      </c>
      <c r="N1410">
        <f t="shared" si="107"/>
        <v>14589.599998958409</v>
      </c>
      <c r="O1410">
        <f t="shared" si="108"/>
        <v>16547.70000205934</v>
      </c>
      <c r="P1410">
        <f t="shared" si="109"/>
        <v>20556.650016486645</v>
      </c>
    </row>
    <row r="1411" spans="1:16" x14ac:dyDescent="0.4">
      <c r="A1411" s="1">
        <v>2017</v>
      </c>
      <c r="B1411" s="1">
        <v>11</v>
      </c>
      <c r="C1411" s="1">
        <v>10</v>
      </c>
      <c r="D1411" s="1">
        <v>-6.8000001907348633</v>
      </c>
      <c r="E1411" s="1">
        <v>-8.5</v>
      </c>
      <c r="F1411" s="1">
        <v>-8.1000003814697266</v>
      </c>
      <c r="G1411" s="1">
        <v>-10.80000019073486</v>
      </c>
      <c r="H1411">
        <f>IF(D1411&lt;&gt;"",MAX('DDD Model Calculations'!$D$20-'Weather Data'!D1411,0),MAX('DDD Model Calculations'!$D$20-AVERAGE('Weather Data'!D1410,'Weather Data'!D1412),0))</f>
        <v>24.800000190734863</v>
      </c>
      <c r="I1411">
        <f>IF(E1411&lt;&gt;"",MAX('DDD Model Calculations'!$D$20-'Weather Data'!E1411,0),MAX('DDD Model Calculations'!$D$20-AVERAGE('Weather Data'!E1410,'Weather Data'!E1412),0))</f>
        <v>26.5</v>
      </c>
      <c r="J1411">
        <f>IF(F1411&lt;&gt;"",MAX('DDD Model Calculations'!$D$20-'Weather Data'!F1411,0),MAX('DDD Model Calculations'!$D$20-AVERAGE('Weather Data'!F1410,'Weather Data'!F1412),0))</f>
        <v>26.100000381469727</v>
      </c>
      <c r="K1411">
        <f>IF(G1411&lt;&gt;"",MAX('DDD Model Calculations'!$D$20-'Weather Data'!G1411,0),MAX('DDD Model Calculations'!$D$20-AVERAGE('Weather Data'!G1410,'Weather Data'!G1412),0))</f>
        <v>28.80000019073486</v>
      </c>
      <c r="L1411" s="2">
        <f t="shared" si="110"/>
        <v>43049</v>
      </c>
      <c r="M1411">
        <f t="shared" ref="M1411:M1474" si="111">M1410+H1411</f>
        <v>13830.299999251962</v>
      </c>
      <c r="N1411">
        <f t="shared" ref="N1411:N1474" si="112">N1410+I1411</f>
        <v>14616.099998958409</v>
      </c>
      <c r="O1411">
        <f t="shared" ref="O1411:O1474" si="113">O1410+J1411</f>
        <v>16573.80000244081</v>
      </c>
      <c r="P1411">
        <f t="shared" ref="P1411:P1474" si="114">P1410+K1411</f>
        <v>20585.45001667738</v>
      </c>
    </row>
    <row r="1412" spans="1:16" x14ac:dyDescent="0.4">
      <c r="A1412" s="1">
        <v>2017</v>
      </c>
      <c r="B1412" s="1">
        <v>11</v>
      </c>
      <c r="C1412" s="1">
        <v>11</v>
      </c>
      <c r="D1412" s="1">
        <v>-3.5</v>
      </c>
      <c r="E1412" s="1">
        <v>-5.3000001907348633</v>
      </c>
      <c r="F1412" s="1">
        <v>-7</v>
      </c>
      <c r="G1412" s="1">
        <v>-5.4000000953674316</v>
      </c>
      <c r="H1412">
        <f>IF(D1412&lt;&gt;"",MAX('DDD Model Calculations'!$D$20-'Weather Data'!D1412,0),MAX('DDD Model Calculations'!$D$20-AVERAGE('Weather Data'!D1411,'Weather Data'!D1413),0))</f>
        <v>21.5</v>
      </c>
      <c r="I1412">
        <f>IF(E1412&lt;&gt;"",MAX('DDD Model Calculations'!$D$20-'Weather Data'!E1412,0),MAX('DDD Model Calculations'!$D$20-AVERAGE('Weather Data'!E1411,'Weather Data'!E1413),0))</f>
        <v>23.300000190734863</v>
      </c>
      <c r="J1412">
        <f>IF(F1412&lt;&gt;"",MAX('DDD Model Calculations'!$D$20-'Weather Data'!F1412,0),MAX('DDD Model Calculations'!$D$20-AVERAGE('Weather Data'!F1411,'Weather Data'!F1413),0))</f>
        <v>25</v>
      </c>
      <c r="K1412">
        <f>IF(G1412&lt;&gt;"",MAX('DDD Model Calculations'!$D$20-'Weather Data'!G1412,0),MAX('DDD Model Calculations'!$D$20-AVERAGE('Weather Data'!G1411,'Weather Data'!G1413),0))</f>
        <v>23.400000095367432</v>
      </c>
      <c r="L1412" s="2">
        <f t="shared" si="110"/>
        <v>43050</v>
      </c>
      <c r="M1412">
        <f t="shared" si="111"/>
        <v>13851.799999251962</v>
      </c>
      <c r="N1412">
        <f t="shared" si="112"/>
        <v>14639.399999149144</v>
      </c>
      <c r="O1412">
        <f t="shared" si="113"/>
        <v>16598.80000244081</v>
      </c>
      <c r="P1412">
        <f t="shared" si="114"/>
        <v>20608.850016772747</v>
      </c>
    </row>
    <row r="1413" spans="1:16" x14ac:dyDescent="0.4">
      <c r="A1413" s="1">
        <v>2017</v>
      </c>
      <c r="B1413" s="1">
        <v>11</v>
      </c>
      <c r="C1413" s="1">
        <v>12</v>
      </c>
      <c r="D1413" s="1">
        <v>2.7000000476837158</v>
      </c>
      <c r="E1413" s="1">
        <v>1.1000000238418579</v>
      </c>
      <c r="F1413" s="1">
        <v>-1</v>
      </c>
      <c r="G1413" s="1">
        <v>-4.6999998092651367</v>
      </c>
      <c r="H1413">
        <f>IF(D1413&lt;&gt;"",MAX('DDD Model Calculations'!$D$20-'Weather Data'!D1413,0),MAX('DDD Model Calculations'!$D$20-AVERAGE('Weather Data'!D1412,'Weather Data'!D1414),0))</f>
        <v>15.299999952316284</v>
      </c>
      <c r="I1413">
        <f>IF(E1413&lt;&gt;"",MAX('DDD Model Calculations'!$D$20-'Weather Data'!E1413,0),MAX('DDD Model Calculations'!$D$20-AVERAGE('Weather Data'!E1412,'Weather Data'!E1414),0))</f>
        <v>16.899999976158142</v>
      </c>
      <c r="J1413">
        <f>IF(F1413&lt;&gt;"",MAX('DDD Model Calculations'!$D$20-'Weather Data'!F1413,0),MAX('DDD Model Calculations'!$D$20-AVERAGE('Weather Data'!F1412,'Weather Data'!F1414),0))</f>
        <v>19</v>
      </c>
      <c r="K1413">
        <f>IF(G1413&lt;&gt;"",MAX('DDD Model Calculations'!$D$20-'Weather Data'!G1413,0),MAX('DDD Model Calculations'!$D$20-AVERAGE('Weather Data'!G1412,'Weather Data'!G1414),0))</f>
        <v>22.699999809265137</v>
      </c>
      <c r="L1413" s="2">
        <f t="shared" si="110"/>
        <v>43051</v>
      </c>
      <c r="M1413">
        <f t="shared" si="111"/>
        <v>13867.099999204278</v>
      </c>
      <c r="N1413">
        <f t="shared" si="112"/>
        <v>14656.299999125302</v>
      </c>
      <c r="O1413">
        <f t="shared" si="113"/>
        <v>16617.80000244081</v>
      </c>
      <c r="P1413">
        <f t="shared" si="114"/>
        <v>20631.550016582012</v>
      </c>
    </row>
    <row r="1414" spans="1:16" x14ac:dyDescent="0.4">
      <c r="A1414" s="1">
        <v>2017</v>
      </c>
      <c r="B1414" s="1">
        <v>11</v>
      </c>
      <c r="C1414" s="1">
        <v>13</v>
      </c>
      <c r="D1414" s="1">
        <v>3.4000000953674321</v>
      </c>
      <c r="E1414" s="1">
        <v>1.700000047683716</v>
      </c>
      <c r="F1414" s="1">
        <v>-0.5</v>
      </c>
      <c r="G1414" s="1">
        <v>-3.2000000476837158</v>
      </c>
      <c r="H1414">
        <f>IF(D1414&lt;&gt;"",MAX('DDD Model Calculations'!$D$20-'Weather Data'!D1414,0),MAX('DDD Model Calculations'!$D$20-AVERAGE('Weather Data'!D1413,'Weather Data'!D1415),0))</f>
        <v>14.599999904632568</v>
      </c>
      <c r="I1414">
        <f>IF(E1414&lt;&gt;"",MAX('DDD Model Calculations'!$D$20-'Weather Data'!E1414,0),MAX('DDD Model Calculations'!$D$20-AVERAGE('Weather Data'!E1413,'Weather Data'!E1415),0))</f>
        <v>16.299999952316284</v>
      </c>
      <c r="J1414">
        <f>IF(F1414&lt;&gt;"",MAX('DDD Model Calculations'!$D$20-'Weather Data'!F1414,0),MAX('DDD Model Calculations'!$D$20-AVERAGE('Weather Data'!F1413,'Weather Data'!F1415),0))</f>
        <v>18.5</v>
      </c>
      <c r="K1414">
        <f>IF(G1414&lt;&gt;"",MAX('DDD Model Calculations'!$D$20-'Weather Data'!G1414,0),MAX('DDD Model Calculations'!$D$20-AVERAGE('Weather Data'!G1413,'Weather Data'!G1415),0))</f>
        <v>21.200000047683716</v>
      </c>
      <c r="L1414" s="2">
        <f t="shared" si="110"/>
        <v>43052</v>
      </c>
      <c r="M1414">
        <f t="shared" si="111"/>
        <v>13881.699999108911</v>
      </c>
      <c r="N1414">
        <f t="shared" si="112"/>
        <v>14672.599999077618</v>
      </c>
      <c r="O1414">
        <f t="shared" si="113"/>
        <v>16636.30000244081</v>
      </c>
      <c r="P1414">
        <f t="shared" si="114"/>
        <v>20652.750016629696</v>
      </c>
    </row>
    <row r="1415" spans="1:16" x14ac:dyDescent="0.4">
      <c r="A1415" s="1">
        <v>2017</v>
      </c>
      <c r="B1415" s="1">
        <v>11</v>
      </c>
      <c r="C1415" s="1">
        <v>14</v>
      </c>
      <c r="D1415" s="1">
        <v>4.8000001907348633</v>
      </c>
      <c r="E1415" s="1">
        <v>3</v>
      </c>
      <c r="F1415" s="1">
        <v>-0.5</v>
      </c>
      <c r="G1415" s="1">
        <v>-1.299999952316284</v>
      </c>
      <c r="H1415">
        <f>IF(D1415&lt;&gt;"",MAX('DDD Model Calculations'!$D$20-'Weather Data'!D1415,0),MAX('DDD Model Calculations'!$D$20-AVERAGE('Weather Data'!D1414,'Weather Data'!D1416),0))</f>
        <v>13.199999809265137</v>
      </c>
      <c r="I1415">
        <f>IF(E1415&lt;&gt;"",MAX('DDD Model Calculations'!$D$20-'Weather Data'!E1415,0),MAX('DDD Model Calculations'!$D$20-AVERAGE('Weather Data'!E1414,'Weather Data'!E1416),0))</f>
        <v>15</v>
      </c>
      <c r="J1415">
        <f>IF(F1415&lt;&gt;"",MAX('DDD Model Calculations'!$D$20-'Weather Data'!F1415,0),MAX('DDD Model Calculations'!$D$20-AVERAGE('Weather Data'!F1414,'Weather Data'!F1416),0))</f>
        <v>18.5</v>
      </c>
      <c r="K1415">
        <f>IF(G1415&lt;&gt;"",MAX('DDD Model Calculations'!$D$20-'Weather Data'!G1415,0),MAX('DDD Model Calculations'!$D$20-AVERAGE('Weather Data'!G1414,'Weather Data'!G1416),0))</f>
        <v>19.299999952316284</v>
      </c>
      <c r="L1415" s="2">
        <f t="shared" si="110"/>
        <v>43053</v>
      </c>
      <c r="M1415">
        <f t="shared" si="111"/>
        <v>13894.899998918176</v>
      </c>
      <c r="N1415">
        <f t="shared" si="112"/>
        <v>14687.599999077618</v>
      </c>
      <c r="O1415">
        <f t="shared" si="113"/>
        <v>16654.80000244081</v>
      </c>
      <c r="P1415">
        <f t="shared" si="114"/>
        <v>20672.050016582012</v>
      </c>
    </row>
    <row r="1416" spans="1:16" x14ac:dyDescent="0.4">
      <c r="A1416" s="1">
        <v>2017</v>
      </c>
      <c r="B1416" s="1">
        <v>11</v>
      </c>
      <c r="C1416" s="1">
        <v>15</v>
      </c>
      <c r="D1416" s="1">
        <v>5.0999999046325684</v>
      </c>
      <c r="E1416" s="1">
        <v>3.5</v>
      </c>
      <c r="F1416" s="1">
        <v>0.5</v>
      </c>
      <c r="G1416" s="1">
        <v>-0.60000002384185791</v>
      </c>
      <c r="H1416">
        <f>IF(D1416&lt;&gt;"",MAX('DDD Model Calculations'!$D$20-'Weather Data'!D1416,0),MAX('DDD Model Calculations'!$D$20-AVERAGE('Weather Data'!D1415,'Weather Data'!D1417),0))</f>
        <v>12.900000095367432</v>
      </c>
      <c r="I1416">
        <f>IF(E1416&lt;&gt;"",MAX('DDD Model Calculations'!$D$20-'Weather Data'!E1416,0),MAX('DDD Model Calculations'!$D$20-AVERAGE('Weather Data'!E1415,'Weather Data'!E1417),0))</f>
        <v>14.5</v>
      </c>
      <c r="J1416">
        <f>IF(F1416&lt;&gt;"",MAX('DDD Model Calculations'!$D$20-'Weather Data'!F1416,0),MAX('DDD Model Calculations'!$D$20-AVERAGE('Weather Data'!F1415,'Weather Data'!F1417),0))</f>
        <v>17.5</v>
      </c>
      <c r="K1416">
        <f>IF(G1416&lt;&gt;"",MAX('DDD Model Calculations'!$D$20-'Weather Data'!G1416,0),MAX('DDD Model Calculations'!$D$20-AVERAGE('Weather Data'!G1415,'Weather Data'!G1417),0))</f>
        <v>18.600000023841858</v>
      </c>
      <c r="L1416" s="2">
        <f t="shared" si="110"/>
        <v>43054</v>
      </c>
      <c r="M1416">
        <f t="shared" si="111"/>
        <v>13907.799999013543</v>
      </c>
      <c r="N1416">
        <f t="shared" si="112"/>
        <v>14702.099999077618</v>
      </c>
      <c r="O1416">
        <f t="shared" si="113"/>
        <v>16672.30000244081</v>
      </c>
      <c r="P1416">
        <f t="shared" si="114"/>
        <v>20690.650016605854</v>
      </c>
    </row>
    <row r="1417" spans="1:16" x14ac:dyDescent="0.4">
      <c r="A1417" s="1">
        <v>2017</v>
      </c>
      <c r="B1417" s="1">
        <v>11</v>
      </c>
      <c r="C1417" s="1">
        <v>16</v>
      </c>
      <c r="D1417" s="1">
        <v>3.7999999523162842</v>
      </c>
      <c r="E1417" s="1">
        <v>3.5</v>
      </c>
      <c r="F1417" s="1">
        <v>2.4000000953674321</v>
      </c>
      <c r="G1417" s="1">
        <v>-5.3000001907348633</v>
      </c>
      <c r="H1417">
        <f>IF(D1417&lt;&gt;"",MAX('DDD Model Calculations'!$D$20-'Weather Data'!D1417,0),MAX('DDD Model Calculations'!$D$20-AVERAGE('Weather Data'!D1416,'Weather Data'!D1418),0))</f>
        <v>14.200000047683716</v>
      </c>
      <c r="I1417">
        <f>IF(E1417&lt;&gt;"",MAX('DDD Model Calculations'!$D$20-'Weather Data'!E1417,0),MAX('DDD Model Calculations'!$D$20-AVERAGE('Weather Data'!E1416,'Weather Data'!E1418),0))</f>
        <v>14.5</v>
      </c>
      <c r="J1417">
        <f>IF(F1417&lt;&gt;"",MAX('DDD Model Calculations'!$D$20-'Weather Data'!F1417,0),MAX('DDD Model Calculations'!$D$20-AVERAGE('Weather Data'!F1416,'Weather Data'!F1418),0))</f>
        <v>15.599999904632568</v>
      </c>
      <c r="K1417">
        <f>IF(G1417&lt;&gt;"",MAX('DDD Model Calculations'!$D$20-'Weather Data'!G1417,0),MAX('DDD Model Calculations'!$D$20-AVERAGE('Weather Data'!G1416,'Weather Data'!G1418),0))</f>
        <v>23.300000190734863</v>
      </c>
      <c r="L1417" s="2">
        <f t="shared" si="110"/>
        <v>43055</v>
      </c>
      <c r="M1417">
        <f t="shared" si="111"/>
        <v>13921.999999061227</v>
      </c>
      <c r="N1417">
        <f t="shared" si="112"/>
        <v>14716.599999077618</v>
      </c>
      <c r="O1417">
        <f t="shared" si="113"/>
        <v>16687.900002345443</v>
      </c>
      <c r="P1417">
        <f t="shared" si="114"/>
        <v>20713.950016796589</v>
      </c>
    </row>
    <row r="1418" spans="1:16" x14ac:dyDescent="0.4">
      <c r="A1418" s="1">
        <v>2017</v>
      </c>
      <c r="B1418" s="1">
        <v>11</v>
      </c>
      <c r="C1418" s="1">
        <v>17</v>
      </c>
      <c r="D1418" s="1">
        <v>0.40000000596046448</v>
      </c>
      <c r="E1418" s="1">
        <v>1.6000000238418579</v>
      </c>
      <c r="F1418" s="1">
        <v>-4.4000000953674316</v>
      </c>
      <c r="G1418" s="1">
        <v>-0.10000000149011611</v>
      </c>
      <c r="H1418">
        <f>IF(D1418&lt;&gt;"",MAX('DDD Model Calculations'!$D$20-'Weather Data'!D1418,0),MAX('DDD Model Calculations'!$D$20-AVERAGE('Weather Data'!D1417,'Weather Data'!D1419),0))</f>
        <v>17.599999994039536</v>
      </c>
      <c r="I1418">
        <f>IF(E1418&lt;&gt;"",MAX('DDD Model Calculations'!$D$20-'Weather Data'!E1418,0),MAX('DDD Model Calculations'!$D$20-AVERAGE('Weather Data'!E1417,'Weather Data'!E1419),0))</f>
        <v>16.399999976158142</v>
      </c>
      <c r="J1418">
        <f>IF(F1418&lt;&gt;"",MAX('DDD Model Calculations'!$D$20-'Weather Data'!F1418,0),MAX('DDD Model Calculations'!$D$20-AVERAGE('Weather Data'!F1417,'Weather Data'!F1419),0))</f>
        <v>22.400000095367432</v>
      </c>
      <c r="K1418">
        <f>IF(G1418&lt;&gt;"",MAX('DDD Model Calculations'!$D$20-'Weather Data'!G1418,0),MAX('DDD Model Calculations'!$D$20-AVERAGE('Weather Data'!G1417,'Weather Data'!G1419),0))</f>
        <v>18.100000001490116</v>
      </c>
      <c r="L1418" s="2">
        <f t="shared" si="110"/>
        <v>43056</v>
      </c>
      <c r="M1418">
        <f t="shared" si="111"/>
        <v>13939.599999055266</v>
      </c>
      <c r="N1418">
        <f t="shared" si="112"/>
        <v>14732.999999053776</v>
      </c>
      <c r="O1418">
        <f t="shared" si="113"/>
        <v>16710.30000244081</v>
      </c>
      <c r="P1418">
        <f t="shared" si="114"/>
        <v>20732.050016798079</v>
      </c>
    </row>
    <row r="1419" spans="1:16" x14ac:dyDescent="0.4">
      <c r="A1419" s="1">
        <v>2017</v>
      </c>
      <c r="B1419" s="1">
        <v>11</v>
      </c>
      <c r="C1419" s="1">
        <v>18</v>
      </c>
      <c r="D1419" s="1">
        <v>4.9000000953674316</v>
      </c>
      <c r="E1419" s="1">
        <v>4.5999999046325684</v>
      </c>
      <c r="F1419" s="1">
        <v>-3.2999999523162842</v>
      </c>
      <c r="G1419" s="1">
        <v>-3.2000000476837158</v>
      </c>
      <c r="H1419">
        <f>IF(D1419&lt;&gt;"",MAX('DDD Model Calculations'!$D$20-'Weather Data'!D1419,0),MAX('DDD Model Calculations'!$D$20-AVERAGE('Weather Data'!D1418,'Weather Data'!D1420),0))</f>
        <v>13.099999904632568</v>
      </c>
      <c r="I1419">
        <f>IF(E1419&lt;&gt;"",MAX('DDD Model Calculations'!$D$20-'Weather Data'!E1419,0),MAX('DDD Model Calculations'!$D$20-AVERAGE('Weather Data'!E1418,'Weather Data'!E1420),0))</f>
        <v>13.400000095367432</v>
      </c>
      <c r="J1419">
        <f>IF(F1419&lt;&gt;"",MAX('DDD Model Calculations'!$D$20-'Weather Data'!F1419,0),MAX('DDD Model Calculations'!$D$20-AVERAGE('Weather Data'!F1418,'Weather Data'!F1420),0))</f>
        <v>21.299999952316284</v>
      </c>
      <c r="K1419">
        <f>IF(G1419&lt;&gt;"",MAX('DDD Model Calculations'!$D$20-'Weather Data'!G1419,0),MAX('DDD Model Calculations'!$D$20-AVERAGE('Weather Data'!G1418,'Weather Data'!G1420),0))</f>
        <v>21.200000047683716</v>
      </c>
      <c r="L1419" s="2">
        <f t="shared" si="110"/>
        <v>43057</v>
      </c>
      <c r="M1419">
        <f t="shared" si="111"/>
        <v>13952.699998959899</v>
      </c>
      <c r="N1419">
        <f t="shared" si="112"/>
        <v>14746.399999149144</v>
      </c>
      <c r="O1419">
        <f t="shared" si="113"/>
        <v>16731.600002393126</v>
      </c>
      <c r="P1419">
        <f t="shared" si="114"/>
        <v>20753.250016845763</v>
      </c>
    </row>
    <row r="1420" spans="1:16" x14ac:dyDescent="0.4">
      <c r="A1420" s="1">
        <v>2017</v>
      </c>
      <c r="B1420" s="1">
        <v>11</v>
      </c>
      <c r="C1420" s="1">
        <v>19</v>
      </c>
      <c r="D1420" s="1">
        <v>0.89999997615814209</v>
      </c>
      <c r="E1420" s="1">
        <v>0.30000001192092901</v>
      </c>
      <c r="F1420" s="1">
        <v>-3.2000000476837158</v>
      </c>
      <c r="G1420" s="1">
        <v>-9.6000003814697266</v>
      </c>
      <c r="H1420">
        <f>IF(D1420&lt;&gt;"",MAX('DDD Model Calculations'!$D$20-'Weather Data'!D1420,0),MAX('DDD Model Calculations'!$D$20-AVERAGE('Weather Data'!D1419,'Weather Data'!D1421),0))</f>
        <v>17.100000023841858</v>
      </c>
      <c r="I1420">
        <f>IF(E1420&lt;&gt;"",MAX('DDD Model Calculations'!$D$20-'Weather Data'!E1420,0),MAX('DDD Model Calculations'!$D$20-AVERAGE('Weather Data'!E1419,'Weather Data'!E1421),0))</f>
        <v>17.699999988079071</v>
      </c>
      <c r="J1420">
        <f>IF(F1420&lt;&gt;"",MAX('DDD Model Calculations'!$D$20-'Weather Data'!F1420,0),MAX('DDD Model Calculations'!$D$20-AVERAGE('Weather Data'!F1419,'Weather Data'!F1421),0))</f>
        <v>21.200000047683716</v>
      </c>
      <c r="K1420">
        <f>IF(G1420&lt;&gt;"",MAX('DDD Model Calculations'!$D$20-'Weather Data'!G1420,0),MAX('DDD Model Calculations'!$D$20-AVERAGE('Weather Data'!G1419,'Weather Data'!G1421),0))</f>
        <v>27.600000381469727</v>
      </c>
      <c r="L1420" s="2">
        <f t="shared" si="110"/>
        <v>43058</v>
      </c>
      <c r="M1420">
        <f t="shared" si="111"/>
        <v>13969.799998983741</v>
      </c>
      <c r="N1420">
        <f t="shared" si="112"/>
        <v>14764.099999137223</v>
      </c>
      <c r="O1420">
        <f t="shared" si="113"/>
        <v>16752.80000244081</v>
      </c>
      <c r="P1420">
        <f t="shared" si="114"/>
        <v>20780.850017227232</v>
      </c>
    </row>
    <row r="1421" spans="1:16" x14ac:dyDescent="0.4">
      <c r="A1421" s="1">
        <v>2017</v>
      </c>
      <c r="B1421" s="1">
        <v>11</v>
      </c>
      <c r="C1421" s="1">
        <v>20</v>
      </c>
      <c r="D1421" s="1">
        <v>2.7999999523162842</v>
      </c>
      <c r="E1421" s="1">
        <v>1.5</v>
      </c>
      <c r="F1421" s="1">
        <v>-6.4000000953674316</v>
      </c>
      <c r="G1421" s="1">
        <v>-6.5</v>
      </c>
      <c r="H1421">
        <f>IF(D1421&lt;&gt;"",MAX('DDD Model Calculations'!$D$20-'Weather Data'!D1421,0),MAX('DDD Model Calculations'!$D$20-AVERAGE('Weather Data'!D1420,'Weather Data'!D1422),0))</f>
        <v>15.200000047683716</v>
      </c>
      <c r="I1421">
        <f>IF(E1421&lt;&gt;"",MAX('DDD Model Calculations'!$D$20-'Weather Data'!E1421,0),MAX('DDD Model Calculations'!$D$20-AVERAGE('Weather Data'!E1420,'Weather Data'!E1422),0))</f>
        <v>16.5</v>
      </c>
      <c r="J1421">
        <f>IF(F1421&lt;&gt;"",MAX('DDD Model Calculations'!$D$20-'Weather Data'!F1421,0),MAX('DDD Model Calculations'!$D$20-AVERAGE('Weather Data'!F1420,'Weather Data'!F1422),0))</f>
        <v>24.400000095367432</v>
      </c>
      <c r="K1421">
        <f>IF(G1421&lt;&gt;"",MAX('DDD Model Calculations'!$D$20-'Weather Data'!G1421,0),MAX('DDD Model Calculations'!$D$20-AVERAGE('Weather Data'!G1420,'Weather Data'!G1422),0))</f>
        <v>24.5</v>
      </c>
      <c r="L1421" s="2">
        <f t="shared" si="110"/>
        <v>43059</v>
      </c>
      <c r="M1421">
        <f t="shared" si="111"/>
        <v>13984.999999031425</v>
      </c>
      <c r="N1421">
        <f t="shared" si="112"/>
        <v>14780.599999137223</v>
      </c>
      <c r="O1421">
        <f t="shared" si="113"/>
        <v>16777.200002536178</v>
      </c>
      <c r="P1421">
        <f t="shared" si="114"/>
        <v>20805.350017227232</v>
      </c>
    </row>
    <row r="1422" spans="1:16" x14ac:dyDescent="0.4">
      <c r="A1422" s="1">
        <v>2017</v>
      </c>
      <c r="B1422" s="1">
        <v>11</v>
      </c>
      <c r="C1422" s="1">
        <v>21</v>
      </c>
      <c r="D1422" s="1">
        <v>7.1999998092651367</v>
      </c>
      <c r="E1422" s="1">
        <v>5.3000001907348633</v>
      </c>
      <c r="F1422" s="1">
        <v>1.8999999761581421</v>
      </c>
      <c r="G1422" s="1">
        <v>-2.7999999523162842</v>
      </c>
      <c r="H1422">
        <f>IF(D1422&lt;&gt;"",MAX('DDD Model Calculations'!$D$20-'Weather Data'!D1422,0),MAX('DDD Model Calculations'!$D$20-AVERAGE('Weather Data'!D1421,'Weather Data'!D1423),0))</f>
        <v>10.800000190734863</v>
      </c>
      <c r="I1422">
        <f>IF(E1422&lt;&gt;"",MAX('DDD Model Calculations'!$D$20-'Weather Data'!E1422,0),MAX('DDD Model Calculations'!$D$20-AVERAGE('Weather Data'!E1421,'Weather Data'!E1423),0))</f>
        <v>12.699999809265137</v>
      </c>
      <c r="J1422">
        <f>IF(F1422&lt;&gt;"",MAX('DDD Model Calculations'!$D$20-'Weather Data'!F1422,0),MAX('DDD Model Calculations'!$D$20-AVERAGE('Weather Data'!F1421,'Weather Data'!F1423),0))</f>
        <v>16.100000023841858</v>
      </c>
      <c r="K1422">
        <f>IF(G1422&lt;&gt;"",MAX('DDD Model Calculations'!$D$20-'Weather Data'!G1422,0),MAX('DDD Model Calculations'!$D$20-AVERAGE('Weather Data'!G1421,'Weather Data'!G1423),0))</f>
        <v>20.799999952316284</v>
      </c>
      <c r="L1422" s="2">
        <f t="shared" si="110"/>
        <v>43060</v>
      </c>
      <c r="M1422">
        <f t="shared" si="111"/>
        <v>13995.799999222159</v>
      </c>
      <c r="N1422">
        <f t="shared" si="112"/>
        <v>14793.299998946488</v>
      </c>
      <c r="O1422">
        <f t="shared" si="113"/>
        <v>16793.300002560019</v>
      </c>
      <c r="P1422">
        <f t="shared" si="114"/>
        <v>20826.150017179549</v>
      </c>
    </row>
    <row r="1423" spans="1:16" x14ac:dyDescent="0.4">
      <c r="A1423" s="1">
        <v>2017</v>
      </c>
      <c r="B1423" s="1">
        <v>11</v>
      </c>
      <c r="C1423" s="1">
        <v>22</v>
      </c>
      <c r="D1423" s="1">
        <v>-0.30000001192092901</v>
      </c>
      <c r="E1423" s="1">
        <v>-1.5</v>
      </c>
      <c r="F1423" s="1">
        <v>-1.8999999761581421</v>
      </c>
      <c r="G1423" s="1">
        <v>-8.5</v>
      </c>
      <c r="H1423">
        <f>IF(D1423&lt;&gt;"",MAX('DDD Model Calculations'!$D$20-'Weather Data'!D1423,0),MAX('DDD Model Calculations'!$D$20-AVERAGE('Weather Data'!D1422,'Weather Data'!D1424),0))</f>
        <v>18.300000011920929</v>
      </c>
      <c r="I1423">
        <f>IF(E1423&lt;&gt;"",MAX('DDD Model Calculations'!$D$20-'Weather Data'!E1423,0),MAX('DDD Model Calculations'!$D$20-AVERAGE('Weather Data'!E1422,'Weather Data'!E1424),0))</f>
        <v>19.5</v>
      </c>
      <c r="J1423">
        <f>IF(F1423&lt;&gt;"",MAX('DDD Model Calculations'!$D$20-'Weather Data'!F1423,0),MAX('DDD Model Calculations'!$D$20-AVERAGE('Weather Data'!F1422,'Weather Data'!F1424),0))</f>
        <v>19.899999976158142</v>
      </c>
      <c r="K1423">
        <f>IF(G1423&lt;&gt;"",MAX('DDD Model Calculations'!$D$20-'Weather Data'!G1423,0),MAX('DDD Model Calculations'!$D$20-AVERAGE('Weather Data'!G1422,'Weather Data'!G1424),0))</f>
        <v>26.5</v>
      </c>
      <c r="L1423" s="2">
        <f t="shared" si="110"/>
        <v>43061</v>
      </c>
      <c r="M1423">
        <f t="shared" si="111"/>
        <v>14014.09999923408</v>
      </c>
      <c r="N1423">
        <f t="shared" si="112"/>
        <v>14812.799998946488</v>
      </c>
      <c r="O1423">
        <f t="shared" si="113"/>
        <v>16813.200002536178</v>
      </c>
      <c r="P1423">
        <f t="shared" si="114"/>
        <v>20852.650017179549</v>
      </c>
    </row>
    <row r="1424" spans="1:16" x14ac:dyDescent="0.4">
      <c r="A1424" s="1">
        <v>2017</v>
      </c>
      <c r="B1424" s="1">
        <v>11</v>
      </c>
      <c r="C1424" s="1">
        <v>23</v>
      </c>
      <c r="D1424" s="1">
        <v>1.1000000238418579</v>
      </c>
      <c r="E1424" s="1">
        <v>-0.69999998807907104</v>
      </c>
      <c r="F1424" s="1">
        <v>-3.9000000953674321</v>
      </c>
      <c r="G1424" s="1">
        <v>-1.6000000238418579</v>
      </c>
      <c r="H1424">
        <f>IF(D1424&lt;&gt;"",MAX('DDD Model Calculations'!$D$20-'Weather Data'!D1424,0),MAX('DDD Model Calculations'!$D$20-AVERAGE('Weather Data'!D1423,'Weather Data'!D1425),0))</f>
        <v>16.899999976158142</v>
      </c>
      <c r="I1424">
        <f>IF(E1424&lt;&gt;"",MAX('DDD Model Calculations'!$D$20-'Weather Data'!E1424,0),MAX('DDD Model Calculations'!$D$20-AVERAGE('Weather Data'!E1423,'Weather Data'!E1425),0))</f>
        <v>18.699999988079071</v>
      </c>
      <c r="J1424">
        <f>IF(F1424&lt;&gt;"",MAX('DDD Model Calculations'!$D$20-'Weather Data'!F1424,0),MAX('DDD Model Calculations'!$D$20-AVERAGE('Weather Data'!F1423,'Weather Data'!F1425),0))</f>
        <v>21.900000095367432</v>
      </c>
      <c r="K1424">
        <f>IF(G1424&lt;&gt;"",MAX('DDD Model Calculations'!$D$20-'Weather Data'!G1424,0),MAX('DDD Model Calculations'!$D$20-AVERAGE('Weather Data'!G1423,'Weather Data'!G1425),0))</f>
        <v>19.600000023841858</v>
      </c>
      <c r="L1424" s="2">
        <f t="shared" si="110"/>
        <v>43062</v>
      </c>
      <c r="M1424">
        <f t="shared" si="111"/>
        <v>14030.999999210238</v>
      </c>
      <c r="N1424">
        <f t="shared" si="112"/>
        <v>14831.499998934567</v>
      </c>
      <c r="O1424">
        <f t="shared" si="113"/>
        <v>16835.100002631545</v>
      </c>
      <c r="P1424">
        <f t="shared" si="114"/>
        <v>20872.250017203391</v>
      </c>
    </row>
    <row r="1425" spans="1:16" x14ac:dyDescent="0.4">
      <c r="A1425" s="1">
        <v>2017</v>
      </c>
      <c r="B1425" s="1">
        <v>11</v>
      </c>
      <c r="C1425" s="1">
        <v>24</v>
      </c>
      <c r="D1425" s="1">
        <v>5.8000001907348633</v>
      </c>
      <c r="E1425" s="1">
        <v>4.4000000953674316</v>
      </c>
      <c r="F1425" s="1">
        <v>4.4000000953674316</v>
      </c>
      <c r="G1425" s="1"/>
      <c r="H1425">
        <f>IF(D1425&lt;&gt;"",MAX('DDD Model Calculations'!$D$20-'Weather Data'!D1425,0),MAX('DDD Model Calculations'!$D$20-AVERAGE('Weather Data'!D1424,'Weather Data'!D1426),0))</f>
        <v>12.199999809265137</v>
      </c>
      <c r="I1425">
        <f>IF(E1425&lt;&gt;"",MAX('DDD Model Calculations'!$D$20-'Weather Data'!E1425,0),MAX('DDD Model Calculations'!$D$20-AVERAGE('Weather Data'!E1424,'Weather Data'!E1426),0))</f>
        <v>13.599999904632568</v>
      </c>
      <c r="J1425">
        <f>IF(F1425&lt;&gt;"",MAX('DDD Model Calculations'!$D$20-'Weather Data'!F1425,0),MAX('DDD Model Calculations'!$D$20-AVERAGE('Weather Data'!F1424,'Weather Data'!F1426),0))</f>
        <v>13.599999904632568</v>
      </c>
      <c r="K1425">
        <f>IF(G1425&lt;&gt;"",MAX('DDD Model Calculations'!$D$20-'Weather Data'!G1425,0),MAX('DDD Model Calculations'!$D$20-AVERAGE('Weather Data'!G1424,'Weather Data'!G1426),0))</f>
        <v>21.550000011920929</v>
      </c>
      <c r="L1425" s="2">
        <f t="shared" si="110"/>
        <v>43063</v>
      </c>
      <c r="M1425">
        <f t="shared" si="111"/>
        <v>14043.199999019504</v>
      </c>
      <c r="N1425">
        <f t="shared" si="112"/>
        <v>14845.0999988392</v>
      </c>
      <c r="O1425">
        <f t="shared" si="113"/>
        <v>16848.700002536178</v>
      </c>
      <c r="P1425">
        <f t="shared" si="114"/>
        <v>20893.800017215312</v>
      </c>
    </row>
    <row r="1426" spans="1:16" x14ac:dyDescent="0.4">
      <c r="A1426" s="1">
        <v>2017</v>
      </c>
      <c r="B1426" s="1">
        <v>11</v>
      </c>
      <c r="C1426" s="1">
        <v>25</v>
      </c>
      <c r="D1426" s="1">
        <v>5.5</v>
      </c>
      <c r="E1426" s="1">
        <v>4.3000001907348633</v>
      </c>
      <c r="F1426" s="1">
        <v>4.0999999046325684</v>
      </c>
      <c r="G1426" s="1">
        <v>-5.5</v>
      </c>
      <c r="H1426">
        <f>IF(D1426&lt;&gt;"",MAX('DDD Model Calculations'!$D$20-'Weather Data'!D1426,0),MAX('DDD Model Calculations'!$D$20-AVERAGE('Weather Data'!D1425,'Weather Data'!D1427),0))</f>
        <v>12.5</v>
      </c>
      <c r="I1426">
        <f>IF(E1426&lt;&gt;"",MAX('DDD Model Calculations'!$D$20-'Weather Data'!E1426,0),MAX('DDD Model Calculations'!$D$20-AVERAGE('Weather Data'!E1425,'Weather Data'!E1427),0))</f>
        <v>13.699999809265137</v>
      </c>
      <c r="J1426">
        <f>IF(F1426&lt;&gt;"",MAX('DDD Model Calculations'!$D$20-'Weather Data'!F1426,0),MAX('DDD Model Calculations'!$D$20-AVERAGE('Weather Data'!F1425,'Weather Data'!F1427),0))</f>
        <v>13.900000095367432</v>
      </c>
      <c r="K1426">
        <f>IF(G1426&lt;&gt;"",MAX('DDD Model Calculations'!$D$20-'Weather Data'!G1426,0),MAX('DDD Model Calculations'!$D$20-AVERAGE('Weather Data'!G1425,'Weather Data'!G1427),0))</f>
        <v>23.5</v>
      </c>
      <c r="L1426" s="2">
        <f t="shared" si="110"/>
        <v>43064</v>
      </c>
      <c r="M1426">
        <f t="shared" si="111"/>
        <v>14055.699999019504</v>
      </c>
      <c r="N1426">
        <f t="shared" si="112"/>
        <v>14858.799998648465</v>
      </c>
      <c r="O1426">
        <f t="shared" si="113"/>
        <v>16862.600002631545</v>
      </c>
      <c r="P1426">
        <f t="shared" si="114"/>
        <v>20917.300017215312</v>
      </c>
    </row>
    <row r="1427" spans="1:16" x14ac:dyDescent="0.4">
      <c r="A1427" s="1">
        <v>2017</v>
      </c>
      <c r="B1427" s="1">
        <v>11</v>
      </c>
      <c r="C1427" s="1">
        <v>26</v>
      </c>
      <c r="D1427" s="1">
        <v>1.700000047683716</v>
      </c>
      <c r="E1427" s="1">
        <v>1.1000000238418579</v>
      </c>
      <c r="F1427" s="1">
        <v>-2.2999999523162842</v>
      </c>
      <c r="G1427" s="1">
        <v>-6.5</v>
      </c>
      <c r="H1427">
        <f>IF(D1427&lt;&gt;"",MAX('DDD Model Calculations'!$D$20-'Weather Data'!D1427,0),MAX('DDD Model Calculations'!$D$20-AVERAGE('Weather Data'!D1426,'Weather Data'!D1428),0))</f>
        <v>16.299999952316284</v>
      </c>
      <c r="I1427">
        <f>IF(E1427&lt;&gt;"",MAX('DDD Model Calculations'!$D$20-'Weather Data'!E1427,0),MAX('DDD Model Calculations'!$D$20-AVERAGE('Weather Data'!E1426,'Weather Data'!E1428),0))</f>
        <v>16.899999976158142</v>
      </c>
      <c r="J1427">
        <f>IF(F1427&lt;&gt;"",MAX('DDD Model Calculations'!$D$20-'Weather Data'!F1427,0),MAX('DDD Model Calculations'!$D$20-AVERAGE('Weather Data'!F1426,'Weather Data'!F1428),0))</f>
        <v>20.299999952316284</v>
      </c>
      <c r="K1427">
        <f>IF(G1427&lt;&gt;"",MAX('DDD Model Calculations'!$D$20-'Weather Data'!G1427,0),MAX('DDD Model Calculations'!$D$20-AVERAGE('Weather Data'!G1426,'Weather Data'!G1428),0))</f>
        <v>24.5</v>
      </c>
      <c r="L1427" s="2">
        <f t="shared" si="110"/>
        <v>43065</v>
      </c>
      <c r="M1427">
        <f t="shared" si="111"/>
        <v>14071.99999897182</v>
      </c>
      <c r="N1427">
        <f t="shared" si="112"/>
        <v>14875.699998624623</v>
      </c>
      <c r="O1427">
        <f t="shared" si="113"/>
        <v>16882.900002583861</v>
      </c>
      <c r="P1427">
        <f t="shared" si="114"/>
        <v>20941.800017215312</v>
      </c>
    </row>
    <row r="1428" spans="1:16" x14ac:dyDescent="0.4">
      <c r="A1428" s="1">
        <v>2017</v>
      </c>
      <c r="B1428" s="1">
        <v>11</v>
      </c>
      <c r="C1428" s="1">
        <v>27</v>
      </c>
      <c r="D1428" s="1">
        <v>1.6000000238418579</v>
      </c>
      <c r="E1428" s="1">
        <v>2</v>
      </c>
      <c r="F1428" s="1">
        <v>-7.5999999046325684</v>
      </c>
      <c r="G1428" s="1">
        <v>-2.4000000953674321</v>
      </c>
      <c r="H1428">
        <f>IF(D1428&lt;&gt;"",MAX('DDD Model Calculations'!$D$20-'Weather Data'!D1428,0),MAX('DDD Model Calculations'!$D$20-AVERAGE('Weather Data'!D1427,'Weather Data'!D1429),0))</f>
        <v>16.399999976158142</v>
      </c>
      <c r="I1428">
        <f>IF(E1428&lt;&gt;"",MAX('DDD Model Calculations'!$D$20-'Weather Data'!E1428,0),MAX('DDD Model Calculations'!$D$20-AVERAGE('Weather Data'!E1427,'Weather Data'!E1429),0))</f>
        <v>16</v>
      </c>
      <c r="J1428">
        <f>IF(F1428&lt;&gt;"",MAX('DDD Model Calculations'!$D$20-'Weather Data'!F1428,0),MAX('DDD Model Calculations'!$D$20-AVERAGE('Weather Data'!F1427,'Weather Data'!F1429),0))</f>
        <v>25.599999904632568</v>
      </c>
      <c r="K1428">
        <f>IF(G1428&lt;&gt;"",MAX('DDD Model Calculations'!$D$20-'Weather Data'!G1428,0),MAX('DDD Model Calculations'!$D$20-AVERAGE('Weather Data'!G1427,'Weather Data'!G1429),0))</f>
        <v>20.400000095367432</v>
      </c>
      <c r="L1428" s="2">
        <f t="shared" si="110"/>
        <v>43066</v>
      </c>
      <c r="M1428">
        <f t="shared" si="111"/>
        <v>14088.399998947978</v>
      </c>
      <c r="N1428">
        <f t="shared" si="112"/>
        <v>14891.699998624623</v>
      </c>
      <c r="O1428">
        <f t="shared" si="113"/>
        <v>16908.500002488494</v>
      </c>
      <c r="P1428">
        <f t="shared" si="114"/>
        <v>20962.200017310679</v>
      </c>
    </row>
    <row r="1429" spans="1:16" x14ac:dyDescent="0.4">
      <c r="A1429" s="1">
        <v>2017</v>
      </c>
      <c r="B1429" s="1">
        <v>11</v>
      </c>
      <c r="C1429" s="1">
        <v>28</v>
      </c>
      <c r="D1429" s="1">
        <v>8.8999996185302734</v>
      </c>
      <c r="E1429" s="1">
        <v>7.3000001907348633</v>
      </c>
      <c r="F1429" s="1">
        <v>-1.3999999761581421</v>
      </c>
      <c r="G1429" s="1">
        <v>-0.30000001192092901</v>
      </c>
      <c r="H1429">
        <f>IF(D1429&lt;&gt;"",MAX('DDD Model Calculations'!$D$20-'Weather Data'!D1429,0),MAX('DDD Model Calculations'!$D$20-AVERAGE('Weather Data'!D1428,'Weather Data'!D1430),0))</f>
        <v>9.1000003814697266</v>
      </c>
      <c r="I1429">
        <f>IF(E1429&lt;&gt;"",MAX('DDD Model Calculations'!$D$20-'Weather Data'!E1429,0),MAX('DDD Model Calculations'!$D$20-AVERAGE('Weather Data'!E1428,'Weather Data'!E1430),0))</f>
        <v>10.699999809265137</v>
      </c>
      <c r="J1429">
        <f>IF(F1429&lt;&gt;"",MAX('DDD Model Calculations'!$D$20-'Weather Data'!F1429,0),MAX('DDD Model Calculations'!$D$20-AVERAGE('Weather Data'!F1428,'Weather Data'!F1430),0))</f>
        <v>19.399999976158142</v>
      </c>
      <c r="K1429">
        <f>IF(G1429&lt;&gt;"",MAX('DDD Model Calculations'!$D$20-'Weather Data'!G1429,0),MAX('DDD Model Calculations'!$D$20-AVERAGE('Weather Data'!G1428,'Weather Data'!G1430),0))</f>
        <v>18.300000011920929</v>
      </c>
      <c r="L1429" s="2">
        <f t="shared" si="110"/>
        <v>43067</v>
      </c>
      <c r="M1429">
        <f t="shared" si="111"/>
        <v>14097.499999329448</v>
      </c>
      <c r="N1429">
        <f t="shared" si="112"/>
        <v>14902.399998433888</v>
      </c>
      <c r="O1429">
        <f t="shared" si="113"/>
        <v>16927.900002464652</v>
      </c>
      <c r="P1429">
        <f t="shared" si="114"/>
        <v>20980.5000173226</v>
      </c>
    </row>
    <row r="1430" spans="1:16" x14ac:dyDescent="0.4">
      <c r="A1430" s="1">
        <v>2017</v>
      </c>
      <c r="B1430" s="1">
        <v>11</v>
      </c>
      <c r="C1430" s="1">
        <v>29</v>
      </c>
      <c r="D1430" s="1">
        <v>4.6999998092651367</v>
      </c>
      <c r="E1430" s="1">
        <v>2.2000000476837158</v>
      </c>
      <c r="F1430" s="1">
        <v>1</v>
      </c>
      <c r="G1430" s="1">
        <v>-4.5</v>
      </c>
      <c r="H1430">
        <f>IF(D1430&lt;&gt;"",MAX('DDD Model Calculations'!$D$20-'Weather Data'!D1430,0),MAX('DDD Model Calculations'!$D$20-AVERAGE('Weather Data'!D1429,'Weather Data'!D1431),0))</f>
        <v>13.300000190734863</v>
      </c>
      <c r="I1430">
        <f>IF(E1430&lt;&gt;"",MAX('DDD Model Calculations'!$D$20-'Weather Data'!E1430,0),MAX('DDD Model Calculations'!$D$20-AVERAGE('Weather Data'!E1429,'Weather Data'!E1431),0))</f>
        <v>15.799999952316284</v>
      </c>
      <c r="J1430">
        <f>IF(F1430&lt;&gt;"",MAX('DDD Model Calculations'!$D$20-'Weather Data'!F1430,0),MAX('DDD Model Calculations'!$D$20-AVERAGE('Weather Data'!F1429,'Weather Data'!F1431),0))</f>
        <v>17</v>
      </c>
      <c r="K1430">
        <f>IF(G1430&lt;&gt;"",MAX('DDD Model Calculations'!$D$20-'Weather Data'!G1430,0),MAX('DDD Model Calculations'!$D$20-AVERAGE('Weather Data'!G1429,'Weather Data'!G1431),0))</f>
        <v>22.5</v>
      </c>
      <c r="L1430" s="2">
        <f t="shared" si="110"/>
        <v>43068</v>
      </c>
      <c r="M1430">
        <f t="shared" si="111"/>
        <v>14110.799999520183</v>
      </c>
      <c r="N1430">
        <f t="shared" si="112"/>
        <v>14918.199998386204</v>
      </c>
      <c r="O1430">
        <f t="shared" si="113"/>
        <v>16944.900002464652</v>
      </c>
      <c r="P1430">
        <f t="shared" si="114"/>
        <v>21003.0000173226</v>
      </c>
    </row>
    <row r="1431" spans="1:16" x14ac:dyDescent="0.4">
      <c r="A1431" s="1">
        <v>2017</v>
      </c>
      <c r="B1431" s="1">
        <v>11</v>
      </c>
      <c r="C1431" s="1">
        <v>30</v>
      </c>
      <c r="D1431" s="1">
        <v>1.700000047683716</v>
      </c>
      <c r="E1431" s="1">
        <v>1.700000047683716</v>
      </c>
      <c r="F1431" s="1">
        <v>-2</v>
      </c>
      <c r="G1431" s="1">
        <v>0.20000000298023221</v>
      </c>
      <c r="H1431">
        <f>IF(D1431&lt;&gt;"",MAX('DDD Model Calculations'!$D$20-'Weather Data'!D1431,0),MAX('DDD Model Calculations'!$D$20-AVERAGE('Weather Data'!D1430,'Weather Data'!D1432),0))</f>
        <v>16.299999952316284</v>
      </c>
      <c r="I1431">
        <f>IF(E1431&lt;&gt;"",MAX('DDD Model Calculations'!$D$20-'Weather Data'!E1431,0),MAX('DDD Model Calculations'!$D$20-AVERAGE('Weather Data'!E1430,'Weather Data'!E1432),0))</f>
        <v>16.299999952316284</v>
      </c>
      <c r="J1431">
        <f>IF(F1431&lt;&gt;"",MAX('DDD Model Calculations'!$D$20-'Weather Data'!F1431,0),MAX('DDD Model Calculations'!$D$20-AVERAGE('Weather Data'!F1430,'Weather Data'!F1432),0))</f>
        <v>20</v>
      </c>
      <c r="K1431">
        <f>IF(G1431&lt;&gt;"",MAX('DDD Model Calculations'!$D$20-'Weather Data'!G1431,0),MAX('DDD Model Calculations'!$D$20-AVERAGE('Weather Data'!G1430,'Weather Data'!G1432),0))</f>
        <v>17.799999997019768</v>
      </c>
      <c r="L1431" s="2">
        <f t="shared" si="110"/>
        <v>43069</v>
      </c>
      <c r="M1431">
        <f t="shared" si="111"/>
        <v>14127.099999472499</v>
      </c>
      <c r="N1431">
        <f t="shared" si="112"/>
        <v>14934.499998338521</v>
      </c>
      <c r="O1431">
        <f t="shared" si="113"/>
        <v>16964.900002464652</v>
      </c>
      <c r="P1431">
        <f t="shared" si="114"/>
        <v>21020.80001731962</v>
      </c>
    </row>
    <row r="1432" spans="1:16" x14ac:dyDescent="0.4">
      <c r="A1432" s="1">
        <v>2017</v>
      </c>
      <c r="B1432" s="1">
        <v>12</v>
      </c>
      <c r="C1432" s="1">
        <v>1</v>
      </c>
      <c r="D1432" s="1">
        <v>4.6999998092651367</v>
      </c>
      <c r="E1432" s="1">
        <v>2.7999999523162842</v>
      </c>
      <c r="F1432" s="1">
        <v>1.6000000238418579</v>
      </c>
      <c r="G1432" s="1">
        <v>-0.40000000596046448</v>
      </c>
      <c r="H1432">
        <f>IF(D1432&lt;&gt;"",MAX('DDD Model Calculations'!$D$20-'Weather Data'!D1432,0),MAX('DDD Model Calculations'!$D$20-AVERAGE('Weather Data'!D1431,'Weather Data'!D1433),0))</f>
        <v>13.300000190734863</v>
      </c>
      <c r="I1432">
        <f>IF(E1432&lt;&gt;"",MAX('DDD Model Calculations'!$D$20-'Weather Data'!E1432,0),MAX('DDD Model Calculations'!$D$20-AVERAGE('Weather Data'!E1431,'Weather Data'!E1433),0))</f>
        <v>15.200000047683716</v>
      </c>
      <c r="J1432">
        <f>IF(F1432&lt;&gt;"",MAX('DDD Model Calculations'!$D$20-'Weather Data'!F1432,0),MAX('DDD Model Calculations'!$D$20-AVERAGE('Weather Data'!F1431,'Weather Data'!F1433),0))</f>
        <v>16.399999976158142</v>
      </c>
      <c r="K1432">
        <f>IF(G1432&lt;&gt;"",MAX('DDD Model Calculations'!$D$20-'Weather Data'!G1432,0),MAX('DDD Model Calculations'!$D$20-AVERAGE('Weather Data'!G1431,'Weather Data'!G1433),0))</f>
        <v>18.400000005960464</v>
      </c>
      <c r="L1432" s="2">
        <f t="shared" si="110"/>
        <v>43070</v>
      </c>
      <c r="M1432">
        <f t="shared" si="111"/>
        <v>14140.399999663234</v>
      </c>
      <c r="N1432">
        <f t="shared" si="112"/>
        <v>14949.699998386204</v>
      </c>
      <c r="O1432">
        <f t="shared" si="113"/>
        <v>16981.30000244081</v>
      </c>
      <c r="P1432">
        <f t="shared" si="114"/>
        <v>21039.20001732558</v>
      </c>
    </row>
    <row r="1433" spans="1:16" x14ac:dyDescent="0.4">
      <c r="A1433" s="1">
        <v>2017</v>
      </c>
      <c r="B1433" s="1">
        <v>12</v>
      </c>
      <c r="C1433" s="1">
        <v>2</v>
      </c>
      <c r="D1433" s="1">
        <v>3</v>
      </c>
      <c r="E1433" s="1">
        <v>3.5</v>
      </c>
      <c r="F1433" s="1">
        <v>2.2999999523162842</v>
      </c>
      <c r="G1433" s="1">
        <v>2.2000000476837158</v>
      </c>
      <c r="H1433">
        <f>IF(D1433&lt;&gt;"",MAX('DDD Model Calculations'!$D$20-'Weather Data'!D1433,0),MAX('DDD Model Calculations'!$D$20-AVERAGE('Weather Data'!D1432,'Weather Data'!D1434),0))</f>
        <v>15</v>
      </c>
      <c r="I1433">
        <f>IF(E1433&lt;&gt;"",MAX('DDD Model Calculations'!$D$20-'Weather Data'!E1433,0),MAX('DDD Model Calculations'!$D$20-AVERAGE('Weather Data'!E1432,'Weather Data'!E1434),0))</f>
        <v>14.5</v>
      </c>
      <c r="J1433">
        <f>IF(F1433&lt;&gt;"",MAX('DDD Model Calculations'!$D$20-'Weather Data'!F1433,0),MAX('DDD Model Calculations'!$D$20-AVERAGE('Weather Data'!F1432,'Weather Data'!F1434),0))</f>
        <v>15.700000047683716</v>
      </c>
      <c r="K1433">
        <f>IF(G1433&lt;&gt;"",MAX('DDD Model Calculations'!$D$20-'Weather Data'!G1433,0),MAX('DDD Model Calculations'!$D$20-AVERAGE('Weather Data'!G1432,'Weather Data'!G1434),0))</f>
        <v>15.799999952316284</v>
      </c>
      <c r="L1433" s="2">
        <f t="shared" si="110"/>
        <v>43071</v>
      </c>
      <c r="M1433">
        <f t="shared" si="111"/>
        <v>14155.399999663234</v>
      </c>
      <c r="N1433">
        <f t="shared" si="112"/>
        <v>14964.199998386204</v>
      </c>
      <c r="O1433">
        <f t="shared" si="113"/>
        <v>16997.000002488494</v>
      </c>
      <c r="P1433">
        <f t="shared" si="114"/>
        <v>21055.000017277896</v>
      </c>
    </row>
    <row r="1434" spans="1:16" x14ac:dyDescent="0.4">
      <c r="A1434" s="1">
        <v>2017</v>
      </c>
      <c r="B1434" s="1">
        <v>12</v>
      </c>
      <c r="C1434" s="1">
        <v>3</v>
      </c>
      <c r="D1434" s="1">
        <v>3.2000000476837158</v>
      </c>
      <c r="E1434" s="1">
        <v>2</v>
      </c>
      <c r="F1434" s="1">
        <v>0.20000000298023221</v>
      </c>
      <c r="G1434" s="1">
        <v>2.2000000476837158</v>
      </c>
      <c r="H1434">
        <f>IF(D1434&lt;&gt;"",MAX('DDD Model Calculations'!$D$20-'Weather Data'!D1434,0),MAX('DDD Model Calculations'!$D$20-AVERAGE('Weather Data'!D1433,'Weather Data'!D1435),0))</f>
        <v>14.799999952316284</v>
      </c>
      <c r="I1434">
        <f>IF(E1434&lt;&gt;"",MAX('DDD Model Calculations'!$D$20-'Weather Data'!E1434,0),MAX('DDD Model Calculations'!$D$20-AVERAGE('Weather Data'!E1433,'Weather Data'!E1435),0))</f>
        <v>16</v>
      </c>
      <c r="J1434">
        <f>IF(F1434&lt;&gt;"",MAX('DDD Model Calculations'!$D$20-'Weather Data'!F1434,0),MAX('DDD Model Calculations'!$D$20-AVERAGE('Weather Data'!F1433,'Weather Data'!F1435),0))</f>
        <v>17.799999997019768</v>
      </c>
      <c r="K1434">
        <f>IF(G1434&lt;&gt;"",MAX('DDD Model Calculations'!$D$20-'Weather Data'!G1434,0),MAX('DDD Model Calculations'!$D$20-AVERAGE('Weather Data'!G1433,'Weather Data'!G1435),0))</f>
        <v>15.799999952316284</v>
      </c>
      <c r="L1434" s="2">
        <f t="shared" si="110"/>
        <v>43072</v>
      </c>
      <c r="M1434">
        <f t="shared" si="111"/>
        <v>14170.19999961555</v>
      </c>
      <c r="N1434">
        <f t="shared" si="112"/>
        <v>14980.199998386204</v>
      </c>
      <c r="O1434">
        <f t="shared" si="113"/>
        <v>17014.800002485514</v>
      </c>
      <c r="P1434">
        <f t="shared" si="114"/>
        <v>21070.800017230213</v>
      </c>
    </row>
    <row r="1435" spans="1:16" x14ac:dyDescent="0.4">
      <c r="A1435" s="1">
        <v>2017</v>
      </c>
      <c r="B1435" s="1">
        <v>12</v>
      </c>
      <c r="C1435" s="1">
        <v>4</v>
      </c>
      <c r="D1435" s="1">
        <v>3.2999999523162842</v>
      </c>
      <c r="E1435" s="1">
        <v>4.3000001907348633</v>
      </c>
      <c r="F1435" s="1">
        <v>0.80000001192092896</v>
      </c>
      <c r="G1435" s="1">
        <v>3.2000000476837158</v>
      </c>
      <c r="H1435">
        <f>IF(D1435&lt;&gt;"",MAX('DDD Model Calculations'!$D$20-'Weather Data'!D1435,0),MAX('DDD Model Calculations'!$D$20-AVERAGE('Weather Data'!D1434,'Weather Data'!D1436),0))</f>
        <v>14.700000047683716</v>
      </c>
      <c r="I1435">
        <f>IF(E1435&lt;&gt;"",MAX('DDD Model Calculations'!$D$20-'Weather Data'!E1435,0),MAX('DDD Model Calculations'!$D$20-AVERAGE('Weather Data'!E1434,'Weather Data'!E1436),0))</f>
        <v>13.699999809265137</v>
      </c>
      <c r="J1435">
        <f>IF(F1435&lt;&gt;"",MAX('DDD Model Calculations'!$D$20-'Weather Data'!F1435,0),MAX('DDD Model Calculations'!$D$20-AVERAGE('Weather Data'!F1434,'Weather Data'!F1436),0))</f>
        <v>17.199999988079071</v>
      </c>
      <c r="K1435">
        <f>IF(G1435&lt;&gt;"",MAX('DDD Model Calculations'!$D$20-'Weather Data'!G1435,0),MAX('DDD Model Calculations'!$D$20-AVERAGE('Weather Data'!G1434,'Weather Data'!G1436),0))</f>
        <v>14.799999952316284</v>
      </c>
      <c r="L1435" s="2">
        <f t="shared" si="110"/>
        <v>43073</v>
      </c>
      <c r="M1435">
        <f t="shared" si="111"/>
        <v>14184.899999663234</v>
      </c>
      <c r="N1435">
        <f t="shared" si="112"/>
        <v>14993.899998195469</v>
      </c>
      <c r="O1435">
        <f t="shared" si="113"/>
        <v>17032.000002473593</v>
      </c>
      <c r="P1435">
        <f t="shared" si="114"/>
        <v>21085.600017182529</v>
      </c>
    </row>
    <row r="1436" spans="1:16" x14ac:dyDescent="0.4">
      <c r="A1436" s="1">
        <v>2017</v>
      </c>
      <c r="B1436" s="1">
        <v>12</v>
      </c>
      <c r="C1436" s="1">
        <v>5</v>
      </c>
      <c r="D1436" s="1">
        <v>5.4000000953674316</v>
      </c>
      <c r="E1436" s="1">
        <v>4.8000001907348633</v>
      </c>
      <c r="F1436" s="1">
        <v>6.8000001907348633</v>
      </c>
      <c r="G1436" s="1">
        <v>-3.5999999046325679</v>
      </c>
      <c r="H1436">
        <f>IF(D1436&lt;&gt;"",MAX('DDD Model Calculations'!$D$20-'Weather Data'!D1436,0),MAX('DDD Model Calculations'!$D$20-AVERAGE('Weather Data'!D1435,'Weather Data'!D1437),0))</f>
        <v>12.599999904632568</v>
      </c>
      <c r="I1436">
        <f>IF(E1436&lt;&gt;"",MAX('DDD Model Calculations'!$D$20-'Weather Data'!E1436,0),MAX('DDD Model Calculations'!$D$20-AVERAGE('Weather Data'!E1435,'Weather Data'!E1437),0))</f>
        <v>13.199999809265137</v>
      </c>
      <c r="J1436">
        <f>IF(F1436&lt;&gt;"",MAX('DDD Model Calculations'!$D$20-'Weather Data'!F1436,0),MAX('DDD Model Calculations'!$D$20-AVERAGE('Weather Data'!F1435,'Weather Data'!F1437),0))</f>
        <v>11.199999809265137</v>
      </c>
      <c r="K1436">
        <f>IF(G1436&lt;&gt;"",MAX('DDD Model Calculations'!$D$20-'Weather Data'!G1436,0),MAX('DDD Model Calculations'!$D$20-AVERAGE('Weather Data'!G1435,'Weather Data'!G1437),0))</f>
        <v>21.599999904632568</v>
      </c>
      <c r="L1436" s="2">
        <f t="shared" si="110"/>
        <v>43074</v>
      </c>
      <c r="M1436">
        <f t="shared" si="111"/>
        <v>14197.499999567866</v>
      </c>
      <c r="N1436">
        <f t="shared" si="112"/>
        <v>15007.099998004735</v>
      </c>
      <c r="O1436">
        <f t="shared" si="113"/>
        <v>17043.200002282858</v>
      </c>
      <c r="P1436">
        <f t="shared" si="114"/>
        <v>21107.200017087162</v>
      </c>
    </row>
    <row r="1437" spans="1:16" x14ac:dyDescent="0.4">
      <c r="A1437" s="1">
        <v>2017</v>
      </c>
      <c r="B1437" s="1">
        <v>12</v>
      </c>
      <c r="C1437" s="1">
        <v>6</v>
      </c>
      <c r="D1437" s="1">
        <v>0.5</v>
      </c>
      <c r="E1437" s="1">
        <v>-0.60000002384185791</v>
      </c>
      <c r="F1437" s="1">
        <v>1.5</v>
      </c>
      <c r="G1437" s="1">
        <v>-9.8999996185302734</v>
      </c>
      <c r="H1437">
        <f>IF(D1437&lt;&gt;"",MAX('DDD Model Calculations'!$D$20-'Weather Data'!D1437,0),MAX('DDD Model Calculations'!$D$20-AVERAGE('Weather Data'!D1436,'Weather Data'!D1438),0))</f>
        <v>17.5</v>
      </c>
      <c r="I1437">
        <f>IF(E1437&lt;&gt;"",MAX('DDD Model Calculations'!$D$20-'Weather Data'!E1437,0),MAX('DDD Model Calculations'!$D$20-AVERAGE('Weather Data'!E1436,'Weather Data'!E1438),0))</f>
        <v>18.600000023841858</v>
      </c>
      <c r="J1437">
        <f>IF(F1437&lt;&gt;"",MAX('DDD Model Calculations'!$D$20-'Weather Data'!F1437,0),MAX('DDD Model Calculations'!$D$20-AVERAGE('Weather Data'!F1436,'Weather Data'!F1438),0))</f>
        <v>16.5</v>
      </c>
      <c r="K1437">
        <f>IF(G1437&lt;&gt;"",MAX('DDD Model Calculations'!$D$20-'Weather Data'!G1437,0),MAX('DDD Model Calculations'!$D$20-AVERAGE('Weather Data'!G1436,'Weather Data'!G1438),0))</f>
        <v>27.899999618530273</v>
      </c>
      <c r="L1437" s="2">
        <f t="shared" si="110"/>
        <v>43075</v>
      </c>
      <c r="M1437">
        <f t="shared" si="111"/>
        <v>14214.999999567866</v>
      </c>
      <c r="N1437">
        <f t="shared" si="112"/>
        <v>15025.699998028576</v>
      </c>
      <c r="O1437">
        <f t="shared" si="113"/>
        <v>17059.700002282858</v>
      </c>
      <c r="P1437">
        <f t="shared" si="114"/>
        <v>21135.100016705692</v>
      </c>
    </row>
    <row r="1438" spans="1:16" x14ac:dyDescent="0.4">
      <c r="A1438" s="1">
        <v>2017</v>
      </c>
      <c r="B1438" s="1">
        <v>12</v>
      </c>
      <c r="C1438" s="1">
        <v>7</v>
      </c>
      <c r="D1438" s="1">
        <v>-1.6000000238418579</v>
      </c>
      <c r="E1438" s="1">
        <v>-3</v>
      </c>
      <c r="F1438" s="1">
        <v>-2.2000000476837158</v>
      </c>
      <c r="G1438" s="1">
        <v>-11.80000019073486</v>
      </c>
      <c r="H1438">
        <f>IF(D1438&lt;&gt;"",MAX('DDD Model Calculations'!$D$20-'Weather Data'!D1438,0),MAX('DDD Model Calculations'!$D$20-AVERAGE('Weather Data'!D1437,'Weather Data'!D1439),0))</f>
        <v>19.600000023841858</v>
      </c>
      <c r="I1438">
        <f>IF(E1438&lt;&gt;"",MAX('DDD Model Calculations'!$D$20-'Weather Data'!E1438,0),MAX('DDD Model Calculations'!$D$20-AVERAGE('Weather Data'!E1437,'Weather Data'!E1439),0))</f>
        <v>21</v>
      </c>
      <c r="J1438">
        <f>IF(F1438&lt;&gt;"",MAX('DDD Model Calculations'!$D$20-'Weather Data'!F1438,0),MAX('DDD Model Calculations'!$D$20-AVERAGE('Weather Data'!F1437,'Weather Data'!F1439),0))</f>
        <v>20.200000047683716</v>
      </c>
      <c r="K1438">
        <f>IF(G1438&lt;&gt;"",MAX('DDD Model Calculations'!$D$20-'Weather Data'!G1438,0),MAX('DDD Model Calculations'!$D$20-AVERAGE('Weather Data'!G1437,'Weather Data'!G1439),0))</f>
        <v>29.80000019073486</v>
      </c>
      <c r="L1438" s="2">
        <f t="shared" si="110"/>
        <v>43076</v>
      </c>
      <c r="M1438">
        <f t="shared" si="111"/>
        <v>14234.599999591708</v>
      </c>
      <c r="N1438">
        <f t="shared" si="112"/>
        <v>15046.699998028576</v>
      </c>
      <c r="O1438">
        <f t="shared" si="113"/>
        <v>17079.900002330542</v>
      </c>
      <c r="P1438">
        <f t="shared" si="114"/>
        <v>21164.900016896427</v>
      </c>
    </row>
    <row r="1439" spans="1:16" x14ac:dyDescent="0.4">
      <c r="A1439" s="1">
        <v>2017</v>
      </c>
      <c r="B1439" s="1">
        <v>12</v>
      </c>
      <c r="C1439" s="1">
        <v>8</v>
      </c>
      <c r="D1439" s="1">
        <v>-1.200000047683716</v>
      </c>
      <c r="E1439" s="1">
        <v>-3</v>
      </c>
      <c r="F1439" s="1">
        <v>-2.0999999046325679</v>
      </c>
      <c r="G1439" s="1">
        <v>-12.89999961853027</v>
      </c>
      <c r="H1439">
        <f>IF(D1439&lt;&gt;"",MAX('DDD Model Calculations'!$D$20-'Weather Data'!D1439,0),MAX('DDD Model Calculations'!$D$20-AVERAGE('Weather Data'!D1438,'Weather Data'!D1440),0))</f>
        <v>19.200000047683716</v>
      </c>
      <c r="I1439">
        <f>IF(E1439&lt;&gt;"",MAX('DDD Model Calculations'!$D$20-'Weather Data'!E1439,0),MAX('DDD Model Calculations'!$D$20-AVERAGE('Weather Data'!E1438,'Weather Data'!E1440),0))</f>
        <v>21</v>
      </c>
      <c r="J1439">
        <f>IF(F1439&lt;&gt;"",MAX('DDD Model Calculations'!$D$20-'Weather Data'!F1439,0),MAX('DDD Model Calculations'!$D$20-AVERAGE('Weather Data'!F1438,'Weather Data'!F1440),0))</f>
        <v>20.099999904632568</v>
      </c>
      <c r="K1439">
        <f>IF(G1439&lt;&gt;"",MAX('DDD Model Calculations'!$D$20-'Weather Data'!G1439,0),MAX('DDD Model Calculations'!$D$20-AVERAGE('Weather Data'!G1438,'Weather Data'!G1440),0))</f>
        <v>30.89999961853027</v>
      </c>
      <c r="L1439" s="2">
        <f t="shared" si="110"/>
        <v>43077</v>
      </c>
      <c r="M1439">
        <f t="shared" si="111"/>
        <v>14253.799999639392</v>
      </c>
      <c r="N1439">
        <f t="shared" si="112"/>
        <v>15067.699998028576</v>
      </c>
      <c r="O1439">
        <f t="shared" si="113"/>
        <v>17100.000002235174</v>
      </c>
      <c r="P1439">
        <f t="shared" si="114"/>
        <v>21195.800016514957</v>
      </c>
    </row>
    <row r="1440" spans="1:16" x14ac:dyDescent="0.4">
      <c r="A1440" s="1">
        <v>2017</v>
      </c>
      <c r="B1440" s="1">
        <v>12</v>
      </c>
      <c r="C1440" s="1">
        <v>9</v>
      </c>
      <c r="D1440" s="1">
        <v>-1.6000000238418579</v>
      </c>
      <c r="E1440" s="1">
        <v>-2.0999999046325679</v>
      </c>
      <c r="F1440" s="1">
        <v>-3.2999999523162842</v>
      </c>
      <c r="G1440" s="1">
        <v>-15.39999961853027</v>
      </c>
      <c r="H1440">
        <f>IF(D1440&lt;&gt;"",MAX('DDD Model Calculations'!$D$20-'Weather Data'!D1440,0),MAX('DDD Model Calculations'!$D$20-AVERAGE('Weather Data'!D1439,'Weather Data'!D1441),0))</f>
        <v>19.600000023841858</v>
      </c>
      <c r="I1440">
        <f>IF(E1440&lt;&gt;"",MAX('DDD Model Calculations'!$D$20-'Weather Data'!E1440,0),MAX('DDD Model Calculations'!$D$20-AVERAGE('Weather Data'!E1439,'Weather Data'!E1441),0))</f>
        <v>20.099999904632568</v>
      </c>
      <c r="J1440">
        <f>IF(F1440&lt;&gt;"",MAX('DDD Model Calculations'!$D$20-'Weather Data'!F1440,0),MAX('DDD Model Calculations'!$D$20-AVERAGE('Weather Data'!F1439,'Weather Data'!F1441),0))</f>
        <v>21.299999952316284</v>
      </c>
      <c r="K1440">
        <f>IF(G1440&lt;&gt;"",MAX('DDD Model Calculations'!$D$20-'Weather Data'!G1440,0),MAX('DDD Model Calculations'!$D$20-AVERAGE('Weather Data'!G1439,'Weather Data'!G1441),0))</f>
        <v>33.399999618530273</v>
      </c>
      <c r="L1440" s="2">
        <f t="shared" si="110"/>
        <v>43078</v>
      </c>
      <c r="M1440">
        <f t="shared" si="111"/>
        <v>14273.399999663234</v>
      </c>
      <c r="N1440">
        <f t="shared" si="112"/>
        <v>15087.799997933209</v>
      </c>
      <c r="O1440">
        <f t="shared" si="113"/>
        <v>17121.30000218749</v>
      </c>
      <c r="P1440">
        <f t="shared" si="114"/>
        <v>21229.200016133487</v>
      </c>
    </row>
    <row r="1441" spans="1:16" x14ac:dyDescent="0.4">
      <c r="A1441" s="1">
        <v>2017</v>
      </c>
      <c r="B1441" s="1">
        <v>12</v>
      </c>
      <c r="C1441" s="1">
        <v>10</v>
      </c>
      <c r="D1441" s="1">
        <v>-2.7999999523162842</v>
      </c>
      <c r="E1441" s="1">
        <v>-4.3000001907348633</v>
      </c>
      <c r="F1441" s="1">
        <v>-6.5999999046325684</v>
      </c>
      <c r="G1441" s="1">
        <v>-15.5</v>
      </c>
      <c r="H1441">
        <f>IF(D1441&lt;&gt;"",MAX('DDD Model Calculations'!$D$20-'Weather Data'!D1441,0),MAX('DDD Model Calculations'!$D$20-AVERAGE('Weather Data'!D1440,'Weather Data'!D1442),0))</f>
        <v>20.799999952316284</v>
      </c>
      <c r="I1441">
        <f>IF(E1441&lt;&gt;"",MAX('DDD Model Calculations'!$D$20-'Weather Data'!E1441,0),MAX('DDD Model Calculations'!$D$20-AVERAGE('Weather Data'!E1440,'Weather Data'!E1442),0))</f>
        <v>22.300000190734863</v>
      </c>
      <c r="J1441">
        <f>IF(F1441&lt;&gt;"",MAX('DDD Model Calculations'!$D$20-'Weather Data'!F1441,0),MAX('DDD Model Calculations'!$D$20-AVERAGE('Weather Data'!F1440,'Weather Data'!F1442),0))</f>
        <v>24.599999904632568</v>
      </c>
      <c r="K1441">
        <f>IF(G1441&lt;&gt;"",MAX('DDD Model Calculations'!$D$20-'Weather Data'!G1441,0),MAX('DDD Model Calculations'!$D$20-AVERAGE('Weather Data'!G1440,'Weather Data'!G1442),0))</f>
        <v>33.5</v>
      </c>
      <c r="L1441" s="2">
        <f t="shared" si="110"/>
        <v>43079</v>
      </c>
      <c r="M1441">
        <f t="shared" si="111"/>
        <v>14294.19999961555</v>
      </c>
      <c r="N1441">
        <f t="shared" si="112"/>
        <v>15110.099998123944</v>
      </c>
      <c r="O1441">
        <f t="shared" si="113"/>
        <v>17145.900002092123</v>
      </c>
      <c r="P1441">
        <f t="shared" si="114"/>
        <v>21262.700016133487</v>
      </c>
    </row>
    <row r="1442" spans="1:16" x14ac:dyDescent="0.4">
      <c r="A1442" s="1">
        <v>2017</v>
      </c>
      <c r="B1442" s="1">
        <v>12</v>
      </c>
      <c r="C1442" s="1">
        <v>11</v>
      </c>
      <c r="D1442" s="1">
        <v>-5</v>
      </c>
      <c r="E1442" s="1">
        <v>-5.6999998092651367</v>
      </c>
      <c r="F1442" s="1">
        <v>-13.69999980926514</v>
      </c>
      <c r="G1442" s="1">
        <v>-13.5</v>
      </c>
      <c r="H1442">
        <f>IF(D1442&lt;&gt;"",MAX('DDD Model Calculations'!$D$20-'Weather Data'!D1442,0),MAX('DDD Model Calculations'!$D$20-AVERAGE('Weather Data'!D1441,'Weather Data'!D1443),0))</f>
        <v>23</v>
      </c>
      <c r="I1442">
        <f>IF(E1442&lt;&gt;"",MAX('DDD Model Calculations'!$D$20-'Weather Data'!E1442,0),MAX('DDD Model Calculations'!$D$20-AVERAGE('Weather Data'!E1441,'Weather Data'!E1443),0))</f>
        <v>23.699999809265137</v>
      </c>
      <c r="J1442">
        <f>IF(F1442&lt;&gt;"",MAX('DDD Model Calculations'!$D$20-'Weather Data'!F1442,0),MAX('DDD Model Calculations'!$D$20-AVERAGE('Weather Data'!F1441,'Weather Data'!F1443),0))</f>
        <v>31.69999980926514</v>
      </c>
      <c r="K1442">
        <f>IF(G1442&lt;&gt;"",MAX('DDD Model Calculations'!$D$20-'Weather Data'!G1442,0),MAX('DDD Model Calculations'!$D$20-AVERAGE('Weather Data'!G1441,'Weather Data'!G1443),0))</f>
        <v>31.5</v>
      </c>
      <c r="L1442" s="2">
        <f t="shared" si="110"/>
        <v>43080</v>
      </c>
      <c r="M1442">
        <f t="shared" si="111"/>
        <v>14317.19999961555</v>
      </c>
      <c r="N1442">
        <f t="shared" si="112"/>
        <v>15133.799997933209</v>
      </c>
      <c r="O1442">
        <f t="shared" si="113"/>
        <v>17177.600001901388</v>
      </c>
      <c r="P1442">
        <f t="shared" si="114"/>
        <v>21294.200016133487</v>
      </c>
    </row>
    <row r="1443" spans="1:16" x14ac:dyDescent="0.4">
      <c r="A1443" s="1">
        <v>2017</v>
      </c>
      <c r="B1443" s="1">
        <v>12</v>
      </c>
      <c r="C1443" s="1">
        <v>12</v>
      </c>
      <c r="D1443" s="1">
        <v>-7.1999998092651367</v>
      </c>
      <c r="E1443" s="1">
        <v>-6.4000000953674316</v>
      </c>
      <c r="F1443" s="1">
        <v>-8.8000001907348633</v>
      </c>
      <c r="G1443" s="1">
        <v>-16.60000038146973</v>
      </c>
      <c r="H1443">
        <f>IF(D1443&lt;&gt;"",MAX('DDD Model Calculations'!$D$20-'Weather Data'!D1443,0),MAX('DDD Model Calculations'!$D$20-AVERAGE('Weather Data'!D1442,'Weather Data'!D1444),0))</f>
        <v>25.199999809265137</v>
      </c>
      <c r="I1443">
        <f>IF(E1443&lt;&gt;"",MAX('DDD Model Calculations'!$D$20-'Weather Data'!E1443,0),MAX('DDD Model Calculations'!$D$20-AVERAGE('Weather Data'!E1442,'Weather Data'!E1444),0))</f>
        <v>24.400000095367432</v>
      </c>
      <c r="J1443">
        <f>IF(F1443&lt;&gt;"",MAX('DDD Model Calculations'!$D$20-'Weather Data'!F1443,0),MAX('DDD Model Calculations'!$D$20-AVERAGE('Weather Data'!F1442,'Weather Data'!F1444),0))</f>
        <v>26.800000190734863</v>
      </c>
      <c r="K1443">
        <f>IF(G1443&lt;&gt;"",MAX('DDD Model Calculations'!$D$20-'Weather Data'!G1443,0),MAX('DDD Model Calculations'!$D$20-AVERAGE('Weather Data'!G1442,'Weather Data'!G1444),0))</f>
        <v>34.600000381469727</v>
      </c>
      <c r="L1443" s="2">
        <f t="shared" si="110"/>
        <v>43081</v>
      </c>
      <c r="M1443">
        <f t="shared" si="111"/>
        <v>14342.399999424815</v>
      </c>
      <c r="N1443">
        <f t="shared" si="112"/>
        <v>15158.199998028576</v>
      </c>
      <c r="O1443">
        <f t="shared" si="113"/>
        <v>17204.400002092123</v>
      </c>
      <c r="P1443">
        <f t="shared" si="114"/>
        <v>21328.800016514957</v>
      </c>
    </row>
    <row r="1444" spans="1:16" x14ac:dyDescent="0.4">
      <c r="A1444" s="1">
        <v>2017</v>
      </c>
      <c r="B1444" s="1">
        <v>12</v>
      </c>
      <c r="C1444" s="1">
        <v>13</v>
      </c>
      <c r="D1444" s="1">
        <v>-10.10000038146973</v>
      </c>
      <c r="E1444" s="1">
        <v>-10.30000019073486</v>
      </c>
      <c r="F1444" s="1">
        <v>-13.89999961853027</v>
      </c>
      <c r="G1444" s="1">
        <v>-14.89999961853027</v>
      </c>
      <c r="H1444">
        <f>IF(D1444&lt;&gt;"",MAX('DDD Model Calculations'!$D$20-'Weather Data'!D1444,0),MAX('DDD Model Calculations'!$D$20-AVERAGE('Weather Data'!D1443,'Weather Data'!D1445),0))</f>
        <v>28.10000038146973</v>
      </c>
      <c r="I1444">
        <f>IF(E1444&lt;&gt;"",MAX('DDD Model Calculations'!$D$20-'Weather Data'!E1444,0),MAX('DDD Model Calculations'!$D$20-AVERAGE('Weather Data'!E1443,'Weather Data'!E1445),0))</f>
        <v>28.30000019073486</v>
      </c>
      <c r="J1444">
        <f>IF(F1444&lt;&gt;"",MAX('DDD Model Calculations'!$D$20-'Weather Data'!F1444,0),MAX('DDD Model Calculations'!$D$20-AVERAGE('Weather Data'!F1443,'Weather Data'!F1445),0))</f>
        <v>31.89999961853027</v>
      </c>
      <c r="K1444">
        <f>IF(G1444&lt;&gt;"",MAX('DDD Model Calculations'!$D$20-'Weather Data'!G1444,0),MAX('DDD Model Calculations'!$D$20-AVERAGE('Weather Data'!G1443,'Weather Data'!G1445),0))</f>
        <v>32.899999618530273</v>
      </c>
      <c r="L1444" s="2">
        <f t="shared" si="110"/>
        <v>43082</v>
      </c>
      <c r="M1444">
        <f t="shared" si="111"/>
        <v>14370.499999806285</v>
      </c>
      <c r="N1444">
        <f t="shared" si="112"/>
        <v>15186.499998219311</v>
      </c>
      <c r="O1444">
        <f t="shared" si="113"/>
        <v>17236.300001710653</v>
      </c>
      <c r="P1444">
        <f t="shared" si="114"/>
        <v>21361.700016133487</v>
      </c>
    </row>
    <row r="1445" spans="1:16" x14ac:dyDescent="0.4">
      <c r="A1445" s="1">
        <v>2017</v>
      </c>
      <c r="B1445" s="1">
        <v>12</v>
      </c>
      <c r="C1445" s="1">
        <v>14</v>
      </c>
      <c r="D1445" s="1">
        <v>-11.10000038146973</v>
      </c>
      <c r="E1445" s="1">
        <v>-12.39999961853027</v>
      </c>
      <c r="F1445" s="1">
        <v>-18.29999923706055</v>
      </c>
      <c r="G1445" s="1">
        <v>-15.39999961853027</v>
      </c>
      <c r="H1445">
        <f>IF(D1445&lt;&gt;"",MAX('DDD Model Calculations'!$D$20-'Weather Data'!D1445,0),MAX('DDD Model Calculations'!$D$20-AVERAGE('Weather Data'!D1444,'Weather Data'!D1446),0))</f>
        <v>29.10000038146973</v>
      </c>
      <c r="I1445">
        <f>IF(E1445&lt;&gt;"",MAX('DDD Model Calculations'!$D$20-'Weather Data'!E1445,0),MAX('DDD Model Calculations'!$D$20-AVERAGE('Weather Data'!E1444,'Weather Data'!E1446),0))</f>
        <v>30.39999961853027</v>
      </c>
      <c r="J1445">
        <f>IF(F1445&lt;&gt;"",MAX('DDD Model Calculations'!$D$20-'Weather Data'!F1445,0),MAX('DDD Model Calculations'!$D$20-AVERAGE('Weather Data'!F1444,'Weather Data'!F1446),0))</f>
        <v>36.299999237060547</v>
      </c>
      <c r="K1445">
        <f>IF(G1445&lt;&gt;"",MAX('DDD Model Calculations'!$D$20-'Weather Data'!G1445,0),MAX('DDD Model Calculations'!$D$20-AVERAGE('Weather Data'!G1444,'Weather Data'!G1446),0))</f>
        <v>33.399999618530273</v>
      </c>
      <c r="L1445" s="2">
        <f t="shared" si="110"/>
        <v>43083</v>
      </c>
      <c r="M1445">
        <f t="shared" si="111"/>
        <v>14399.600000187755</v>
      </c>
      <c r="N1445">
        <f t="shared" si="112"/>
        <v>15216.899997837842</v>
      </c>
      <c r="O1445">
        <f t="shared" si="113"/>
        <v>17272.600000947714</v>
      </c>
      <c r="P1445">
        <f t="shared" si="114"/>
        <v>21395.100015752017</v>
      </c>
    </row>
    <row r="1446" spans="1:16" x14ac:dyDescent="0.4">
      <c r="A1446" s="1">
        <v>2017</v>
      </c>
      <c r="B1446" s="1">
        <v>12</v>
      </c>
      <c r="C1446" s="1">
        <v>15</v>
      </c>
      <c r="D1446" s="1">
        <v>-8</v>
      </c>
      <c r="E1446" s="1">
        <v>-9.6000003814697266</v>
      </c>
      <c r="F1446" s="1">
        <v>-17.29999923706055</v>
      </c>
      <c r="G1446" s="1">
        <v>-17</v>
      </c>
      <c r="H1446">
        <f>IF(D1446&lt;&gt;"",MAX('DDD Model Calculations'!$D$20-'Weather Data'!D1446,0),MAX('DDD Model Calculations'!$D$20-AVERAGE('Weather Data'!D1445,'Weather Data'!D1447),0))</f>
        <v>26</v>
      </c>
      <c r="I1446">
        <f>IF(E1446&lt;&gt;"",MAX('DDD Model Calculations'!$D$20-'Weather Data'!E1446,0),MAX('DDD Model Calculations'!$D$20-AVERAGE('Weather Data'!E1445,'Weather Data'!E1447),0))</f>
        <v>27.600000381469727</v>
      </c>
      <c r="J1446">
        <f>IF(F1446&lt;&gt;"",MAX('DDD Model Calculations'!$D$20-'Weather Data'!F1446,0),MAX('DDD Model Calculations'!$D$20-AVERAGE('Weather Data'!F1445,'Weather Data'!F1447),0))</f>
        <v>35.299999237060547</v>
      </c>
      <c r="K1446">
        <f>IF(G1446&lt;&gt;"",MAX('DDD Model Calculations'!$D$20-'Weather Data'!G1446,0),MAX('DDD Model Calculations'!$D$20-AVERAGE('Weather Data'!G1445,'Weather Data'!G1447),0))</f>
        <v>35</v>
      </c>
      <c r="L1446" s="2">
        <f t="shared" si="110"/>
        <v>43084</v>
      </c>
      <c r="M1446">
        <f t="shared" si="111"/>
        <v>14425.600000187755</v>
      </c>
      <c r="N1446">
        <f t="shared" si="112"/>
        <v>15244.499998219311</v>
      </c>
      <c r="O1446">
        <f t="shared" si="113"/>
        <v>17307.900000184774</v>
      </c>
      <c r="P1446">
        <f t="shared" si="114"/>
        <v>21430.100015752017</v>
      </c>
    </row>
    <row r="1447" spans="1:16" x14ac:dyDescent="0.4">
      <c r="A1447" s="1">
        <v>2017</v>
      </c>
      <c r="B1447" s="1">
        <v>12</v>
      </c>
      <c r="C1447" s="1">
        <v>16</v>
      </c>
      <c r="D1447" s="1">
        <v>-7.1999998092651367</v>
      </c>
      <c r="E1447" s="1">
        <v>-5.3000001907348633</v>
      </c>
      <c r="F1447" s="1">
        <v>-14.5</v>
      </c>
      <c r="G1447" s="1">
        <v>-17.79999923706055</v>
      </c>
      <c r="H1447">
        <f>IF(D1447&lt;&gt;"",MAX('DDD Model Calculations'!$D$20-'Weather Data'!D1447,0),MAX('DDD Model Calculations'!$D$20-AVERAGE('Weather Data'!D1446,'Weather Data'!D1448),0))</f>
        <v>25.199999809265137</v>
      </c>
      <c r="I1447">
        <f>IF(E1447&lt;&gt;"",MAX('DDD Model Calculations'!$D$20-'Weather Data'!E1447,0),MAX('DDD Model Calculations'!$D$20-AVERAGE('Weather Data'!E1446,'Weather Data'!E1448),0))</f>
        <v>23.300000190734863</v>
      </c>
      <c r="J1447">
        <f>IF(F1447&lt;&gt;"",MAX('DDD Model Calculations'!$D$20-'Weather Data'!F1447,0),MAX('DDD Model Calculations'!$D$20-AVERAGE('Weather Data'!F1446,'Weather Data'!F1448),0))</f>
        <v>32.5</v>
      </c>
      <c r="K1447">
        <f>IF(G1447&lt;&gt;"",MAX('DDD Model Calculations'!$D$20-'Weather Data'!G1447,0),MAX('DDD Model Calculations'!$D$20-AVERAGE('Weather Data'!G1446,'Weather Data'!G1448),0))</f>
        <v>35.799999237060547</v>
      </c>
      <c r="L1447" s="2">
        <f t="shared" si="110"/>
        <v>43085</v>
      </c>
      <c r="M1447">
        <f t="shared" si="111"/>
        <v>14450.79999999702</v>
      </c>
      <c r="N1447">
        <f t="shared" si="112"/>
        <v>15267.799998410046</v>
      </c>
      <c r="O1447">
        <f t="shared" si="113"/>
        <v>17340.400000184774</v>
      </c>
      <c r="P1447">
        <f t="shared" si="114"/>
        <v>21465.900014989078</v>
      </c>
    </row>
    <row r="1448" spans="1:16" x14ac:dyDescent="0.4">
      <c r="A1448" s="1">
        <v>2017</v>
      </c>
      <c r="B1448" s="1">
        <v>12</v>
      </c>
      <c r="C1448" s="1">
        <v>17</v>
      </c>
      <c r="D1448" s="1">
        <v>-10</v>
      </c>
      <c r="E1448" s="1">
        <v>-6</v>
      </c>
      <c r="F1448" s="1">
        <v>-18.79999923706055</v>
      </c>
      <c r="G1448" s="1">
        <v>-6.0999999046325684</v>
      </c>
      <c r="H1448">
        <f>IF(D1448&lt;&gt;"",MAX('DDD Model Calculations'!$D$20-'Weather Data'!D1448,0),MAX('DDD Model Calculations'!$D$20-AVERAGE('Weather Data'!D1447,'Weather Data'!D1449),0))</f>
        <v>28</v>
      </c>
      <c r="I1448">
        <f>IF(E1448&lt;&gt;"",MAX('DDD Model Calculations'!$D$20-'Weather Data'!E1448,0),MAX('DDD Model Calculations'!$D$20-AVERAGE('Weather Data'!E1447,'Weather Data'!E1449),0))</f>
        <v>24</v>
      </c>
      <c r="J1448">
        <f>IF(F1448&lt;&gt;"",MAX('DDD Model Calculations'!$D$20-'Weather Data'!F1448,0),MAX('DDD Model Calculations'!$D$20-AVERAGE('Weather Data'!F1447,'Weather Data'!F1449),0))</f>
        <v>36.799999237060547</v>
      </c>
      <c r="K1448">
        <f>IF(G1448&lt;&gt;"",MAX('DDD Model Calculations'!$D$20-'Weather Data'!G1448,0),MAX('DDD Model Calculations'!$D$20-AVERAGE('Weather Data'!G1447,'Weather Data'!G1449),0))</f>
        <v>24.099999904632568</v>
      </c>
      <c r="L1448" s="2">
        <f t="shared" si="110"/>
        <v>43086</v>
      </c>
      <c r="M1448">
        <f t="shared" si="111"/>
        <v>14478.79999999702</v>
      </c>
      <c r="N1448">
        <f t="shared" si="112"/>
        <v>15291.799998410046</v>
      </c>
      <c r="O1448">
        <f t="shared" si="113"/>
        <v>17377.199999421835</v>
      </c>
      <c r="P1448">
        <f t="shared" si="114"/>
        <v>21490.000014893711</v>
      </c>
    </row>
    <row r="1449" spans="1:16" x14ac:dyDescent="0.4">
      <c r="A1449" s="1">
        <v>2017</v>
      </c>
      <c r="B1449" s="1">
        <v>12</v>
      </c>
      <c r="C1449" s="1">
        <v>18</v>
      </c>
      <c r="D1449" s="1">
        <v>-1.700000047683716</v>
      </c>
      <c r="E1449" s="1">
        <v>-0.69999998807907104</v>
      </c>
      <c r="F1449" s="1">
        <v>-12.80000019073486</v>
      </c>
      <c r="G1449" s="1">
        <v>-3</v>
      </c>
      <c r="H1449">
        <f>IF(D1449&lt;&gt;"",MAX('DDD Model Calculations'!$D$20-'Weather Data'!D1449,0),MAX('DDD Model Calculations'!$D$20-AVERAGE('Weather Data'!D1448,'Weather Data'!D1450),0))</f>
        <v>19.700000047683716</v>
      </c>
      <c r="I1449">
        <f>IF(E1449&lt;&gt;"",MAX('DDD Model Calculations'!$D$20-'Weather Data'!E1449,0),MAX('DDD Model Calculations'!$D$20-AVERAGE('Weather Data'!E1448,'Weather Data'!E1450),0))</f>
        <v>18.699999988079071</v>
      </c>
      <c r="J1449">
        <f>IF(F1449&lt;&gt;"",MAX('DDD Model Calculations'!$D$20-'Weather Data'!F1449,0),MAX('DDD Model Calculations'!$D$20-AVERAGE('Weather Data'!F1448,'Weather Data'!F1450),0))</f>
        <v>30.80000019073486</v>
      </c>
      <c r="K1449">
        <f>IF(G1449&lt;&gt;"",MAX('DDD Model Calculations'!$D$20-'Weather Data'!G1449,0),MAX('DDD Model Calculations'!$D$20-AVERAGE('Weather Data'!G1448,'Weather Data'!G1450),0))</f>
        <v>21</v>
      </c>
      <c r="L1449" s="2">
        <f t="shared" si="110"/>
        <v>43087</v>
      </c>
      <c r="M1449">
        <f t="shared" si="111"/>
        <v>14498.500000044703</v>
      </c>
      <c r="N1449">
        <f t="shared" si="112"/>
        <v>15310.499998398125</v>
      </c>
      <c r="O1449">
        <f t="shared" si="113"/>
        <v>17407.99999961257</v>
      </c>
      <c r="P1449">
        <f t="shared" si="114"/>
        <v>21511.000014893711</v>
      </c>
    </row>
    <row r="1450" spans="1:16" x14ac:dyDescent="0.4">
      <c r="A1450" s="1">
        <v>2017</v>
      </c>
      <c r="B1450" s="1">
        <v>12</v>
      </c>
      <c r="C1450" s="1">
        <v>19</v>
      </c>
      <c r="D1450" s="1">
        <v>4.0999999046325684</v>
      </c>
      <c r="E1450" s="1">
        <v>3.2999999523162842</v>
      </c>
      <c r="F1450" s="1">
        <v>-3</v>
      </c>
      <c r="G1450" s="1">
        <v>-4.9000000953674316</v>
      </c>
      <c r="H1450">
        <f>IF(D1450&lt;&gt;"",MAX('DDD Model Calculations'!$D$20-'Weather Data'!D1450,0),MAX('DDD Model Calculations'!$D$20-AVERAGE('Weather Data'!D1449,'Weather Data'!D1451),0))</f>
        <v>13.900000095367432</v>
      </c>
      <c r="I1450">
        <f>IF(E1450&lt;&gt;"",MAX('DDD Model Calculations'!$D$20-'Weather Data'!E1450,0),MAX('DDD Model Calculations'!$D$20-AVERAGE('Weather Data'!E1449,'Weather Data'!E1451),0))</f>
        <v>14.700000047683716</v>
      </c>
      <c r="J1450">
        <f>IF(F1450&lt;&gt;"",MAX('DDD Model Calculations'!$D$20-'Weather Data'!F1450,0),MAX('DDD Model Calculations'!$D$20-AVERAGE('Weather Data'!F1449,'Weather Data'!F1451),0))</f>
        <v>21</v>
      </c>
      <c r="K1450">
        <f>IF(G1450&lt;&gt;"",MAX('DDD Model Calculations'!$D$20-'Weather Data'!G1450,0),MAX('DDD Model Calculations'!$D$20-AVERAGE('Weather Data'!G1449,'Weather Data'!G1451),0))</f>
        <v>22.900000095367432</v>
      </c>
      <c r="L1450" s="2">
        <f t="shared" si="110"/>
        <v>43088</v>
      </c>
      <c r="M1450">
        <f t="shared" si="111"/>
        <v>14512.400000140071</v>
      </c>
      <c r="N1450">
        <f t="shared" si="112"/>
        <v>15325.199998445809</v>
      </c>
      <c r="O1450">
        <f t="shared" si="113"/>
        <v>17428.99999961257</v>
      </c>
      <c r="P1450">
        <f t="shared" si="114"/>
        <v>21533.900014989078</v>
      </c>
    </row>
    <row r="1451" spans="1:16" x14ac:dyDescent="0.4">
      <c r="A1451" s="1">
        <v>2017</v>
      </c>
      <c r="B1451" s="1">
        <v>12</v>
      </c>
      <c r="C1451" s="1">
        <v>20</v>
      </c>
      <c r="D1451" s="1">
        <v>-0.89999997615814209</v>
      </c>
      <c r="E1451" s="1">
        <v>-1.1000000238418579</v>
      </c>
      <c r="F1451" s="1">
        <v>-7.1999998092651367</v>
      </c>
      <c r="G1451" s="1">
        <v>-12.60000038146973</v>
      </c>
      <c r="H1451">
        <f>IF(D1451&lt;&gt;"",MAX('DDD Model Calculations'!$D$20-'Weather Data'!D1451,0),MAX('DDD Model Calculations'!$D$20-AVERAGE('Weather Data'!D1450,'Weather Data'!D1452),0))</f>
        <v>18.899999976158142</v>
      </c>
      <c r="I1451">
        <f>IF(E1451&lt;&gt;"",MAX('DDD Model Calculations'!$D$20-'Weather Data'!E1451,0),MAX('DDD Model Calculations'!$D$20-AVERAGE('Weather Data'!E1450,'Weather Data'!E1452),0))</f>
        <v>19.100000023841858</v>
      </c>
      <c r="J1451">
        <f>IF(F1451&lt;&gt;"",MAX('DDD Model Calculations'!$D$20-'Weather Data'!F1451,0),MAX('DDD Model Calculations'!$D$20-AVERAGE('Weather Data'!F1450,'Weather Data'!F1452),0))</f>
        <v>25.199999809265137</v>
      </c>
      <c r="K1451">
        <f>IF(G1451&lt;&gt;"",MAX('DDD Model Calculations'!$D$20-'Weather Data'!G1451,0),MAX('DDD Model Calculations'!$D$20-AVERAGE('Weather Data'!G1450,'Weather Data'!G1452),0))</f>
        <v>30.60000038146973</v>
      </c>
      <c r="L1451" s="2">
        <f t="shared" si="110"/>
        <v>43089</v>
      </c>
      <c r="M1451">
        <f t="shared" si="111"/>
        <v>14531.300000116229</v>
      </c>
      <c r="N1451">
        <f t="shared" si="112"/>
        <v>15344.299998469651</v>
      </c>
      <c r="O1451">
        <f t="shared" si="113"/>
        <v>17454.199999421835</v>
      </c>
      <c r="P1451">
        <f t="shared" si="114"/>
        <v>21564.500015370548</v>
      </c>
    </row>
    <row r="1452" spans="1:16" x14ac:dyDescent="0.4">
      <c r="A1452" s="1">
        <v>2017</v>
      </c>
      <c r="B1452" s="1">
        <v>12</v>
      </c>
      <c r="C1452" s="1">
        <v>21</v>
      </c>
      <c r="D1452" s="1">
        <v>-3.7999999523162842</v>
      </c>
      <c r="E1452" s="1">
        <v>-2.2999999523162842</v>
      </c>
      <c r="F1452" s="1">
        <v>-13.5</v>
      </c>
      <c r="G1452" s="1">
        <v>-13.19999980926514</v>
      </c>
      <c r="H1452">
        <f>IF(D1452&lt;&gt;"",MAX('DDD Model Calculations'!$D$20-'Weather Data'!D1452,0),MAX('DDD Model Calculations'!$D$20-AVERAGE('Weather Data'!D1451,'Weather Data'!D1453),0))</f>
        <v>21.799999952316284</v>
      </c>
      <c r="I1452">
        <f>IF(E1452&lt;&gt;"",MAX('DDD Model Calculations'!$D$20-'Weather Data'!E1452,0),MAX('DDD Model Calculations'!$D$20-AVERAGE('Weather Data'!E1451,'Weather Data'!E1453),0))</f>
        <v>20.299999952316284</v>
      </c>
      <c r="J1452">
        <f>IF(F1452&lt;&gt;"",MAX('DDD Model Calculations'!$D$20-'Weather Data'!F1452,0),MAX('DDD Model Calculations'!$D$20-AVERAGE('Weather Data'!F1451,'Weather Data'!F1453),0))</f>
        <v>31.5</v>
      </c>
      <c r="K1452">
        <f>IF(G1452&lt;&gt;"",MAX('DDD Model Calculations'!$D$20-'Weather Data'!G1452,0),MAX('DDD Model Calculations'!$D$20-AVERAGE('Weather Data'!G1451,'Weather Data'!G1453),0))</f>
        <v>31.19999980926514</v>
      </c>
      <c r="L1452" s="2">
        <f t="shared" si="110"/>
        <v>43090</v>
      </c>
      <c r="M1452">
        <f t="shared" si="111"/>
        <v>14553.100000068545</v>
      </c>
      <c r="N1452">
        <f t="shared" si="112"/>
        <v>15364.599998421967</v>
      </c>
      <c r="O1452">
        <f t="shared" si="113"/>
        <v>17485.699999421835</v>
      </c>
      <c r="P1452">
        <f t="shared" si="114"/>
        <v>21595.700015179813</v>
      </c>
    </row>
    <row r="1453" spans="1:16" x14ac:dyDescent="0.4">
      <c r="A1453" s="1">
        <v>2017</v>
      </c>
      <c r="B1453" s="1">
        <v>12</v>
      </c>
      <c r="C1453" s="1">
        <v>22</v>
      </c>
      <c r="D1453" s="1">
        <v>-4.6999998092651367</v>
      </c>
      <c r="E1453" s="1">
        <v>-2.7999999523162842</v>
      </c>
      <c r="F1453" s="1">
        <v>-13.80000019073486</v>
      </c>
      <c r="G1453" s="1">
        <v>-8.3999996185302734</v>
      </c>
      <c r="H1453">
        <f>IF(D1453&lt;&gt;"",MAX('DDD Model Calculations'!$D$20-'Weather Data'!D1453,0),MAX('DDD Model Calculations'!$D$20-AVERAGE('Weather Data'!D1452,'Weather Data'!D1454),0))</f>
        <v>22.699999809265137</v>
      </c>
      <c r="I1453">
        <f>IF(E1453&lt;&gt;"",MAX('DDD Model Calculations'!$D$20-'Weather Data'!E1453,0),MAX('DDD Model Calculations'!$D$20-AVERAGE('Weather Data'!E1452,'Weather Data'!E1454),0))</f>
        <v>20.799999952316284</v>
      </c>
      <c r="J1453">
        <f>IF(F1453&lt;&gt;"",MAX('DDD Model Calculations'!$D$20-'Weather Data'!F1453,0),MAX('DDD Model Calculations'!$D$20-AVERAGE('Weather Data'!F1452,'Weather Data'!F1454),0))</f>
        <v>31.80000019073486</v>
      </c>
      <c r="K1453">
        <f>IF(G1453&lt;&gt;"",MAX('DDD Model Calculations'!$D$20-'Weather Data'!G1453,0),MAX('DDD Model Calculations'!$D$20-AVERAGE('Weather Data'!G1452,'Weather Data'!G1454),0))</f>
        <v>26.399999618530273</v>
      </c>
      <c r="L1453" s="2">
        <f t="shared" si="110"/>
        <v>43091</v>
      </c>
      <c r="M1453">
        <f t="shared" si="111"/>
        <v>14575.79999987781</v>
      </c>
      <c r="N1453">
        <f t="shared" si="112"/>
        <v>15385.399998374283</v>
      </c>
      <c r="O1453">
        <f t="shared" si="113"/>
        <v>17517.49999961257</v>
      </c>
      <c r="P1453">
        <f t="shared" si="114"/>
        <v>21622.100014798343</v>
      </c>
    </row>
    <row r="1454" spans="1:16" x14ac:dyDescent="0.4">
      <c r="A1454" s="1">
        <v>2017</v>
      </c>
      <c r="B1454" s="1">
        <v>12</v>
      </c>
      <c r="C1454" s="1">
        <v>23</v>
      </c>
      <c r="D1454" s="1">
        <v>-2.0999999046325679</v>
      </c>
      <c r="E1454" s="1">
        <v>-1.8999999761581421</v>
      </c>
      <c r="F1454" s="1">
        <v>-9.3999996185302734</v>
      </c>
      <c r="G1454" s="1">
        <v>-13.89999961853027</v>
      </c>
      <c r="H1454">
        <f>IF(D1454&lt;&gt;"",MAX('DDD Model Calculations'!$D$20-'Weather Data'!D1454,0),MAX('DDD Model Calculations'!$D$20-AVERAGE('Weather Data'!D1453,'Weather Data'!D1455),0))</f>
        <v>20.099999904632568</v>
      </c>
      <c r="I1454">
        <f>IF(E1454&lt;&gt;"",MAX('DDD Model Calculations'!$D$20-'Weather Data'!E1454,0),MAX('DDD Model Calculations'!$D$20-AVERAGE('Weather Data'!E1453,'Weather Data'!E1455),0))</f>
        <v>19.899999976158142</v>
      </c>
      <c r="J1454">
        <f>IF(F1454&lt;&gt;"",MAX('DDD Model Calculations'!$D$20-'Weather Data'!F1454,0),MAX('DDD Model Calculations'!$D$20-AVERAGE('Weather Data'!F1453,'Weather Data'!F1455),0))</f>
        <v>27.399999618530273</v>
      </c>
      <c r="K1454">
        <f>IF(G1454&lt;&gt;"",MAX('DDD Model Calculations'!$D$20-'Weather Data'!G1454,0),MAX('DDD Model Calculations'!$D$20-AVERAGE('Weather Data'!G1453,'Weather Data'!G1455),0))</f>
        <v>31.89999961853027</v>
      </c>
      <c r="L1454" s="2">
        <f t="shared" si="110"/>
        <v>43092</v>
      </c>
      <c r="M1454">
        <f t="shared" si="111"/>
        <v>14595.899999782443</v>
      </c>
      <c r="N1454">
        <f t="shared" si="112"/>
        <v>15405.299998350441</v>
      </c>
      <c r="O1454">
        <f t="shared" si="113"/>
        <v>17544.8999992311</v>
      </c>
      <c r="P1454">
        <f t="shared" si="114"/>
        <v>21654.000014416873</v>
      </c>
    </row>
    <row r="1455" spans="1:16" x14ac:dyDescent="0.4">
      <c r="A1455" s="1">
        <v>2017</v>
      </c>
      <c r="B1455" s="1">
        <v>12</v>
      </c>
      <c r="C1455" s="1">
        <v>24</v>
      </c>
      <c r="D1455" s="1">
        <v>-5.9000000953674316</v>
      </c>
      <c r="E1455" s="1">
        <v>-7.0999999046325684</v>
      </c>
      <c r="F1455" s="1">
        <v>-10.69999980926514</v>
      </c>
      <c r="G1455" s="1">
        <v>-16.79999923706055</v>
      </c>
      <c r="H1455">
        <f>IF(D1455&lt;&gt;"",MAX('DDD Model Calculations'!$D$20-'Weather Data'!D1455,0),MAX('DDD Model Calculations'!$D$20-AVERAGE('Weather Data'!D1454,'Weather Data'!D1456),0))</f>
        <v>23.900000095367432</v>
      </c>
      <c r="I1455">
        <f>IF(E1455&lt;&gt;"",MAX('DDD Model Calculations'!$D$20-'Weather Data'!E1455,0),MAX('DDD Model Calculations'!$D$20-AVERAGE('Weather Data'!E1454,'Weather Data'!E1456),0))</f>
        <v>25.099999904632568</v>
      </c>
      <c r="J1455">
        <f>IF(F1455&lt;&gt;"",MAX('DDD Model Calculations'!$D$20-'Weather Data'!F1455,0),MAX('DDD Model Calculations'!$D$20-AVERAGE('Weather Data'!F1454,'Weather Data'!F1456),0))</f>
        <v>28.69999980926514</v>
      </c>
      <c r="K1455">
        <f>IF(G1455&lt;&gt;"",MAX('DDD Model Calculations'!$D$20-'Weather Data'!G1455,0),MAX('DDD Model Calculations'!$D$20-AVERAGE('Weather Data'!G1454,'Weather Data'!G1456),0))</f>
        <v>34.799999237060547</v>
      </c>
      <c r="L1455" s="2">
        <f t="shared" si="110"/>
        <v>43093</v>
      </c>
      <c r="M1455">
        <f t="shared" si="111"/>
        <v>14619.79999987781</v>
      </c>
      <c r="N1455">
        <f t="shared" si="112"/>
        <v>15430.399998255074</v>
      </c>
      <c r="O1455">
        <f t="shared" si="113"/>
        <v>17573.599999040365</v>
      </c>
      <c r="P1455">
        <f t="shared" si="114"/>
        <v>21688.800013653934</v>
      </c>
    </row>
    <row r="1456" spans="1:16" x14ac:dyDescent="0.4">
      <c r="A1456" s="1">
        <v>2017</v>
      </c>
      <c r="B1456" s="1">
        <v>12</v>
      </c>
      <c r="C1456" s="1">
        <v>25</v>
      </c>
      <c r="D1456" s="1">
        <v>-8.1999998092651367</v>
      </c>
      <c r="E1456" s="1">
        <v>-10</v>
      </c>
      <c r="F1456" s="1">
        <v>-8</v>
      </c>
      <c r="G1456" s="1">
        <v>-24.39999961853027</v>
      </c>
      <c r="H1456">
        <f>IF(D1456&lt;&gt;"",MAX('DDD Model Calculations'!$D$20-'Weather Data'!D1456,0),MAX('DDD Model Calculations'!$D$20-AVERAGE('Weather Data'!D1455,'Weather Data'!D1457),0))</f>
        <v>26.199999809265137</v>
      </c>
      <c r="I1456">
        <f>IF(E1456&lt;&gt;"",MAX('DDD Model Calculations'!$D$20-'Weather Data'!E1456,0),MAX('DDD Model Calculations'!$D$20-AVERAGE('Weather Data'!E1455,'Weather Data'!E1457),0))</f>
        <v>28</v>
      </c>
      <c r="J1456">
        <f>IF(F1456&lt;&gt;"",MAX('DDD Model Calculations'!$D$20-'Weather Data'!F1456,0),MAX('DDD Model Calculations'!$D$20-AVERAGE('Weather Data'!F1455,'Weather Data'!F1457),0))</f>
        <v>26</v>
      </c>
      <c r="K1456">
        <f>IF(G1456&lt;&gt;"",MAX('DDD Model Calculations'!$D$20-'Weather Data'!G1456,0),MAX('DDD Model Calculations'!$D$20-AVERAGE('Weather Data'!G1455,'Weather Data'!G1457),0))</f>
        <v>42.399999618530273</v>
      </c>
      <c r="L1456" s="2">
        <f t="shared" si="110"/>
        <v>43094</v>
      </c>
      <c r="M1456">
        <f t="shared" si="111"/>
        <v>14645.999999687076</v>
      </c>
      <c r="N1456">
        <f t="shared" si="112"/>
        <v>15458.399998255074</v>
      </c>
      <c r="O1456">
        <f t="shared" si="113"/>
        <v>17599.599999040365</v>
      </c>
      <c r="P1456">
        <f t="shared" si="114"/>
        <v>21731.200013272464</v>
      </c>
    </row>
    <row r="1457" spans="1:16" x14ac:dyDescent="0.4">
      <c r="A1457" s="1">
        <v>2017</v>
      </c>
      <c r="B1457" s="1">
        <v>12</v>
      </c>
      <c r="C1457" s="1">
        <v>26</v>
      </c>
      <c r="D1457" s="1">
        <v>-14.39999961853027</v>
      </c>
      <c r="E1457" s="1">
        <v>-16.39999961853027</v>
      </c>
      <c r="F1457" s="1">
        <v>-15.39999961853027</v>
      </c>
      <c r="G1457" s="1">
        <v>-26.70000076293945</v>
      </c>
      <c r="H1457">
        <f>IF(D1457&lt;&gt;"",MAX('DDD Model Calculations'!$D$20-'Weather Data'!D1457,0),MAX('DDD Model Calculations'!$D$20-AVERAGE('Weather Data'!D1456,'Weather Data'!D1458),0))</f>
        <v>32.399999618530273</v>
      </c>
      <c r="I1457">
        <f>IF(E1457&lt;&gt;"",MAX('DDD Model Calculations'!$D$20-'Weather Data'!E1457,0),MAX('DDD Model Calculations'!$D$20-AVERAGE('Weather Data'!E1456,'Weather Data'!E1458),0))</f>
        <v>34.399999618530273</v>
      </c>
      <c r="J1457">
        <f>IF(F1457&lt;&gt;"",MAX('DDD Model Calculations'!$D$20-'Weather Data'!F1457,0),MAX('DDD Model Calculations'!$D$20-AVERAGE('Weather Data'!F1456,'Weather Data'!F1458),0))</f>
        <v>33.399999618530273</v>
      </c>
      <c r="K1457">
        <f>IF(G1457&lt;&gt;"",MAX('DDD Model Calculations'!$D$20-'Weather Data'!G1457,0),MAX('DDD Model Calculations'!$D$20-AVERAGE('Weather Data'!G1456,'Weather Data'!G1458),0))</f>
        <v>44.700000762939453</v>
      </c>
      <c r="L1457" s="2">
        <f t="shared" si="110"/>
        <v>43095</v>
      </c>
      <c r="M1457">
        <f t="shared" si="111"/>
        <v>14678.399999305606</v>
      </c>
      <c r="N1457">
        <f t="shared" si="112"/>
        <v>15492.799997873604</v>
      </c>
      <c r="O1457">
        <f t="shared" si="113"/>
        <v>17632.999998658895</v>
      </c>
      <c r="P1457">
        <f t="shared" si="114"/>
        <v>21775.900014035404</v>
      </c>
    </row>
    <row r="1458" spans="1:16" x14ac:dyDescent="0.4">
      <c r="A1458" s="1">
        <v>2017</v>
      </c>
      <c r="B1458" s="1">
        <v>12</v>
      </c>
      <c r="C1458" s="1">
        <v>27</v>
      </c>
      <c r="D1458" s="1">
        <v>-15.5</v>
      </c>
      <c r="E1458" s="1">
        <v>-16.5</v>
      </c>
      <c r="F1458" s="1">
        <v>-22.89999961853027</v>
      </c>
      <c r="G1458" s="1">
        <v>-25.89999961853027</v>
      </c>
      <c r="H1458">
        <f>IF(D1458&lt;&gt;"",MAX('DDD Model Calculations'!$D$20-'Weather Data'!D1458,0),MAX('DDD Model Calculations'!$D$20-AVERAGE('Weather Data'!D1457,'Weather Data'!D1459),0))</f>
        <v>33.5</v>
      </c>
      <c r="I1458">
        <f>IF(E1458&lt;&gt;"",MAX('DDD Model Calculations'!$D$20-'Weather Data'!E1458,0),MAX('DDD Model Calculations'!$D$20-AVERAGE('Weather Data'!E1457,'Weather Data'!E1459),0))</f>
        <v>34.5</v>
      </c>
      <c r="J1458">
        <f>IF(F1458&lt;&gt;"",MAX('DDD Model Calculations'!$D$20-'Weather Data'!F1458,0),MAX('DDD Model Calculations'!$D$20-AVERAGE('Weather Data'!F1457,'Weather Data'!F1459),0))</f>
        <v>40.899999618530273</v>
      </c>
      <c r="K1458">
        <f>IF(G1458&lt;&gt;"",MAX('DDD Model Calculations'!$D$20-'Weather Data'!G1458,0),MAX('DDD Model Calculations'!$D$20-AVERAGE('Weather Data'!G1457,'Weather Data'!G1459),0))</f>
        <v>43.899999618530273</v>
      </c>
      <c r="L1458" s="2">
        <f t="shared" si="110"/>
        <v>43096</v>
      </c>
      <c r="M1458">
        <f t="shared" si="111"/>
        <v>14711.899999305606</v>
      </c>
      <c r="N1458">
        <f t="shared" si="112"/>
        <v>15527.299997873604</v>
      </c>
      <c r="O1458">
        <f t="shared" si="113"/>
        <v>17673.899998277426</v>
      </c>
      <c r="P1458">
        <f t="shared" si="114"/>
        <v>21819.800013653934</v>
      </c>
    </row>
    <row r="1459" spans="1:16" x14ac:dyDescent="0.4">
      <c r="A1459" s="1">
        <v>2017</v>
      </c>
      <c r="B1459" s="1">
        <v>12</v>
      </c>
      <c r="C1459" s="1">
        <v>28</v>
      </c>
      <c r="D1459" s="1">
        <v>-17.5</v>
      </c>
      <c r="E1459" s="1">
        <v>-15.80000019073486</v>
      </c>
      <c r="F1459" s="1">
        <v>-23.79999923706055</v>
      </c>
      <c r="G1459" s="1">
        <v>-22.39999961853027</v>
      </c>
      <c r="H1459">
        <f>IF(D1459&lt;&gt;"",MAX('DDD Model Calculations'!$D$20-'Weather Data'!D1459,0),MAX('DDD Model Calculations'!$D$20-AVERAGE('Weather Data'!D1458,'Weather Data'!D1460),0))</f>
        <v>35.5</v>
      </c>
      <c r="I1459">
        <f>IF(E1459&lt;&gt;"",MAX('DDD Model Calculations'!$D$20-'Weather Data'!E1459,0),MAX('DDD Model Calculations'!$D$20-AVERAGE('Weather Data'!E1458,'Weather Data'!E1460),0))</f>
        <v>33.800000190734863</v>
      </c>
      <c r="J1459">
        <f>IF(F1459&lt;&gt;"",MAX('DDD Model Calculations'!$D$20-'Weather Data'!F1459,0),MAX('DDD Model Calculations'!$D$20-AVERAGE('Weather Data'!F1458,'Weather Data'!F1460),0))</f>
        <v>41.799999237060547</v>
      </c>
      <c r="K1459">
        <f>IF(G1459&lt;&gt;"",MAX('DDD Model Calculations'!$D$20-'Weather Data'!G1459,0),MAX('DDD Model Calculations'!$D$20-AVERAGE('Weather Data'!G1458,'Weather Data'!G1460),0))</f>
        <v>40.399999618530273</v>
      </c>
      <c r="L1459" s="2">
        <f t="shared" si="110"/>
        <v>43097</v>
      </c>
      <c r="M1459">
        <f t="shared" si="111"/>
        <v>14747.399999305606</v>
      </c>
      <c r="N1459">
        <f t="shared" si="112"/>
        <v>15561.099998064339</v>
      </c>
      <c r="O1459">
        <f t="shared" si="113"/>
        <v>17715.699997514486</v>
      </c>
      <c r="P1459">
        <f t="shared" si="114"/>
        <v>21860.200013272464</v>
      </c>
    </row>
    <row r="1460" spans="1:16" x14ac:dyDescent="0.4">
      <c r="A1460" s="1">
        <v>2017</v>
      </c>
      <c r="B1460" s="1">
        <v>12</v>
      </c>
      <c r="C1460" s="1">
        <v>29</v>
      </c>
      <c r="D1460" s="1">
        <v>-12.30000019073486</v>
      </c>
      <c r="E1460" s="1">
        <v>-12.80000019073486</v>
      </c>
      <c r="F1460" s="1">
        <v>-22.29999923706055</v>
      </c>
      <c r="G1460" s="1">
        <v>-18.60000038146973</v>
      </c>
      <c r="H1460">
        <f>IF(D1460&lt;&gt;"",MAX('DDD Model Calculations'!$D$20-'Weather Data'!D1460,0),MAX('DDD Model Calculations'!$D$20-AVERAGE('Weather Data'!D1459,'Weather Data'!D1461),0))</f>
        <v>30.30000019073486</v>
      </c>
      <c r="I1460">
        <f>IF(E1460&lt;&gt;"",MAX('DDD Model Calculations'!$D$20-'Weather Data'!E1460,0),MAX('DDD Model Calculations'!$D$20-AVERAGE('Weather Data'!E1459,'Weather Data'!E1461),0))</f>
        <v>30.80000019073486</v>
      </c>
      <c r="J1460">
        <f>IF(F1460&lt;&gt;"",MAX('DDD Model Calculations'!$D$20-'Weather Data'!F1460,0),MAX('DDD Model Calculations'!$D$20-AVERAGE('Weather Data'!F1459,'Weather Data'!F1461),0))</f>
        <v>40.299999237060547</v>
      </c>
      <c r="K1460">
        <f>IF(G1460&lt;&gt;"",MAX('DDD Model Calculations'!$D$20-'Weather Data'!G1460,0),MAX('DDD Model Calculations'!$D$20-AVERAGE('Weather Data'!G1459,'Weather Data'!G1461),0))</f>
        <v>36.600000381469727</v>
      </c>
      <c r="L1460" s="2">
        <f t="shared" si="110"/>
        <v>43098</v>
      </c>
      <c r="M1460">
        <f t="shared" si="111"/>
        <v>14777.699999496341</v>
      </c>
      <c r="N1460">
        <f t="shared" si="112"/>
        <v>15591.899998255074</v>
      </c>
      <c r="O1460">
        <f t="shared" si="113"/>
        <v>17755.999996751547</v>
      </c>
      <c r="P1460">
        <f t="shared" si="114"/>
        <v>21896.800013653934</v>
      </c>
    </row>
    <row r="1461" spans="1:16" x14ac:dyDescent="0.4">
      <c r="A1461" s="1">
        <v>2017</v>
      </c>
      <c r="B1461" s="1">
        <v>12</v>
      </c>
      <c r="C1461" s="1">
        <v>30</v>
      </c>
      <c r="D1461" s="1">
        <v>-13.30000019073486</v>
      </c>
      <c r="E1461" s="1">
        <v>-17</v>
      </c>
      <c r="F1461" s="1">
        <v>-21.89999961853027</v>
      </c>
      <c r="G1461" s="1">
        <v>-22.29999923706055</v>
      </c>
      <c r="H1461">
        <f>IF(D1461&lt;&gt;"",MAX('DDD Model Calculations'!$D$20-'Weather Data'!D1461,0),MAX('DDD Model Calculations'!$D$20-AVERAGE('Weather Data'!D1460,'Weather Data'!D1462),0))</f>
        <v>31.30000019073486</v>
      </c>
      <c r="I1461">
        <f>IF(E1461&lt;&gt;"",MAX('DDD Model Calculations'!$D$20-'Weather Data'!E1461,0),MAX('DDD Model Calculations'!$D$20-AVERAGE('Weather Data'!E1460,'Weather Data'!E1462),0))</f>
        <v>35</v>
      </c>
      <c r="J1461">
        <f>IF(F1461&lt;&gt;"",MAX('DDD Model Calculations'!$D$20-'Weather Data'!F1461,0),MAX('DDD Model Calculations'!$D$20-AVERAGE('Weather Data'!F1460,'Weather Data'!F1462),0))</f>
        <v>39.899999618530273</v>
      </c>
      <c r="K1461">
        <f>IF(G1461&lt;&gt;"",MAX('DDD Model Calculations'!$D$20-'Weather Data'!G1461,0),MAX('DDD Model Calculations'!$D$20-AVERAGE('Weather Data'!G1460,'Weather Data'!G1462),0))</f>
        <v>40.299999237060547</v>
      </c>
      <c r="L1461" s="2">
        <f t="shared" si="110"/>
        <v>43099</v>
      </c>
      <c r="M1461">
        <f t="shared" si="111"/>
        <v>14808.999999687076</v>
      </c>
      <c r="N1461">
        <f t="shared" si="112"/>
        <v>15626.899998255074</v>
      </c>
      <c r="O1461">
        <f t="shared" si="113"/>
        <v>17795.899996370077</v>
      </c>
      <c r="P1461">
        <f t="shared" si="114"/>
        <v>21937.100012890995</v>
      </c>
    </row>
    <row r="1462" spans="1:16" x14ac:dyDescent="0.4">
      <c r="A1462" s="1">
        <v>2017</v>
      </c>
      <c r="B1462" s="1">
        <v>12</v>
      </c>
      <c r="C1462" s="1">
        <v>31</v>
      </c>
      <c r="D1462" s="1">
        <v>-18.60000038146973</v>
      </c>
      <c r="E1462" s="1">
        <v>-19.60000038146973</v>
      </c>
      <c r="F1462" s="1">
        <v>-22.29999923706055</v>
      </c>
      <c r="G1462" s="1">
        <v>-26.29999923706055</v>
      </c>
      <c r="H1462">
        <f>IF(D1462&lt;&gt;"",MAX('DDD Model Calculations'!$D$20-'Weather Data'!D1462,0),MAX('DDD Model Calculations'!$D$20-AVERAGE('Weather Data'!D1461,'Weather Data'!D1463),0))</f>
        <v>36.600000381469727</v>
      </c>
      <c r="I1462">
        <f>IF(E1462&lt;&gt;"",MAX('DDD Model Calculations'!$D$20-'Weather Data'!E1462,0),MAX('DDD Model Calculations'!$D$20-AVERAGE('Weather Data'!E1461,'Weather Data'!E1463),0))</f>
        <v>37.600000381469727</v>
      </c>
      <c r="J1462">
        <f>IF(F1462&lt;&gt;"",MAX('DDD Model Calculations'!$D$20-'Weather Data'!F1462,0),MAX('DDD Model Calculations'!$D$20-AVERAGE('Weather Data'!F1461,'Weather Data'!F1463),0))</f>
        <v>40.299999237060547</v>
      </c>
      <c r="K1462">
        <f>IF(G1462&lt;&gt;"",MAX('DDD Model Calculations'!$D$20-'Weather Data'!G1462,0),MAX('DDD Model Calculations'!$D$20-AVERAGE('Weather Data'!G1461,'Weather Data'!G1463),0))</f>
        <v>44.299999237060547</v>
      </c>
      <c r="L1462" s="2">
        <f t="shared" si="110"/>
        <v>43100</v>
      </c>
      <c r="M1462">
        <f t="shared" si="111"/>
        <v>14845.600000068545</v>
      </c>
      <c r="N1462">
        <f t="shared" si="112"/>
        <v>15664.499998636544</v>
      </c>
      <c r="O1462">
        <f t="shared" si="113"/>
        <v>17836.199995607138</v>
      </c>
      <c r="P1462">
        <f t="shared" si="114"/>
        <v>21981.400012128055</v>
      </c>
    </row>
    <row r="1463" spans="1:16" x14ac:dyDescent="0.4">
      <c r="A1463" s="1">
        <v>2018</v>
      </c>
      <c r="B1463" s="1">
        <v>1</v>
      </c>
      <c r="C1463" s="1">
        <v>1</v>
      </c>
      <c r="D1463" s="1">
        <v>-15</v>
      </c>
      <c r="E1463" s="1">
        <v>-14.89999961853027</v>
      </c>
      <c r="F1463" s="1">
        <v>-24.60000038146973</v>
      </c>
      <c r="G1463" s="1">
        <v>-19.89999961853027</v>
      </c>
      <c r="H1463">
        <f>IF(D1463&lt;&gt;"",MAX('DDD Model Calculations'!$D$20-'Weather Data'!D1463,0),MAX('DDD Model Calculations'!$D$20-AVERAGE('Weather Data'!D1462,'Weather Data'!D1464),0))</f>
        <v>33</v>
      </c>
      <c r="I1463">
        <f>IF(E1463&lt;&gt;"",MAX('DDD Model Calculations'!$D$20-'Weather Data'!E1463,0),MAX('DDD Model Calculations'!$D$20-AVERAGE('Weather Data'!E1462,'Weather Data'!E1464),0))</f>
        <v>32.899999618530273</v>
      </c>
      <c r="J1463">
        <f>IF(F1463&lt;&gt;"",MAX('DDD Model Calculations'!$D$20-'Weather Data'!F1463,0),MAX('DDD Model Calculations'!$D$20-AVERAGE('Weather Data'!F1462,'Weather Data'!F1464),0))</f>
        <v>42.600000381469727</v>
      </c>
      <c r="K1463">
        <f>IF(G1463&lt;&gt;"",MAX('DDD Model Calculations'!$D$20-'Weather Data'!G1463,0),MAX('DDD Model Calculations'!$D$20-AVERAGE('Weather Data'!G1462,'Weather Data'!G1464),0))</f>
        <v>37.899999618530273</v>
      </c>
      <c r="L1463" s="2">
        <f t="shared" si="110"/>
        <v>43101</v>
      </c>
      <c r="M1463">
        <f t="shared" si="111"/>
        <v>14878.600000068545</v>
      </c>
      <c r="N1463">
        <f t="shared" si="112"/>
        <v>15697.399998255074</v>
      </c>
      <c r="O1463">
        <f t="shared" si="113"/>
        <v>17878.799995988607</v>
      </c>
      <c r="P1463">
        <f t="shared" si="114"/>
        <v>22019.300011746585</v>
      </c>
    </row>
    <row r="1464" spans="1:16" x14ac:dyDescent="0.4">
      <c r="A1464" s="1">
        <v>2018</v>
      </c>
      <c r="B1464" s="1">
        <v>1</v>
      </c>
      <c r="C1464" s="1">
        <v>2</v>
      </c>
      <c r="D1464" s="1">
        <v>-10.5</v>
      </c>
      <c r="E1464" s="1">
        <v>-13.60000038146973</v>
      </c>
      <c r="F1464" s="1">
        <v>-17.20000076293945</v>
      </c>
      <c r="G1464" s="1">
        <v>-16</v>
      </c>
      <c r="H1464">
        <f>IF(D1464&lt;&gt;"",MAX('DDD Model Calculations'!$D$20-'Weather Data'!D1464,0),MAX('DDD Model Calculations'!$D$20-AVERAGE('Weather Data'!D1463,'Weather Data'!D1465),0))</f>
        <v>28.5</v>
      </c>
      <c r="I1464">
        <f>IF(E1464&lt;&gt;"",MAX('DDD Model Calculations'!$D$20-'Weather Data'!E1464,0),MAX('DDD Model Calculations'!$D$20-AVERAGE('Weather Data'!E1463,'Weather Data'!E1465),0))</f>
        <v>31.60000038146973</v>
      </c>
      <c r="J1464">
        <f>IF(F1464&lt;&gt;"",MAX('DDD Model Calculations'!$D$20-'Weather Data'!F1464,0),MAX('DDD Model Calculations'!$D$20-AVERAGE('Weather Data'!F1463,'Weather Data'!F1465),0))</f>
        <v>35.200000762939453</v>
      </c>
      <c r="K1464">
        <f>IF(G1464&lt;&gt;"",MAX('DDD Model Calculations'!$D$20-'Weather Data'!G1464,0),MAX('DDD Model Calculations'!$D$20-AVERAGE('Weather Data'!G1463,'Weather Data'!G1465),0))</f>
        <v>34</v>
      </c>
      <c r="L1464" s="2">
        <f t="shared" si="110"/>
        <v>43102</v>
      </c>
      <c r="M1464">
        <f t="shared" si="111"/>
        <v>14907.100000068545</v>
      </c>
      <c r="N1464">
        <f t="shared" si="112"/>
        <v>15728.999998636544</v>
      </c>
      <c r="O1464">
        <f t="shared" si="113"/>
        <v>17913.999996751547</v>
      </c>
      <c r="P1464">
        <f t="shared" si="114"/>
        <v>22053.300011746585</v>
      </c>
    </row>
    <row r="1465" spans="1:16" x14ac:dyDescent="0.4">
      <c r="A1465" s="1">
        <v>2018</v>
      </c>
      <c r="B1465" s="1">
        <v>1</v>
      </c>
      <c r="C1465" s="1">
        <v>3</v>
      </c>
      <c r="D1465" s="1">
        <v>-9.8999996185302734</v>
      </c>
      <c r="E1465" s="1">
        <v>-13.60000038146973</v>
      </c>
      <c r="F1465" s="1">
        <v>-8.5</v>
      </c>
      <c r="G1465" s="1">
        <v>-22.39999961853027</v>
      </c>
      <c r="H1465">
        <f>IF(D1465&lt;&gt;"",MAX('DDD Model Calculations'!$D$20-'Weather Data'!D1465,0),MAX('DDD Model Calculations'!$D$20-AVERAGE('Weather Data'!D1464,'Weather Data'!D1466),0))</f>
        <v>27.899999618530273</v>
      </c>
      <c r="I1465">
        <f>IF(E1465&lt;&gt;"",MAX('DDD Model Calculations'!$D$20-'Weather Data'!E1465,0),MAX('DDD Model Calculations'!$D$20-AVERAGE('Weather Data'!E1464,'Weather Data'!E1466),0))</f>
        <v>31.60000038146973</v>
      </c>
      <c r="J1465">
        <f>IF(F1465&lt;&gt;"",MAX('DDD Model Calculations'!$D$20-'Weather Data'!F1465,0),MAX('DDD Model Calculations'!$D$20-AVERAGE('Weather Data'!F1464,'Weather Data'!F1466),0))</f>
        <v>26.5</v>
      </c>
      <c r="K1465">
        <f>IF(G1465&lt;&gt;"",MAX('DDD Model Calculations'!$D$20-'Weather Data'!G1465,0),MAX('DDD Model Calculations'!$D$20-AVERAGE('Weather Data'!G1464,'Weather Data'!G1466),0))</f>
        <v>40.399999618530273</v>
      </c>
      <c r="L1465" s="2">
        <f t="shared" si="110"/>
        <v>43103</v>
      </c>
      <c r="M1465">
        <f t="shared" si="111"/>
        <v>14934.999999687076</v>
      </c>
      <c r="N1465">
        <f t="shared" si="112"/>
        <v>15760.599999018013</v>
      </c>
      <c r="O1465">
        <f t="shared" si="113"/>
        <v>17940.499996751547</v>
      </c>
      <c r="P1465">
        <f t="shared" si="114"/>
        <v>22093.700011365116</v>
      </c>
    </row>
    <row r="1466" spans="1:16" x14ac:dyDescent="0.4">
      <c r="A1466" s="1">
        <v>2018</v>
      </c>
      <c r="B1466" s="1">
        <v>1</v>
      </c>
      <c r="C1466" s="1">
        <v>4</v>
      </c>
      <c r="D1466" s="1">
        <v>-14.69999980926514</v>
      </c>
      <c r="E1466" s="1">
        <v>-14.39999961853027</v>
      </c>
      <c r="F1466" s="1">
        <v>-14</v>
      </c>
      <c r="G1466" s="1">
        <v>-24.89999961853027</v>
      </c>
      <c r="H1466">
        <f>IF(D1466&lt;&gt;"",MAX('DDD Model Calculations'!$D$20-'Weather Data'!D1466,0),MAX('DDD Model Calculations'!$D$20-AVERAGE('Weather Data'!D1465,'Weather Data'!D1467),0))</f>
        <v>32.699999809265137</v>
      </c>
      <c r="I1466">
        <f>IF(E1466&lt;&gt;"",MAX('DDD Model Calculations'!$D$20-'Weather Data'!E1466,0),MAX('DDD Model Calculations'!$D$20-AVERAGE('Weather Data'!E1465,'Weather Data'!E1467),0))</f>
        <v>32.399999618530273</v>
      </c>
      <c r="J1466">
        <f>IF(F1466&lt;&gt;"",MAX('DDD Model Calculations'!$D$20-'Weather Data'!F1466,0),MAX('DDD Model Calculations'!$D$20-AVERAGE('Weather Data'!F1465,'Weather Data'!F1467),0))</f>
        <v>32</v>
      </c>
      <c r="K1466">
        <f>IF(G1466&lt;&gt;"",MAX('DDD Model Calculations'!$D$20-'Weather Data'!G1466,0),MAX('DDD Model Calculations'!$D$20-AVERAGE('Weather Data'!G1465,'Weather Data'!G1467),0))</f>
        <v>42.899999618530273</v>
      </c>
      <c r="L1466" s="2">
        <f t="shared" si="110"/>
        <v>43104</v>
      </c>
      <c r="M1466">
        <f t="shared" si="111"/>
        <v>14967.699999496341</v>
      </c>
      <c r="N1466">
        <f t="shared" si="112"/>
        <v>15792.999998636544</v>
      </c>
      <c r="O1466">
        <f t="shared" si="113"/>
        <v>17972.499996751547</v>
      </c>
      <c r="P1466">
        <f t="shared" si="114"/>
        <v>22136.600010983646</v>
      </c>
    </row>
    <row r="1467" spans="1:16" x14ac:dyDescent="0.4">
      <c r="A1467" s="1">
        <v>2018</v>
      </c>
      <c r="B1467" s="1">
        <v>1</v>
      </c>
      <c r="C1467" s="1">
        <v>5</v>
      </c>
      <c r="D1467" s="1">
        <v>-19</v>
      </c>
      <c r="E1467" s="1">
        <v>-18.79999923706055</v>
      </c>
      <c r="F1467" s="1">
        <v>-22.70000076293945</v>
      </c>
      <c r="G1467" s="1">
        <v>-25.60000038146973</v>
      </c>
      <c r="H1467">
        <f>IF(D1467&lt;&gt;"",MAX('DDD Model Calculations'!$D$20-'Weather Data'!D1467,0),MAX('DDD Model Calculations'!$D$20-AVERAGE('Weather Data'!D1466,'Weather Data'!D1468),0))</f>
        <v>37</v>
      </c>
      <c r="I1467">
        <f>IF(E1467&lt;&gt;"",MAX('DDD Model Calculations'!$D$20-'Weather Data'!E1467,0),MAX('DDD Model Calculations'!$D$20-AVERAGE('Weather Data'!E1466,'Weather Data'!E1468),0))</f>
        <v>36.799999237060547</v>
      </c>
      <c r="J1467">
        <f>IF(F1467&lt;&gt;"",MAX('DDD Model Calculations'!$D$20-'Weather Data'!F1467,0),MAX('DDD Model Calculations'!$D$20-AVERAGE('Weather Data'!F1466,'Weather Data'!F1468),0))</f>
        <v>40.700000762939453</v>
      </c>
      <c r="K1467">
        <f>IF(G1467&lt;&gt;"",MAX('DDD Model Calculations'!$D$20-'Weather Data'!G1467,0),MAX('DDD Model Calculations'!$D$20-AVERAGE('Weather Data'!G1466,'Weather Data'!G1468),0))</f>
        <v>43.600000381469727</v>
      </c>
      <c r="L1467" s="2">
        <f t="shared" si="110"/>
        <v>43105</v>
      </c>
      <c r="M1467">
        <f t="shared" si="111"/>
        <v>15004.699999496341</v>
      </c>
      <c r="N1467">
        <f t="shared" si="112"/>
        <v>15829.799997873604</v>
      </c>
      <c r="O1467">
        <f t="shared" si="113"/>
        <v>18013.199997514486</v>
      </c>
      <c r="P1467">
        <f t="shared" si="114"/>
        <v>22180.200011365116</v>
      </c>
    </row>
    <row r="1468" spans="1:16" x14ac:dyDescent="0.4">
      <c r="A1468" s="1">
        <v>2018</v>
      </c>
      <c r="B1468" s="1">
        <v>1</v>
      </c>
      <c r="C1468" s="1">
        <v>6</v>
      </c>
      <c r="D1468" s="1">
        <v>-20</v>
      </c>
      <c r="E1468" s="1">
        <v>-20.79999923706055</v>
      </c>
      <c r="F1468" s="1">
        <v>-23.39999961853027</v>
      </c>
      <c r="G1468" s="1">
        <v>-19.39999961853027</v>
      </c>
      <c r="H1468">
        <f>IF(D1468&lt;&gt;"",MAX('DDD Model Calculations'!$D$20-'Weather Data'!D1468,0),MAX('DDD Model Calculations'!$D$20-AVERAGE('Weather Data'!D1467,'Weather Data'!D1469),0))</f>
        <v>38</v>
      </c>
      <c r="I1468">
        <f>IF(E1468&lt;&gt;"",MAX('DDD Model Calculations'!$D$20-'Weather Data'!E1468,0),MAX('DDD Model Calculations'!$D$20-AVERAGE('Weather Data'!E1467,'Weather Data'!E1469),0))</f>
        <v>38.799999237060547</v>
      </c>
      <c r="J1468">
        <f>IF(F1468&lt;&gt;"",MAX('DDD Model Calculations'!$D$20-'Weather Data'!F1468,0),MAX('DDD Model Calculations'!$D$20-AVERAGE('Weather Data'!F1467,'Weather Data'!F1469),0))</f>
        <v>41.399999618530273</v>
      </c>
      <c r="K1468">
        <f>IF(G1468&lt;&gt;"",MAX('DDD Model Calculations'!$D$20-'Weather Data'!G1468,0),MAX('DDD Model Calculations'!$D$20-AVERAGE('Weather Data'!G1467,'Weather Data'!G1469),0))</f>
        <v>37.399999618530273</v>
      </c>
      <c r="L1468" s="2">
        <f t="shared" si="110"/>
        <v>43106</v>
      </c>
      <c r="M1468">
        <f t="shared" si="111"/>
        <v>15042.699999496341</v>
      </c>
      <c r="N1468">
        <f t="shared" si="112"/>
        <v>15868.599997110665</v>
      </c>
      <c r="O1468">
        <f t="shared" si="113"/>
        <v>18054.599997133017</v>
      </c>
      <c r="P1468">
        <f t="shared" si="114"/>
        <v>22217.600010983646</v>
      </c>
    </row>
    <row r="1469" spans="1:16" x14ac:dyDescent="0.4">
      <c r="A1469" s="1">
        <v>2018</v>
      </c>
      <c r="B1469" s="1">
        <v>1</v>
      </c>
      <c r="C1469" s="1">
        <v>7</v>
      </c>
      <c r="D1469" s="1">
        <v>-11.5</v>
      </c>
      <c r="E1469" s="1">
        <v>-14</v>
      </c>
      <c r="F1469" s="1">
        <v>-18.60000038146973</v>
      </c>
      <c r="G1469" s="1">
        <v>-7.4000000953674316</v>
      </c>
      <c r="H1469">
        <f>IF(D1469&lt;&gt;"",MAX('DDD Model Calculations'!$D$20-'Weather Data'!D1469,0),MAX('DDD Model Calculations'!$D$20-AVERAGE('Weather Data'!D1468,'Weather Data'!D1470),0))</f>
        <v>29.5</v>
      </c>
      <c r="I1469">
        <f>IF(E1469&lt;&gt;"",MAX('DDD Model Calculations'!$D$20-'Weather Data'!E1469,0),MAX('DDD Model Calculations'!$D$20-AVERAGE('Weather Data'!E1468,'Weather Data'!E1470),0))</f>
        <v>32</v>
      </c>
      <c r="J1469">
        <f>IF(F1469&lt;&gt;"",MAX('DDD Model Calculations'!$D$20-'Weather Data'!F1469,0),MAX('DDD Model Calculations'!$D$20-AVERAGE('Weather Data'!F1468,'Weather Data'!F1470),0))</f>
        <v>36.600000381469727</v>
      </c>
      <c r="K1469">
        <f>IF(G1469&lt;&gt;"",MAX('DDD Model Calculations'!$D$20-'Weather Data'!G1469,0),MAX('DDD Model Calculations'!$D$20-AVERAGE('Weather Data'!G1468,'Weather Data'!G1470),0))</f>
        <v>25.400000095367432</v>
      </c>
      <c r="L1469" s="2">
        <f t="shared" si="110"/>
        <v>43107</v>
      </c>
      <c r="M1469">
        <f t="shared" si="111"/>
        <v>15072.199999496341</v>
      </c>
      <c r="N1469">
        <f t="shared" si="112"/>
        <v>15900.599997110665</v>
      </c>
      <c r="O1469">
        <f t="shared" si="113"/>
        <v>18091.199997514486</v>
      </c>
      <c r="P1469">
        <f t="shared" si="114"/>
        <v>22243.000011079013</v>
      </c>
    </row>
    <row r="1470" spans="1:16" x14ac:dyDescent="0.4">
      <c r="A1470" s="1">
        <v>2018</v>
      </c>
      <c r="B1470" s="1">
        <v>1</v>
      </c>
      <c r="C1470" s="1">
        <v>8</v>
      </c>
      <c r="D1470" s="1">
        <v>-0.20000000298023221</v>
      </c>
      <c r="E1470" s="1">
        <v>-1.200000047683716</v>
      </c>
      <c r="F1470" s="1">
        <v>-4.0999999046325684</v>
      </c>
      <c r="G1470" s="1">
        <v>-10</v>
      </c>
      <c r="H1470">
        <f>IF(D1470&lt;&gt;"",MAX('DDD Model Calculations'!$D$20-'Weather Data'!D1470,0),MAX('DDD Model Calculations'!$D$20-AVERAGE('Weather Data'!D1469,'Weather Data'!D1471),0))</f>
        <v>18.200000002980232</v>
      </c>
      <c r="I1470">
        <f>IF(E1470&lt;&gt;"",MAX('DDD Model Calculations'!$D$20-'Weather Data'!E1470,0),MAX('DDD Model Calculations'!$D$20-AVERAGE('Weather Data'!E1469,'Weather Data'!E1471),0))</f>
        <v>19.200000047683716</v>
      </c>
      <c r="J1470">
        <f>IF(F1470&lt;&gt;"",MAX('DDD Model Calculations'!$D$20-'Weather Data'!F1470,0),MAX('DDD Model Calculations'!$D$20-AVERAGE('Weather Data'!F1469,'Weather Data'!F1471),0))</f>
        <v>22.099999904632568</v>
      </c>
      <c r="K1470">
        <f>IF(G1470&lt;&gt;"",MAX('DDD Model Calculations'!$D$20-'Weather Data'!G1470,0),MAX('DDD Model Calculations'!$D$20-AVERAGE('Weather Data'!G1469,'Weather Data'!G1471),0))</f>
        <v>28</v>
      </c>
      <c r="L1470" s="2">
        <f t="shared" si="110"/>
        <v>43108</v>
      </c>
      <c r="M1470">
        <f t="shared" si="111"/>
        <v>15090.399999499321</v>
      </c>
      <c r="N1470">
        <f t="shared" si="112"/>
        <v>15919.799997158349</v>
      </c>
      <c r="O1470">
        <f t="shared" si="113"/>
        <v>18113.299997419119</v>
      </c>
      <c r="P1470">
        <f t="shared" si="114"/>
        <v>22271.000011079013</v>
      </c>
    </row>
    <row r="1471" spans="1:16" x14ac:dyDescent="0.4">
      <c r="A1471" s="1">
        <v>2018</v>
      </c>
      <c r="B1471" s="1">
        <v>1</v>
      </c>
      <c r="C1471" s="1">
        <v>9</v>
      </c>
      <c r="D1471" s="1">
        <v>-1</v>
      </c>
      <c r="E1471" s="1">
        <v>-7.3000001907348633</v>
      </c>
      <c r="F1471" s="1">
        <v>-7</v>
      </c>
      <c r="G1471" s="1">
        <v>-12.39999961853027</v>
      </c>
      <c r="H1471">
        <f>IF(D1471&lt;&gt;"",MAX('DDD Model Calculations'!$D$20-'Weather Data'!D1471,0),MAX('DDD Model Calculations'!$D$20-AVERAGE('Weather Data'!D1470,'Weather Data'!D1472),0))</f>
        <v>19</v>
      </c>
      <c r="I1471">
        <f>IF(E1471&lt;&gt;"",MAX('DDD Model Calculations'!$D$20-'Weather Data'!E1471,0),MAX('DDD Model Calculations'!$D$20-AVERAGE('Weather Data'!E1470,'Weather Data'!E1472),0))</f>
        <v>25.300000190734863</v>
      </c>
      <c r="J1471">
        <f>IF(F1471&lt;&gt;"",MAX('DDD Model Calculations'!$D$20-'Weather Data'!F1471,0),MAX('DDD Model Calculations'!$D$20-AVERAGE('Weather Data'!F1470,'Weather Data'!F1472),0))</f>
        <v>25</v>
      </c>
      <c r="K1471">
        <f>IF(G1471&lt;&gt;"",MAX('DDD Model Calculations'!$D$20-'Weather Data'!G1471,0),MAX('DDD Model Calculations'!$D$20-AVERAGE('Weather Data'!G1470,'Weather Data'!G1472),0))</f>
        <v>30.39999961853027</v>
      </c>
      <c r="L1471" s="2">
        <f t="shared" si="110"/>
        <v>43109</v>
      </c>
      <c r="M1471">
        <f t="shared" si="111"/>
        <v>15109.399999499321</v>
      </c>
      <c r="N1471">
        <f t="shared" si="112"/>
        <v>15945.099997349083</v>
      </c>
      <c r="O1471">
        <f t="shared" si="113"/>
        <v>18138.299997419119</v>
      </c>
      <c r="P1471">
        <f t="shared" si="114"/>
        <v>22301.400010697544</v>
      </c>
    </row>
    <row r="1472" spans="1:16" x14ac:dyDescent="0.4">
      <c r="A1472" s="1">
        <v>2018</v>
      </c>
      <c r="B1472" s="1">
        <v>1</v>
      </c>
      <c r="C1472" s="1">
        <v>10</v>
      </c>
      <c r="D1472" s="1">
        <v>0.89999997615814209</v>
      </c>
      <c r="E1472" s="1">
        <v>-3.2999999523162842</v>
      </c>
      <c r="F1472" s="1">
        <v>-9.5</v>
      </c>
      <c r="G1472" s="1">
        <v>1.1000000238418579</v>
      </c>
      <c r="H1472">
        <f>IF(D1472&lt;&gt;"",MAX('DDD Model Calculations'!$D$20-'Weather Data'!D1472,0),MAX('DDD Model Calculations'!$D$20-AVERAGE('Weather Data'!D1471,'Weather Data'!D1473),0))</f>
        <v>17.100000023841858</v>
      </c>
      <c r="I1472">
        <f>IF(E1472&lt;&gt;"",MAX('DDD Model Calculations'!$D$20-'Weather Data'!E1472,0),MAX('DDD Model Calculations'!$D$20-AVERAGE('Weather Data'!E1471,'Weather Data'!E1473),0))</f>
        <v>21.299999952316284</v>
      </c>
      <c r="J1472">
        <f>IF(F1472&lt;&gt;"",MAX('DDD Model Calculations'!$D$20-'Weather Data'!F1472,0),MAX('DDD Model Calculations'!$D$20-AVERAGE('Weather Data'!F1471,'Weather Data'!F1473),0))</f>
        <v>27.5</v>
      </c>
      <c r="K1472">
        <f>IF(G1472&lt;&gt;"",MAX('DDD Model Calculations'!$D$20-'Weather Data'!G1472,0),MAX('DDD Model Calculations'!$D$20-AVERAGE('Weather Data'!G1471,'Weather Data'!G1473),0))</f>
        <v>16.899999976158142</v>
      </c>
      <c r="L1472" s="2">
        <f t="shared" si="110"/>
        <v>43110</v>
      </c>
      <c r="M1472">
        <f t="shared" si="111"/>
        <v>15126.499999523163</v>
      </c>
      <c r="N1472">
        <f t="shared" si="112"/>
        <v>15966.3999973014</v>
      </c>
      <c r="O1472">
        <f t="shared" si="113"/>
        <v>18165.799997419119</v>
      </c>
      <c r="P1472">
        <f t="shared" si="114"/>
        <v>22318.300010673702</v>
      </c>
    </row>
    <row r="1473" spans="1:16" x14ac:dyDescent="0.4">
      <c r="A1473" s="1">
        <v>2018</v>
      </c>
      <c r="B1473" s="1">
        <v>1</v>
      </c>
      <c r="C1473" s="1">
        <v>11</v>
      </c>
      <c r="D1473" s="1">
        <v>8.6000003814697266</v>
      </c>
      <c r="E1473" s="1">
        <v>8.1000003814697266</v>
      </c>
      <c r="F1473" s="1">
        <v>3.9000000953674321</v>
      </c>
      <c r="G1473" s="1">
        <v>-10.5</v>
      </c>
      <c r="H1473">
        <f>IF(D1473&lt;&gt;"",MAX('DDD Model Calculations'!$D$20-'Weather Data'!D1473,0),MAX('DDD Model Calculations'!$D$20-AVERAGE('Weather Data'!D1472,'Weather Data'!D1474),0))</f>
        <v>9.3999996185302734</v>
      </c>
      <c r="I1473">
        <f>IF(E1473&lt;&gt;"",MAX('DDD Model Calculations'!$D$20-'Weather Data'!E1473,0),MAX('DDD Model Calculations'!$D$20-AVERAGE('Weather Data'!E1472,'Weather Data'!E1474),0))</f>
        <v>9.8999996185302734</v>
      </c>
      <c r="J1473">
        <f>IF(F1473&lt;&gt;"",MAX('DDD Model Calculations'!$D$20-'Weather Data'!F1473,0),MAX('DDD Model Calculations'!$D$20-AVERAGE('Weather Data'!F1472,'Weather Data'!F1474),0))</f>
        <v>14.099999904632568</v>
      </c>
      <c r="K1473">
        <f>IF(G1473&lt;&gt;"",MAX('DDD Model Calculations'!$D$20-'Weather Data'!G1473,0),MAX('DDD Model Calculations'!$D$20-AVERAGE('Weather Data'!G1472,'Weather Data'!G1474),0))</f>
        <v>28.5</v>
      </c>
      <c r="L1473" s="2">
        <f t="shared" si="110"/>
        <v>43111</v>
      </c>
      <c r="M1473">
        <f t="shared" si="111"/>
        <v>15135.899999141693</v>
      </c>
      <c r="N1473">
        <f t="shared" si="112"/>
        <v>15976.29999691993</v>
      </c>
      <c r="O1473">
        <f t="shared" si="113"/>
        <v>18179.899997323751</v>
      </c>
      <c r="P1473">
        <f t="shared" si="114"/>
        <v>22346.800010673702</v>
      </c>
    </row>
    <row r="1474" spans="1:16" x14ac:dyDescent="0.4">
      <c r="A1474" s="1">
        <v>2018</v>
      </c>
      <c r="B1474" s="1">
        <v>1</v>
      </c>
      <c r="C1474" s="1">
        <v>12</v>
      </c>
      <c r="D1474" s="1">
        <v>-0.20000000298023221</v>
      </c>
      <c r="E1474" s="1">
        <v>0.20000000298023221</v>
      </c>
      <c r="F1474" s="1">
        <v>-0.60000002384185791</v>
      </c>
      <c r="G1474" s="1">
        <v>-23.20000076293945</v>
      </c>
      <c r="H1474">
        <f>IF(D1474&lt;&gt;"",MAX('DDD Model Calculations'!$D$20-'Weather Data'!D1474,0),MAX('DDD Model Calculations'!$D$20-AVERAGE('Weather Data'!D1473,'Weather Data'!D1475),0))</f>
        <v>18.200000002980232</v>
      </c>
      <c r="I1474">
        <f>IF(E1474&lt;&gt;"",MAX('DDD Model Calculations'!$D$20-'Weather Data'!E1474,0),MAX('DDD Model Calculations'!$D$20-AVERAGE('Weather Data'!E1473,'Weather Data'!E1475),0))</f>
        <v>17.799999997019768</v>
      </c>
      <c r="J1474">
        <f>IF(F1474&lt;&gt;"",MAX('DDD Model Calculations'!$D$20-'Weather Data'!F1474,0),MAX('DDD Model Calculations'!$D$20-AVERAGE('Weather Data'!F1473,'Weather Data'!F1475),0))</f>
        <v>18.600000023841858</v>
      </c>
      <c r="K1474">
        <f>IF(G1474&lt;&gt;"",MAX('DDD Model Calculations'!$D$20-'Weather Data'!G1474,0),MAX('DDD Model Calculations'!$D$20-AVERAGE('Weather Data'!G1473,'Weather Data'!G1475),0))</f>
        <v>41.200000762939453</v>
      </c>
      <c r="L1474" s="2">
        <f t="shared" ref="L1474:L1537" si="115">DATE(A1474,B1474,C1474)</f>
        <v>43112</v>
      </c>
      <c r="M1474">
        <f t="shared" si="111"/>
        <v>15154.099999144673</v>
      </c>
      <c r="N1474">
        <f t="shared" si="112"/>
        <v>15994.09999691695</v>
      </c>
      <c r="O1474">
        <f t="shared" si="113"/>
        <v>18198.499997347593</v>
      </c>
      <c r="P1474">
        <f t="shared" si="114"/>
        <v>22388.000011436641</v>
      </c>
    </row>
    <row r="1475" spans="1:16" x14ac:dyDescent="0.4">
      <c r="A1475" s="1">
        <v>2018</v>
      </c>
      <c r="B1475" s="1">
        <v>1</v>
      </c>
      <c r="C1475" s="1">
        <v>13</v>
      </c>
      <c r="D1475" s="1">
        <v>-14.30000019073486</v>
      </c>
      <c r="E1475" s="1">
        <v>-12.39999961853027</v>
      </c>
      <c r="F1475" s="1">
        <v>-16.89999961853027</v>
      </c>
      <c r="G1475" s="1">
        <v>-21.70000076293945</v>
      </c>
      <c r="H1475">
        <f>IF(D1475&lt;&gt;"",MAX('DDD Model Calculations'!$D$20-'Weather Data'!D1475,0),MAX('DDD Model Calculations'!$D$20-AVERAGE('Weather Data'!D1474,'Weather Data'!D1476),0))</f>
        <v>32.300000190734863</v>
      </c>
      <c r="I1475">
        <f>IF(E1475&lt;&gt;"",MAX('DDD Model Calculations'!$D$20-'Weather Data'!E1475,0),MAX('DDD Model Calculations'!$D$20-AVERAGE('Weather Data'!E1474,'Weather Data'!E1476),0))</f>
        <v>30.39999961853027</v>
      </c>
      <c r="J1475">
        <f>IF(F1475&lt;&gt;"",MAX('DDD Model Calculations'!$D$20-'Weather Data'!F1475,0),MAX('DDD Model Calculations'!$D$20-AVERAGE('Weather Data'!F1474,'Weather Data'!F1476),0))</f>
        <v>34.899999618530273</v>
      </c>
      <c r="K1475">
        <f>IF(G1475&lt;&gt;"",MAX('DDD Model Calculations'!$D$20-'Weather Data'!G1475,0),MAX('DDD Model Calculations'!$D$20-AVERAGE('Weather Data'!G1474,'Weather Data'!G1476),0))</f>
        <v>39.700000762939453</v>
      </c>
      <c r="L1475" s="2">
        <f t="shared" si="115"/>
        <v>43113</v>
      </c>
      <c r="M1475">
        <f t="shared" ref="M1475:M1538" si="116">M1474+H1475</f>
        <v>15186.399999335408</v>
      </c>
      <c r="N1475">
        <f t="shared" ref="N1475:N1538" si="117">N1474+I1475</f>
        <v>16024.49999653548</v>
      </c>
      <c r="O1475">
        <f t="shared" ref="O1475:O1538" si="118">O1474+J1475</f>
        <v>18233.399996966124</v>
      </c>
      <c r="P1475">
        <f t="shared" ref="P1475:P1538" si="119">P1474+K1475</f>
        <v>22427.700012199581</v>
      </c>
    </row>
    <row r="1476" spans="1:16" x14ac:dyDescent="0.4">
      <c r="A1476" s="1">
        <v>2018</v>
      </c>
      <c r="B1476" s="1">
        <v>1</v>
      </c>
      <c r="C1476" s="1">
        <v>14</v>
      </c>
      <c r="D1476" s="1">
        <v>-11.89999961853027</v>
      </c>
      <c r="E1476" s="1">
        <v>-11.10000038146973</v>
      </c>
      <c r="F1476" s="1">
        <v>-21.60000038146973</v>
      </c>
      <c r="G1476" s="1">
        <v>-20.70000076293945</v>
      </c>
      <c r="H1476">
        <f>IF(D1476&lt;&gt;"",MAX('DDD Model Calculations'!$D$20-'Weather Data'!D1476,0),MAX('DDD Model Calculations'!$D$20-AVERAGE('Weather Data'!D1475,'Weather Data'!D1477),0))</f>
        <v>29.89999961853027</v>
      </c>
      <c r="I1476">
        <f>IF(E1476&lt;&gt;"",MAX('DDD Model Calculations'!$D$20-'Weather Data'!E1476,0),MAX('DDD Model Calculations'!$D$20-AVERAGE('Weather Data'!E1475,'Weather Data'!E1477),0))</f>
        <v>29.10000038146973</v>
      </c>
      <c r="J1476">
        <f>IF(F1476&lt;&gt;"",MAX('DDD Model Calculations'!$D$20-'Weather Data'!F1476,0),MAX('DDD Model Calculations'!$D$20-AVERAGE('Weather Data'!F1475,'Weather Data'!F1477),0))</f>
        <v>39.600000381469727</v>
      </c>
      <c r="K1476">
        <f>IF(G1476&lt;&gt;"",MAX('DDD Model Calculations'!$D$20-'Weather Data'!G1476,0),MAX('DDD Model Calculations'!$D$20-AVERAGE('Weather Data'!G1475,'Weather Data'!G1477),0))</f>
        <v>38.700000762939453</v>
      </c>
      <c r="L1476" s="2">
        <f t="shared" si="115"/>
        <v>43114</v>
      </c>
      <c r="M1476">
        <f t="shared" si="116"/>
        <v>15216.299998953938</v>
      </c>
      <c r="N1476">
        <f t="shared" si="117"/>
        <v>16053.59999691695</v>
      </c>
      <c r="O1476">
        <f t="shared" si="118"/>
        <v>18272.999997347593</v>
      </c>
      <c r="P1476">
        <f t="shared" si="119"/>
        <v>22466.40001296252</v>
      </c>
    </row>
    <row r="1477" spans="1:16" x14ac:dyDescent="0.4">
      <c r="A1477" s="1">
        <v>2018</v>
      </c>
      <c r="B1477" s="1">
        <v>1</v>
      </c>
      <c r="C1477" s="1">
        <v>15</v>
      </c>
      <c r="D1477" s="1">
        <v>-7.8000001907348633</v>
      </c>
      <c r="E1477" s="1">
        <v>-9.6999998092651367</v>
      </c>
      <c r="F1477" s="1">
        <v>-19.79999923706055</v>
      </c>
      <c r="G1477" s="1">
        <v>-11.89999961853027</v>
      </c>
      <c r="H1477">
        <f>IF(D1477&lt;&gt;"",MAX('DDD Model Calculations'!$D$20-'Weather Data'!D1477,0),MAX('DDD Model Calculations'!$D$20-AVERAGE('Weather Data'!D1476,'Weather Data'!D1478),0))</f>
        <v>25.800000190734863</v>
      </c>
      <c r="I1477">
        <f>IF(E1477&lt;&gt;"",MAX('DDD Model Calculations'!$D$20-'Weather Data'!E1477,0),MAX('DDD Model Calculations'!$D$20-AVERAGE('Weather Data'!E1476,'Weather Data'!E1478),0))</f>
        <v>27.699999809265137</v>
      </c>
      <c r="J1477">
        <f>IF(F1477&lt;&gt;"",MAX('DDD Model Calculations'!$D$20-'Weather Data'!F1477,0),MAX('DDD Model Calculations'!$D$20-AVERAGE('Weather Data'!F1476,'Weather Data'!F1478),0))</f>
        <v>37.799999237060547</v>
      </c>
      <c r="K1477">
        <f>IF(G1477&lt;&gt;"",MAX('DDD Model Calculations'!$D$20-'Weather Data'!G1477,0),MAX('DDD Model Calculations'!$D$20-AVERAGE('Weather Data'!G1476,'Weather Data'!G1478),0))</f>
        <v>29.89999961853027</v>
      </c>
      <c r="L1477" s="2">
        <f t="shared" si="115"/>
        <v>43115</v>
      </c>
      <c r="M1477">
        <f t="shared" si="116"/>
        <v>15242.099999144673</v>
      </c>
      <c r="N1477">
        <f t="shared" si="117"/>
        <v>16081.299996726215</v>
      </c>
      <c r="O1477">
        <f t="shared" si="118"/>
        <v>18310.799996584654</v>
      </c>
      <c r="P1477">
        <f t="shared" si="119"/>
        <v>22496.30001258105</v>
      </c>
    </row>
    <row r="1478" spans="1:16" x14ac:dyDescent="0.4">
      <c r="A1478" s="1">
        <v>2018</v>
      </c>
      <c r="B1478" s="1">
        <v>1</v>
      </c>
      <c r="C1478" s="1">
        <v>16</v>
      </c>
      <c r="D1478" s="1">
        <v>-6.6999998092651367</v>
      </c>
      <c r="E1478" s="1">
        <v>-9.3999996185302734</v>
      </c>
      <c r="F1478" s="1">
        <v>-14.19999980926514</v>
      </c>
      <c r="G1478" s="1">
        <v>-15.69999980926514</v>
      </c>
      <c r="H1478">
        <f>IF(D1478&lt;&gt;"",MAX('DDD Model Calculations'!$D$20-'Weather Data'!D1478,0),MAX('DDD Model Calculations'!$D$20-AVERAGE('Weather Data'!D1477,'Weather Data'!D1479),0))</f>
        <v>24.699999809265137</v>
      </c>
      <c r="I1478">
        <f>IF(E1478&lt;&gt;"",MAX('DDD Model Calculations'!$D$20-'Weather Data'!E1478,0),MAX('DDD Model Calculations'!$D$20-AVERAGE('Weather Data'!E1477,'Weather Data'!E1479),0))</f>
        <v>27.399999618530273</v>
      </c>
      <c r="J1478">
        <f>IF(F1478&lt;&gt;"",MAX('DDD Model Calculations'!$D$20-'Weather Data'!F1478,0),MAX('DDD Model Calculations'!$D$20-AVERAGE('Weather Data'!F1477,'Weather Data'!F1479),0))</f>
        <v>32.199999809265137</v>
      </c>
      <c r="K1478">
        <f>IF(G1478&lt;&gt;"",MAX('DDD Model Calculations'!$D$20-'Weather Data'!G1478,0),MAX('DDD Model Calculations'!$D$20-AVERAGE('Weather Data'!G1477,'Weather Data'!G1479),0))</f>
        <v>33.699999809265137</v>
      </c>
      <c r="L1478" s="2">
        <f t="shared" si="115"/>
        <v>43116</v>
      </c>
      <c r="M1478">
        <f t="shared" si="116"/>
        <v>15266.799998953938</v>
      </c>
      <c r="N1478">
        <f t="shared" si="117"/>
        <v>16108.699996344745</v>
      </c>
      <c r="O1478">
        <f t="shared" si="118"/>
        <v>18342.999996393919</v>
      </c>
      <c r="P1478">
        <f t="shared" si="119"/>
        <v>22530.000012390316</v>
      </c>
    </row>
    <row r="1479" spans="1:16" x14ac:dyDescent="0.4">
      <c r="A1479" s="1">
        <v>2018</v>
      </c>
      <c r="B1479" s="1">
        <v>1</v>
      </c>
      <c r="C1479" s="1">
        <v>17</v>
      </c>
      <c r="D1479" s="1">
        <v>-10</v>
      </c>
      <c r="E1479" s="1">
        <v>-11.10000038146973</v>
      </c>
      <c r="F1479" s="1">
        <v>-11.60000038146973</v>
      </c>
      <c r="G1479" s="1">
        <v>-8.8999996185302734</v>
      </c>
      <c r="H1479">
        <f>IF(D1479&lt;&gt;"",MAX('DDD Model Calculations'!$D$20-'Weather Data'!D1479,0),MAX('DDD Model Calculations'!$D$20-AVERAGE('Weather Data'!D1478,'Weather Data'!D1480),0))</f>
        <v>28</v>
      </c>
      <c r="I1479">
        <f>IF(E1479&lt;&gt;"",MAX('DDD Model Calculations'!$D$20-'Weather Data'!E1479,0),MAX('DDD Model Calculations'!$D$20-AVERAGE('Weather Data'!E1478,'Weather Data'!E1480),0))</f>
        <v>29.10000038146973</v>
      </c>
      <c r="J1479">
        <f>IF(F1479&lt;&gt;"",MAX('DDD Model Calculations'!$D$20-'Weather Data'!F1479,0),MAX('DDD Model Calculations'!$D$20-AVERAGE('Weather Data'!F1478,'Weather Data'!F1480),0))</f>
        <v>29.60000038146973</v>
      </c>
      <c r="K1479">
        <f>IF(G1479&lt;&gt;"",MAX('DDD Model Calculations'!$D$20-'Weather Data'!G1479,0),MAX('DDD Model Calculations'!$D$20-AVERAGE('Weather Data'!G1478,'Weather Data'!G1480),0))</f>
        <v>26.899999618530273</v>
      </c>
      <c r="L1479" s="2">
        <f t="shared" si="115"/>
        <v>43117</v>
      </c>
      <c r="M1479">
        <f t="shared" si="116"/>
        <v>15294.799998953938</v>
      </c>
      <c r="N1479">
        <f t="shared" si="117"/>
        <v>16137.799996726215</v>
      </c>
      <c r="O1479">
        <f t="shared" si="118"/>
        <v>18372.599996775389</v>
      </c>
      <c r="P1479">
        <f t="shared" si="119"/>
        <v>22556.900012008846</v>
      </c>
    </row>
    <row r="1480" spans="1:16" x14ac:dyDescent="0.4">
      <c r="A1480" s="1">
        <v>2018</v>
      </c>
      <c r="B1480" s="1">
        <v>1</v>
      </c>
      <c r="C1480" s="1">
        <v>18</v>
      </c>
      <c r="D1480" s="1">
        <v>-6.5999999046325684</v>
      </c>
      <c r="E1480" s="1">
        <v>-8.1000003814697266</v>
      </c>
      <c r="F1480" s="1">
        <v>-5.8000001907348633</v>
      </c>
      <c r="G1480" s="1">
        <v>-10.39999961853027</v>
      </c>
      <c r="H1480">
        <f>IF(D1480&lt;&gt;"",MAX('DDD Model Calculations'!$D$20-'Weather Data'!D1480,0),MAX('DDD Model Calculations'!$D$20-AVERAGE('Weather Data'!D1479,'Weather Data'!D1481),0))</f>
        <v>24.599999904632568</v>
      </c>
      <c r="I1480">
        <f>IF(E1480&lt;&gt;"",MAX('DDD Model Calculations'!$D$20-'Weather Data'!E1480,0),MAX('DDD Model Calculations'!$D$20-AVERAGE('Weather Data'!E1479,'Weather Data'!E1481),0))</f>
        <v>26.100000381469727</v>
      </c>
      <c r="J1480">
        <f>IF(F1480&lt;&gt;"",MAX('DDD Model Calculations'!$D$20-'Weather Data'!F1480,0),MAX('DDD Model Calculations'!$D$20-AVERAGE('Weather Data'!F1479,'Weather Data'!F1481),0))</f>
        <v>23.800000190734863</v>
      </c>
      <c r="K1480">
        <f>IF(G1480&lt;&gt;"",MAX('DDD Model Calculations'!$D$20-'Weather Data'!G1480,0),MAX('DDD Model Calculations'!$D$20-AVERAGE('Weather Data'!G1479,'Weather Data'!G1481),0))</f>
        <v>28.39999961853027</v>
      </c>
      <c r="L1480" s="2">
        <f t="shared" si="115"/>
        <v>43118</v>
      </c>
      <c r="M1480">
        <f t="shared" si="116"/>
        <v>15319.399998858571</v>
      </c>
      <c r="N1480">
        <f t="shared" si="117"/>
        <v>16163.899997107685</v>
      </c>
      <c r="O1480">
        <f t="shared" si="118"/>
        <v>18396.399996966124</v>
      </c>
      <c r="P1480">
        <f t="shared" si="119"/>
        <v>22585.300011627376</v>
      </c>
    </row>
    <row r="1481" spans="1:16" x14ac:dyDescent="0.4">
      <c r="A1481" s="1">
        <v>2018</v>
      </c>
      <c r="B1481" s="1">
        <v>1</v>
      </c>
      <c r="C1481" s="1">
        <v>19</v>
      </c>
      <c r="D1481" s="1">
        <v>-2.2000000476837158</v>
      </c>
      <c r="E1481" s="1">
        <v>-2.9000000953674321</v>
      </c>
      <c r="F1481" s="1">
        <v>-2.4000000953674321</v>
      </c>
      <c r="G1481" s="1">
        <v>-1.3999999761581421</v>
      </c>
      <c r="H1481">
        <f>IF(D1481&lt;&gt;"",MAX('DDD Model Calculations'!$D$20-'Weather Data'!D1481,0),MAX('DDD Model Calculations'!$D$20-AVERAGE('Weather Data'!D1480,'Weather Data'!D1482),0))</f>
        <v>20.200000047683716</v>
      </c>
      <c r="I1481">
        <f>IF(E1481&lt;&gt;"",MAX('DDD Model Calculations'!$D$20-'Weather Data'!E1481,0),MAX('DDD Model Calculations'!$D$20-AVERAGE('Weather Data'!E1480,'Weather Data'!E1482),0))</f>
        <v>20.900000095367432</v>
      </c>
      <c r="J1481">
        <f>IF(F1481&lt;&gt;"",MAX('DDD Model Calculations'!$D$20-'Weather Data'!F1481,0),MAX('DDD Model Calculations'!$D$20-AVERAGE('Weather Data'!F1480,'Weather Data'!F1482),0))</f>
        <v>20.400000095367432</v>
      </c>
      <c r="K1481">
        <f>IF(G1481&lt;&gt;"",MAX('DDD Model Calculations'!$D$20-'Weather Data'!G1481,0),MAX('DDD Model Calculations'!$D$20-AVERAGE('Weather Data'!G1480,'Weather Data'!G1482),0))</f>
        <v>19.399999976158142</v>
      </c>
      <c r="L1481" s="2">
        <f t="shared" si="115"/>
        <v>43119</v>
      </c>
      <c r="M1481">
        <f t="shared" si="116"/>
        <v>15339.599998906255</v>
      </c>
      <c r="N1481">
        <f t="shared" si="117"/>
        <v>16184.799997203052</v>
      </c>
      <c r="O1481">
        <f t="shared" si="118"/>
        <v>18416.799997061491</v>
      </c>
      <c r="P1481">
        <f t="shared" si="119"/>
        <v>22604.700011603534</v>
      </c>
    </row>
    <row r="1482" spans="1:16" x14ac:dyDescent="0.4">
      <c r="A1482" s="1">
        <v>2018</v>
      </c>
      <c r="B1482" s="1">
        <v>1</v>
      </c>
      <c r="C1482" s="1">
        <v>20</v>
      </c>
      <c r="D1482" s="1">
        <v>3</v>
      </c>
      <c r="E1482" s="1">
        <v>1</v>
      </c>
      <c r="F1482" s="1">
        <v>2.5999999046325679</v>
      </c>
      <c r="G1482" s="1">
        <v>-2</v>
      </c>
      <c r="H1482">
        <f>IF(D1482&lt;&gt;"",MAX('DDD Model Calculations'!$D$20-'Weather Data'!D1482,0),MAX('DDD Model Calculations'!$D$20-AVERAGE('Weather Data'!D1481,'Weather Data'!D1483),0))</f>
        <v>15</v>
      </c>
      <c r="I1482">
        <f>IF(E1482&lt;&gt;"",MAX('DDD Model Calculations'!$D$20-'Weather Data'!E1482,0),MAX('DDD Model Calculations'!$D$20-AVERAGE('Weather Data'!E1481,'Weather Data'!E1483),0))</f>
        <v>17</v>
      </c>
      <c r="J1482">
        <f>IF(F1482&lt;&gt;"",MAX('DDD Model Calculations'!$D$20-'Weather Data'!F1482,0),MAX('DDD Model Calculations'!$D$20-AVERAGE('Weather Data'!F1481,'Weather Data'!F1483),0))</f>
        <v>15.400000095367432</v>
      </c>
      <c r="K1482">
        <f>IF(G1482&lt;&gt;"",MAX('DDD Model Calculations'!$D$20-'Weather Data'!G1482,0),MAX('DDD Model Calculations'!$D$20-AVERAGE('Weather Data'!G1481,'Weather Data'!G1483),0))</f>
        <v>20</v>
      </c>
      <c r="L1482" s="2">
        <f t="shared" si="115"/>
        <v>43120</v>
      </c>
      <c r="M1482">
        <f t="shared" si="116"/>
        <v>15354.599998906255</v>
      </c>
      <c r="N1482">
        <f t="shared" si="117"/>
        <v>16201.799997203052</v>
      </c>
      <c r="O1482">
        <f t="shared" si="118"/>
        <v>18432.199997156858</v>
      </c>
      <c r="P1482">
        <f t="shared" si="119"/>
        <v>22624.700011603534</v>
      </c>
    </row>
    <row r="1483" spans="1:16" x14ac:dyDescent="0.4">
      <c r="A1483" s="1">
        <v>2018</v>
      </c>
      <c r="B1483" s="1">
        <v>1</v>
      </c>
      <c r="C1483" s="1">
        <v>21</v>
      </c>
      <c r="D1483" s="1">
        <v>1.1000000238418579</v>
      </c>
      <c r="E1483" s="1">
        <v>-1.6000000238418579</v>
      </c>
      <c r="F1483" s="1">
        <v>-1.1000000238418579</v>
      </c>
      <c r="G1483" s="1">
        <v>-7.0999999046325684</v>
      </c>
      <c r="H1483">
        <f>IF(D1483&lt;&gt;"",MAX('DDD Model Calculations'!$D$20-'Weather Data'!D1483,0),MAX('DDD Model Calculations'!$D$20-AVERAGE('Weather Data'!D1482,'Weather Data'!D1484),0))</f>
        <v>16.899999976158142</v>
      </c>
      <c r="I1483">
        <f>IF(E1483&lt;&gt;"",MAX('DDD Model Calculations'!$D$20-'Weather Data'!E1483,0),MAX('DDD Model Calculations'!$D$20-AVERAGE('Weather Data'!E1482,'Weather Data'!E1484),0))</f>
        <v>19.600000023841858</v>
      </c>
      <c r="J1483">
        <f>IF(F1483&lt;&gt;"",MAX('DDD Model Calculations'!$D$20-'Weather Data'!F1483,0),MAX('DDD Model Calculations'!$D$20-AVERAGE('Weather Data'!F1482,'Weather Data'!F1484),0))</f>
        <v>19.100000023841858</v>
      </c>
      <c r="K1483">
        <f>IF(G1483&lt;&gt;"",MAX('DDD Model Calculations'!$D$20-'Weather Data'!G1483,0),MAX('DDD Model Calculations'!$D$20-AVERAGE('Weather Data'!G1482,'Weather Data'!G1484),0))</f>
        <v>25.099999904632568</v>
      </c>
      <c r="L1483" s="2">
        <f t="shared" si="115"/>
        <v>43121</v>
      </c>
      <c r="M1483">
        <f t="shared" si="116"/>
        <v>15371.499998882413</v>
      </c>
      <c r="N1483">
        <f t="shared" si="117"/>
        <v>16221.399997226894</v>
      </c>
      <c r="O1483">
        <f t="shared" si="118"/>
        <v>18451.2999971807</v>
      </c>
      <c r="P1483">
        <f t="shared" si="119"/>
        <v>22649.800011508167</v>
      </c>
    </row>
    <row r="1484" spans="1:16" x14ac:dyDescent="0.4">
      <c r="A1484" s="1">
        <v>2018</v>
      </c>
      <c r="B1484" s="1">
        <v>1</v>
      </c>
      <c r="C1484" s="1">
        <v>22</v>
      </c>
      <c r="D1484" s="1">
        <v>1.5</v>
      </c>
      <c r="E1484" s="1">
        <v>4.1999998092651367</v>
      </c>
      <c r="F1484" s="1">
        <v>-5.5</v>
      </c>
      <c r="G1484" s="1">
        <v>-9.6000003814697266</v>
      </c>
      <c r="H1484">
        <f>IF(D1484&lt;&gt;"",MAX('DDD Model Calculations'!$D$20-'Weather Data'!D1484,0),MAX('DDD Model Calculations'!$D$20-AVERAGE('Weather Data'!D1483,'Weather Data'!D1485),0))</f>
        <v>16.5</v>
      </c>
      <c r="I1484">
        <f>IF(E1484&lt;&gt;"",MAX('DDD Model Calculations'!$D$20-'Weather Data'!E1484,0),MAX('DDD Model Calculations'!$D$20-AVERAGE('Weather Data'!E1483,'Weather Data'!E1485),0))</f>
        <v>13.800000190734863</v>
      </c>
      <c r="J1484">
        <f>IF(F1484&lt;&gt;"",MAX('DDD Model Calculations'!$D$20-'Weather Data'!F1484,0),MAX('DDD Model Calculations'!$D$20-AVERAGE('Weather Data'!F1483,'Weather Data'!F1485),0))</f>
        <v>23.5</v>
      </c>
      <c r="K1484">
        <f>IF(G1484&lt;&gt;"",MAX('DDD Model Calculations'!$D$20-'Weather Data'!G1484,0),MAX('DDD Model Calculations'!$D$20-AVERAGE('Weather Data'!G1483,'Weather Data'!G1485),0))</f>
        <v>27.600000381469727</v>
      </c>
      <c r="L1484" s="2">
        <f t="shared" si="115"/>
        <v>43122</v>
      </c>
      <c r="M1484">
        <f t="shared" si="116"/>
        <v>15387.999998882413</v>
      </c>
      <c r="N1484">
        <f t="shared" si="117"/>
        <v>16235.199997417629</v>
      </c>
      <c r="O1484">
        <f t="shared" si="118"/>
        <v>18474.7999971807</v>
      </c>
      <c r="P1484">
        <f t="shared" si="119"/>
        <v>22677.400011889637</v>
      </c>
    </row>
    <row r="1485" spans="1:16" x14ac:dyDescent="0.4">
      <c r="A1485" s="1">
        <v>2018</v>
      </c>
      <c r="B1485" s="1">
        <v>1</v>
      </c>
      <c r="C1485" s="1">
        <v>23</v>
      </c>
      <c r="D1485" s="1">
        <v>1</v>
      </c>
      <c r="E1485" s="1">
        <v>1.200000047683716</v>
      </c>
      <c r="F1485" s="1">
        <v>-1.5</v>
      </c>
      <c r="G1485" s="1">
        <v>-15.5</v>
      </c>
      <c r="H1485">
        <f>IF(D1485&lt;&gt;"",MAX('DDD Model Calculations'!$D$20-'Weather Data'!D1485,0),MAX('DDD Model Calculations'!$D$20-AVERAGE('Weather Data'!D1484,'Weather Data'!D1486),0))</f>
        <v>17</v>
      </c>
      <c r="I1485">
        <f>IF(E1485&lt;&gt;"",MAX('DDD Model Calculations'!$D$20-'Weather Data'!E1485,0),MAX('DDD Model Calculations'!$D$20-AVERAGE('Weather Data'!E1484,'Weather Data'!E1486),0))</f>
        <v>16.799999952316284</v>
      </c>
      <c r="J1485">
        <f>IF(F1485&lt;&gt;"",MAX('DDD Model Calculations'!$D$20-'Weather Data'!F1485,0),MAX('DDD Model Calculations'!$D$20-AVERAGE('Weather Data'!F1484,'Weather Data'!F1486),0))</f>
        <v>19.5</v>
      </c>
      <c r="K1485">
        <f>IF(G1485&lt;&gt;"",MAX('DDD Model Calculations'!$D$20-'Weather Data'!G1485,0),MAX('DDD Model Calculations'!$D$20-AVERAGE('Weather Data'!G1484,'Weather Data'!G1486),0))</f>
        <v>33.5</v>
      </c>
      <c r="L1485" s="2">
        <f t="shared" si="115"/>
        <v>43123</v>
      </c>
      <c r="M1485">
        <f t="shared" si="116"/>
        <v>15404.999998882413</v>
      </c>
      <c r="N1485">
        <f t="shared" si="117"/>
        <v>16251.999997369945</v>
      </c>
      <c r="O1485">
        <f t="shared" si="118"/>
        <v>18494.2999971807</v>
      </c>
      <c r="P1485">
        <f t="shared" si="119"/>
        <v>22710.900011889637</v>
      </c>
    </row>
    <row r="1486" spans="1:16" x14ac:dyDescent="0.4">
      <c r="A1486" s="1">
        <v>2018</v>
      </c>
      <c r="B1486" s="1">
        <v>1</v>
      </c>
      <c r="C1486" s="1">
        <v>24</v>
      </c>
      <c r="D1486" s="1">
        <v>-7.9000000953674316</v>
      </c>
      <c r="E1486" s="1">
        <v>-6.9000000953674316</v>
      </c>
      <c r="F1486" s="1">
        <v>-10.39999961853027</v>
      </c>
      <c r="G1486" s="1">
        <v>-14.39999961853027</v>
      </c>
      <c r="H1486">
        <f>IF(D1486&lt;&gt;"",MAX('DDD Model Calculations'!$D$20-'Weather Data'!D1486,0),MAX('DDD Model Calculations'!$D$20-AVERAGE('Weather Data'!D1485,'Weather Data'!D1487),0))</f>
        <v>25.900000095367432</v>
      </c>
      <c r="I1486">
        <f>IF(E1486&lt;&gt;"",MAX('DDD Model Calculations'!$D$20-'Weather Data'!E1486,0),MAX('DDD Model Calculations'!$D$20-AVERAGE('Weather Data'!E1485,'Weather Data'!E1487),0))</f>
        <v>24.900000095367432</v>
      </c>
      <c r="J1486">
        <f>IF(F1486&lt;&gt;"",MAX('DDD Model Calculations'!$D$20-'Weather Data'!F1486,0),MAX('DDD Model Calculations'!$D$20-AVERAGE('Weather Data'!F1485,'Weather Data'!F1487),0))</f>
        <v>28.39999961853027</v>
      </c>
      <c r="K1486">
        <f>IF(G1486&lt;&gt;"",MAX('DDD Model Calculations'!$D$20-'Weather Data'!G1486,0),MAX('DDD Model Calculations'!$D$20-AVERAGE('Weather Data'!G1485,'Weather Data'!G1487),0))</f>
        <v>32.399999618530273</v>
      </c>
      <c r="L1486" s="2">
        <f t="shared" si="115"/>
        <v>43124</v>
      </c>
      <c r="M1486">
        <f t="shared" si="116"/>
        <v>15430.89999897778</v>
      </c>
      <c r="N1486">
        <f t="shared" si="117"/>
        <v>16276.899997465312</v>
      </c>
      <c r="O1486">
        <f t="shared" si="118"/>
        <v>18522.699996799231</v>
      </c>
      <c r="P1486">
        <f t="shared" si="119"/>
        <v>22743.300011508167</v>
      </c>
    </row>
    <row r="1487" spans="1:16" x14ac:dyDescent="0.4">
      <c r="A1487" s="1">
        <v>2018</v>
      </c>
      <c r="B1487" s="1">
        <v>1</v>
      </c>
      <c r="C1487" s="1">
        <v>25</v>
      </c>
      <c r="D1487" s="1">
        <v>-6.9000000953674316</v>
      </c>
      <c r="E1487" s="1">
        <v>-7.3000001907348633</v>
      </c>
      <c r="F1487" s="1">
        <v>-14.19999980926514</v>
      </c>
      <c r="G1487" s="1">
        <v>-8.1999998092651367</v>
      </c>
      <c r="H1487">
        <f>IF(D1487&lt;&gt;"",MAX('DDD Model Calculations'!$D$20-'Weather Data'!D1487,0),MAX('DDD Model Calculations'!$D$20-AVERAGE('Weather Data'!D1486,'Weather Data'!D1488),0))</f>
        <v>24.900000095367432</v>
      </c>
      <c r="I1487">
        <f>IF(E1487&lt;&gt;"",MAX('DDD Model Calculations'!$D$20-'Weather Data'!E1487,0),MAX('DDD Model Calculations'!$D$20-AVERAGE('Weather Data'!E1486,'Weather Data'!E1488),0))</f>
        <v>25.300000190734863</v>
      </c>
      <c r="J1487">
        <f>IF(F1487&lt;&gt;"",MAX('DDD Model Calculations'!$D$20-'Weather Data'!F1487,0),MAX('DDD Model Calculations'!$D$20-AVERAGE('Weather Data'!F1486,'Weather Data'!F1488),0))</f>
        <v>32.199999809265137</v>
      </c>
      <c r="K1487">
        <f>IF(G1487&lt;&gt;"",MAX('DDD Model Calculations'!$D$20-'Weather Data'!G1487,0),MAX('DDD Model Calculations'!$D$20-AVERAGE('Weather Data'!G1486,'Weather Data'!G1488),0))</f>
        <v>26.199999809265137</v>
      </c>
      <c r="L1487" s="2">
        <f t="shared" si="115"/>
        <v>43125</v>
      </c>
      <c r="M1487">
        <f t="shared" si="116"/>
        <v>15455.799999073148</v>
      </c>
      <c r="N1487">
        <f t="shared" si="117"/>
        <v>16302.199997656047</v>
      </c>
      <c r="O1487">
        <f t="shared" si="118"/>
        <v>18554.899996608496</v>
      </c>
      <c r="P1487">
        <f t="shared" si="119"/>
        <v>22769.500011317432</v>
      </c>
    </row>
    <row r="1488" spans="1:16" x14ac:dyDescent="0.4">
      <c r="A1488" s="1">
        <v>2018</v>
      </c>
      <c r="B1488" s="1">
        <v>1</v>
      </c>
      <c r="C1488" s="1">
        <v>26</v>
      </c>
      <c r="D1488" s="1">
        <v>1.6000000238418579</v>
      </c>
      <c r="E1488" s="1">
        <v>-0.20000000298023221</v>
      </c>
      <c r="F1488" s="1">
        <v>-12.60000038146973</v>
      </c>
      <c r="G1488" s="1">
        <v>-2.7000000476837158</v>
      </c>
      <c r="H1488">
        <f>IF(D1488&lt;&gt;"",MAX('DDD Model Calculations'!$D$20-'Weather Data'!D1488,0),MAX('DDD Model Calculations'!$D$20-AVERAGE('Weather Data'!D1487,'Weather Data'!D1489),0))</f>
        <v>16.399999976158142</v>
      </c>
      <c r="I1488">
        <f>IF(E1488&lt;&gt;"",MAX('DDD Model Calculations'!$D$20-'Weather Data'!E1488,0),MAX('DDD Model Calculations'!$D$20-AVERAGE('Weather Data'!E1487,'Weather Data'!E1489),0))</f>
        <v>18.200000002980232</v>
      </c>
      <c r="J1488">
        <f>IF(F1488&lt;&gt;"",MAX('DDD Model Calculations'!$D$20-'Weather Data'!F1488,0),MAX('DDD Model Calculations'!$D$20-AVERAGE('Weather Data'!F1487,'Weather Data'!F1489),0))</f>
        <v>30.60000038146973</v>
      </c>
      <c r="K1488">
        <f>IF(G1488&lt;&gt;"",MAX('DDD Model Calculations'!$D$20-'Weather Data'!G1488,0),MAX('DDD Model Calculations'!$D$20-AVERAGE('Weather Data'!G1487,'Weather Data'!G1489),0))</f>
        <v>20.700000047683716</v>
      </c>
      <c r="L1488" s="2">
        <f t="shared" si="115"/>
        <v>43126</v>
      </c>
      <c r="M1488">
        <f t="shared" si="116"/>
        <v>15472.199999049306</v>
      </c>
      <c r="N1488">
        <f t="shared" si="117"/>
        <v>16320.399997659028</v>
      </c>
      <c r="O1488">
        <f t="shared" si="118"/>
        <v>18585.499996989965</v>
      </c>
      <c r="P1488">
        <f t="shared" si="119"/>
        <v>22790.200011365116</v>
      </c>
    </row>
    <row r="1489" spans="1:16" x14ac:dyDescent="0.4">
      <c r="A1489" s="1">
        <v>2018</v>
      </c>
      <c r="B1489" s="1">
        <v>1</v>
      </c>
      <c r="C1489" s="1">
        <v>27</v>
      </c>
      <c r="D1489" s="1">
        <v>5</v>
      </c>
      <c r="E1489" s="1">
        <v>3.4000000953674321</v>
      </c>
      <c r="F1489" s="1">
        <v>-2.7999999523162842</v>
      </c>
      <c r="G1489" s="1">
        <v>-5</v>
      </c>
      <c r="H1489">
        <f>IF(D1489&lt;&gt;"",MAX('DDD Model Calculations'!$D$20-'Weather Data'!D1489,0),MAX('DDD Model Calculations'!$D$20-AVERAGE('Weather Data'!D1488,'Weather Data'!D1490),0))</f>
        <v>13</v>
      </c>
      <c r="I1489">
        <f>IF(E1489&lt;&gt;"",MAX('DDD Model Calculations'!$D$20-'Weather Data'!E1489,0),MAX('DDD Model Calculations'!$D$20-AVERAGE('Weather Data'!E1488,'Weather Data'!E1490),0))</f>
        <v>14.599999904632568</v>
      </c>
      <c r="J1489">
        <f>IF(F1489&lt;&gt;"",MAX('DDD Model Calculations'!$D$20-'Weather Data'!F1489,0),MAX('DDD Model Calculations'!$D$20-AVERAGE('Weather Data'!F1488,'Weather Data'!F1490),0))</f>
        <v>20.799999952316284</v>
      </c>
      <c r="K1489">
        <f>IF(G1489&lt;&gt;"",MAX('DDD Model Calculations'!$D$20-'Weather Data'!G1489,0),MAX('DDD Model Calculations'!$D$20-AVERAGE('Weather Data'!G1488,'Weather Data'!G1490),0))</f>
        <v>23</v>
      </c>
      <c r="L1489" s="2">
        <f t="shared" si="115"/>
        <v>43127</v>
      </c>
      <c r="M1489">
        <f t="shared" si="116"/>
        <v>15485.199999049306</v>
      </c>
      <c r="N1489">
        <f t="shared" si="117"/>
        <v>16334.99999756366</v>
      </c>
      <c r="O1489">
        <f t="shared" si="118"/>
        <v>18606.299996942282</v>
      </c>
      <c r="P1489">
        <f t="shared" si="119"/>
        <v>22813.200011365116</v>
      </c>
    </row>
    <row r="1490" spans="1:16" x14ac:dyDescent="0.4">
      <c r="A1490" s="1">
        <v>2018</v>
      </c>
      <c r="B1490" s="1">
        <v>1</v>
      </c>
      <c r="C1490" s="1">
        <v>28</v>
      </c>
      <c r="D1490" s="1">
        <v>1.1000000238418579</v>
      </c>
      <c r="E1490" s="1">
        <v>0.20000000298023221</v>
      </c>
      <c r="F1490" s="1">
        <v>-1.700000047683716</v>
      </c>
      <c r="G1490" s="1">
        <v>-18.60000038146973</v>
      </c>
      <c r="H1490">
        <f>IF(D1490&lt;&gt;"",MAX('DDD Model Calculations'!$D$20-'Weather Data'!D1490,0),MAX('DDD Model Calculations'!$D$20-AVERAGE('Weather Data'!D1489,'Weather Data'!D1491),0))</f>
        <v>16.899999976158142</v>
      </c>
      <c r="I1490">
        <f>IF(E1490&lt;&gt;"",MAX('DDD Model Calculations'!$D$20-'Weather Data'!E1490,0),MAX('DDD Model Calculations'!$D$20-AVERAGE('Weather Data'!E1489,'Weather Data'!E1491),0))</f>
        <v>17.799999997019768</v>
      </c>
      <c r="J1490">
        <f>IF(F1490&lt;&gt;"",MAX('DDD Model Calculations'!$D$20-'Weather Data'!F1490,0),MAX('DDD Model Calculations'!$D$20-AVERAGE('Weather Data'!F1489,'Weather Data'!F1491),0))</f>
        <v>19.700000047683716</v>
      </c>
      <c r="K1490">
        <f>IF(G1490&lt;&gt;"",MAX('DDD Model Calculations'!$D$20-'Weather Data'!G1490,0),MAX('DDD Model Calculations'!$D$20-AVERAGE('Weather Data'!G1489,'Weather Data'!G1491),0))</f>
        <v>36.600000381469727</v>
      </c>
      <c r="L1490" s="2">
        <f t="shared" si="115"/>
        <v>43128</v>
      </c>
      <c r="M1490">
        <f t="shared" si="116"/>
        <v>15502.099999025464</v>
      </c>
      <c r="N1490">
        <f t="shared" si="117"/>
        <v>16352.79999756068</v>
      </c>
      <c r="O1490">
        <f t="shared" si="118"/>
        <v>18625.999996989965</v>
      </c>
      <c r="P1490">
        <f t="shared" si="119"/>
        <v>22849.800011746585</v>
      </c>
    </row>
    <row r="1491" spans="1:16" x14ac:dyDescent="0.4">
      <c r="A1491" s="1">
        <v>2018</v>
      </c>
      <c r="B1491" s="1">
        <v>1</v>
      </c>
      <c r="C1491" s="1">
        <v>29</v>
      </c>
      <c r="D1491" s="1">
        <v>-4.3000001907348633</v>
      </c>
      <c r="E1491" s="1">
        <v>-6.0999999046325684</v>
      </c>
      <c r="F1491" s="1">
        <v>-9.1999998092651367</v>
      </c>
      <c r="G1491" s="1">
        <v>-20.10000038146973</v>
      </c>
      <c r="H1491">
        <f>IF(D1491&lt;&gt;"",MAX('DDD Model Calculations'!$D$20-'Weather Data'!D1491,0),MAX('DDD Model Calculations'!$D$20-AVERAGE('Weather Data'!D1490,'Weather Data'!D1492),0))</f>
        <v>22.300000190734863</v>
      </c>
      <c r="I1491">
        <f>IF(E1491&lt;&gt;"",MAX('DDD Model Calculations'!$D$20-'Weather Data'!E1491,0),MAX('DDD Model Calculations'!$D$20-AVERAGE('Weather Data'!E1490,'Weather Data'!E1492),0))</f>
        <v>24.099999904632568</v>
      </c>
      <c r="J1491">
        <f>IF(F1491&lt;&gt;"",MAX('DDD Model Calculations'!$D$20-'Weather Data'!F1491,0),MAX('DDD Model Calculations'!$D$20-AVERAGE('Weather Data'!F1490,'Weather Data'!F1492),0))</f>
        <v>27.199999809265137</v>
      </c>
      <c r="K1491">
        <f>IF(G1491&lt;&gt;"",MAX('DDD Model Calculations'!$D$20-'Weather Data'!G1491,0),MAX('DDD Model Calculations'!$D$20-AVERAGE('Weather Data'!G1490,'Weather Data'!G1492),0))</f>
        <v>38.100000381469727</v>
      </c>
      <c r="L1491" s="2">
        <f t="shared" si="115"/>
        <v>43129</v>
      </c>
      <c r="M1491">
        <f t="shared" si="116"/>
        <v>15524.399999216199</v>
      </c>
      <c r="N1491">
        <f t="shared" si="117"/>
        <v>16376.899997465312</v>
      </c>
      <c r="O1491">
        <f t="shared" si="118"/>
        <v>18653.199996799231</v>
      </c>
      <c r="P1491">
        <f t="shared" si="119"/>
        <v>22887.900012128055</v>
      </c>
    </row>
    <row r="1492" spans="1:16" x14ac:dyDescent="0.4">
      <c r="A1492" s="1">
        <v>2018</v>
      </c>
      <c r="B1492" s="1">
        <v>1</v>
      </c>
      <c r="C1492" s="1">
        <v>30</v>
      </c>
      <c r="D1492" s="1">
        <v>-11</v>
      </c>
      <c r="E1492" s="1">
        <v>-11.19999980926514</v>
      </c>
      <c r="F1492" s="1">
        <v>-12.80000019073486</v>
      </c>
      <c r="G1492" s="1">
        <v>-16.5</v>
      </c>
      <c r="H1492">
        <f>IF(D1492&lt;&gt;"",MAX('DDD Model Calculations'!$D$20-'Weather Data'!D1492,0),MAX('DDD Model Calculations'!$D$20-AVERAGE('Weather Data'!D1491,'Weather Data'!D1493),0))</f>
        <v>29</v>
      </c>
      <c r="I1492">
        <f>IF(E1492&lt;&gt;"",MAX('DDD Model Calculations'!$D$20-'Weather Data'!E1492,0),MAX('DDD Model Calculations'!$D$20-AVERAGE('Weather Data'!E1491,'Weather Data'!E1493),0))</f>
        <v>29.19999980926514</v>
      </c>
      <c r="J1492">
        <f>IF(F1492&lt;&gt;"",MAX('DDD Model Calculations'!$D$20-'Weather Data'!F1492,0),MAX('DDD Model Calculations'!$D$20-AVERAGE('Weather Data'!F1491,'Weather Data'!F1493),0))</f>
        <v>30.80000019073486</v>
      </c>
      <c r="K1492">
        <f>IF(G1492&lt;&gt;"",MAX('DDD Model Calculations'!$D$20-'Weather Data'!G1492,0),MAX('DDD Model Calculations'!$D$20-AVERAGE('Weather Data'!G1491,'Weather Data'!G1493),0))</f>
        <v>34.5</v>
      </c>
      <c r="L1492" s="2">
        <f t="shared" si="115"/>
        <v>43130</v>
      </c>
      <c r="M1492">
        <f t="shared" si="116"/>
        <v>15553.399999216199</v>
      </c>
      <c r="N1492">
        <f t="shared" si="117"/>
        <v>16406.099997274578</v>
      </c>
      <c r="O1492">
        <f t="shared" si="118"/>
        <v>18683.999996989965</v>
      </c>
      <c r="P1492">
        <f t="shared" si="119"/>
        <v>22922.400012128055</v>
      </c>
    </row>
    <row r="1493" spans="1:16" x14ac:dyDescent="0.4">
      <c r="A1493" s="1">
        <v>2018</v>
      </c>
      <c r="B1493" s="1">
        <v>1</v>
      </c>
      <c r="C1493" s="1">
        <v>31</v>
      </c>
      <c r="D1493" s="1">
        <v>-6.5</v>
      </c>
      <c r="E1493" s="1">
        <v>-5.1999998092651367</v>
      </c>
      <c r="F1493" s="1">
        <v>-15.69999980926514</v>
      </c>
      <c r="G1493" s="1">
        <v>-11.30000019073486</v>
      </c>
      <c r="H1493">
        <f>IF(D1493&lt;&gt;"",MAX('DDD Model Calculations'!$D$20-'Weather Data'!D1493,0),MAX('DDD Model Calculations'!$D$20-AVERAGE('Weather Data'!D1492,'Weather Data'!D1494),0))</f>
        <v>24.5</v>
      </c>
      <c r="I1493">
        <f>IF(E1493&lt;&gt;"",MAX('DDD Model Calculations'!$D$20-'Weather Data'!E1493,0),MAX('DDD Model Calculations'!$D$20-AVERAGE('Weather Data'!E1492,'Weather Data'!E1494),0))</f>
        <v>23.199999809265137</v>
      </c>
      <c r="J1493">
        <f>IF(F1493&lt;&gt;"",MAX('DDD Model Calculations'!$D$20-'Weather Data'!F1493,0),MAX('DDD Model Calculations'!$D$20-AVERAGE('Weather Data'!F1492,'Weather Data'!F1494),0))</f>
        <v>33.699999809265137</v>
      </c>
      <c r="K1493">
        <f>IF(G1493&lt;&gt;"",MAX('DDD Model Calculations'!$D$20-'Weather Data'!G1493,0),MAX('DDD Model Calculations'!$D$20-AVERAGE('Weather Data'!G1492,'Weather Data'!G1494),0))</f>
        <v>29.30000019073486</v>
      </c>
      <c r="L1493" s="2">
        <f t="shared" si="115"/>
        <v>43131</v>
      </c>
      <c r="M1493">
        <f t="shared" si="116"/>
        <v>15577.899999216199</v>
      </c>
      <c r="N1493">
        <f t="shared" si="117"/>
        <v>16429.299997083843</v>
      </c>
      <c r="O1493">
        <f t="shared" si="118"/>
        <v>18717.699996799231</v>
      </c>
      <c r="P1493">
        <f t="shared" si="119"/>
        <v>22951.70001231879</v>
      </c>
    </row>
    <row r="1494" spans="1:16" x14ac:dyDescent="0.4">
      <c r="A1494" s="1">
        <v>2018</v>
      </c>
      <c r="B1494" s="1">
        <v>2</v>
      </c>
      <c r="C1494" s="1">
        <v>1</v>
      </c>
      <c r="D1494" s="1">
        <v>-2.9000000953674321</v>
      </c>
      <c r="E1494" s="1">
        <v>-4.8000001907348633</v>
      </c>
      <c r="F1494" s="1">
        <v>-3.4000000953674321</v>
      </c>
      <c r="G1494" s="1">
        <v>-19.10000038146973</v>
      </c>
      <c r="H1494">
        <f>IF(D1494&lt;&gt;"",MAX('DDD Model Calculations'!$D$20-'Weather Data'!D1494,0),MAX('DDD Model Calculations'!$D$20-AVERAGE('Weather Data'!D1493,'Weather Data'!D1495),0))</f>
        <v>20.900000095367432</v>
      </c>
      <c r="I1494">
        <f>IF(E1494&lt;&gt;"",MAX('DDD Model Calculations'!$D$20-'Weather Data'!E1494,0),MAX('DDD Model Calculations'!$D$20-AVERAGE('Weather Data'!E1493,'Weather Data'!E1495),0))</f>
        <v>22.800000190734863</v>
      </c>
      <c r="J1494">
        <f>IF(F1494&lt;&gt;"",MAX('DDD Model Calculations'!$D$20-'Weather Data'!F1494,0),MAX('DDD Model Calculations'!$D$20-AVERAGE('Weather Data'!F1493,'Weather Data'!F1495),0))</f>
        <v>21.400000095367432</v>
      </c>
      <c r="K1494">
        <f>IF(G1494&lt;&gt;"",MAX('DDD Model Calculations'!$D$20-'Weather Data'!G1494,0),MAX('DDD Model Calculations'!$D$20-AVERAGE('Weather Data'!G1493,'Weather Data'!G1495),0))</f>
        <v>37.100000381469727</v>
      </c>
      <c r="L1494" s="2">
        <f t="shared" si="115"/>
        <v>43132</v>
      </c>
      <c r="M1494">
        <f t="shared" si="116"/>
        <v>15598.799999311566</v>
      </c>
      <c r="N1494">
        <f t="shared" si="117"/>
        <v>16452.099997274578</v>
      </c>
      <c r="O1494">
        <f t="shared" si="118"/>
        <v>18739.099996894598</v>
      </c>
      <c r="P1494">
        <f t="shared" si="119"/>
        <v>22988.80001270026</v>
      </c>
    </row>
    <row r="1495" spans="1:16" x14ac:dyDescent="0.4">
      <c r="A1495" s="1">
        <v>2018</v>
      </c>
      <c r="B1495" s="1">
        <v>2</v>
      </c>
      <c r="C1495" s="1">
        <v>2</v>
      </c>
      <c r="D1495" s="1">
        <v>-12.60000038146973</v>
      </c>
      <c r="E1495" s="1">
        <v>-11.60000038146973</v>
      </c>
      <c r="F1495" s="1">
        <v>-16</v>
      </c>
      <c r="G1495" s="1">
        <v>-22.20000076293945</v>
      </c>
      <c r="H1495">
        <f>IF(D1495&lt;&gt;"",MAX('DDD Model Calculations'!$D$20-'Weather Data'!D1495,0),MAX('DDD Model Calculations'!$D$20-AVERAGE('Weather Data'!D1494,'Weather Data'!D1496),0))</f>
        <v>30.60000038146973</v>
      </c>
      <c r="I1495">
        <f>IF(E1495&lt;&gt;"",MAX('DDD Model Calculations'!$D$20-'Weather Data'!E1495,0),MAX('DDD Model Calculations'!$D$20-AVERAGE('Weather Data'!E1494,'Weather Data'!E1496),0))</f>
        <v>29.60000038146973</v>
      </c>
      <c r="J1495">
        <f>IF(F1495&lt;&gt;"",MAX('DDD Model Calculations'!$D$20-'Weather Data'!F1495,0),MAX('DDD Model Calculations'!$D$20-AVERAGE('Weather Data'!F1494,'Weather Data'!F1496),0))</f>
        <v>34</v>
      </c>
      <c r="K1495">
        <f>IF(G1495&lt;&gt;"",MAX('DDD Model Calculations'!$D$20-'Weather Data'!G1495,0),MAX('DDD Model Calculations'!$D$20-AVERAGE('Weather Data'!G1494,'Weather Data'!G1496),0))</f>
        <v>40.200000762939453</v>
      </c>
      <c r="L1495" s="2">
        <f t="shared" si="115"/>
        <v>43133</v>
      </c>
      <c r="M1495">
        <f t="shared" si="116"/>
        <v>15629.399999693036</v>
      </c>
      <c r="N1495">
        <f t="shared" si="117"/>
        <v>16481.699997656047</v>
      </c>
      <c r="O1495">
        <f t="shared" si="118"/>
        <v>18773.099996894598</v>
      </c>
      <c r="P1495">
        <f t="shared" si="119"/>
        <v>23029.000013463199</v>
      </c>
    </row>
    <row r="1496" spans="1:16" x14ac:dyDescent="0.4">
      <c r="A1496" s="1">
        <v>2018</v>
      </c>
      <c r="B1496" s="1">
        <v>2</v>
      </c>
      <c r="C1496" s="1">
        <v>3</v>
      </c>
      <c r="D1496" s="1">
        <v>-6.5999999046325684</v>
      </c>
      <c r="E1496" s="1">
        <v>-7</v>
      </c>
      <c r="F1496" s="1">
        <v>-13</v>
      </c>
      <c r="G1496" s="1">
        <v>-24.20000076293945</v>
      </c>
      <c r="H1496">
        <f>IF(D1496&lt;&gt;"",MAX('DDD Model Calculations'!$D$20-'Weather Data'!D1496,0),MAX('DDD Model Calculations'!$D$20-AVERAGE('Weather Data'!D1495,'Weather Data'!D1497),0))</f>
        <v>24.599999904632568</v>
      </c>
      <c r="I1496">
        <f>IF(E1496&lt;&gt;"",MAX('DDD Model Calculations'!$D$20-'Weather Data'!E1496,0),MAX('DDD Model Calculations'!$D$20-AVERAGE('Weather Data'!E1495,'Weather Data'!E1497),0))</f>
        <v>25</v>
      </c>
      <c r="J1496">
        <f>IF(F1496&lt;&gt;"",MAX('DDD Model Calculations'!$D$20-'Weather Data'!F1496,0),MAX('DDD Model Calculations'!$D$20-AVERAGE('Weather Data'!F1495,'Weather Data'!F1497),0))</f>
        <v>31</v>
      </c>
      <c r="K1496">
        <f>IF(G1496&lt;&gt;"",MAX('DDD Model Calculations'!$D$20-'Weather Data'!G1496,0),MAX('DDD Model Calculations'!$D$20-AVERAGE('Weather Data'!G1495,'Weather Data'!G1497),0))</f>
        <v>42.200000762939453</v>
      </c>
      <c r="L1496" s="2">
        <f t="shared" si="115"/>
        <v>43134</v>
      </c>
      <c r="M1496">
        <f t="shared" si="116"/>
        <v>15653.999999597669</v>
      </c>
      <c r="N1496">
        <f t="shared" si="117"/>
        <v>16506.699997656047</v>
      </c>
      <c r="O1496">
        <f t="shared" si="118"/>
        <v>18804.099996894598</v>
      </c>
      <c r="P1496">
        <f t="shared" si="119"/>
        <v>23071.200014226139</v>
      </c>
    </row>
    <row r="1497" spans="1:16" x14ac:dyDescent="0.4">
      <c r="A1497" s="1">
        <v>2018</v>
      </c>
      <c r="B1497" s="1">
        <v>2</v>
      </c>
      <c r="C1497" s="1">
        <v>4</v>
      </c>
      <c r="D1497" s="1">
        <v>-3.7999999523162842</v>
      </c>
      <c r="E1497" s="1">
        <v>-4.9000000953674316</v>
      </c>
      <c r="F1497" s="1">
        <v>-3.5</v>
      </c>
      <c r="G1497" s="1">
        <v>-25</v>
      </c>
      <c r="H1497">
        <f>IF(D1497&lt;&gt;"",MAX('DDD Model Calculations'!$D$20-'Weather Data'!D1497,0),MAX('DDD Model Calculations'!$D$20-AVERAGE('Weather Data'!D1496,'Weather Data'!D1498),0))</f>
        <v>21.799999952316284</v>
      </c>
      <c r="I1497">
        <f>IF(E1497&lt;&gt;"",MAX('DDD Model Calculations'!$D$20-'Weather Data'!E1497,0),MAX('DDD Model Calculations'!$D$20-AVERAGE('Weather Data'!E1496,'Weather Data'!E1498),0))</f>
        <v>22.900000095367432</v>
      </c>
      <c r="J1497">
        <f>IF(F1497&lt;&gt;"",MAX('DDD Model Calculations'!$D$20-'Weather Data'!F1497,0),MAX('DDD Model Calculations'!$D$20-AVERAGE('Weather Data'!F1496,'Weather Data'!F1498),0))</f>
        <v>21.5</v>
      </c>
      <c r="K1497">
        <f>IF(G1497&lt;&gt;"",MAX('DDD Model Calculations'!$D$20-'Weather Data'!G1497,0),MAX('DDD Model Calculations'!$D$20-AVERAGE('Weather Data'!G1496,'Weather Data'!G1498),0))</f>
        <v>43</v>
      </c>
      <c r="L1497" s="2">
        <f t="shared" si="115"/>
        <v>43135</v>
      </c>
      <c r="M1497">
        <f t="shared" si="116"/>
        <v>15675.799999549985</v>
      </c>
      <c r="N1497">
        <f t="shared" si="117"/>
        <v>16529.599997751415</v>
      </c>
      <c r="O1497">
        <f t="shared" si="118"/>
        <v>18825.599996894598</v>
      </c>
      <c r="P1497">
        <f t="shared" si="119"/>
        <v>23114.200014226139</v>
      </c>
    </row>
    <row r="1498" spans="1:16" x14ac:dyDescent="0.4">
      <c r="A1498" s="1">
        <v>2018</v>
      </c>
      <c r="B1498" s="1">
        <v>2</v>
      </c>
      <c r="C1498" s="1">
        <v>5</v>
      </c>
      <c r="D1498" s="1">
        <v>-11</v>
      </c>
      <c r="E1498" s="1">
        <v>-11.69999980926514</v>
      </c>
      <c r="F1498" s="1">
        <v>-11.89999961853027</v>
      </c>
      <c r="G1498" s="1">
        <v>-20.60000038146973</v>
      </c>
      <c r="H1498">
        <f>IF(D1498&lt;&gt;"",MAX('DDD Model Calculations'!$D$20-'Weather Data'!D1498,0),MAX('DDD Model Calculations'!$D$20-AVERAGE('Weather Data'!D1497,'Weather Data'!D1499),0))</f>
        <v>29</v>
      </c>
      <c r="I1498">
        <f>IF(E1498&lt;&gt;"",MAX('DDD Model Calculations'!$D$20-'Weather Data'!E1498,0),MAX('DDD Model Calculations'!$D$20-AVERAGE('Weather Data'!E1497,'Weather Data'!E1499),0))</f>
        <v>29.69999980926514</v>
      </c>
      <c r="J1498">
        <f>IF(F1498&lt;&gt;"",MAX('DDD Model Calculations'!$D$20-'Weather Data'!F1498,0),MAX('DDD Model Calculations'!$D$20-AVERAGE('Weather Data'!F1497,'Weather Data'!F1499),0))</f>
        <v>29.89999961853027</v>
      </c>
      <c r="K1498">
        <f>IF(G1498&lt;&gt;"",MAX('DDD Model Calculations'!$D$20-'Weather Data'!G1498,0),MAX('DDD Model Calculations'!$D$20-AVERAGE('Weather Data'!G1497,'Weather Data'!G1499),0))</f>
        <v>38.600000381469727</v>
      </c>
      <c r="L1498" s="2">
        <f t="shared" si="115"/>
        <v>43136</v>
      </c>
      <c r="M1498">
        <f t="shared" si="116"/>
        <v>15704.799999549985</v>
      </c>
      <c r="N1498">
        <f t="shared" si="117"/>
        <v>16559.29999756068</v>
      </c>
      <c r="O1498">
        <f t="shared" si="118"/>
        <v>18855.499996513128</v>
      </c>
      <c r="P1498">
        <f t="shared" si="119"/>
        <v>23152.800014607608</v>
      </c>
    </row>
    <row r="1499" spans="1:16" x14ac:dyDescent="0.4">
      <c r="A1499" s="1">
        <v>2018</v>
      </c>
      <c r="B1499" s="1">
        <v>2</v>
      </c>
      <c r="C1499" s="1">
        <v>6</v>
      </c>
      <c r="D1499" s="1">
        <v>-8.1000003814697266</v>
      </c>
      <c r="E1499" s="1">
        <v>-11.10000038146973</v>
      </c>
      <c r="F1499" s="1">
        <v>-11.30000019073486</v>
      </c>
      <c r="G1499" s="1">
        <v>-23.5</v>
      </c>
      <c r="H1499">
        <f>IF(D1499&lt;&gt;"",MAX('DDD Model Calculations'!$D$20-'Weather Data'!D1499,0),MAX('DDD Model Calculations'!$D$20-AVERAGE('Weather Data'!D1498,'Weather Data'!D1500),0))</f>
        <v>26.100000381469727</v>
      </c>
      <c r="I1499">
        <f>IF(E1499&lt;&gt;"",MAX('DDD Model Calculations'!$D$20-'Weather Data'!E1499,0),MAX('DDD Model Calculations'!$D$20-AVERAGE('Weather Data'!E1498,'Weather Data'!E1500),0))</f>
        <v>29.10000038146973</v>
      </c>
      <c r="J1499">
        <f>IF(F1499&lt;&gt;"",MAX('DDD Model Calculations'!$D$20-'Weather Data'!F1499,0),MAX('DDD Model Calculations'!$D$20-AVERAGE('Weather Data'!F1498,'Weather Data'!F1500),0))</f>
        <v>29.30000019073486</v>
      </c>
      <c r="K1499">
        <f>IF(G1499&lt;&gt;"",MAX('DDD Model Calculations'!$D$20-'Weather Data'!G1499,0),MAX('DDD Model Calculations'!$D$20-AVERAGE('Weather Data'!G1498,'Weather Data'!G1500),0))</f>
        <v>41.5</v>
      </c>
      <c r="L1499" s="2">
        <f t="shared" si="115"/>
        <v>43137</v>
      </c>
      <c r="M1499">
        <f t="shared" si="116"/>
        <v>15730.899999931455</v>
      </c>
      <c r="N1499">
        <f t="shared" si="117"/>
        <v>16588.39999794215</v>
      </c>
      <c r="O1499">
        <f t="shared" si="118"/>
        <v>18884.799996703863</v>
      </c>
      <c r="P1499">
        <f t="shared" si="119"/>
        <v>23194.300014607608</v>
      </c>
    </row>
    <row r="1500" spans="1:16" x14ac:dyDescent="0.4">
      <c r="A1500" s="1">
        <v>2018</v>
      </c>
      <c r="B1500" s="1">
        <v>2</v>
      </c>
      <c r="C1500" s="1">
        <v>7</v>
      </c>
      <c r="D1500" s="1">
        <v>-9</v>
      </c>
      <c r="E1500" s="1">
        <v>-11.5</v>
      </c>
      <c r="F1500" s="1">
        <v>-13.10000038146973</v>
      </c>
      <c r="G1500" s="1">
        <v>-21</v>
      </c>
      <c r="H1500">
        <f>IF(D1500&lt;&gt;"",MAX('DDD Model Calculations'!$D$20-'Weather Data'!D1500,0),MAX('DDD Model Calculations'!$D$20-AVERAGE('Weather Data'!D1499,'Weather Data'!D1501),0))</f>
        <v>27</v>
      </c>
      <c r="I1500">
        <f>IF(E1500&lt;&gt;"",MAX('DDD Model Calculations'!$D$20-'Weather Data'!E1500,0),MAX('DDD Model Calculations'!$D$20-AVERAGE('Weather Data'!E1499,'Weather Data'!E1501),0))</f>
        <v>29.5</v>
      </c>
      <c r="J1500">
        <f>IF(F1500&lt;&gt;"",MAX('DDD Model Calculations'!$D$20-'Weather Data'!F1500,0),MAX('DDD Model Calculations'!$D$20-AVERAGE('Weather Data'!F1499,'Weather Data'!F1501),0))</f>
        <v>31.10000038146973</v>
      </c>
      <c r="K1500">
        <f>IF(G1500&lt;&gt;"",MAX('DDD Model Calculations'!$D$20-'Weather Data'!G1500,0),MAX('DDD Model Calculations'!$D$20-AVERAGE('Weather Data'!G1499,'Weather Data'!G1501),0))</f>
        <v>39</v>
      </c>
      <c r="L1500" s="2">
        <f t="shared" si="115"/>
        <v>43138</v>
      </c>
      <c r="M1500">
        <f t="shared" si="116"/>
        <v>15757.899999931455</v>
      </c>
      <c r="N1500">
        <f t="shared" si="117"/>
        <v>16617.89999794215</v>
      </c>
      <c r="O1500">
        <f t="shared" si="118"/>
        <v>18915.899997085333</v>
      </c>
      <c r="P1500">
        <f t="shared" si="119"/>
        <v>23233.300014607608</v>
      </c>
    </row>
    <row r="1501" spans="1:16" x14ac:dyDescent="0.4">
      <c r="A1501" s="1">
        <v>2018</v>
      </c>
      <c r="B1501" s="1">
        <v>2</v>
      </c>
      <c r="C1501" s="1">
        <v>8</v>
      </c>
      <c r="D1501" s="1">
        <v>-9.8999996185302734</v>
      </c>
      <c r="E1501" s="1">
        <v>-15.19999980926514</v>
      </c>
      <c r="F1501" s="1">
        <v>-13.80000019073486</v>
      </c>
      <c r="G1501" s="1">
        <v>-20.79999923706055</v>
      </c>
      <c r="H1501">
        <f>IF(D1501&lt;&gt;"",MAX('DDD Model Calculations'!$D$20-'Weather Data'!D1501,0),MAX('DDD Model Calculations'!$D$20-AVERAGE('Weather Data'!D1500,'Weather Data'!D1502),0))</f>
        <v>27.899999618530273</v>
      </c>
      <c r="I1501">
        <f>IF(E1501&lt;&gt;"",MAX('DDD Model Calculations'!$D$20-'Weather Data'!E1501,0),MAX('DDD Model Calculations'!$D$20-AVERAGE('Weather Data'!E1500,'Weather Data'!E1502),0))</f>
        <v>33.199999809265137</v>
      </c>
      <c r="J1501">
        <f>IF(F1501&lt;&gt;"",MAX('DDD Model Calculations'!$D$20-'Weather Data'!F1501,0),MAX('DDD Model Calculations'!$D$20-AVERAGE('Weather Data'!F1500,'Weather Data'!F1502),0))</f>
        <v>31.80000019073486</v>
      </c>
      <c r="K1501">
        <f>IF(G1501&lt;&gt;"",MAX('DDD Model Calculations'!$D$20-'Weather Data'!G1501,0),MAX('DDD Model Calculations'!$D$20-AVERAGE('Weather Data'!G1500,'Weather Data'!G1502),0))</f>
        <v>38.799999237060547</v>
      </c>
      <c r="L1501" s="2">
        <f t="shared" si="115"/>
        <v>43139</v>
      </c>
      <c r="M1501">
        <f t="shared" si="116"/>
        <v>15785.799999549985</v>
      </c>
      <c r="N1501">
        <f t="shared" si="117"/>
        <v>16651.099997751415</v>
      </c>
      <c r="O1501">
        <f t="shared" si="118"/>
        <v>18947.699997276068</v>
      </c>
      <c r="P1501">
        <f t="shared" si="119"/>
        <v>23272.100013844669</v>
      </c>
    </row>
    <row r="1502" spans="1:16" x14ac:dyDescent="0.4">
      <c r="A1502" s="1">
        <v>2018</v>
      </c>
      <c r="B1502" s="1">
        <v>2</v>
      </c>
      <c r="C1502" s="1">
        <v>9</v>
      </c>
      <c r="D1502" s="1">
        <v>-8.1000003814697266</v>
      </c>
      <c r="E1502" s="1">
        <v>-9.8000001907348633</v>
      </c>
      <c r="F1502" s="1">
        <v>-11.5</v>
      </c>
      <c r="G1502" s="1">
        <v>-20.70000076293945</v>
      </c>
      <c r="H1502">
        <f>IF(D1502&lt;&gt;"",MAX('DDD Model Calculations'!$D$20-'Weather Data'!D1502,0),MAX('DDD Model Calculations'!$D$20-AVERAGE('Weather Data'!D1501,'Weather Data'!D1503),0))</f>
        <v>26.100000381469727</v>
      </c>
      <c r="I1502">
        <f>IF(E1502&lt;&gt;"",MAX('DDD Model Calculations'!$D$20-'Weather Data'!E1502,0),MAX('DDD Model Calculations'!$D$20-AVERAGE('Weather Data'!E1501,'Weather Data'!E1503),0))</f>
        <v>27.800000190734863</v>
      </c>
      <c r="J1502">
        <f>IF(F1502&lt;&gt;"",MAX('DDD Model Calculations'!$D$20-'Weather Data'!F1502,0),MAX('DDD Model Calculations'!$D$20-AVERAGE('Weather Data'!F1501,'Weather Data'!F1503),0))</f>
        <v>29.5</v>
      </c>
      <c r="K1502">
        <f>IF(G1502&lt;&gt;"",MAX('DDD Model Calculations'!$D$20-'Weather Data'!G1502,0),MAX('DDD Model Calculations'!$D$20-AVERAGE('Weather Data'!G1501,'Weather Data'!G1503),0))</f>
        <v>38.700000762939453</v>
      </c>
      <c r="L1502" s="2">
        <f t="shared" si="115"/>
        <v>43140</v>
      </c>
      <c r="M1502">
        <f t="shared" si="116"/>
        <v>15811.899999931455</v>
      </c>
      <c r="N1502">
        <f t="shared" si="117"/>
        <v>16678.89999794215</v>
      </c>
      <c r="O1502">
        <f t="shared" si="118"/>
        <v>18977.199997276068</v>
      </c>
      <c r="P1502">
        <f t="shared" si="119"/>
        <v>23310.800014607608</v>
      </c>
    </row>
    <row r="1503" spans="1:16" x14ac:dyDescent="0.4">
      <c r="A1503" s="1">
        <v>2018</v>
      </c>
      <c r="B1503" s="1">
        <v>2</v>
      </c>
      <c r="C1503" s="1">
        <v>10</v>
      </c>
      <c r="D1503" s="1">
        <v>-5.5999999046325684</v>
      </c>
      <c r="E1503" s="1">
        <v>-5.6999998092651367</v>
      </c>
      <c r="F1503" s="1">
        <v>-7.1999998092651367</v>
      </c>
      <c r="G1503" s="1">
        <v>-17</v>
      </c>
      <c r="H1503">
        <f>IF(D1503&lt;&gt;"",MAX('DDD Model Calculations'!$D$20-'Weather Data'!D1503,0),MAX('DDD Model Calculations'!$D$20-AVERAGE('Weather Data'!D1502,'Weather Data'!D1504),0))</f>
        <v>23.599999904632568</v>
      </c>
      <c r="I1503">
        <f>IF(E1503&lt;&gt;"",MAX('DDD Model Calculations'!$D$20-'Weather Data'!E1503,0),MAX('DDD Model Calculations'!$D$20-AVERAGE('Weather Data'!E1502,'Weather Data'!E1504),0))</f>
        <v>23.699999809265137</v>
      </c>
      <c r="J1503">
        <f>IF(F1503&lt;&gt;"",MAX('DDD Model Calculations'!$D$20-'Weather Data'!F1503,0),MAX('DDD Model Calculations'!$D$20-AVERAGE('Weather Data'!F1502,'Weather Data'!F1504),0))</f>
        <v>25.199999809265137</v>
      </c>
      <c r="K1503">
        <f>IF(G1503&lt;&gt;"",MAX('DDD Model Calculations'!$D$20-'Weather Data'!G1503,0),MAX('DDD Model Calculations'!$D$20-AVERAGE('Weather Data'!G1502,'Weather Data'!G1504),0))</f>
        <v>35</v>
      </c>
      <c r="L1503" s="2">
        <f t="shared" si="115"/>
        <v>43141</v>
      </c>
      <c r="M1503">
        <f t="shared" si="116"/>
        <v>15835.499999836087</v>
      </c>
      <c r="N1503">
        <f t="shared" si="117"/>
        <v>16702.599997751415</v>
      </c>
      <c r="O1503">
        <f t="shared" si="118"/>
        <v>19002.399997085333</v>
      </c>
      <c r="P1503">
        <f t="shared" si="119"/>
        <v>23345.800014607608</v>
      </c>
    </row>
    <row r="1504" spans="1:16" x14ac:dyDescent="0.4">
      <c r="A1504" s="1">
        <v>2018</v>
      </c>
      <c r="B1504" s="1">
        <v>2</v>
      </c>
      <c r="C1504" s="1">
        <v>11</v>
      </c>
      <c r="D1504" s="1">
        <v>-4.3000001907348633</v>
      </c>
      <c r="E1504" s="1">
        <v>-3.4000000953674321</v>
      </c>
      <c r="F1504" s="1">
        <v>-6.5999999046325684</v>
      </c>
      <c r="G1504" s="1">
        <v>-18.5</v>
      </c>
      <c r="H1504">
        <f>IF(D1504&lt;&gt;"",MAX('DDD Model Calculations'!$D$20-'Weather Data'!D1504,0),MAX('DDD Model Calculations'!$D$20-AVERAGE('Weather Data'!D1503,'Weather Data'!D1505),0))</f>
        <v>22.300000190734863</v>
      </c>
      <c r="I1504">
        <f>IF(E1504&lt;&gt;"",MAX('DDD Model Calculations'!$D$20-'Weather Data'!E1504,0),MAX('DDD Model Calculations'!$D$20-AVERAGE('Weather Data'!E1503,'Weather Data'!E1505),0))</f>
        <v>21.400000095367432</v>
      </c>
      <c r="J1504">
        <f>IF(F1504&lt;&gt;"",MAX('DDD Model Calculations'!$D$20-'Weather Data'!F1504,0),MAX('DDD Model Calculations'!$D$20-AVERAGE('Weather Data'!F1503,'Weather Data'!F1505),0))</f>
        <v>24.599999904632568</v>
      </c>
      <c r="K1504">
        <f>IF(G1504&lt;&gt;"",MAX('DDD Model Calculations'!$D$20-'Weather Data'!G1504,0),MAX('DDD Model Calculations'!$D$20-AVERAGE('Weather Data'!G1503,'Weather Data'!G1505),0))</f>
        <v>36.5</v>
      </c>
      <c r="L1504" s="2">
        <f t="shared" si="115"/>
        <v>43142</v>
      </c>
      <c r="M1504">
        <f t="shared" si="116"/>
        <v>15857.800000026822</v>
      </c>
      <c r="N1504">
        <f t="shared" si="117"/>
        <v>16723.999997846782</v>
      </c>
      <c r="O1504">
        <f t="shared" si="118"/>
        <v>19026.999996989965</v>
      </c>
      <c r="P1504">
        <f t="shared" si="119"/>
        <v>23382.300014607608</v>
      </c>
    </row>
    <row r="1505" spans="1:16" x14ac:dyDescent="0.4">
      <c r="A1505" s="1">
        <v>2018</v>
      </c>
      <c r="B1505" s="1">
        <v>2</v>
      </c>
      <c r="C1505" s="1">
        <v>12</v>
      </c>
      <c r="D1505" s="1">
        <v>-7.5999999046325684</v>
      </c>
      <c r="E1505" s="1">
        <v>-12.19999980926514</v>
      </c>
      <c r="F1505" s="1">
        <v>-9.6000003814697266</v>
      </c>
      <c r="G1505" s="1">
        <v>-19.89999961853027</v>
      </c>
      <c r="H1505">
        <f>IF(D1505&lt;&gt;"",MAX('DDD Model Calculations'!$D$20-'Weather Data'!D1505,0),MAX('DDD Model Calculations'!$D$20-AVERAGE('Weather Data'!D1504,'Weather Data'!D1506),0))</f>
        <v>25.599999904632568</v>
      </c>
      <c r="I1505">
        <f>IF(E1505&lt;&gt;"",MAX('DDD Model Calculations'!$D$20-'Weather Data'!E1505,0),MAX('DDD Model Calculations'!$D$20-AVERAGE('Weather Data'!E1504,'Weather Data'!E1506),0))</f>
        <v>30.19999980926514</v>
      </c>
      <c r="J1505">
        <f>IF(F1505&lt;&gt;"",MAX('DDD Model Calculations'!$D$20-'Weather Data'!F1505,0),MAX('DDD Model Calculations'!$D$20-AVERAGE('Weather Data'!F1504,'Weather Data'!F1506),0))</f>
        <v>27.600000381469727</v>
      </c>
      <c r="K1505">
        <f>IF(G1505&lt;&gt;"",MAX('DDD Model Calculations'!$D$20-'Weather Data'!G1505,0),MAX('DDD Model Calculations'!$D$20-AVERAGE('Weather Data'!G1504,'Weather Data'!G1506),0))</f>
        <v>37.899999618530273</v>
      </c>
      <c r="L1505" s="2">
        <f t="shared" si="115"/>
        <v>43143</v>
      </c>
      <c r="M1505">
        <f t="shared" si="116"/>
        <v>15883.399999931455</v>
      </c>
      <c r="N1505">
        <f t="shared" si="117"/>
        <v>16754.199997656047</v>
      </c>
      <c r="O1505">
        <f t="shared" si="118"/>
        <v>19054.599997371435</v>
      </c>
      <c r="P1505">
        <f t="shared" si="119"/>
        <v>23420.200014226139</v>
      </c>
    </row>
    <row r="1506" spans="1:16" x14ac:dyDescent="0.4">
      <c r="A1506" s="1">
        <v>2018</v>
      </c>
      <c r="B1506" s="1">
        <v>2</v>
      </c>
      <c r="C1506" s="1">
        <v>13</v>
      </c>
      <c r="D1506" s="1">
        <v>-8.1999998092651367</v>
      </c>
      <c r="E1506" s="1">
        <v>-11.80000019073486</v>
      </c>
      <c r="F1506" s="1">
        <v>-13.5</v>
      </c>
      <c r="G1506" s="1">
        <v>-14.80000019073486</v>
      </c>
      <c r="H1506">
        <f>IF(D1506&lt;&gt;"",MAX('DDD Model Calculations'!$D$20-'Weather Data'!D1506,0),MAX('DDD Model Calculations'!$D$20-AVERAGE('Weather Data'!D1505,'Weather Data'!D1507),0))</f>
        <v>26.199999809265137</v>
      </c>
      <c r="I1506">
        <f>IF(E1506&lt;&gt;"",MAX('DDD Model Calculations'!$D$20-'Weather Data'!E1506,0),MAX('DDD Model Calculations'!$D$20-AVERAGE('Weather Data'!E1505,'Weather Data'!E1507),0))</f>
        <v>29.80000019073486</v>
      </c>
      <c r="J1506">
        <f>IF(F1506&lt;&gt;"",MAX('DDD Model Calculations'!$D$20-'Weather Data'!F1506,0),MAX('DDD Model Calculations'!$D$20-AVERAGE('Weather Data'!F1505,'Weather Data'!F1507),0))</f>
        <v>31.5</v>
      </c>
      <c r="K1506">
        <f>IF(G1506&lt;&gt;"",MAX('DDD Model Calculations'!$D$20-'Weather Data'!G1506,0),MAX('DDD Model Calculations'!$D$20-AVERAGE('Weather Data'!G1505,'Weather Data'!G1507),0))</f>
        <v>32.800000190734863</v>
      </c>
      <c r="L1506" s="2">
        <f t="shared" si="115"/>
        <v>43144</v>
      </c>
      <c r="M1506">
        <f t="shared" si="116"/>
        <v>15909.59999974072</v>
      </c>
      <c r="N1506">
        <f t="shared" si="117"/>
        <v>16783.999997846782</v>
      </c>
      <c r="O1506">
        <f t="shared" si="118"/>
        <v>19086.099997371435</v>
      </c>
      <c r="P1506">
        <f t="shared" si="119"/>
        <v>23453.000014416873</v>
      </c>
    </row>
    <row r="1507" spans="1:16" x14ac:dyDescent="0.4">
      <c r="A1507" s="1">
        <v>2018</v>
      </c>
      <c r="B1507" s="1">
        <v>2</v>
      </c>
      <c r="C1507" s="1">
        <v>14</v>
      </c>
      <c r="D1507" s="1">
        <v>0.5</v>
      </c>
      <c r="E1507" s="1">
        <v>-0.80000001192092896</v>
      </c>
      <c r="F1507" s="1">
        <v>-2.7000000476837158</v>
      </c>
      <c r="G1507" s="1">
        <v>-5.6999998092651367</v>
      </c>
      <c r="H1507">
        <f>IF(D1507&lt;&gt;"",MAX('DDD Model Calculations'!$D$20-'Weather Data'!D1507,0),MAX('DDD Model Calculations'!$D$20-AVERAGE('Weather Data'!D1506,'Weather Data'!D1508),0))</f>
        <v>17.5</v>
      </c>
      <c r="I1507">
        <f>IF(E1507&lt;&gt;"",MAX('DDD Model Calculations'!$D$20-'Weather Data'!E1507,0),MAX('DDD Model Calculations'!$D$20-AVERAGE('Weather Data'!E1506,'Weather Data'!E1508),0))</f>
        <v>18.800000011920929</v>
      </c>
      <c r="J1507">
        <f>IF(F1507&lt;&gt;"",MAX('DDD Model Calculations'!$D$20-'Weather Data'!F1507,0),MAX('DDD Model Calculations'!$D$20-AVERAGE('Weather Data'!F1506,'Weather Data'!F1508),0))</f>
        <v>20.700000047683716</v>
      </c>
      <c r="K1507">
        <f>IF(G1507&lt;&gt;"",MAX('DDD Model Calculations'!$D$20-'Weather Data'!G1507,0),MAX('DDD Model Calculations'!$D$20-AVERAGE('Weather Data'!G1506,'Weather Data'!G1508),0))</f>
        <v>23.699999809265137</v>
      </c>
      <c r="L1507" s="2">
        <f t="shared" si="115"/>
        <v>43145</v>
      </c>
      <c r="M1507">
        <f t="shared" si="116"/>
        <v>15927.09999974072</v>
      </c>
      <c r="N1507">
        <f t="shared" si="117"/>
        <v>16802.799997858703</v>
      </c>
      <c r="O1507">
        <f t="shared" si="118"/>
        <v>19106.799997419119</v>
      </c>
      <c r="P1507">
        <f t="shared" si="119"/>
        <v>23476.700014226139</v>
      </c>
    </row>
    <row r="1508" spans="1:16" x14ac:dyDescent="0.4">
      <c r="A1508" s="1">
        <v>2018</v>
      </c>
      <c r="B1508" s="1">
        <v>2</v>
      </c>
      <c r="C1508" s="1">
        <v>15</v>
      </c>
      <c r="D1508" s="1">
        <v>5.3000001907348633</v>
      </c>
      <c r="E1508" s="1">
        <v>4.0999999046325684</v>
      </c>
      <c r="F1508" s="1">
        <v>0.69999998807907104</v>
      </c>
      <c r="G1508" s="1">
        <v>-7.6999998092651367</v>
      </c>
      <c r="H1508">
        <f>IF(D1508&lt;&gt;"",MAX('DDD Model Calculations'!$D$20-'Weather Data'!D1508,0),MAX('DDD Model Calculations'!$D$20-AVERAGE('Weather Data'!D1507,'Weather Data'!D1509),0))</f>
        <v>12.699999809265137</v>
      </c>
      <c r="I1508">
        <f>IF(E1508&lt;&gt;"",MAX('DDD Model Calculations'!$D$20-'Weather Data'!E1508,0),MAX('DDD Model Calculations'!$D$20-AVERAGE('Weather Data'!E1507,'Weather Data'!E1509),0))</f>
        <v>13.900000095367432</v>
      </c>
      <c r="J1508">
        <f>IF(F1508&lt;&gt;"",MAX('DDD Model Calculations'!$D$20-'Weather Data'!F1508,0),MAX('DDD Model Calculations'!$D$20-AVERAGE('Weather Data'!F1507,'Weather Data'!F1509),0))</f>
        <v>17.300000011920929</v>
      </c>
      <c r="K1508">
        <f>IF(G1508&lt;&gt;"",MAX('DDD Model Calculations'!$D$20-'Weather Data'!G1508,0),MAX('DDD Model Calculations'!$D$20-AVERAGE('Weather Data'!G1507,'Weather Data'!G1509),0))</f>
        <v>25.699999809265137</v>
      </c>
      <c r="L1508" s="2">
        <f t="shared" si="115"/>
        <v>43146</v>
      </c>
      <c r="M1508">
        <f t="shared" si="116"/>
        <v>15939.799999549985</v>
      </c>
      <c r="N1508">
        <f t="shared" si="117"/>
        <v>16816.699997954071</v>
      </c>
      <c r="O1508">
        <f t="shared" si="118"/>
        <v>19124.09999743104</v>
      </c>
      <c r="P1508">
        <f t="shared" si="119"/>
        <v>23502.400014035404</v>
      </c>
    </row>
    <row r="1509" spans="1:16" x14ac:dyDescent="0.4">
      <c r="A1509" s="1">
        <v>2018</v>
      </c>
      <c r="B1509" s="1">
        <v>2</v>
      </c>
      <c r="C1509" s="1">
        <v>16</v>
      </c>
      <c r="D1509" s="1">
        <v>-2</v>
      </c>
      <c r="E1509" s="1">
        <v>-3.5999999046325679</v>
      </c>
      <c r="F1509" s="1">
        <v>-3.9000000953674321</v>
      </c>
      <c r="G1509" s="1">
        <v>-13.89999961853027</v>
      </c>
      <c r="H1509">
        <f>IF(D1509&lt;&gt;"",MAX('DDD Model Calculations'!$D$20-'Weather Data'!D1509,0),MAX('DDD Model Calculations'!$D$20-AVERAGE('Weather Data'!D1508,'Weather Data'!D1510),0))</f>
        <v>20</v>
      </c>
      <c r="I1509">
        <f>IF(E1509&lt;&gt;"",MAX('DDD Model Calculations'!$D$20-'Weather Data'!E1509,0),MAX('DDD Model Calculations'!$D$20-AVERAGE('Weather Data'!E1508,'Weather Data'!E1510),0))</f>
        <v>21.599999904632568</v>
      </c>
      <c r="J1509">
        <f>IF(F1509&lt;&gt;"",MAX('DDD Model Calculations'!$D$20-'Weather Data'!F1509,0),MAX('DDD Model Calculations'!$D$20-AVERAGE('Weather Data'!F1508,'Weather Data'!F1510),0))</f>
        <v>21.900000095367432</v>
      </c>
      <c r="K1509">
        <f>IF(G1509&lt;&gt;"",MAX('DDD Model Calculations'!$D$20-'Weather Data'!G1509,0),MAX('DDD Model Calculations'!$D$20-AVERAGE('Weather Data'!G1508,'Weather Data'!G1510),0))</f>
        <v>31.89999961853027</v>
      </c>
      <c r="L1509" s="2">
        <f t="shared" si="115"/>
        <v>43147</v>
      </c>
      <c r="M1509">
        <f t="shared" si="116"/>
        <v>15959.799999549985</v>
      </c>
      <c r="N1509">
        <f t="shared" si="117"/>
        <v>16838.299997858703</v>
      </c>
      <c r="O1509">
        <f t="shared" si="118"/>
        <v>19145.999997526407</v>
      </c>
      <c r="P1509">
        <f t="shared" si="119"/>
        <v>23534.300013653934</v>
      </c>
    </row>
    <row r="1510" spans="1:16" x14ac:dyDescent="0.4">
      <c r="A1510" s="1">
        <v>2018</v>
      </c>
      <c r="B1510" s="1">
        <v>2</v>
      </c>
      <c r="C1510" s="1">
        <v>17</v>
      </c>
      <c r="D1510" s="1">
        <v>-4.0999999046325684</v>
      </c>
      <c r="E1510" s="1">
        <v>-5.5</v>
      </c>
      <c r="F1510" s="1">
        <v>-8.3000001907348633</v>
      </c>
      <c r="G1510" s="1">
        <v>-6.5</v>
      </c>
      <c r="H1510">
        <f>IF(D1510&lt;&gt;"",MAX('DDD Model Calculations'!$D$20-'Weather Data'!D1510,0),MAX('DDD Model Calculations'!$D$20-AVERAGE('Weather Data'!D1509,'Weather Data'!D1511),0))</f>
        <v>22.099999904632568</v>
      </c>
      <c r="I1510">
        <f>IF(E1510&lt;&gt;"",MAX('DDD Model Calculations'!$D$20-'Weather Data'!E1510,0),MAX('DDD Model Calculations'!$D$20-AVERAGE('Weather Data'!E1509,'Weather Data'!E1511),0))</f>
        <v>23.5</v>
      </c>
      <c r="J1510">
        <f>IF(F1510&lt;&gt;"",MAX('DDD Model Calculations'!$D$20-'Weather Data'!F1510,0),MAX('DDD Model Calculations'!$D$20-AVERAGE('Weather Data'!F1509,'Weather Data'!F1511),0))</f>
        <v>26.300000190734863</v>
      </c>
      <c r="K1510">
        <f>IF(G1510&lt;&gt;"",MAX('DDD Model Calculations'!$D$20-'Weather Data'!G1510,0),MAX('DDD Model Calculations'!$D$20-AVERAGE('Weather Data'!G1509,'Weather Data'!G1511),0))</f>
        <v>24.5</v>
      </c>
      <c r="L1510" s="2">
        <f t="shared" si="115"/>
        <v>43148</v>
      </c>
      <c r="M1510">
        <f t="shared" si="116"/>
        <v>15981.899999454618</v>
      </c>
      <c r="N1510">
        <f t="shared" si="117"/>
        <v>16861.799997858703</v>
      </c>
      <c r="O1510">
        <f t="shared" si="118"/>
        <v>19172.299997717142</v>
      </c>
      <c r="P1510">
        <f t="shared" si="119"/>
        <v>23558.800013653934</v>
      </c>
    </row>
    <row r="1511" spans="1:16" x14ac:dyDescent="0.4">
      <c r="A1511" s="1">
        <v>2018</v>
      </c>
      <c r="B1511" s="1">
        <v>2</v>
      </c>
      <c r="C1511" s="1">
        <v>18</v>
      </c>
      <c r="D1511" s="1">
        <v>0.40000000596046448</v>
      </c>
      <c r="E1511" s="1">
        <v>-1.299999952316284</v>
      </c>
      <c r="F1511" s="1">
        <v>-2.0999999046325679</v>
      </c>
      <c r="G1511" s="1">
        <v>-15.5</v>
      </c>
      <c r="H1511">
        <f>IF(D1511&lt;&gt;"",MAX('DDD Model Calculations'!$D$20-'Weather Data'!D1511,0),MAX('DDD Model Calculations'!$D$20-AVERAGE('Weather Data'!D1510,'Weather Data'!D1512),0))</f>
        <v>17.599999994039536</v>
      </c>
      <c r="I1511">
        <f>IF(E1511&lt;&gt;"",MAX('DDD Model Calculations'!$D$20-'Weather Data'!E1511,0),MAX('DDD Model Calculations'!$D$20-AVERAGE('Weather Data'!E1510,'Weather Data'!E1512),0))</f>
        <v>19.299999952316284</v>
      </c>
      <c r="J1511">
        <f>IF(F1511&lt;&gt;"",MAX('DDD Model Calculations'!$D$20-'Weather Data'!F1511,0),MAX('DDD Model Calculations'!$D$20-AVERAGE('Weather Data'!F1510,'Weather Data'!F1512),0))</f>
        <v>20.099999904632568</v>
      </c>
      <c r="K1511">
        <f>IF(G1511&lt;&gt;"",MAX('DDD Model Calculations'!$D$20-'Weather Data'!G1511,0),MAX('DDD Model Calculations'!$D$20-AVERAGE('Weather Data'!G1510,'Weather Data'!G1512),0))</f>
        <v>33.5</v>
      </c>
      <c r="L1511" s="2">
        <f t="shared" si="115"/>
        <v>43149</v>
      </c>
      <c r="M1511">
        <f t="shared" si="116"/>
        <v>15999.499999448657</v>
      </c>
      <c r="N1511">
        <f t="shared" si="117"/>
        <v>16881.099997811019</v>
      </c>
      <c r="O1511">
        <f t="shared" si="118"/>
        <v>19192.399997621775</v>
      </c>
      <c r="P1511">
        <f t="shared" si="119"/>
        <v>23592.300013653934</v>
      </c>
    </row>
    <row r="1512" spans="1:16" x14ac:dyDescent="0.4">
      <c r="A1512" s="1">
        <v>2018</v>
      </c>
      <c r="B1512" s="1">
        <v>2</v>
      </c>
      <c r="C1512" s="1">
        <v>19</v>
      </c>
      <c r="D1512" s="1">
        <v>0.69999998807907104</v>
      </c>
      <c r="E1512" s="1">
        <v>4.3000001907348633</v>
      </c>
      <c r="F1512" s="1">
        <v>0.80000001192092896</v>
      </c>
      <c r="G1512" s="1">
        <v>-15.19999980926514</v>
      </c>
      <c r="H1512">
        <f>IF(D1512&lt;&gt;"",MAX('DDD Model Calculations'!$D$20-'Weather Data'!D1512,0),MAX('DDD Model Calculations'!$D$20-AVERAGE('Weather Data'!D1511,'Weather Data'!D1513),0))</f>
        <v>17.300000011920929</v>
      </c>
      <c r="I1512">
        <f>IF(E1512&lt;&gt;"",MAX('DDD Model Calculations'!$D$20-'Weather Data'!E1512,0),MAX('DDD Model Calculations'!$D$20-AVERAGE('Weather Data'!E1511,'Weather Data'!E1513),0))</f>
        <v>13.699999809265137</v>
      </c>
      <c r="J1512">
        <f>IF(F1512&lt;&gt;"",MAX('DDD Model Calculations'!$D$20-'Weather Data'!F1512,0),MAX('DDD Model Calculations'!$D$20-AVERAGE('Weather Data'!F1511,'Weather Data'!F1513),0))</f>
        <v>17.199999988079071</v>
      </c>
      <c r="K1512">
        <f>IF(G1512&lt;&gt;"",MAX('DDD Model Calculations'!$D$20-'Weather Data'!G1512,0),MAX('DDD Model Calculations'!$D$20-AVERAGE('Weather Data'!G1511,'Weather Data'!G1513),0))</f>
        <v>33.199999809265137</v>
      </c>
      <c r="L1512" s="2">
        <f t="shared" si="115"/>
        <v>43150</v>
      </c>
      <c r="M1512">
        <f t="shared" si="116"/>
        <v>16016.799999460578</v>
      </c>
      <c r="N1512">
        <f t="shared" si="117"/>
        <v>16894.799997620285</v>
      </c>
      <c r="O1512">
        <f t="shared" si="118"/>
        <v>19209.599997609854</v>
      </c>
      <c r="P1512">
        <f t="shared" si="119"/>
        <v>23625.500013463199</v>
      </c>
    </row>
    <row r="1513" spans="1:16" x14ac:dyDescent="0.4">
      <c r="A1513" s="1">
        <v>2018</v>
      </c>
      <c r="B1513" s="1">
        <v>2</v>
      </c>
      <c r="C1513" s="1">
        <v>20</v>
      </c>
      <c r="D1513" s="1">
        <v>9.6999998092651367</v>
      </c>
      <c r="E1513" s="1">
        <v>10.39999961853027</v>
      </c>
      <c r="F1513" s="1">
        <v>1.3999999761581421</v>
      </c>
      <c r="G1513" s="1">
        <v>-15.5</v>
      </c>
      <c r="H1513">
        <f>IF(D1513&lt;&gt;"",MAX('DDD Model Calculations'!$D$20-'Weather Data'!D1513,0),MAX('DDD Model Calculations'!$D$20-AVERAGE('Weather Data'!D1512,'Weather Data'!D1514),0))</f>
        <v>8.3000001907348633</v>
      </c>
      <c r="I1513">
        <f>IF(E1513&lt;&gt;"",MAX('DDD Model Calculations'!$D$20-'Weather Data'!E1513,0),MAX('DDD Model Calculations'!$D$20-AVERAGE('Weather Data'!E1512,'Weather Data'!E1514),0))</f>
        <v>7.6000003814697301</v>
      </c>
      <c r="J1513">
        <f>IF(F1513&lt;&gt;"",MAX('DDD Model Calculations'!$D$20-'Weather Data'!F1513,0),MAX('DDD Model Calculations'!$D$20-AVERAGE('Weather Data'!F1512,'Weather Data'!F1514),0))</f>
        <v>16.600000023841858</v>
      </c>
      <c r="K1513">
        <f>IF(G1513&lt;&gt;"",MAX('DDD Model Calculations'!$D$20-'Weather Data'!G1513,0),MAX('DDD Model Calculations'!$D$20-AVERAGE('Weather Data'!G1512,'Weather Data'!G1514),0))</f>
        <v>33.5</v>
      </c>
      <c r="L1513" s="2">
        <f t="shared" si="115"/>
        <v>43151</v>
      </c>
      <c r="M1513">
        <f t="shared" si="116"/>
        <v>16025.099999651313</v>
      </c>
      <c r="N1513">
        <f t="shared" si="117"/>
        <v>16902.399998001754</v>
      </c>
      <c r="O1513">
        <f t="shared" si="118"/>
        <v>19226.199997633696</v>
      </c>
      <c r="P1513">
        <f t="shared" si="119"/>
        <v>23659.000013463199</v>
      </c>
    </row>
    <row r="1514" spans="1:16" x14ac:dyDescent="0.4">
      <c r="A1514" s="1">
        <v>2018</v>
      </c>
      <c r="B1514" s="1">
        <v>2</v>
      </c>
      <c r="C1514" s="1">
        <v>21</v>
      </c>
      <c r="D1514" s="1">
        <v>6.1999998092651367</v>
      </c>
      <c r="E1514" s="1">
        <v>5.5</v>
      </c>
      <c r="F1514" s="1">
        <v>3.2999999523162842</v>
      </c>
      <c r="G1514" s="1">
        <v>-12.89999961853027</v>
      </c>
      <c r="H1514">
        <f>IF(D1514&lt;&gt;"",MAX('DDD Model Calculations'!$D$20-'Weather Data'!D1514,0),MAX('DDD Model Calculations'!$D$20-AVERAGE('Weather Data'!D1513,'Weather Data'!D1515),0))</f>
        <v>11.800000190734863</v>
      </c>
      <c r="I1514">
        <f>IF(E1514&lt;&gt;"",MAX('DDD Model Calculations'!$D$20-'Weather Data'!E1514,0),MAX('DDD Model Calculations'!$D$20-AVERAGE('Weather Data'!E1513,'Weather Data'!E1515),0))</f>
        <v>12.5</v>
      </c>
      <c r="J1514">
        <f>IF(F1514&lt;&gt;"",MAX('DDD Model Calculations'!$D$20-'Weather Data'!F1514,0),MAX('DDD Model Calculations'!$D$20-AVERAGE('Weather Data'!F1513,'Weather Data'!F1515),0))</f>
        <v>14.700000047683716</v>
      </c>
      <c r="K1514">
        <f>IF(G1514&lt;&gt;"",MAX('DDD Model Calculations'!$D$20-'Weather Data'!G1514,0),MAX('DDD Model Calculations'!$D$20-AVERAGE('Weather Data'!G1513,'Weather Data'!G1515),0))</f>
        <v>30.89999961853027</v>
      </c>
      <c r="L1514" s="2">
        <f t="shared" si="115"/>
        <v>43152</v>
      </c>
      <c r="M1514">
        <f t="shared" si="116"/>
        <v>16036.899999842048</v>
      </c>
      <c r="N1514">
        <f t="shared" si="117"/>
        <v>16914.899998001754</v>
      </c>
      <c r="O1514">
        <f t="shared" si="118"/>
        <v>19240.899997681379</v>
      </c>
      <c r="P1514">
        <f t="shared" si="119"/>
        <v>23689.900013081729</v>
      </c>
    </row>
    <row r="1515" spans="1:16" x14ac:dyDescent="0.4">
      <c r="A1515" s="1">
        <v>2018</v>
      </c>
      <c r="B1515" s="1">
        <v>2</v>
      </c>
      <c r="C1515" s="1">
        <v>22</v>
      </c>
      <c r="D1515" s="1">
        <v>-0.60000002384185791</v>
      </c>
      <c r="E1515" s="1">
        <v>-0.20000000298023221</v>
      </c>
      <c r="F1515" s="1">
        <v>-4.8000001907348633</v>
      </c>
      <c r="G1515" s="1">
        <v>-14.89999961853027</v>
      </c>
      <c r="H1515">
        <f>IF(D1515&lt;&gt;"",MAX('DDD Model Calculations'!$D$20-'Weather Data'!D1515,0),MAX('DDD Model Calculations'!$D$20-AVERAGE('Weather Data'!D1514,'Weather Data'!D1516),0))</f>
        <v>18.600000023841858</v>
      </c>
      <c r="I1515">
        <f>IF(E1515&lt;&gt;"",MAX('DDD Model Calculations'!$D$20-'Weather Data'!E1515,0),MAX('DDD Model Calculations'!$D$20-AVERAGE('Weather Data'!E1514,'Weather Data'!E1516),0))</f>
        <v>18.200000002980232</v>
      </c>
      <c r="J1515">
        <f>IF(F1515&lt;&gt;"",MAX('DDD Model Calculations'!$D$20-'Weather Data'!F1515,0),MAX('DDD Model Calculations'!$D$20-AVERAGE('Weather Data'!F1514,'Weather Data'!F1516),0))</f>
        <v>22.800000190734863</v>
      </c>
      <c r="K1515">
        <f>IF(G1515&lt;&gt;"",MAX('DDD Model Calculations'!$D$20-'Weather Data'!G1515,0),MAX('DDD Model Calculations'!$D$20-AVERAGE('Weather Data'!G1514,'Weather Data'!G1516),0))</f>
        <v>32.899999618530273</v>
      </c>
      <c r="L1515" s="2">
        <f t="shared" si="115"/>
        <v>43153</v>
      </c>
      <c r="M1515">
        <f t="shared" si="116"/>
        <v>16055.49999986589</v>
      </c>
      <c r="N1515">
        <f t="shared" si="117"/>
        <v>16933.099998004735</v>
      </c>
      <c r="O1515">
        <f t="shared" si="118"/>
        <v>19263.699997872114</v>
      </c>
      <c r="P1515">
        <f t="shared" si="119"/>
        <v>23722.80001270026</v>
      </c>
    </row>
    <row r="1516" spans="1:16" x14ac:dyDescent="0.4">
      <c r="A1516" s="1">
        <v>2018</v>
      </c>
      <c r="B1516" s="1">
        <v>2</v>
      </c>
      <c r="C1516" s="1">
        <v>23</v>
      </c>
      <c r="D1516" s="1">
        <v>2.7000000476837158</v>
      </c>
      <c r="E1516" s="1">
        <v>3.7000000476837158</v>
      </c>
      <c r="F1516" s="1">
        <v>-2.0999999046325679</v>
      </c>
      <c r="G1516" s="1">
        <v>-4.6999998092651367</v>
      </c>
      <c r="H1516">
        <f>IF(D1516&lt;&gt;"",MAX('DDD Model Calculations'!$D$20-'Weather Data'!D1516,0),MAX('DDD Model Calculations'!$D$20-AVERAGE('Weather Data'!D1515,'Weather Data'!D1517),0))</f>
        <v>15.299999952316284</v>
      </c>
      <c r="I1516">
        <f>IF(E1516&lt;&gt;"",MAX('DDD Model Calculations'!$D$20-'Weather Data'!E1516,0),MAX('DDD Model Calculations'!$D$20-AVERAGE('Weather Data'!E1515,'Weather Data'!E1517),0))</f>
        <v>14.299999952316284</v>
      </c>
      <c r="J1516">
        <f>IF(F1516&lt;&gt;"",MAX('DDD Model Calculations'!$D$20-'Weather Data'!F1516,0),MAX('DDD Model Calculations'!$D$20-AVERAGE('Weather Data'!F1515,'Weather Data'!F1517),0))</f>
        <v>20.099999904632568</v>
      </c>
      <c r="K1516">
        <f>IF(G1516&lt;&gt;"",MAX('DDD Model Calculations'!$D$20-'Weather Data'!G1516,0),MAX('DDD Model Calculations'!$D$20-AVERAGE('Weather Data'!G1515,'Weather Data'!G1517),0))</f>
        <v>22.699999809265137</v>
      </c>
      <c r="L1516" s="2">
        <f t="shared" si="115"/>
        <v>43154</v>
      </c>
      <c r="M1516">
        <f t="shared" si="116"/>
        <v>16070.799999818206</v>
      </c>
      <c r="N1516">
        <f t="shared" si="117"/>
        <v>16947.399997957051</v>
      </c>
      <c r="O1516">
        <f t="shared" si="118"/>
        <v>19283.799997776747</v>
      </c>
      <c r="P1516">
        <f t="shared" si="119"/>
        <v>23745.500012509525</v>
      </c>
    </row>
    <row r="1517" spans="1:16" x14ac:dyDescent="0.4">
      <c r="A1517" s="1">
        <v>2018</v>
      </c>
      <c r="B1517" s="1">
        <v>2</v>
      </c>
      <c r="C1517" s="1">
        <v>24</v>
      </c>
      <c r="D1517" s="1">
        <v>2.9000000953674321</v>
      </c>
      <c r="E1517" s="1">
        <v>2</v>
      </c>
      <c r="F1517" s="1">
        <v>-0.10000000149011611</v>
      </c>
      <c r="G1517" s="1">
        <v>-12.10000038146973</v>
      </c>
      <c r="H1517">
        <f>IF(D1517&lt;&gt;"",MAX('DDD Model Calculations'!$D$20-'Weather Data'!D1517,0),MAX('DDD Model Calculations'!$D$20-AVERAGE('Weather Data'!D1516,'Weather Data'!D1518),0))</f>
        <v>15.099999904632568</v>
      </c>
      <c r="I1517">
        <f>IF(E1517&lt;&gt;"",MAX('DDD Model Calculations'!$D$20-'Weather Data'!E1517,0),MAX('DDD Model Calculations'!$D$20-AVERAGE('Weather Data'!E1516,'Weather Data'!E1518),0))</f>
        <v>16</v>
      </c>
      <c r="J1517">
        <f>IF(F1517&lt;&gt;"",MAX('DDD Model Calculations'!$D$20-'Weather Data'!F1517,0),MAX('DDD Model Calculations'!$D$20-AVERAGE('Weather Data'!F1516,'Weather Data'!F1518),0))</f>
        <v>18.100000001490116</v>
      </c>
      <c r="K1517">
        <f>IF(G1517&lt;&gt;"",MAX('DDD Model Calculations'!$D$20-'Weather Data'!G1517,0),MAX('DDD Model Calculations'!$D$20-AVERAGE('Weather Data'!G1516,'Weather Data'!G1518),0))</f>
        <v>30.10000038146973</v>
      </c>
      <c r="L1517" s="2">
        <f t="shared" si="115"/>
        <v>43155</v>
      </c>
      <c r="M1517">
        <f t="shared" si="116"/>
        <v>16085.899999722838</v>
      </c>
      <c r="N1517">
        <f t="shared" si="117"/>
        <v>16963.399997957051</v>
      </c>
      <c r="O1517">
        <f t="shared" si="118"/>
        <v>19301.899997778237</v>
      </c>
      <c r="P1517">
        <f t="shared" si="119"/>
        <v>23775.600012890995</v>
      </c>
    </row>
    <row r="1518" spans="1:16" x14ac:dyDescent="0.4">
      <c r="A1518" s="1">
        <v>2018</v>
      </c>
      <c r="B1518" s="1">
        <v>2</v>
      </c>
      <c r="C1518" s="1">
        <v>25</v>
      </c>
      <c r="D1518" s="1">
        <v>6.5</v>
      </c>
      <c r="E1518" s="1">
        <v>5.0999999046325684</v>
      </c>
      <c r="F1518" s="1">
        <v>2</v>
      </c>
      <c r="G1518" s="1">
        <v>-3.4000000953674321</v>
      </c>
      <c r="H1518">
        <f>IF(D1518&lt;&gt;"",MAX('DDD Model Calculations'!$D$20-'Weather Data'!D1518,0),MAX('DDD Model Calculations'!$D$20-AVERAGE('Weather Data'!D1517,'Weather Data'!D1519),0))</f>
        <v>11.5</v>
      </c>
      <c r="I1518">
        <f>IF(E1518&lt;&gt;"",MAX('DDD Model Calculations'!$D$20-'Weather Data'!E1518,0),MAX('DDD Model Calculations'!$D$20-AVERAGE('Weather Data'!E1517,'Weather Data'!E1519),0))</f>
        <v>12.900000095367432</v>
      </c>
      <c r="J1518">
        <f>IF(F1518&lt;&gt;"",MAX('DDD Model Calculations'!$D$20-'Weather Data'!F1518,0),MAX('DDD Model Calculations'!$D$20-AVERAGE('Weather Data'!F1517,'Weather Data'!F1519),0))</f>
        <v>16</v>
      </c>
      <c r="K1518">
        <f>IF(G1518&lt;&gt;"",MAX('DDD Model Calculations'!$D$20-'Weather Data'!G1518,0),MAX('DDD Model Calculations'!$D$20-AVERAGE('Weather Data'!G1517,'Weather Data'!G1519),0))</f>
        <v>21.400000095367432</v>
      </c>
      <c r="L1518" s="2">
        <f t="shared" si="115"/>
        <v>43156</v>
      </c>
      <c r="M1518">
        <f t="shared" si="116"/>
        <v>16097.399999722838</v>
      </c>
      <c r="N1518">
        <f t="shared" si="117"/>
        <v>16976.299998052418</v>
      </c>
      <c r="O1518">
        <f t="shared" si="118"/>
        <v>19317.899997778237</v>
      </c>
      <c r="P1518">
        <f t="shared" si="119"/>
        <v>23797.000012986362</v>
      </c>
    </row>
    <row r="1519" spans="1:16" x14ac:dyDescent="0.4">
      <c r="A1519" s="1">
        <v>2018</v>
      </c>
      <c r="B1519" s="1">
        <v>2</v>
      </c>
      <c r="C1519" s="1">
        <v>26</v>
      </c>
      <c r="D1519" s="1">
        <v>3.2999999523162842</v>
      </c>
      <c r="E1519" s="1">
        <v>2.7999999523162842</v>
      </c>
      <c r="F1519" s="1">
        <v>1.6000000238418579</v>
      </c>
      <c r="G1519" s="1">
        <v>-3</v>
      </c>
      <c r="H1519">
        <f>IF(D1519&lt;&gt;"",MAX('DDD Model Calculations'!$D$20-'Weather Data'!D1519,0),MAX('DDD Model Calculations'!$D$20-AVERAGE('Weather Data'!D1518,'Weather Data'!D1520),0))</f>
        <v>14.700000047683716</v>
      </c>
      <c r="I1519">
        <f>IF(E1519&lt;&gt;"",MAX('DDD Model Calculations'!$D$20-'Weather Data'!E1519,0),MAX('DDD Model Calculations'!$D$20-AVERAGE('Weather Data'!E1518,'Weather Data'!E1520),0))</f>
        <v>15.200000047683716</v>
      </c>
      <c r="J1519">
        <f>IF(F1519&lt;&gt;"",MAX('DDD Model Calculations'!$D$20-'Weather Data'!F1519,0),MAX('DDD Model Calculations'!$D$20-AVERAGE('Weather Data'!F1518,'Weather Data'!F1520),0))</f>
        <v>16.399999976158142</v>
      </c>
      <c r="K1519">
        <f>IF(G1519&lt;&gt;"",MAX('DDD Model Calculations'!$D$20-'Weather Data'!G1519,0),MAX('DDD Model Calculations'!$D$20-AVERAGE('Weather Data'!G1518,'Weather Data'!G1520),0))</f>
        <v>21</v>
      </c>
      <c r="L1519" s="2">
        <f t="shared" si="115"/>
        <v>43157</v>
      </c>
      <c r="M1519">
        <f t="shared" si="116"/>
        <v>16112.099999770522</v>
      </c>
      <c r="N1519">
        <f t="shared" si="117"/>
        <v>16991.499998100102</v>
      </c>
      <c r="O1519">
        <f t="shared" si="118"/>
        <v>19334.299997754395</v>
      </c>
      <c r="P1519">
        <f t="shared" si="119"/>
        <v>23818.000012986362</v>
      </c>
    </row>
    <row r="1520" spans="1:16" x14ac:dyDescent="0.4">
      <c r="A1520" s="1">
        <v>2018</v>
      </c>
      <c r="B1520" s="1">
        <v>2</v>
      </c>
      <c r="C1520" s="1">
        <v>27</v>
      </c>
      <c r="D1520" s="1">
        <v>6.1999998092651367</v>
      </c>
      <c r="E1520" s="1">
        <v>5.6999998092651367</v>
      </c>
      <c r="F1520" s="1">
        <v>2.5</v>
      </c>
      <c r="G1520" s="1">
        <v>-0.5</v>
      </c>
      <c r="H1520">
        <f>IF(D1520&lt;&gt;"",MAX('DDD Model Calculations'!$D$20-'Weather Data'!D1520,0),MAX('DDD Model Calculations'!$D$20-AVERAGE('Weather Data'!D1519,'Weather Data'!D1521),0))</f>
        <v>11.800000190734863</v>
      </c>
      <c r="I1520">
        <f>IF(E1520&lt;&gt;"",MAX('DDD Model Calculations'!$D$20-'Weather Data'!E1520,0),MAX('DDD Model Calculations'!$D$20-AVERAGE('Weather Data'!E1519,'Weather Data'!E1521),0))</f>
        <v>12.300000190734863</v>
      </c>
      <c r="J1520">
        <f>IF(F1520&lt;&gt;"",MAX('DDD Model Calculations'!$D$20-'Weather Data'!F1520,0),MAX('DDD Model Calculations'!$D$20-AVERAGE('Weather Data'!F1519,'Weather Data'!F1521),0))</f>
        <v>15.5</v>
      </c>
      <c r="K1520">
        <f>IF(G1520&lt;&gt;"",MAX('DDD Model Calculations'!$D$20-'Weather Data'!G1520,0),MAX('DDD Model Calculations'!$D$20-AVERAGE('Weather Data'!G1519,'Weather Data'!G1521),0))</f>
        <v>18.5</v>
      </c>
      <c r="L1520" s="2">
        <f t="shared" si="115"/>
        <v>43158</v>
      </c>
      <c r="M1520">
        <f t="shared" si="116"/>
        <v>16123.899999961257</v>
      </c>
      <c r="N1520">
        <f t="shared" si="117"/>
        <v>17003.799998290837</v>
      </c>
      <c r="O1520">
        <f t="shared" si="118"/>
        <v>19349.799997754395</v>
      </c>
      <c r="P1520">
        <f t="shared" si="119"/>
        <v>23836.500012986362</v>
      </c>
    </row>
    <row r="1521" spans="1:16" x14ac:dyDescent="0.4">
      <c r="A1521" s="1">
        <v>2018</v>
      </c>
      <c r="B1521" s="1">
        <v>2</v>
      </c>
      <c r="C1521" s="1">
        <v>28</v>
      </c>
      <c r="D1521" s="1">
        <v>9</v>
      </c>
      <c r="E1521" s="1">
        <v>7.5</v>
      </c>
      <c r="F1521" s="1">
        <v>5.5</v>
      </c>
      <c r="G1521" s="1">
        <v>-6.3000001907348633</v>
      </c>
      <c r="H1521">
        <f>IF(D1521&lt;&gt;"",MAX('DDD Model Calculations'!$D$20-'Weather Data'!D1521,0),MAX('DDD Model Calculations'!$D$20-AVERAGE('Weather Data'!D1520,'Weather Data'!D1522),0))</f>
        <v>9</v>
      </c>
      <c r="I1521">
        <f>IF(E1521&lt;&gt;"",MAX('DDD Model Calculations'!$D$20-'Weather Data'!E1521,0),MAX('DDD Model Calculations'!$D$20-AVERAGE('Weather Data'!E1520,'Weather Data'!E1522),0))</f>
        <v>10.5</v>
      </c>
      <c r="J1521">
        <f>IF(F1521&lt;&gt;"",MAX('DDD Model Calculations'!$D$20-'Weather Data'!F1521,0),MAX('DDD Model Calculations'!$D$20-AVERAGE('Weather Data'!F1520,'Weather Data'!F1522),0))</f>
        <v>12.5</v>
      </c>
      <c r="K1521">
        <f>IF(G1521&lt;&gt;"",MAX('DDD Model Calculations'!$D$20-'Weather Data'!G1521,0),MAX('DDD Model Calculations'!$D$20-AVERAGE('Weather Data'!G1520,'Weather Data'!G1522),0))</f>
        <v>24.300000190734863</v>
      </c>
      <c r="L1521" s="2">
        <f t="shared" si="115"/>
        <v>43159</v>
      </c>
      <c r="M1521">
        <f t="shared" si="116"/>
        <v>16132.899999961257</v>
      </c>
      <c r="N1521">
        <f t="shared" si="117"/>
        <v>17014.299998290837</v>
      </c>
      <c r="O1521">
        <f t="shared" si="118"/>
        <v>19362.299997754395</v>
      </c>
      <c r="P1521">
        <f t="shared" si="119"/>
        <v>23860.800013177097</v>
      </c>
    </row>
    <row r="1522" spans="1:16" x14ac:dyDescent="0.4">
      <c r="A1522" s="1">
        <v>2018</v>
      </c>
      <c r="B1522" s="1">
        <v>3</v>
      </c>
      <c r="C1522" s="1">
        <v>1</v>
      </c>
      <c r="D1522" s="1">
        <v>1.799999952316284</v>
      </c>
      <c r="E1522" s="1">
        <v>0.60000002384185791</v>
      </c>
      <c r="F1522" s="1">
        <v>2.2999999523162842</v>
      </c>
      <c r="G1522" s="1">
        <v>-6.8000001907348633</v>
      </c>
      <c r="H1522">
        <f>IF(D1522&lt;&gt;"",MAX('DDD Model Calculations'!$D$20-'Weather Data'!D1522,0),MAX('DDD Model Calculations'!$D$20-AVERAGE('Weather Data'!D1521,'Weather Data'!D1523),0))</f>
        <v>16.200000047683716</v>
      </c>
      <c r="I1522">
        <f>IF(E1522&lt;&gt;"",MAX('DDD Model Calculations'!$D$20-'Weather Data'!E1522,0),MAX('DDD Model Calculations'!$D$20-AVERAGE('Weather Data'!E1521,'Weather Data'!E1523),0))</f>
        <v>17.399999976158142</v>
      </c>
      <c r="J1522">
        <f>IF(F1522&lt;&gt;"",MAX('DDD Model Calculations'!$D$20-'Weather Data'!F1522,0),MAX('DDD Model Calculations'!$D$20-AVERAGE('Weather Data'!F1521,'Weather Data'!F1523),0))</f>
        <v>15.700000047683716</v>
      </c>
      <c r="K1522">
        <f>IF(G1522&lt;&gt;"",MAX('DDD Model Calculations'!$D$20-'Weather Data'!G1522,0),MAX('DDD Model Calculations'!$D$20-AVERAGE('Weather Data'!G1521,'Weather Data'!G1523),0))</f>
        <v>24.800000190734863</v>
      </c>
      <c r="L1522" s="2">
        <f t="shared" si="115"/>
        <v>43160</v>
      </c>
      <c r="M1522">
        <f t="shared" si="116"/>
        <v>16149.100000008941</v>
      </c>
      <c r="N1522">
        <f t="shared" si="117"/>
        <v>17031.699998266995</v>
      </c>
      <c r="O1522">
        <f t="shared" si="118"/>
        <v>19377.999997802079</v>
      </c>
      <c r="P1522">
        <f t="shared" si="119"/>
        <v>23885.600013367832</v>
      </c>
    </row>
    <row r="1523" spans="1:16" x14ac:dyDescent="0.4">
      <c r="A1523" s="1">
        <v>2018</v>
      </c>
      <c r="B1523" s="1">
        <v>3</v>
      </c>
      <c r="C1523" s="1">
        <v>2</v>
      </c>
      <c r="D1523" s="1">
        <v>1</v>
      </c>
      <c r="E1523" s="1">
        <v>-1.1000000238418579</v>
      </c>
      <c r="F1523" s="1">
        <v>-0.30000001192092901</v>
      </c>
      <c r="G1523" s="1">
        <v>-8.8000001907348633</v>
      </c>
      <c r="H1523">
        <f>IF(D1523&lt;&gt;"",MAX('DDD Model Calculations'!$D$20-'Weather Data'!D1523,0),MAX('DDD Model Calculations'!$D$20-AVERAGE('Weather Data'!D1522,'Weather Data'!D1524),0))</f>
        <v>17</v>
      </c>
      <c r="I1523">
        <f>IF(E1523&lt;&gt;"",MAX('DDD Model Calculations'!$D$20-'Weather Data'!E1523,0),MAX('DDD Model Calculations'!$D$20-AVERAGE('Weather Data'!E1522,'Weather Data'!E1524),0))</f>
        <v>19.100000023841858</v>
      </c>
      <c r="J1523">
        <f>IF(F1523&lt;&gt;"",MAX('DDD Model Calculations'!$D$20-'Weather Data'!F1523,0),MAX('DDD Model Calculations'!$D$20-AVERAGE('Weather Data'!F1522,'Weather Data'!F1524),0))</f>
        <v>18.300000011920929</v>
      </c>
      <c r="K1523">
        <f>IF(G1523&lt;&gt;"",MAX('DDD Model Calculations'!$D$20-'Weather Data'!G1523,0),MAX('DDD Model Calculations'!$D$20-AVERAGE('Weather Data'!G1522,'Weather Data'!G1524),0))</f>
        <v>26.800000190734863</v>
      </c>
      <c r="L1523" s="2">
        <f t="shared" si="115"/>
        <v>43161</v>
      </c>
      <c r="M1523">
        <f t="shared" si="116"/>
        <v>16166.100000008941</v>
      </c>
      <c r="N1523">
        <f t="shared" si="117"/>
        <v>17050.799998290837</v>
      </c>
      <c r="O1523">
        <f t="shared" si="118"/>
        <v>19396.299997814</v>
      </c>
      <c r="P1523">
        <f t="shared" si="119"/>
        <v>23912.400013558567</v>
      </c>
    </row>
    <row r="1524" spans="1:16" x14ac:dyDescent="0.4">
      <c r="A1524" s="1">
        <v>2018</v>
      </c>
      <c r="B1524" s="1">
        <v>3</v>
      </c>
      <c r="C1524" s="1">
        <v>3</v>
      </c>
      <c r="D1524" s="1">
        <v>0</v>
      </c>
      <c r="E1524" s="1">
        <v>-1.200000047683716</v>
      </c>
      <c r="F1524" s="1">
        <v>0.5</v>
      </c>
      <c r="G1524" s="1">
        <v>-3.9000000953674321</v>
      </c>
      <c r="H1524">
        <f>IF(D1524&lt;&gt;"",MAX('DDD Model Calculations'!$D$20-'Weather Data'!D1524,0),MAX('DDD Model Calculations'!$D$20-AVERAGE('Weather Data'!D1523,'Weather Data'!D1525),0))</f>
        <v>18</v>
      </c>
      <c r="I1524">
        <f>IF(E1524&lt;&gt;"",MAX('DDD Model Calculations'!$D$20-'Weather Data'!E1524,0),MAX('DDD Model Calculations'!$D$20-AVERAGE('Weather Data'!E1523,'Weather Data'!E1525),0))</f>
        <v>19.200000047683716</v>
      </c>
      <c r="J1524">
        <f>IF(F1524&lt;&gt;"",MAX('DDD Model Calculations'!$D$20-'Weather Data'!F1524,0),MAX('DDD Model Calculations'!$D$20-AVERAGE('Weather Data'!F1523,'Weather Data'!F1525),0))</f>
        <v>17.5</v>
      </c>
      <c r="K1524">
        <f>IF(G1524&lt;&gt;"",MAX('DDD Model Calculations'!$D$20-'Weather Data'!G1524,0),MAX('DDD Model Calculations'!$D$20-AVERAGE('Weather Data'!G1523,'Weather Data'!G1525),0))</f>
        <v>21.900000095367432</v>
      </c>
      <c r="L1524" s="2">
        <f t="shared" si="115"/>
        <v>43162</v>
      </c>
      <c r="M1524">
        <f t="shared" si="116"/>
        <v>16184.100000008941</v>
      </c>
      <c r="N1524">
        <f t="shared" si="117"/>
        <v>17069.999998338521</v>
      </c>
      <c r="O1524">
        <f t="shared" si="118"/>
        <v>19413.799997814</v>
      </c>
      <c r="P1524">
        <f t="shared" si="119"/>
        <v>23934.300013653934</v>
      </c>
    </row>
    <row r="1525" spans="1:16" x14ac:dyDescent="0.4">
      <c r="A1525" s="1">
        <v>2018</v>
      </c>
      <c r="B1525" s="1">
        <v>3</v>
      </c>
      <c r="C1525" s="1">
        <v>4</v>
      </c>
      <c r="D1525" s="1">
        <v>-1.200000047683716</v>
      </c>
      <c r="E1525" s="1">
        <v>-1.799999952316284</v>
      </c>
      <c r="F1525" s="1">
        <v>-1.1000000238418579</v>
      </c>
      <c r="G1525" s="1">
        <v>-2.5999999046325679</v>
      </c>
      <c r="H1525">
        <f>IF(D1525&lt;&gt;"",MAX('DDD Model Calculations'!$D$20-'Weather Data'!D1525,0),MAX('DDD Model Calculations'!$D$20-AVERAGE('Weather Data'!D1524,'Weather Data'!D1526),0))</f>
        <v>19.200000047683716</v>
      </c>
      <c r="I1525">
        <f>IF(E1525&lt;&gt;"",MAX('DDD Model Calculations'!$D$20-'Weather Data'!E1525,0),MAX('DDD Model Calculations'!$D$20-AVERAGE('Weather Data'!E1524,'Weather Data'!E1526),0))</f>
        <v>19.799999952316284</v>
      </c>
      <c r="J1525">
        <f>IF(F1525&lt;&gt;"",MAX('DDD Model Calculations'!$D$20-'Weather Data'!F1525,0),MAX('DDD Model Calculations'!$D$20-AVERAGE('Weather Data'!F1524,'Weather Data'!F1526),0))</f>
        <v>19.100000023841858</v>
      </c>
      <c r="K1525">
        <f>IF(G1525&lt;&gt;"",MAX('DDD Model Calculations'!$D$20-'Weather Data'!G1525,0),MAX('DDD Model Calculations'!$D$20-AVERAGE('Weather Data'!G1524,'Weather Data'!G1526),0))</f>
        <v>20.599999904632568</v>
      </c>
      <c r="L1525" s="2">
        <f t="shared" si="115"/>
        <v>43163</v>
      </c>
      <c r="M1525">
        <f t="shared" si="116"/>
        <v>16203.300000056624</v>
      </c>
      <c r="N1525">
        <f t="shared" si="117"/>
        <v>17089.799998290837</v>
      </c>
      <c r="O1525">
        <f t="shared" si="118"/>
        <v>19432.899997837842</v>
      </c>
      <c r="P1525">
        <f t="shared" si="119"/>
        <v>23954.900013558567</v>
      </c>
    </row>
    <row r="1526" spans="1:16" x14ac:dyDescent="0.4">
      <c r="A1526" s="1">
        <v>2018</v>
      </c>
      <c r="B1526" s="1">
        <v>3</v>
      </c>
      <c r="C1526" s="1">
        <v>5</v>
      </c>
      <c r="D1526" s="1">
        <v>-0.89999997615814209</v>
      </c>
      <c r="E1526" s="1">
        <v>-2</v>
      </c>
      <c r="F1526" s="1">
        <v>-1.200000047683716</v>
      </c>
      <c r="G1526" s="1">
        <v>-6</v>
      </c>
      <c r="H1526">
        <f>IF(D1526&lt;&gt;"",MAX('DDD Model Calculations'!$D$20-'Weather Data'!D1526,0),MAX('DDD Model Calculations'!$D$20-AVERAGE('Weather Data'!D1525,'Weather Data'!D1527),0))</f>
        <v>18.899999976158142</v>
      </c>
      <c r="I1526">
        <f>IF(E1526&lt;&gt;"",MAX('DDD Model Calculations'!$D$20-'Weather Data'!E1526,0),MAX('DDD Model Calculations'!$D$20-AVERAGE('Weather Data'!E1525,'Weather Data'!E1527),0))</f>
        <v>20</v>
      </c>
      <c r="J1526">
        <f>IF(F1526&lt;&gt;"",MAX('DDD Model Calculations'!$D$20-'Weather Data'!F1526,0),MAX('DDD Model Calculations'!$D$20-AVERAGE('Weather Data'!F1525,'Weather Data'!F1527),0))</f>
        <v>19.200000047683716</v>
      </c>
      <c r="K1526">
        <f>IF(G1526&lt;&gt;"",MAX('DDD Model Calculations'!$D$20-'Weather Data'!G1526,0),MAX('DDD Model Calculations'!$D$20-AVERAGE('Weather Data'!G1525,'Weather Data'!G1527),0))</f>
        <v>24</v>
      </c>
      <c r="L1526" s="2">
        <f t="shared" si="115"/>
        <v>43164</v>
      </c>
      <c r="M1526">
        <f t="shared" si="116"/>
        <v>16222.200000032783</v>
      </c>
      <c r="N1526">
        <f t="shared" si="117"/>
        <v>17109.799998290837</v>
      </c>
      <c r="O1526">
        <f t="shared" si="118"/>
        <v>19452.099997885525</v>
      </c>
      <c r="P1526">
        <f t="shared" si="119"/>
        <v>23978.900013558567</v>
      </c>
    </row>
    <row r="1527" spans="1:16" x14ac:dyDescent="0.4">
      <c r="A1527" s="1">
        <v>2018</v>
      </c>
      <c r="B1527" s="1">
        <v>3</v>
      </c>
      <c r="C1527" s="1">
        <v>6</v>
      </c>
      <c r="D1527" s="1">
        <v>-0.20000000298023221</v>
      </c>
      <c r="E1527" s="1">
        <v>-2.2000000476837158</v>
      </c>
      <c r="F1527" s="1">
        <v>-0.5</v>
      </c>
      <c r="G1527" s="1">
        <v>-11</v>
      </c>
      <c r="H1527">
        <f>IF(D1527&lt;&gt;"",MAX('DDD Model Calculations'!$D$20-'Weather Data'!D1527,0),MAX('DDD Model Calculations'!$D$20-AVERAGE('Weather Data'!D1526,'Weather Data'!D1528),0))</f>
        <v>18.200000002980232</v>
      </c>
      <c r="I1527">
        <f>IF(E1527&lt;&gt;"",MAX('DDD Model Calculations'!$D$20-'Weather Data'!E1527,0),MAX('DDD Model Calculations'!$D$20-AVERAGE('Weather Data'!E1526,'Weather Data'!E1528),0))</f>
        <v>20.200000047683716</v>
      </c>
      <c r="J1527">
        <f>IF(F1527&lt;&gt;"",MAX('DDD Model Calculations'!$D$20-'Weather Data'!F1527,0),MAX('DDD Model Calculations'!$D$20-AVERAGE('Weather Data'!F1526,'Weather Data'!F1528),0))</f>
        <v>18.5</v>
      </c>
      <c r="K1527">
        <f>IF(G1527&lt;&gt;"",MAX('DDD Model Calculations'!$D$20-'Weather Data'!G1527,0),MAX('DDD Model Calculations'!$D$20-AVERAGE('Weather Data'!G1526,'Weather Data'!G1528),0))</f>
        <v>29</v>
      </c>
      <c r="L1527" s="2">
        <f t="shared" si="115"/>
        <v>43165</v>
      </c>
      <c r="M1527">
        <f t="shared" si="116"/>
        <v>16240.400000035763</v>
      </c>
      <c r="N1527">
        <f t="shared" si="117"/>
        <v>17129.999998338521</v>
      </c>
      <c r="O1527">
        <f t="shared" si="118"/>
        <v>19470.599997885525</v>
      </c>
      <c r="P1527">
        <f t="shared" si="119"/>
        <v>24007.900013558567</v>
      </c>
    </row>
    <row r="1528" spans="1:16" x14ac:dyDescent="0.4">
      <c r="A1528" s="1">
        <v>2018</v>
      </c>
      <c r="B1528" s="1">
        <v>3</v>
      </c>
      <c r="C1528" s="1">
        <v>7</v>
      </c>
      <c r="D1528" s="1">
        <v>0.60000002384185791</v>
      </c>
      <c r="E1528" s="1">
        <v>-1.1000000238418579</v>
      </c>
      <c r="F1528" s="1">
        <v>-1.299999952316284</v>
      </c>
      <c r="G1528" s="1">
        <v>-7.9000000953674316</v>
      </c>
      <c r="H1528">
        <f>IF(D1528&lt;&gt;"",MAX('DDD Model Calculations'!$D$20-'Weather Data'!D1528,0),MAX('DDD Model Calculations'!$D$20-AVERAGE('Weather Data'!D1527,'Weather Data'!D1529),0))</f>
        <v>17.399999976158142</v>
      </c>
      <c r="I1528">
        <f>IF(E1528&lt;&gt;"",MAX('DDD Model Calculations'!$D$20-'Weather Data'!E1528,0),MAX('DDD Model Calculations'!$D$20-AVERAGE('Weather Data'!E1527,'Weather Data'!E1529),0))</f>
        <v>19.100000023841858</v>
      </c>
      <c r="J1528">
        <f>IF(F1528&lt;&gt;"",MAX('DDD Model Calculations'!$D$20-'Weather Data'!F1528,0),MAX('DDD Model Calculations'!$D$20-AVERAGE('Weather Data'!F1527,'Weather Data'!F1529),0))</f>
        <v>19.299999952316284</v>
      </c>
      <c r="K1528">
        <f>IF(G1528&lt;&gt;"",MAX('DDD Model Calculations'!$D$20-'Weather Data'!G1528,0),MAX('DDD Model Calculations'!$D$20-AVERAGE('Weather Data'!G1527,'Weather Data'!G1529),0))</f>
        <v>25.900000095367432</v>
      </c>
      <c r="L1528" s="2">
        <f t="shared" si="115"/>
        <v>43166</v>
      </c>
      <c r="M1528">
        <f t="shared" si="116"/>
        <v>16257.800000011921</v>
      </c>
      <c r="N1528">
        <f t="shared" si="117"/>
        <v>17149.099998362362</v>
      </c>
      <c r="O1528">
        <f t="shared" si="118"/>
        <v>19489.899997837842</v>
      </c>
      <c r="P1528">
        <f t="shared" si="119"/>
        <v>24033.800013653934</v>
      </c>
    </row>
    <row r="1529" spans="1:16" x14ac:dyDescent="0.4">
      <c r="A1529" s="1">
        <v>2018</v>
      </c>
      <c r="B1529" s="1">
        <v>3</v>
      </c>
      <c r="C1529" s="1">
        <v>8</v>
      </c>
      <c r="D1529" s="1">
        <v>-2</v>
      </c>
      <c r="E1529" s="1">
        <v>-3.9000000953674321</v>
      </c>
      <c r="F1529" s="1">
        <v>-2.5</v>
      </c>
      <c r="G1529" s="1">
        <v>-6.3000001907348633</v>
      </c>
      <c r="H1529">
        <f>IF(D1529&lt;&gt;"",MAX('DDD Model Calculations'!$D$20-'Weather Data'!D1529,0),MAX('DDD Model Calculations'!$D$20-AVERAGE('Weather Data'!D1528,'Weather Data'!D1530),0))</f>
        <v>20</v>
      </c>
      <c r="I1529">
        <f>IF(E1529&lt;&gt;"",MAX('DDD Model Calculations'!$D$20-'Weather Data'!E1529,0),MAX('DDD Model Calculations'!$D$20-AVERAGE('Weather Data'!E1528,'Weather Data'!E1530),0))</f>
        <v>21.900000095367432</v>
      </c>
      <c r="J1529">
        <f>IF(F1529&lt;&gt;"",MAX('DDD Model Calculations'!$D$20-'Weather Data'!F1529,0),MAX('DDD Model Calculations'!$D$20-AVERAGE('Weather Data'!F1528,'Weather Data'!F1530),0))</f>
        <v>20.5</v>
      </c>
      <c r="K1529">
        <f>IF(G1529&lt;&gt;"",MAX('DDD Model Calculations'!$D$20-'Weather Data'!G1529,0),MAX('DDD Model Calculations'!$D$20-AVERAGE('Weather Data'!G1528,'Weather Data'!G1530),0))</f>
        <v>24.300000190734863</v>
      </c>
      <c r="L1529" s="2">
        <f t="shared" si="115"/>
        <v>43167</v>
      </c>
      <c r="M1529">
        <f t="shared" si="116"/>
        <v>16277.800000011921</v>
      </c>
      <c r="N1529">
        <f t="shared" si="117"/>
        <v>17170.99999845773</v>
      </c>
      <c r="O1529">
        <f t="shared" si="118"/>
        <v>19510.399997837842</v>
      </c>
      <c r="P1529">
        <f t="shared" si="119"/>
        <v>24058.100013844669</v>
      </c>
    </row>
    <row r="1530" spans="1:16" x14ac:dyDescent="0.4">
      <c r="A1530" s="1">
        <v>2018</v>
      </c>
      <c r="B1530" s="1">
        <v>3</v>
      </c>
      <c r="C1530" s="1">
        <v>9</v>
      </c>
      <c r="D1530" s="1">
        <v>0.30000001192092901</v>
      </c>
      <c r="E1530" s="1">
        <v>-2</v>
      </c>
      <c r="F1530" s="1">
        <v>-2.2999999523162842</v>
      </c>
      <c r="G1530" s="1">
        <v>-3.9000000953674321</v>
      </c>
      <c r="H1530">
        <f>IF(D1530&lt;&gt;"",MAX('DDD Model Calculations'!$D$20-'Weather Data'!D1530,0),MAX('DDD Model Calculations'!$D$20-AVERAGE('Weather Data'!D1529,'Weather Data'!D1531),0))</f>
        <v>17.699999988079071</v>
      </c>
      <c r="I1530">
        <f>IF(E1530&lt;&gt;"",MAX('DDD Model Calculations'!$D$20-'Weather Data'!E1530,0),MAX('DDD Model Calculations'!$D$20-AVERAGE('Weather Data'!E1529,'Weather Data'!E1531),0))</f>
        <v>20</v>
      </c>
      <c r="J1530">
        <f>IF(F1530&lt;&gt;"",MAX('DDD Model Calculations'!$D$20-'Weather Data'!F1530,0),MAX('DDD Model Calculations'!$D$20-AVERAGE('Weather Data'!F1529,'Weather Data'!F1531),0))</f>
        <v>20.299999952316284</v>
      </c>
      <c r="K1530">
        <f>IF(G1530&lt;&gt;"",MAX('DDD Model Calculations'!$D$20-'Weather Data'!G1530,0),MAX('DDD Model Calculations'!$D$20-AVERAGE('Weather Data'!G1529,'Weather Data'!G1531),0))</f>
        <v>21.900000095367432</v>
      </c>
      <c r="L1530" s="2">
        <f t="shared" si="115"/>
        <v>43168</v>
      </c>
      <c r="M1530">
        <f t="shared" si="116"/>
        <v>16295.5</v>
      </c>
      <c r="N1530">
        <f t="shared" si="117"/>
        <v>17190.99999845773</v>
      </c>
      <c r="O1530">
        <f t="shared" si="118"/>
        <v>19530.699997790158</v>
      </c>
      <c r="P1530">
        <f t="shared" si="119"/>
        <v>24080.000013940036</v>
      </c>
    </row>
    <row r="1531" spans="1:16" x14ac:dyDescent="0.4">
      <c r="A1531" s="1">
        <v>2018</v>
      </c>
      <c r="B1531" s="1">
        <v>3</v>
      </c>
      <c r="C1531" s="1">
        <v>10</v>
      </c>
      <c r="D1531" s="1">
        <v>-0.89999997615814209</v>
      </c>
      <c r="E1531" s="1">
        <v>-3.2000000476837158</v>
      </c>
      <c r="F1531" s="1">
        <v>-2.2999999523162842</v>
      </c>
      <c r="G1531" s="1">
        <v>-6.6999998092651367</v>
      </c>
      <c r="H1531">
        <f>IF(D1531&lt;&gt;"",MAX('DDD Model Calculations'!$D$20-'Weather Data'!D1531,0),MAX('DDD Model Calculations'!$D$20-AVERAGE('Weather Data'!D1530,'Weather Data'!D1532),0))</f>
        <v>18.899999976158142</v>
      </c>
      <c r="I1531">
        <f>IF(E1531&lt;&gt;"",MAX('DDD Model Calculations'!$D$20-'Weather Data'!E1531,0),MAX('DDD Model Calculations'!$D$20-AVERAGE('Weather Data'!E1530,'Weather Data'!E1532),0))</f>
        <v>21.200000047683716</v>
      </c>
      <c r="J1531">
        <f>IF(F1531&lt;&gt;"",MAX('DDD Model Calculations'!$D$20-'Weather Data'!F1531,0),MAX('DDD Model Calculations'!$D$20-AVERAGE('Weather Data'!F1530,'Weather Data'!F1532),0))</f>
        <v>20.299999952316284</v>
      </c>
      <c r="K1531">
        <f>IF(G1531&lt;&gt;"",MAX('DDD Model Calculations'!$D$20-'Weather Data'!G1531,0),MAX('DDD Model Calculations'!$D$20-AVERAGE('Weather Data'!G1530,'Weather Data'!G1532),0))</f>
        <v>24.699999809265137</v>
      </c>
      <c r="L1531" s="2">
        <f t="shared" si="115"/>
        <v>43169</v>
      </c>
      <c r="M1531">
        <f t="shared" si="116"/>
        <v>16314.399999976158</v>
      </c>
      <c r="N1531">
        <f t="shared" si="117"/>
        <v>17212.199998505414</v>
      </c>
      <c r="O1531">
        <f t="shared" si="118"/>
        <v>19550.999997742474</v>
      </c>
      <c r="P1531">
        <f t="shared" si="119"/>
        <v>24104.700013749301</v>
      </c>
    </row>
    <row r="1532" spans="1:16" x14ac:dyDescent="0.4">
      <c r="A1532" s="1">
        <v>2018</v>
      </c>
      <c r="B1532" s="1">
        <v>3</v>
      </c>
      <c r="C1532" s="1">
        <v>11</v>
      </c>
      <c r="D1532" s="1">
        <v>-0.80000001192092896</v>
      </c>
      <c r="E1532" s="1">
        <v>-5.3000001907348633</v>
      </c>
      <c r="F1532" s="1">
        <v>-1.8999999761581421</v>
      </c>
      <c r="G1532" s="1">
        <v>-7.6999998092651367</v>
      </c>
      <c r="H1532">
        <f>IF(D1532&lt;&gt;"",MAX('DDD Model Calculations'!$D$20-'Weather Data'!D1532,0),MAX('DDD Model Calculations'!$D$20-AVERAGE('Weather Data'!D1531,'Weather Data'!D1533),0))</f>
        <v>18.800000011920929</v>
      </c>
      <c r="I1532">
        <f>IF(E1532&lt;&gt;"",MAX('DDD Model Calculations'!$D$20-'Weather Data'!E1532,0),MAX('DDD Model Calculations'!$D$20-AVERAGE('Weather Data'!E1531,'Weather Data'!E1533),0))</f>
        <v>23.300000190734863</v>
      </c>
      <c r="J1532">
        <f>IF(F1532&lt;&gt;"",MAX('DDD Model Calculations'!$D$20-'Weather Data'!F1532,0),MAX('DDD Model Calculations'!$D$20-AVERAGE('Weather Data'!F1531,'Weather Data'!F1533),0))</f>
        <v>19.899999976158142</v>
      </c>
      <c r="K1532">
        <f>IF(G1532&lt;&gt;"",MAX('DDD Model Calculations'!$D$20-'Weather Data'!G1532,0),MAX('DDD Model Calculations'!$D$20-AVERAGE('Weather Data'!G1531,'Weather Data'!G1533),0))</f>
        <v>25.699999809265137</v>
      </c>
      <c r="L1532" s="2">
        <f t="shared" si="115"/>
        <v>43170</v>
      </c>
      <c r="M1532">
        <f t="shared" si="116"/>
        <v>16333.199999988079</v>
      </c>
      <c r="N1532">
        <f t="shared" si="117"/>
        <v>17235.499998696148</v>
      </c>
      <c r="O1532">
        <f t="shared" si="118"/>
        <v>19570.899997718632</v>
      </c>
      <c r="P1532">
        <f t="shared" si="119"/>
        <v>24130.400013558567</v>
      </c>
    </row>
    <row r="1533" spans="1:16" x14ac:dyDescent="0.4">
      <c r="A1533" s="1">
        <v>2018</v>
      </c>
      <c r="B1533" s="1">
        <v>3</v>
      </c>
      <c r="C1533" s="1">
        <v>12</v>
      </c>
      <c r="D1533" s="1">
        <v>-1.8999999761581421</v>
      </c>
      <c r="E1533" s="1">
        <v>-3.7999999523162842</v>
      </c>
      <c r="F1533" s="1">
        <v>-2.5999999046325679</v>
      </c>
      <c r="G1533" s="1">
        <v>-3.0999999046325679</v>
      </c>
      <c r="H1533">
        <f>IF(D1533&lt;&gt;"",MAX('DDD Model Calculations'!$D$20-'Weather Data'!D1533,0),MAX('DDD Model Calculations'!$D$20-AVERAGE('Weather Data'!D1532,'Weather Data'!D1534),0))</f>
        <v>19.899999976158142</v>
      </c>
      <c r="I1533">
        <f>IF(E1533&lt;&gt;"",MAX('DDD Model Calculations'!$D$20-'Weather Data'!E1533,0),MAX('DDD Model Calculations'!$D$20-AVERAGE('Weather Data'!E1532,'Weather Data'!E1534),0))</f>
        <v>21.799999952316284</v>
      </c>
      <c r="J1533">
        <f>IF(F1533&lt;&gt;"",MAX('DDD Model Calculations'!$D$20-'Weather Data'!F1533,0),MAX('DDD Model Calculations'!$D$20-AVERAGE('Weather Data'!F1532,'Weather Data'!F1534),0))</f>
        <v>20.599999904632568</v>
      </c>
      <c r="K1533">
        <f>IF(G1533&lt;&gt;"",MAX('DDD Model Calculations'!$D$20-'Weather Data'!G1533,0),MAX('DDD Model Calculations'!$D$20-AVERAGE('Weather Data'!G1532,'Weather Data'!G1534),0))</f>
        <v>21.099999904632568</v>
      </c>
      <c r="L1533" s="2">
        <f t="shared" si="115"/>
        <v>43171</v>
      </c>
      <c r="M1533">
        <f t="shared" si="116"/>
        <v>16353.099999964237</v>
      </c>
      <c r="N1533">
        <f t="shared" si="117"/>
        <v>17257.299998648465</v>
      </c>
      <c r="O1533">
        <f t="shared" si="118"/>
        <v>19591.499997623265</v>
      </c>
      <c r="P1533">
        <f t="shared" si="119"/>
        <v>24151.500013463199</v>
      </c>
    </row>
    <row r="1534" spans="1:16" x14ac:dyDescent="0.4">
      <c r="A1534" s="1">
        <v>2018</v>
      </c>
      <c r="B1534" s="1">
        <v>3</v>
      </c>
      <c r="C1534" s="1">
        <v>13</v>
      </c>
      <c r="D1534" s="1">
        <v>-1.3999999761581421</v>
      </c>
      <c r="E1534" s="1">
        <v>-2.2000000476837158</v>
      </c>
      <c r="F1534" s="1">
        <v>-1.1000000238418579</v>
      </c>
      <c r="G1534" s="1">
        <v>-5.1999998092651367</v>
      </c>
      <c r="H1534">
        <f>IF(D1534&lt;&gt;"",MAX('DDD Model Calculations'!$D$20-'Weather Data'!D1534,0),MAX('DDD Model Calculations'!$D$20-AVERAGE('Weather Data'!D1533,'Weather Data'!D1535),0))</f>
        <v>19.399999976158142</v>
      </c>
      <c r="I1534">
        <f>IF(E1534&lt;&gt;"",MAX('DDD Model Calculations'!$D$20-'Weather Data'!E1534,0),MAX('DDD Model Calculations'!$D$20-AVERAGE('Weather Data'!E1533,'Weather Data'!E1535),0))</f>
        <v>20.200000047683716</v>
      </c>
      <c r="J1534">
        <f>IF(F1534&lt;&gt;"",MAX('DDD Model Calculations'!$D$20-'Weather Data'!F1534,0),MAX('DDD Model Calculations'!$D$20-AVERAGE('Weather Data'!F1533,'Weather Data'!F1535),0))</f>
        <v>19.100000023841858</v>
      </c>
      <c r="K1534">
        <f>IF(G1534&lt;&gt;"",MAX('DDD Model Calculations'!$D$20-'Weather Data'!G1534,0),MAX('DDD Model Calculations'!$D$20-AVERAGE('Weather Data'!G1533,'Weather Data'!G1535),0))</f>
        <v>23.199999809265137</v>
      </c>
      <c r="L1534" s="2">
        <f t="shared" si="115"/>
        <v>43172</v>
      </c>
      <c r="M1534">
        <f t="shared" si="116"/>
        <v>16372.499999940395</v>
      </c>
      <c r="N1534">
        <f t="shared" si="117"/>
        <v>17277.499998696148</v>
      </c>
      <c r="O1534">
        <f t="shared" si="118"/>
        <v>19610.599997647107</v>
      </c>
      <c r="P1534">
        <f t="shared" si="119"/>
        <v>24174.700013272464</v>
      </c>
    </row>
    <row r="1535" spans="1:16" x14ac:dyDescent="0.4">
      <c r="A1535" s="1">
        <v>2018</v>
      </c>
      <c r="B1535" s="1">
        <v>3</v>
      </c>
      <c r="C1535" s="1">
        <v>14</v>
      </c>
      <c r="D1535" s="1">
        <v>-1.8999999761581421</v>
      </c>
      <c r="E1535" s="1">
        <v>-3.7999999523162842</v>
      </c>
      <c r="F1535" s="1">
        <v>-0.80000001192092896</v>
      </c>
      <c r="G1535" s="1">
        <v>-4.9000000953674316</v>
      </c>
      <c r="H1535">
        <f>IF(D1535&lt;&gt;"",MAX('DDD Model Calculations'!$D$20-'Weather Data'!D1535,0),MAX('DDD Model Calculations'!$D$20-AVERAGE('Weather Data'!D1534,'Weather Data'!D1536),0))</f>
        <v>19.899999976158142</v>
      </c>
      <c r="I1535">
        <f>IF(E1535&lt;&gt;"",MAX('DDD Model Calculations'!$D$20-'Weather Data'!E1535,0),MAX('DDD Model Calculations'!$D$20-AVERAGE('Weather Data'!E1534,'Weather Data'!E1536),0))</f>
        <v>21.799999952316284</v>
      </c>
      <c r="J1535">
        <f>IF(F1535&lt;&gt;"",MAX('DDD Model Calculations'!$D$20-'Weather Data'!F1535,0),MAX('DDD Model Calculations'!$D$20-AVERAGE('Weather Data'!F1534,'Weather Data'!F1536),0))</f>
        <v>18.800000011920929</v>
      </c>
      <c r="K1535">
        <f>IF(G1535&lt;&gt;"",MAX('DDD Model Calculations'!$D$20-'Weather Data'!G1535,0),MAX('DDD Model Calculations'!$D$20-AVERAGE('Weather Data'!G1534,'Weather Data'!G1536),0))</f>
        <v>22.900000095367432</v>
      </c>
      <c r="L1535" s="2">
        <f t="shared" si="115"/>
        <v>43173</v>
      </c>
      <c r="M1535">
        <f t="shared" si="116"/>
        <v>16392.399999916553</v>
      </c>
      <c r="N1535">
        <f t="shared" si="117"/>
        <v>17299.299998648465</v>
      </c>
      <c r="O1535">
        <f t="shared" si="118"/>
        <v>19629.399997659028</v>
      </c>
      <c r="P1535">
        <f t="shared" si="119"/>
        <v>24197.600013367832</v>
      </c>
    </row>
    <row r="1536" spans="1:16" x14ac:dyDescent="0.4">
      <c r="A1536" s="1">
        <v>2018</v>
      </c>
      <c r="B1536" s="1">
        <v>3</v>
      </c>
      <c r="C1536" s="1">
        <v>15</v>
      </c>
      <c r="D1536" s="1">
        <v>-0.30000001192092901</v>
      </c>
      <c r="E1536" s="1">
        <v>-2.7000000476837158</v>
      </c>
      <c r="F1536" s="1">
        <v>-2</v>
      </c>
      <c r="G1536" s="1">
        <v>-7.4000000953674316</v>
      </c>
      <c r="H1536">
        <f>IF(D1536&lt;&gt;"",MAX('DDD Model Calculations'!$D$20-'Weather Data'!D1536,0),MAX('DDD Model Calculations'!$D$20-AVERAGE('Weather Data'!D1535,'Weather Data'!D1537),0))</f>
        <v>18.300000011920929</v>
      </c>
      <c r="I1536">
        <f>IF(E1536&lt;&gt;"",MAX('DDD Model Calculations'!$D$20-'Weather Data'!E1536,0),MAX('DDD Model Calculations'!$D$20-AVERAGE('Weather Data'!E1535,'Weather Data'!E1537),0))</f>
        <v>20.700000047683716</v>
      </c>
      <c r="J1536">
        <f>IF(F1536&lt;&gt;"",MAX('DDD Model Calculations'!$D$20-'Weather Data'!F1536,0),MAX('DDD Model Calculations'!$D$20-AVERAGE('Weather Data'!F1535,'Weather Data'!F1537),0))</f>
        <v>20</v>
      </c>
      <c r="K1536">
        <f>IF(G1536&lt;&gt;"",MAX('DDD Model Calculations'!$D$20-'Weather Data'!G1536,0),MAX('DDD Model Calculations'!$D$20-AVERAGE('Weather Data'!G1535,'Weather Data'!G1537),0))</f>
        <v>25.400000095367432</v>
      </c>
      <c r="L1536" s="2">
        <f t="shared" si="115"/>
        <v>43174</v>
      </c>
      <c r="M1536">
        <f t="shared" si="116"/>
        <v>16410.699999928474</v>
      </c>
      <c r="N1536">
        <f t="shared" si="117"/>
        <v>17319.999998696148</v>
      </c>
      <c r="O1536">
        <f t="shared" si="118"/>
        <v>19649.399997659028</v>
      </c>
      <c r="P1536">
        <f t="shared" si="119"/>
        <v>24223.000013463199</v>
      </c>
    </row>
    <row r="1537" spans="1:16" x14ac:dyDescent="0.4">
      <c r="A1537" s="1">
        <v>2018</v>
      </c>
      <c r="B1537" s="1">
        <v>3</v>
      </c>
      <c r="C1537" s="1">
        <v>16</v>
      </c>
      <c r="D1537" s="1">
        <v>-3.7999999523162842</v>
      </c>
      <c r="E1537" s="1">
        <v>-5.5</v>
      </c>
      <c r="F1537" s="1">
        <v>-7.1999998092651367</v>
      </c>
      <c r="G1537" s="1">
        <v>-5.8000001907348633</v>
      </c>
      <c r="H1537">
        <f>IF(D1537&lt;&gt;"",MAX('DDD Model Calculations'!$D$20-'Weather Data'!D1537,0),MAX('DDD Model Calculations'!$D$20-AVERAGE('Weather Data'!D1536,'Weather Data'!D1538),0))</f>
        <v>21.799999952316284</v>
      </c>
      <c r="I1537">
        <f>IF(E1537&lt;&gt;"",MAX('DDD Model Calculations'!$D$20-'Weather Data'!E1537,0),MAX('DDD Model Calculations'!$D$20-AVERAGE('Weather Data'!E1536,'Weather Data'!E1538),0))</f>
        <v>23.5</v>
      </c>
      <c r="J1537">
        <f>IF(F1537&lt;&gt;"",MAX('DDD Model Calculations'!$D$20-'Weather Data'!F1537,0),MAX('DDD Model Calculations'!$D$20-AVERAGE('Weather Data'!F1536,'Weather Data'!F1538),0))</f>
        <v>25.199999809265137</v>
      </c>
      <c r="K1537">
        <f>IF(G1537&lt;&gt;"",MAX('DDD Model Calculations'!$D$20-'Weather Data'!G1537,0),MAX('DDD Model Calculations'!$D$20-AVERAGE('Weather Data'!G1536,'Weather Data'!G1538),0))</f>
        <v>23.800000190734863</v>
      </c>
      <c r="L1537" s="2">
        <f t="shared" si="115"/>
        <v>43175</v>
      </c>
      <c r="M1537">
        <f t="shared" si="116"/>
        <v>16432.499999880791</v>
      </c>
      <c r="N1537">
        <f t="shared" si="117"/>
        <v>17343.499998696148</v>
      </c>
      <c r="O1537">
        <f t="shared" si="118"/>
        <v>19674.599997468293</v>
      </c>
      <c r="P1537">
        <f t="shared" si="119"/>
        <v>24246.800013653934</v>
      </c>
    </row>
    <row r="1538" spans="1:16" x14ac:dyDescent="0.4">
      <c r="A1538" s="1">
        <v>2018</v>
      </c>
      <c r="B1538" s="1">
        <v>3</v>
      </c>
      <c r="C1538" s="1">
        <v>17</v>
      </c>
      <c r="D1538" s="1">
        <v>0</v>
      </c>
      <c r="E1538" s="1">
        <v>-2.9000000953674321</v>
      </c>
      <c r="F1538" s="1">
        <v>-10.80000019073486</v>
      </c>
      <c r="G1538" s="1">
        <v>-2.7000000476837158</v>
      </c>
      <c r="H1538">
        <f>IF(D1538&lt;&gt;"",MAX('DDD Model Calculations'!$D$20-'Weather Data'!D1538,0),MAX('DDD Model Calculations'!$D$20-AVERAGE('Weather Data'!D1537,'Weather Data'!D1539),0))</f>
        <v>18</v>
      </c>
      <c r="I1538">
        <f>IF(E1538&lt;&gt;"",MAX('DDD Model Calculations'!$D$20-'Weather Data'!E1538,0),MAX('DDD Model Calculations'!$D$20-AVERAGE('Weather Data'!E1537,'Weather Data'!E1539),0))</f>
        <v>20.900000095367432</v>
      </c>
      <c r="J1538">
        <f>IF(F1538&lt;&gt;"",MAX('DDD Model Calculations'!$D$20-'Weather Data'!F1538,0),MAX('DDD Model Calculations'!$D$20-AVERAGE('Weather Data'!F1537,'Weather Data'!F1539),0))</f>
        <v>28.80000019073486</v>
      </c>
      <c r="K1538">
        <f>IF(G1538&lt;&gt;"",MAX('DDD Model Calculations'!$D$20-'Weather Data'!G1538,0),MAX('DDD Model Calculations'!$D$20-AVERAGE('Weather Data'!G1537,'Weather Data'!G1539),0))</f>
        <v>20.700000047683716</v>
      </c>
      <c r="L1538" s="2">
        <f t="shared" ref="L1538:L1601" si="120">DATE(A1538,B1538,C1538)</f>
        <v>43176</v>
      </c>
      <c r="M1538">
        <f t="shared" si="116"/>
        <v>16450.499999880791</v>
      </c>
      <c r="N1538">
        <f t="shared" si="117"/>
        <v>17364.399998791516</v>
      </c>
      <c r="O1538">
        <f t="shared" si="118"/>
        <v>19703.399997659028</v>
      </c>
      <c r="P1538">
        <f t="shared" si="119"/>
        <v>24267.500013701618</v>
      </c>
    </row>
    <row r="1539" spans="1:16" x14ac:dyDescent="0.4">
      <c r="A1539" s="1">
        <v>2018</v>
      </c>
      <c r="B1539" s="1">
        <v>3</v>
      </c>
      <c r="C1539" s="1">
        <v>18</v>
      </c>
      <c r="D1539" s="1">
        <v>2.0999999046325679</v>
      </c>
      <c r="E1539" s="1">
        <v>0.69999998807907104</v>
      </c>
      <c r="F1539" s="1">
        <v>-10.80000019073486</v>
      </c>
      <c r="G1539" s="1">
        <v>-5</v>
      </c>
      <c r="H1539">
        <f>IF(D1539&lt;&gt;"",MAX('DDD Model Calculations'!$D$20-'Weather Data'!D1539,0),MAX('DDD Model Calculations'!$D$20-AVERAGE('Weather Data'!D1538,'Weather Data'!D1540),0))</f>
        <v>15.900000095367432</v>
      </c>
      <c r="I1539">
        <f>IF(E1539&lt;&gt;"",MAX('DDD Model Calculations'!$D$20-'Weather Data'!E1539,0),MAX('DDD Model Calculations'!$D$20-AVERAGE('Weather Data'!E1538,'Weather Data'!E1540),0))</f>
        <v>17.300000011920929</v>
      </c>
      <c r="J1539">
        <f>IF(F1539&lt;&gt;"",MAX('DDD Model Calculations'!$D$20-'Weather Data'!F1539,0),MAX('DDD Model Calculations'!$D$20-AVERAGE('Weather Data'!F1538,'Weather Data'!F1540),0))</f>
        <v>28.80000019073486</v>
      </c>
      <c r="K1539">
        <f>IF(G1539&lt;&gt;"",MAX('DDD Model Calculations'!$D$20-'Weather Data'!G1539,0),MAX('DDD Model Calculations'!$D$20-AVERAGE('Weather Data'!G1538,'Weather Data'!G1540),0))</f>
        <v>23</v>
      </c>
      <c r="L1539" s="2">
        <f t="shared" si="120"/>
        <v>43177</v>
      </c>
      <c r="M1539">
        <f t="shared" ref="M1539:M1602" si="121">M1538+H1539</f>
        <v>16466.399999976158</v>
      </c>
      <c r="N1539">
        <f t="shared" ref="N1539:N1602" si="122">N1538+I1539</f>
        <v>17381.699998803437</v>
      </c>
      <c r="O1539">
        <f t="shared" ref="O1539:O1602" si="123">O1538+J1539</f>
        <v>19732.199997849762</v>
      </c>
      <c r="P1539">
        <f t="shared" ref="P1539:P1602" si="124">P1538+K1539</f>
        <v>24290.500013701618</v>
      </c>
    </row>
    <row r="1540" spans="1:16" x14ac:dyDescent="0.4">
      <c r="A1540" s="1">
        <v>2018</v>
      </c>
      <c r="B1540" s="1">
        <v>3</v>
      </c>
      <c r="C1540" s="1">
        <v>19</v>
      </c>
      <c r="D1540" s="1">
        <v>-3.7000000476837158</v>
      </c>
      <c r="E1540" s="1">
        <v>-1.3999999761581421</v>
      </c>
      <c r="F1540" s="1">
        <v>-9.3000001907348633</v>
      </c>
      <c r="G1540" s="1">
        <v>-10.30000019073486</v>
      </c>
      <c r="H1540">
        <f>IF(D1540&lt;&gt;"",MAX('DDD Model Calculations'!$D$20-'Weather Data'!D1540,0),MAX('DDD Model Calculations'!$D$20-AVERAGE('Weather Data'!D1539,'Weather Data'!D1541),0))</f>
        <v>21.700000047683716</v>
      </c>
      <c r="I1540">
        <f>IF(E1540&lt;&gt;"",MAX('DDD Model Calculations'!$D$20-'Weather Data'!E1540,0),MAX('DDD Model Calculations'!$D$20-AVERAGE('Weather Data'!E1539,'Weather Data'!E1541),0))</f>
        <v>19.399999976158142</v>
      </c>
      <c r="J1540">
        <f>IF(F1540&lt;&gt;"",MAX('DDD Model Calculations'!$D$20-'Weather Data'!F1540,0),MAX('DDD Model Calculations'!$D$20-AVERAGE('Weather Data'!F1539,'Weather Data'!F1541),0))</f>
        <v>27.300000190734863</v>
      </c>
      <c r="K1540">
        <f>IF(G1540&lt;&gt;"",MAX('DDD Model Calculations'!$D$20-'Weather Data'!G1540,0),MAX('DDD Model Calculations'!$D$20-AVERAGE('Weather Data'!G1539,'Weather Data'!G1541),0))</f>
        <v>28.30000019073486</v>
      </c>
      <c r="L1540" s="2">
        <f t="shared" si="120"/>
        <v>43178</v>
      </c>
      <c r="M1540">
        <f t="shared" si="121"/>
        <v>16488.100000023842</v>
      </c>
      <c r="N1540">
        <f t="shared" si="122"/>
        <v>17401.099998779595</v>
      </c>
      <c r="O1540">
        <f t="shared" si="123"/>
        <v>19759.499998040497</v>
      </c>
      <c r="P1540">
        <f t="shared" si="124"/>
        <v>24318.800013892353</v>
      </c>
    </row>
    <row r="1541" spans="1:16" x14ac:dyDescent="0.4">
      <c r="A1541" s="1">
        <v>2018</v>
      </c>
      <c r="B1541" s="1">
        <v>3</v>
      </c>
      <c r="C1541" s="1">
        <v>20</v>
      </c>
      <c r="D1541" s="1">
        <v>-2.2000000476837158</v>
      </c>
      <c r="E1541" s="1">
        <v>-1.6000000238418579</v>
      </c>
      <c r="F1541" s="1">
        <v>-6.5</v>
      </c>
      <c r="G1541" s="1">
        <v>-13</v>
      </c>
      <c r="H1541">
        <f>IF(D1541&lt;&gt;"",MAX('DDD Model Calculations'!$D$20-'Weather Data'!D1541,0),MAX('DDD Model Calculations'!$D$20-AVERAGE('Weather Data'!D1540,'Weather Data'!D1542),0))</f>
        <v>20.200000047683716</v>
      </c>
      <c r="I1541">
        <f>IF(E1541&lt;&gt;"",MAX('DDD Model Calculations'!$D$20-'Weather Data'!E1541,0),MAX('DDD Model Calculations'!$D$20-AVERAGE('Weather Data'!E1540,'Weather Data'!E1542),0))</f>
        <v>19.600000023841858</v>
      </c>
      <c r="J1541">
        <f>IF(F1541&lt;&gt;"",MAX('DDD Model Calculations'!$D$20-'Weather Data'!F1541,0),MAX('DDD Model Calculations'!$D$20-AVERAGE('Weather Data'!F1540,'Weather Data'!F1542),0))</f>
        <v>24.5</v>
      </c>
      <c r="K1541">
        <f>IF(G1541&lt;&gt;"",MAX('DDD Model Calculations'!$D$20-'Weather Data'!G1541,0),MAX('DDD Model Calculations'!$D$20-AVERAGE('Weather Data'!G1540,'Weather Data'!G1542),0))</f>
        <v>31</v>
      </c>
      <c r="L1541" s="2">
        <f t="shared" si="120"/>
        <v>43179</v>
      </c>
      <c r="M1541">
        <f t="shared" si="121"/>
        <v>16508.300000071526</v>
      </c>
      <c r="N1541">
        <f t="shared" si="122"/>
        <v>17420.699998803437</v>
      </c>
      <c r="O1541">
        <f t="shared" si="123"/>
        <v>19783.999998040497</v>
      </c>
      <c r="P1541">
        <f t="shared" si="124"/>
        <v>24349.800013892353</v>
      </c>
    </row>
    <row r="1542" spans="1:16" x14ac:dyDescent="0.4">
      <c r="A1542" s="1">
        <v>2018</v>
      </c>
      <c r="B1542" s="1">
        <v>3</v>
      </c>
      <c r="C1542" s="1">
        <v>21</v>
      </c>
      <c r="D1542" s="1">
        <v>0.10000000149011611</v>
      </c>
      <c r="E1542" s="1">
        <v>0.20000000298023221</v>
      </c>
      <c r="F1542" s="1">
        <v>-2.9000000953674321</v>
      </c>
      <c r="G1542" s="1">
        <v>-7.5</v>
      </c>
      <c r="H1542">
        <f>IF(D1542&lt;&gt;"",MAX('DDD Model Calculations'!$D$20-'Weather Data'!D1542,0),MAX('DDD Model Calculations'!$D$20-AVERAGE('Weather Data'!D1541,'Weather Data'!D1543),0))</f>
        <v>17.899999998509884</v>
      </c>
      <c r="I1542">
        <f>IF(E1542&lt;&gt;"",MAX('DDD Model Calculations'!$D$20-'Weather Data'!E1542,0),MAX('DDD Model Calculations'!$D$20-AVERAGE('Weather Data'!E1541,'Weather Data'!E1543),0))</f>
        <v>17.799999997019768</v>
      </c>
      <c r="J1542">
        <f>IF(F1542&lt;&gt;"",MAX('DDD Model Calculations'!$D$20-'Weather Data'!F1542,0),MAX('DDD Model Calculations'!$D$20-AVERAGE('Weather Data'!F1541,'Weather Data'!F1543),0))</f>
        <v>20.900000095367432</v>
      </c>
      <c r="K1542">
        <f>IF(G1542&lt;&gt;"",MAX('DDD Model Calculations'!$D$20-'Weather Data'!G1542,0),MAX('DDD Model Calculations'!$D$20-AVERAGE('Weather Data'!G1541,'Weather Data'!G1543),0))</f>
        <v>25.5</v>
      </c>
      <c r="L1542" s="2">
        <f t="shared" si="120"/>
        <v>43180</v>
      </c>
      <c r="M1542">
        <f t="shared" si="121"/>
        <v>16526.200000070035</v>
      </c>
      <c r="N1542">
        <f t="shared" si="122"/>
        <v>17438.499998800457</v>
      </c>
      <c r="O1542">
        <f t="shared" si="123"/>
        <v>19804.899998135865</v>
      </c>
      <c r="P1542">
        <f t="shared" si="124"/>
        <v>24375.300013892353</v>
      </c>
    </row>
    <row r="1543" spans="1:16" x14ac:dyDescent="0.4">
      <c r="A1543" s="1">
        <v>2018</v>
      </c>
      <c r="B1543" s="1">
        <v>3</v>
      </c>
      <c r="C1543" s="1">
        <v>22</v>
      </c>
      <c r="D1543" s="1">
        <v>0.60000002384185791</v>
      </c>
      <c r="E1543" s="1">
        <v>-1.200000047683716</v>
      </c>
      <c r="F1543" s="1">
        <v>0.40000000596046448</v>
      </c>
      <c r="G1543" s="1">
        <v>-6.9000000953674316</v>
      </c>
      <c r="H1543">
        <f>IF(D1543&lt;&gt;"",MAX('DDD Model Calculations'!$D$20-'Weather Data'!D1543,0),MAX('DDD Model Calculations'!$D$20-AVERAGE('Weather Data'!D1542,'Weather Data'!D1544),0))</f>
        <v>17.399999976158142</v>
      </c>
      <c r="I1543">
        <f>IF(E1543&lt;&gt;"",MAX('DDD Model Calculations'!$D$20-'Weather Data'!E1543,0),MAX('DDD Model Calculations'!$D$20-AVERAGE('Weather Data'!E1542,'Weather Data'!E1544),0))</f>
        <v>19.200000047683716</v>
      </c>
      <c r="J1543">
        <f>IF(F1543&lt;&gt;"",MAX('DDD Model Calculations'!$D$20-'Weather Data'!F1543,0),MAX('DDD Model Calculations'!$D$20-AVERAGE('Weather Data'!F1542,'Weather Data'!F1544),0))</f>
        <v>17.599999994039536</v>
      </c>
      <c r="K1543">
        <f>IF(G1543&lt;&gt;"",MAX('DDD Model Calculations'!$D$20-'Weather Data'!G1543,0),MAX('DDD Model Calculations'!$D$20-AVERAGE('Weather Data'!G1542,'Weather Data'!G1544),0))</f>
        <v>24.900000095367432</v>
      </c>
      <c r="L1543" s="2">
        <f t="shared" si="120"/>
        <v>43181</v>
      </c>
      <c r="M1543">
        <f t="shared" si="121"/>
        <v>16543.600000046194</v>
      </c>
      <c r="N1543">
        <f t="shared" si="122"/>
        <v>17457.69999884814</v>
      </c>
      <c r="O1543">
        <f t="shared" si="123"/>
        <v>19822.499998129904</v>
      </c>
      <c r="P1543">
        <f t="shared" si="124"/>
        <v>24400.20001398772</v>
      </c>
    </row>
    <row r="1544" spans="1:16" x14ac:dyDescent="0.4">
      <c r="A1544" s="1">
        <v>2018</v>
      </c>
      <c r="B1544" s="1">
        <v>3</v>
      </c>
      <c r="C1544" s="1">
        <v>23</v>
      </c>
      <c r="D1544" s="1">
        <v>-0.10000000149011611</v>
      </c>
      <c r="E1544" s="1">
        <v>-1.799999952316284</v>
      </c>
      <c r="F1544" s="1">
        <v>0.20000000298023221</v>
      </c>
      <c r="G1544" s="1">
        <v>-8.1000003814697266</v>
      </c>
      <c r="H1544">
        <f>IF(D1544&lt;&gt;"",MAX('DDD Model Calculations'!$D$20-'Weather Data'!D1544,0),MAX('DDD Model Calculations'!$D$20-AVERAGE('Weather Data'!D1543,'Weather Data'!D1545),0))</f>
        <v>18.100000001490116</v>
      </c>
      <c r="I1544">
        <f>IF(E1544&lt;&gt;"",MAX('DDD Model Calculations'!$D$20-'Weather Data'!E1544,0),MAX('DDD Model Calculations'!$D$20-AVERAGE('Weather Data'!E1543,'Weather Data'!E1545),0))</f>
        <v>19.799999952316284</v>
      </c>
      <c r="J1544">
        <f>IF(F1544&lt;&gt;"",MAX('DDD Model Calculations'!$D$20-'Weather Data'!F1544,0),MAX('DDD Model Calculations'!$D$20-AVERAGE('Weather Data'!F1543,'Weather Data'!F1545),0))</f>
        <v>17.799999997019768</v>
      </c>
      <c r="K1544">
        <f>IF(G1544&lt;&gt;"",MAX('DDD Model Calculations'!$D$20-'Weather Data'!G1544,0),MAX('DDD Model Calculations'!$D$20-AVERAGE('Weather Data'!G1543,'Weather Data'!G1545),0))</f>
        <v>26.100000381469727</v>
      </c>
      <c r="L1544" s="2">
        <f t="shared" si="120"/>
        <v>43182</v>
      </c>
      <c r="M1544">
        <f t="shared" si="121"/>
        <v>16561.700000047684</v>
      </c>
      <c r="N1544">
        <f t="shared" si="122"/>
        <v>17477.499998800457</v>
      </c>
      <c r="O1544">
        <f t="shared" si="123"/>
        <v>19840.299998126924</v>
      </c>
      <c r="P1544">
        <f t="shared" si="124"/>
        <v>24426.30001436919</v>
      </c>
    </row>
    <row r="1545" spans="1:16" x14ac:dyDescent="0.4">
      <c r="A1545" s="1">
        <v>2018</v>
      </c>
      <c r="B1545" s="1">
        <v>3</v>
      </c>
      <c r="C1545" s="1">
        <v>24</v>
      </c>
      <c r="D1545" s="1">
        <v>-1.3999999761581421</v>
      </c>
      <c r="E1545" s="1">
        <v>-1.200000047683716</v>
      </c>
      <c r="F1545" s="1">
        <v>-4.4000000953674316</v>
      </c>
      <c r="G1545" s="1">
        <v>-7.8000001907348633</v>
      </c>
      <c r="H1545">
        <f>IF(D1545&lt;&gt;"",MAX('DDD Model Calculations'!$D$20-'Weather Data'!D1545,0),MAX('DDD Model Calculations'!$D$20-AVERAGE('Weather Data'!D1544,'Weather Data'!D1546),0))</f>
        <v>19.399999976158142</v>
      </c>
      <c r="I1545">
        <f>IF(E1545&lt;&gt;"",MAX('DDD Model Calculations'!$D$20-'Weather Data'!E1545,0),MAX('DDD Model Calculations'!$D$20-AVERAGE('Weather Data'!E1544,'Weather Data'!E1546),0))</f>
        <v>19.200000047683716</v>
      </c>
      <c r="J1545">
        <f>IF(F1545&lt;&gt;"",MAX('DDD Model Calculations'!$D$20-'Weather Data'!F1545,0),MAX('DDD Model Calculations'!$D$20-AVERAGE('Weather Data'!F1544,'Weather Data'!F1546),0))</f>
        <v>22.400000095367432</v>
      </c>
      <c r="K1545">
        <f>IF(G1545&lt;&gt;"",MAX('DDD Model Calculations'!$D$20-'Weather Data'!G1545,0),MAX('DDD Model Calculations'!$D$20-AVERAGE('Weather Data'!G1544,'Weather Data'!G1546),0))</f>
        <v>25.800000190734863</v>
      </c>
      <c r="L1545" s="2">
        <f t="shared" si="120"/>
        <v>43183</v>
      </c>
      <c r="M1545">
        <f t="shared" si="121"/>
        <v>16581.100000023842</v>
      </c>
      <c r="N1545">
        <f t="shared" si="122"/>
        <v>17496.69999884814</v>
      </c>
      <c r="O1545">
        <f t="shared" si="123"/>
        <v>19862.699998222291</v>
      </c>
      <c r="P1545">
        <f t="shared" si="124"/>
        <v>24452.100014559925</v>
      </c>
    </row>
    <row r="1546" spans="1:16" x14ac:dyDescent="0.4">
      <c r="A1546" s="1">
        <v>2018</v>
      </c>
      <c r="B1546" s="1">
        <v>3</v>
      </c>
      <c r="C1546" s="1">
        <v>25</v>
      </c>
      <c r="D1546" s="1">
        <v>-2.2999999523162842</v>
      </c>
      <c r="E1546" s="1">
        <v>-2.2999999523162842</v>
      </c>
      <c r="F1546" s="1">
        <v>-1</v>
      </c>
      <c r="G1546" s="1">
        <v>-7.9000000953674316</v>
      </c>
      <c r="H1546">
        <f>IF(D1546&lt;&gt;"",MAX('DDD Model Calculations'!$D$20-'Weather Data'!D1546,0),MAX('DDD Model Calculations'!$D$20-AVERAGE('Weather Data'!D1545,'Weather Data'!D1547),0))</f>
        <v>20.299999952316284</v>
      </c>
      <c r="I1546">
        <f>IF(E1546&lt;&gt;"",MAX('DDD Model Calculations'!$D$20-'Weather Data'!E1546,0),MAX('DDD Model Calculations'!$D$20-AVERAGE('Weather Data'!E1545,'Weather Data'!E1547),0))</f>
        <v>20.299999952316284</v>
      </c>
      <c r="J1546">
        <f>IF(F1546&lt;&gt;"",MAX('DDD Model Calculations'!$D$20-'Weather Data'!F1546,0),MAX('DDD Model Calculations'!$D$20-AVERAGE('Weather Data'!F1545,'Weather Data'!F1547),0))</f>
        <v>19</v>
      </c>
      <c r="K1546">
        <f>IF(G1546&lt;&gt;"",MAX('DDD Model Calculations'!$D$20-'Weather Data'!G1546,0),MAX('DDD Model Calculations'!$D$20-AVERAGE('Weather Data'!G1545,'Weather Data'!G1547),0))</f>
        <v>25.900000095367432</v>
      </c>
      <c r="L1546" s="2">
        <f t="shared" si="120"/>
        <v>43184</v>
      </c>
      <c r="M1546">
        <f t="shared" si="121"/>
        <v>16601.399999976158</v>
      </c>
      <c r="N1546">
        <f t="shared" si="122"/>
        <v>17516.999998800457</v>
      </c>
      <c r="O1546">
        <f t="shared" si="123"/>
        <v>19881.699998222291</v>
      </c>
      <c r="P1546">
        <f t="shared" si="124"/>
        <v>24478.000014655292</v>
      </c>
    </row>
    <row r="1547" spans="1:16" x14ac:dyDescent="0.4">
      <c r="A1547" s="1">
        <v>2018</v>
      </c>
      <c r="B1547" s="1">
        <v>3</v>
      </c>
      <c r="C1547" s="1">
        <v>26</v>
      </c>
      <c r="D1547" s="1">
        <v>3.4000000953674321</v>
      </c>
      <c r="E1547" s="1">
        <v>3.4000000953674321</v>
      </c>
      <c r="F1547" s="1">
        <v>0.10000000149011611</v>
      </c>
      <c r="G1547" s="1">
        <v>0.10000000149011611</v>
      </c>
      <c r="H1547">
        <f>IF(D1547&lt;&gt;"",MAX('DDD Model Calculations'!$D$20-'Weather Data'!D1547,0),MAX('DDD Model Calculations'!$D$20-AVERAGE('Weather Data'!D1546,'Weather Data'!D1548),0))</f>
        <v>14.599999904632568</v>
      </c>
      <c r="I1547">
        <f>IF(E1547&lt;&gt;"",MAX('DDD Model Calculations'!$D$20-'Weather Data'!E1547,0),MAX('DDD Model Calculations'!$D$20-AVERAGE('Weather Data'!E1546,'Weather Data'!E1548),0))</f>
        <v>14.599999904632568</v>
      </c>
      <c r="J1547">
        <f>IF(F1547&lt;&gt;"",MAX('DDD Model Calculations'!$D$20-'Weather Data'!F1547,0),MAX('DDD Model Calculations'!$D$20-AVERAGE('Weather Data'!F1546,'Weather Data'!F1548),0))</f>
        <v>17.899999998509884</v>
      </c>
      <c r="K1547">
        <f>IF(G1547&lt;&gt;"",MAX('DDD Model Calculations'!$D$20-'Weather Data'!G1547,0),MAX('DDD Model Calculations'!$D$20-AVERAGE('Weather Data'!G1546,'Weather Data'!G1548),0))</f>
        <v>17.899999998509884</v>
      </c>
      <c r="L1547" s="2">
        <f t="shared" si="120"/>
        <v>43185</v>
      </c>
      <c r="M1547">
        <f t="shared" si="121"/>
        <v>16615.999999880791</v>
      </c>
      <c r="N1547">
        <f t="shared" si="122"/>
        <v>17531.599998705089</v>
      </c>
      <c r="O1547">
        <f t="shared" si="123"/>
        <v>19899.599998220801</v>
      </c>
      <c r="P1547">
        <f t="shared" si="124"/>
        <v>24495.900014653802</v>
      </c>
    </row>
    <row r="1548" spans="1:16" x14ac:dyDescent="0.4">
      <c r="A1548" s="1">
        <v>2018</v>
      </c>
      <c r="B1548" s="1">
        <v>3</v>
      </c>
      <c r="C1548" s="1">
        <v>27</v>
      </c>
      <c r="D1548" s="1">
        <v>4.8000001907348633</v>
      </c>
      <c r="E1548" s="1">
        <v>5</v>
      </c>
      <c r="F1548" s="1">
        <v>1.5</v>
      </c>
      <c r="G1548" s="1">
        <v>1.5</v>
      </c>
      <c r="H1548">
        <f>IF(D1548&lt;&gt;"",MAX('DDD Model Calculations'!$D$20-'Weather Data'!D1548,0),MAX('DDD Model Calculations'!$D$20-AVERAGE('Weather Data'!D1547,'Weather Data'!D1549),0))</f>
        <v>13.199999809265137</v>
      </c>
      <c r="I1548">
        <f>IF(E1548&lt;&gt;"",MAX('DDD Model Calculations'!$D$20-'Weather Data'!E1548,0),MAX('DDD Model Calculations'!$D$20-AVERAGE('Weather Data'!E1547,'Weather Data'!E1549),0))</f>
        <v>13</v>
      </c>
      <c r="J1548">
        <f>IF(F1548&lt;&gt;"",MAX('DDD Model Calculations'!$D$20-'Weather Data'!F1548,0),MAX('DDD Model Calculations'!$D$20-AVERAGE('Weather Data'!F1547,'Weather Data'!F1549),0))</f>
        <v>16.5</v>
      </c>
      <c r="K1548">
        <f>IF(G1548&lt;&gt;"",MAX('DDD Model Calculations'!$D$20-'Weather Data'!G1548,0),MAX('DDD Model Calculations'!$D$20-AVERAGE('Weather Data'!G1547,'Weather Data'!G1549),0))</f>
        <v>16.5</v>
      </c>
      <c r="L1548" s="2">
        <f t="shared" si="120"/>
        <v>43186</v>
      </c>
      <c r="M1548">
        <f t="shared" si="121"/>
        <v>16629.199999690056</v>
      </c>
      <c r="N1548">
        <f t="shared" si="122"/>
        <v>17544.599998705089</v>
      </c>
      <c r="O1548">
        <f t="shared" si="123"/>
        <v>19916.099998220801</v>
      </c>
      <c r="P1548">
        <f t="shared" si="124"/>
        <v>24512.400014653802</v>
      </c>
    </row>
    <row r="1549" spans="1:16" x14ac:dyDescent="0.4">
      <c r="A1549" s="1">
        <v>2018</v>
      </c>
      <c r="B1549" s="1">
        <v>3</v>
      </c>
      <c r="C1549" s="1">
        <v>28</v>
      </c>
      <c r="D1549" s="1">
        <v>5.0999999046325684</v>
      </c>
      <c r="E1549" s="1">
        <v>3.5999999046325679</v>
      </c>
      <c r="F1549" s="1">
        <v>3.5</v>
      </c>
      <c r="G1549" s="1">
        <v>2.2000000476837158</v>
      </c>
      <c r="H1549">
        <f>IF(D1549&lt;&gt;"",MAX('DDD Model Calculations'!$D$20-'Weather Data'!D1549,0),MAX('DDD Model Calculations'!$D$20-AVERAGE('Weather Data'!D1548,'Weather Data'!D1550),0))</f>
        <v>12.900000095367432</v>
      </c>
      <c r="I1549">
        <f>IF(E1549&lt;&gt;"",MAX('DDD Model Calculations'!$D$20-'Weather Data'!E1549,0),MAX('DDD Model Calculations'!$D$20-AVERAGE('Weather Data'!E1548,'Weather Data'!E1550),0))</f>
        <v>14.400000095367432</v>
      </c>
      <c r="J1549">
        <f>IF(F1549&lt;&gt;"",MAX('DDD Model Calculations'!$D$20-'Weather Data'!F1549,0),MAX('DDD Model Calculations'!$D$20-AVERAGE('Weather Data'!F1548,'Weather Data'!F1550),0))</f>
        <v>14.5</v>
      </c>
      <c r="K1549">
        <f>IF(G1549&lt;&gt;"",MAX('DDD Model Calculations'!$D$20-'Weather Data'!G1549,0),MAX('DDD Model Calculations'!$D$20-AVERAGE('Weather Data'!G1548,'Weather Data'!G1550),0))</f>
        <v>15.799999952316284</v>
      </c>
      <c r="L1549" s="2">
        <f t="shared" si="120"/>
        <v>43187</v>
      </c>
      <c r="M1549">
        <f t="shared" si="121"/>
        <v>16642.099999785423</v>
      </c>
      <c r="N1549">
        <f t="shared" si="122"/>
        <v>17558.999998800457</v>
      </c>
      <c r="O1549">
        <f t="shared" si="123"/>
        <v>19930.599998220801</v>
      </c>
      <c r="P1549">
        <f t="shared" si="124"/>
        <v>24528.200014606118</v>
      </c>
    </row>
    <row r="1550" spans="1:16" x14ac:dyDescent="0.4">
      <c r="A1550" s="1">
        <v>2018</v>
      </c>
      <c r="B1550" s="1">
        <v>3</v>
      </c>
      <c r="C1550" s="1">
        <v>29</v>
      </c>
      <c r="D1550" s="1">
        <v>3.7000000476837158</v>
      </c>
      <c r="E1550" s="1">
        <v>3.7999999523162842</v>
      </c>
      <c r="F1550" s="1">
        <v>4.9000000953674316</v>
      </c>
      <c r="G1550" s="1">
        <v>-2.7999999523162842</v>
      </c>
      <c r="H1550">
        <f>IF(D1550&lt;&gt;"",MAX('DDD Model Calculations'!$D$20-'Weather Data'!D1550,0),MAX('DDD Model Calculations'!$D$20-AVERAGE('Weather Data'!D1549,'Weather Data'!D1551),0))</f>
        <v>14.299999952316284</v>
      </c>
      <c r="I1550">
        <f>IF(E1550&lt;&gt;"",MAX('DDD Model Calculations'!$D$20-'Weather Data'!E1550,0),MAX('DDD Model Calculations'!$D$20-AVERAGE('Weather Data'!E1549,'Weather Data'!E1551),0))</f>
        <v>14.200000047683716</v>
      </c>
      <c r="J1550">
        <f>IF(F1550&lt;&gt;"",MAX('DDD Model Calculations'!$D$20-'Weather Data'!F1550,0),MAX('DDD Model Calculations'!$D$20-AVERAGE('Weather Data'!F1549,'Weather Data'!F1551),0))</f>
        <v>13.099999904632568</v>
      </c>
      <c r="K1550">
        <f>IF(G1550&lt;&gt;"",MAX('DDD Model Calculations'!$D$20-'Weather Data'!G1550,0),MAX('DDD Model Calculations'!$D$20-AVERAGE('Weather Data'!G1549,'Weather Data'!G1551),0))</f>
        <v>20.799999952316284</v>
      </c>
      <c r="L1550" s="2">
        <f t="shared" si="120"/>
        <v>43188</v>
      </c>
      <c r="M1550">
        <f t="shared" si="121"/>
        <v>16656.39999973774</v>
      </c>
      <c r="N1550">
        <f t="shared" si="122"/>
        <v>17573.19999884814</v>
      </c>
      <c r="O1550">
        <f t="shared" si="123"/>
        <v>19943.699998125434</v>
      </c>
      <c r="P1550">
        <f t="shared" si="124"/>
        <v>24549.000014558434</v>
      </c>
    </row>
    <row r="1551" spans="1:16" x14ac:dyDescent="0.4">
      <c r="A1551" s="1">
        <v>2018</v>
      </c>
      <c r="B1551" s="1">
        <v>3</v>
      </c>
      <c r="C1551" s="1">
        <v>30</v>
      </c>
      <c r="D1551" s="1">
        <v>1.6000000238418579</v>
      </c>
      <c r="E1551" s="1">
        <v>0.40000000596046448</v>
      </c>
      <c r="F1551" s="1">
        <v>1.700000047683716</v>
      </c>
      <c r="G1551" s="1">
        <v>-9.3000001907348633</v>
      </c>
      <c r="H1551">
        <f>IF(D1551&lt;&gt;"",MAX('DDD Model Calculations'!$D$20-'Weather Data'!D1551,0),MAX('DDD Model Calculations'!$D$20-AVERAGE('Weather Data'!D1550,'Weather Data'!D1552),0))</f>
        <v>16.399999976158142</v>
      </c>
      <c r="I1551">
        <f>IF(E1551&lt;&gt;"",MAX('DDD Model Calculations'!$D$20-'Weather Data'!E1551,0),MAX('DDD Model Calculations'!$D$20-AVERAGE('Weather Data'!E1550,'Weather Data'!E1552),0))</f>
        <v>17.599999994039536</v>
      </c>
      <c r="J1551">
        <f>IF(F1551&lt;&gt;"",MAX('DDD Model Calculations'!$D$20-'Weather Data'!F1551,0),MAX('DDD Model Calculations'!$D$20-AVERAGE('Weather Data'!F1550,'Weather Data'!F1552),0))</f>
        <v>16.299999952316284</v>
      </c>
      <c r="K1551">
        <f>IF(G1551&lt;&gt;"",MAX('DDD Model Calculations'!$D$20-'Weather Data'!G1551,0),MAX('DDD Model Calculations'!$D$20-AVERAGE('Weather Data'!G1550,'Weather Data'!G1552),0))</f>
        <v>27.300000190734863</v>
      </c>
      <c r="L1551" s="2">
        <f t="shared" si="120"/>
        <v>43189</v>
      </c>
      <c r="M1551">
        <f t="shared" si="121"/>
        <v>16672.799999713898</v>
      </c>
      <c r="N1551">
        <f t="shared" si="122"/>
        <v>17590.79999884218</v>
      </c>
      <c r="O1551">
        <f t="shared" si="123"/>
        <v>19959.99999807775</v>
      </c>
      <c r="P1551">
        <f t="shared" si="124"/>
        <v>24576.300014749169</v>
      </c>
    </row>
    <row r="1552" spans="1:16" x14ac:dyDescent="0.4">
      <c r="A1552" s="1">
        <v>2018</v>
      </c>
      <c r="B1552" s="1">
        <v>3</v>
      </c>
      <c r="C1552" s="1">
        <v>31</v>
      </c>
      <c r="D1552" s="1">
        <v>3.9000000953674321</v>
      </c>
      <c r="E1552" s="1">
        <v>3</v>
      </c>
      <c r="F1552" s="1">
        <v>2.2999999523162842</v>
      </c>
      <c r="G1552" s="1">
        <v>-8.6000003814697266</v>
      </c>
      <c r="H1552">
        <f>IF(D1552&lt;&gt;"",MAX('DDD Model Calculations'!$D$20-'Weather Data'!D1552,0),MAX('DDD Model Calculations'!$D$20-AVERAGE('Weather Data'!D1551,'Weather Data'!D1553),0))</f>
        <v>14.099999904632568</v>
      </c>
      <c r="I1552">
        <f>IF(E1552&lt;&gt;"",MAX('DDD Model Calculations'!$D$20-'Weather Data'!E1552,0),MAX('DDD Model Calculations'!$D$20-AVERAGE('Weather Data'!E1551,'Weather Data'!E1553),0))</f>
        <v>15</v>
      </c>
      <c r="J1552">
        <f>IF(F1552&lt;&gt;"",MAX('DDD Model Calculations'!$D$20-'Weather Data'!F1552,0),MAX('DDD Model Calculations'!$D$20-AVERAGE('Weather Data'!F1551,'Weather Data'!F1553),0))</f>
        <v>15.700000047683716</v>
      </c>
      <c r="K1552">
        <f>IF(G1552&lt;&gt;"",MAX('DDD Model Calculations'!$D$20-'Weather Data'!G1552,0),MAX('DDD Model Calculations'!$D$20-AVERAGE('Weather Data'!G1551,'Weather Data'!G1553),0))</f>
        <v>26.600000381469727</v>
      </c>
      <c r="L1552" s="2">
        <f t="shared" si="120"/>
        <v>43190</v>
      </c>
      <c r="M1552">
        <f t="shared" si="121"/>
        <v>16686.89999961853</v>
      </c>
      <c r="N1552">
        <f t="shared" si="122"/>
        <v>17605.79999884218</v>
      </c>
      <c r="O1552">
        <f t="shared" si="123"/>
        <v>19975.699998125434</v>
      </c>
      <c r="P1552">
        <f t="shared" si="124"/>
        <v>24602.900015130639</v>
      </c>
    </row>
    <row r="1553" spans="1:16" x14ac:dyDescent="0.4">
      <c r="A1553" s="1">
        <v>2018</v>
      </c>
      <c r="B1553" s="1">
        <v>4</v>
      </c>
      <c r="C1553" s="1">
        <v>1</v>
      </c>
      <c r="D1553" s="1">
        <v>-0.10000000149011611</v>
      </c>
      <c r="E1553" s="1">
        <v>-1.200000047683716</v>
      </c>
      <c r="F1553" s="1">
        <v>0.60000002384185791</v>
      </c>
      <c r="G1553" s="1">
        <v>-7.6999998092651367</v>
      </c>
      <c r="H1553">
        <f>IF(D1553&lt;&gt;"",MAX('DDD Model Calculations'!$D$20-'Weather Data'!D1553,0),MAX('DDD Model Calculations'!$D$20-AVERAGE('Weather Data'!D1552,'Weather Data'!D1554),0))</f>
        <v>18.100000001490116</v>
      </c>
      <c r="I1553">
        <f>IF(E1553&lt;&gt;"",MAX('DDD Model Calculations'!$D$20-'Weather Data'!E1553,0),MAX('DDD Model Calculations'!$D$20-AVERAGE('Weather Data'!E1552,'Weather Data'!E1554),0))</f>
        <v>19.200000047683716</v>
      </c>
      <c r="J1553">
        <f>IF(F1553&lt;&gt;"",MAX('DDD Model Calculations'!$D$20-'Weather Data'!F1553,0),MAX('DDD Model Calculations'!$D$20-AVERAGE('Weather Data'!F1552,'Weather Data'!F1554),0))</f>
        <v>17.399999976158142</v>
      </c>
      <c r="K1553">
        <f>IF(G1553&lt;&gt;"",MAX('DDD Model Calculations'!$D$20-'Weather Data'!G1553,0),MAX('DDD Model Calculations'!$D$20-AVERAGE('Weather Data'!G1552,'Weather Data'!G1554),0))</f>
        <v>25.699999809265137</v>
      </c>
      <c r="L1553" s="2">
        <f t="shared" si="120"/>
        <v>43191</v>
      </c>
      <c r="M1553">
        <f t="shared" si="121"/>
        <v>16704.99999962002</v>
      </c>
      <c r="N1553">
        <f t="shared" si="122"/>
        <v>17624.999998889863</v>
      </c>
      <c r="O1553">
        <f t="shared" si="123"/>
        <v>19993.099998101592</v>
      </c>
      <c r="P1553">
        <f t="shared" si="124"/>
        <v>24628.600014939904</v>
      </c>
    </row>
    <row r="1554" spans="1:16" x14ac:dyDescent="0.4">
      <c r="A1554" s="1">
        <v>2018</v>
      </c>
      <c r="B1554" s="1">
        <v>4</v>
      </c>
      <c r="C1554" s="1">
        <v>2</v>
      </c>
      <c r="D1554" s="1">
        <v>1.8999999761581421</v>
      </c>
      <c r="E1554" s="1">
        <v>0.10000000149011611</v>
      </c>
      <c r="F1554" s="1">
        <v>-1.799999952316284</v>
      </c>
      <c r="G1554" s="1">
        <v>-7.3000001907348633</v>
      </c>
      <c r="H1554">
        <f>IF(D1554&lt;&gt;"",MAX('DDD Model Calculations'!$D$20-'Weather Data'!D1554,0),MAX('DDD Model Calculations'!$D$20-AVERAGE('Weather Data'!D1553,'Weather Data'!D1555),0))</f>
        <v>16.100000023841858</v>
      </c>
      <c r="I1554">
        <f>IF(E1554&lt;&gt;"",MAX('DDD Model Calculations'!$D$20-'Weather Data'!E1554,0),MAX('DDD Model Calculations'!$D$20-AVERAGE('Weather Data'!E1553,'Weather Data'!E1555),0))</f>
        <v>17.899999998509884</v>
      </c>
      <c r="J1554">
        <f>IF(F1554&lt;&gt;"",MAX('DDD Model Calculations'!$D$20-'Weather Data'!F1554,0),MAX('DDD Model Calculations'!$D$20-AVERAGE('Weather Data'!F1553,'Weather Data'!F1555),0))</f>
        <v>19.799999952316284</v>
      </c>
      <c r="K1554">
        <f>IF(G1554&lt;&gt;"",MAX('DDD Model Calculations'!$D$20-'Weather Data'!G1554,0),MAX('DDD Model Calculations'!$D$20-AVERAGE('Weather Data'!G1553,'Weather Data'!G1555),0))</f>
        <v>25.300000190734863</v>
      </c>
      <c r="L1554" s="2">
        <f t="shared" si="120"/>
        <v>43192</v>
      </c>
      <c r="M1554">
        <f t="shared" si="121"/>
        <v>16721.099999643862</v>
      </c>
      <c r="N1554">
        <f t="shared" si="122"/>
        <v>17642.899998888373</v>
      </c>
      <c r="O1554">
        <f t="shared" si="123"/>
        <v>20012.899998053908</v>
      </c>
      <c r="P1554">
        <f t="shared" si="124"/>
        <v>24653.900015130639</v>
      </c>
    </row>
    <row r="1555" spans="1:16" x14ac:dyDescent="0.4">
      <c r="A1555" s="1">
        <v>2018</v>
      </c>
      <c r="B1555" s="1">
        <v>4</v>
      </c>
      <c r="C1555" s="1">
        <v>3</v>
      </c>
      <c r="D1555" s="1">
        <v>3.2999999523162842</v>
      </c>
      <c r="E1555" s="1">
        <v>2</v>
      </c>
      <c r="F1555" s="1">
        <v>2</v>
      </c>
      <c r="G1555" s="1">
        <v>-8.6000003814697266</v>
      </c>
      <c r="H1555">
        <f>IF(D1555&lt;&gt;"",MAX('DDD Model Calculations'!$D$20-'Weather Data'!D1555,0),MAX('DDD Model Calculations'!$D$20-AVERAGE('Weather Data'!D1554,'Weather Data'!D1556),0))</f>
        <v>14.700000047683716</v>
      </c>
      <c r="I1555">
        <f>IF(E1555&lt;&gt;"",MAX('DDD Model Calculations'!$D$20-'Weather Data'!E1555,0),MAX('DDD Model Calculations'!$D$20-AVERAGE('Weather Data'!E1554,'Weather Data'!E1556),0))</f>
        <v>16</v>
      </c>
      <c r="J1555">
        <f>IF(F1555&lt;&gt;"",MAX('DDD Model Calculations'!$D$20-'Weather Data'!F1555,0),MAX('DDD Model Calculations'!$D$20-AVERAGE('Weather Data'!F1554,'Weather Data'!F1556),0))</f>
        <v>16</v>
      </c>
      <c r="K1555">
        <f>IF(G1555&lt;&gt;"",MAX('DDD Model Calculations'!$D$20-'Weather Data'!G1555,0),MAX('DDD Model Calculations'!$D$20-AVERAGE('Weather Data'!G1554,'Weather Data'!G1556),0))</f>
        <v>26.600000381469727</v>
      </c>
      <c r="L1555" s="2">
        <f t="shared" si="120"/>
        <v>43193</v>
      </c>
      <c r="M1555">
        <f t="shared" si="121"/>
        <v>16735.799999691546</v>
      </c>
      <c r="N1555">
        <f t="shared" si="122"/>
        <v>17658.899998888373</v>
      </c>
      <c r="O1555">
        <f t="shared" si="123"/>
        <v>20028.899998053908</v>
      </c>
      <c r="P1555">
        <f t="shared" si="124"/>
        <v>24680.500015512109</v>
      </c>
    </row>
    <row r="1556" spans="1:16" x14ac:dyDescent="0.4">
      <c r="A1556" s="1">
        <v>2018</v>
      </c>
      <c r="B1556" s="1">
        <v>4</v>
      </c>
      <c r="C1556" s="1">
        <v>4</v>
      </c>
      <c r="D1556" s="1">
        <v>0.20000000298023221</v>
      </c>
      <c r="E1556" s="1">
        <v>2.7999999523162842</v>
      </c>
      <c r="F1556" s="1">
        <v>-1.5</v>
      </c>
      <c r="G1556" s="1">
        <v>-7.0999999046325684</v>
      </c>
      <c r="H1556">
        <f>IF(D1556&lt;&gt;"",MAX('DDD Model Calculations'!$D$20-'Weather Data'!D1556,0),MAX('DDD Model Calculations'!$D$20-AVERAGE('Weather Data'!D1555,'Weather Data'!D1557),0))</f>
        <v>17.799999997019768</v>
      </c>
      <c r="I1556">
        <f>IF(E1556&lt;&gt;"",MAX('DDD Model Calculations'!$D$20-'Weather Data'!E1556,0),MAX('DDD Model Calculations'!$D$20-AVERAGE('Weather Data'!E1555,'Weather Data'!E1557),0))</f>
        <v>15.200000047683716</v>
      </c>
      <c r="J1556">
        <f>IF(F1556&lt;&gt;"",MAX('DDD Model Calculations'!$D$20-'Weather Data'!F1556,0),MAX('DDD Model Calculations'!$D$20-AVERAGE('Weather Data'!F1555,'Weather Data'!F1557),0))</f>
        <v>19.5</v>
      </c>
      <c r="K1556">
        <f>IF(G1556&lt;&gt;"",MAX('DDD Model Calculations'!$D$20-'Weather Data'!G1556,0),MAX('DDD Model Calculations'!$D$20-AVERAGE('Weather Data'!G1555,'Weather Data'!G1557),0))</f>
        <v>25.099999904632568</v>
      </c>
      <c r="L1556" s="2">
        <f t="shared" si="120"/>
        <v>43194</v>
      </c>
      <c r="M1556">
        <f t="shared" si="121"/>
        <v>16753.599999688566</v>
      </c>
      <c r="N1556">
        <f t="shared" si="122"/>
        <v>17674.099998936057</v>
      </c>
      <c r="O1556">
        <f t="shared" si="123"/>
        <v>20048.399998053908</v>
      </c>
      <c r="P1556">
        <f t="shared" si="124"/>
        <v>24705.600015416741</v>
      </c>
    </row>
    <row r="1557" spans="1:16" x14ac:dyDescent="0.4">
      <c r="A1557" s="1">
        <v>2018</v>
      </c>
      <c r="B1557" s="1">
        <v>4</v>
      </c>
      <c r="C1557" s="1">
        <v>5</v>
      </c>
      <c r="D1557" s="1">
        <v>-1.700000047683716</v>
      </c>
      <c r="E1557" s="1">
        <v>-1.700000047683716</v>
      </c>
      <c r="F1557" s="1">
        <v>-6.5999999046325684</v>
      </c>
      <c r="G1557" s="1">
        <v>-4.5999999046325684</v>
      </c>
      <c r="H1557">
        <f>IF(D1557&lt;&gt;"",MAX('DDD Model Calculations'!$D$20-'Weather Data'!D1557,0),MAX('DDD Model Calculations'!$D$20-AVERAGE('Weather Data'!D1556,'Weather Data'!D1558),0))</f>
        <v>19.700000047683716</v>
      </c>
      <c r="I1557">
        <f>IF(E1557&lt;&gt;"",MAX('DDD Model Calculations'!$D$20-'Weather Data'!E1557,0),MAX('DDD Model Calculations'!$D$20-AVERAGE('Weather Data'!E1556,'Weather Data'!E1558),0))</f>
        <v>19.700000047683716</v>
      </c>
      <c r="J1557">
        <f>IF(F1557&lt;&gt;"",MAX('DDD Model Calculations'!$D$20-'Weather Data'!F1557,0),MAX('DDD Model Calculations'!$D$20-AVERAGE('Weather Data'!F1556,'Weather Data'!F1558),0))</f>
        <v>24.599999904632568</v>
      </c>
      <c r="K1557">
        <f>IF(G1557&lt;&gt;"",MAX('DDD Model Calculations'!$D$20-'Weather Data'!G1557,0),MAX('DDD Model Calculations'!$D$20-AVERAGE('Weather Data'!G1556,'Weather Data'!G1558),0))</f>
        <v>22.599999904632568</v>
      </c>
      <c r="L1557" s="2">
        <f t="shared" si="120"/>
        <v>43195</v>
      </c>
      <c r="M1557">
        <f t="shared" si="121"/>
        <v>16773.299999736249</v>
      </c>
      <c r="N1557">
        <f t="shared" si="122"/>
        <v>17693.799998983741</v>
      </c>
      <c r="O1557">
        <f t="shared" si="123"/>
        <v>20072.999997958541</v>
      </c>
      <c r="P1557">
        <f t="shared" si="124"/>
        <v>24728.200015321374</v>
      </c>
    </row>
    <row r="1558" spans="1:16" x14ac:dyDescent="0.4">
      <c r="A1558" s="1">
        <v>2018</v>
      </c>
      <c r="B1558" s="1">
        <v>4</v>
      </c>
      <c r="C1558" s="1">
        <v>6</v>
      </c>
      <c r="D1558" s="1">
        <v>0.60000002384185791</v>
      </c>
      <c r="E1558" s="1">
        <v>0.20000000298023221</v>
      </c>
      <c r="F1558" s="1">
        <v>-1.700000047683716</v>
      </c>
      <c r="G1558" s="1">
        <v>-7.0999999046325684</v>
      </c>
      <c r="H1558">
        <f>IF(D1558&lt;&gt;"",MAX('DDD Model Calculations'!$D$20-'Weather Data'!D1558,0),MAX('DDD Model Calculations'!$D$20-AVERAGE('Weather Data'!D1557,'Weather Data'!D1559),0))</f>
        <v>17.399999976158142</v>
      </c>
      <c r="I1558">
        <f>IF(E1558&lt;&gt;"",MAX('DDD Model Calculations'!$D$20-'Weather Data'!E1558,0),MAX('DDD Model Calculations'!$D$20-AVERAGE('Weather Data'!E1557,'Weather Data'!E1559),0))</f>
        <v>17.799999997019768</v>
      </c>
      <c r="J1558">
        <f>IF(F1558&lt;&gt;"",MAX('DDD Model Calculations'!$D$20-'Weather Data'!F1558,0),MAX('DDD Model Calculations'!$D$20-AVERAGE('Weather Data'!F1557,'Weather Data'!F1559),0))</f>
        <v>19.700000047683716</v>
      </c>
      <c r="K1558">
        <f>IF(G1558&lt;&gt;"",MAX('DDD Model Calculations'!$D$20-'Weather Data'!G1558,0),MAX('DDD Model Calculations'!$D$20-AVERAGE('Weather Data'!G1557,'Weather Data'!G1559),0))</f>
        <v>25.099999904632568</v>
      </c>
      <c r="L1558" s="2">
        <f t="shared" si="120"/>
        <v>43196</v>
      </c>
      <c r="M1558">
        <f t="shared" si="121"/>
        <v>16790.699999712408</v>
      </c>
      <c r="N1558">
        <f t="shared" si="122"/>
        <v>17711.599998980761</v>
      </c>
      <c r="O1558">
        <f t="shared" si="123"/>
        <v>20092.699998006225</v>
      </c>
      <c r="P1558">
        <f t="shared" si="124"/>
        <v>24753.300015226007</v>
      </c>
    </row>
    <row r="1559" spans="1:16" x14ac:dyDescent="0.4">
      <c r="A1559" s="1">
        <v>2018</v>
      </c>
      <c r="B1559" s="1">
        <v>4</v>
      </c>
      <c r="C1559" s="1">
        <v>7</v>
      </c>
      <c r="D1559" s="1">
        <v>-2.5999999046325679</v>
      </c>
      <c r="E1559" s="1">
        <v>-4.0999999046325684</v>
      </c>
      <c r="F1559" s="1">
        <v>-1.5</v>
      </c>
      <c r="G1559" s="1">
        <v>-7.6999998092651367</v>
      </c>
      <c r="H1559">
        <f>IF(D1559&lt;&gt;"",MAX('DDD Model Calculations'!$D$20-'Weather Data'!D1559,0),MAX('DDD Model Calculations'!$D$20-AVERAGE('Weather Data'!D1558,'Weather Data'!D1560),0))</f>
        <v>20.599999904632568</v>
      </c>
      <c r="I1559">
        <f>IF(E1559&lt;&gt;"",MAX('DDD Model Calculations'!$D$20-'Weather Data'!E1559,0),MAX('DDD Model Calculations'!$D$20-AVERAGE('Weather Data'!E1558,'Weather Data'!E1560),0))</f>
        <v>22.099999904632568</v>
      </c>
      <c r="J1559">
        <f>IF(F1559&lt;&gt;"",MAX('DDD Model Calculations'!$D$20-'Weather Data'!F1559,0),MAX('DDD Model Calculations'!$D$20-AVERAGE('Weather Data'!F1558,'Weather Data'!F1560),0))</f>
        <v>19.5</v>
      </c>
      <c r="K1559">
        <f>IF(G1559&lt;&gt;"",MAX('DDD Model Calculations'!$D$20-'Weather Data'!G1559,0),MAX('DDD Model Calculations'!$D$20-AVERAGE('Weather Data'!G1558,'Weather Data'!G1560),0))</f>
        <v>25.699999809265137</v>
      </c>
      <c r="L1559" s="2">
        <f t="shared" si="120"/>
        <v>43197</v>
      </c>
      <c r="M1559">
        <f t="shared" si="121"/>
        <v>16811.29999961704</v>
      </c>
      <c r="N1559">
        <f t="shared" si="122"/>
        <v>17733.699998885393</v>
      </c>
      <c r="O1559">
        <f t="shared" si="123"/>
        <v>20112.199998006225</v>
      </c>
      <c r="P1559">
        <f t="shared" si="124"/>
        <v>24779.000015035272</v>
      </c>
    </row>
    <row r="1560" spans="1:16" x14ac:dyDescent="0.4">
      <c r="A1560" s="1">
        <v>2018</v>
      </c>
      <c r="B1560" s="1">
        <v>4</v>
      </c>
      <c r="C1560" s="1">
        <v>8</v>
      </c>
      <c r="D1560" s="1">
        <v>-1.8999999761581421</v>
      </c>
      <c r="E1560" s="1">
        <v>-3.7000000476837158</v>
      </c>
      <c r="F1560" s="1">
        <v>-2.7000000476837158</v>
      </c>
      <c r="G1560" s="1">
        <v>-7.8000001907348633</v>
      </c>
      <c r="H1560">
        <f>IF(D1560&lt;&gt;"",MAX('DDD Model Calculations'!$D$20-'Weather Data'!D1560,0),MAX('DDD Model Calculations'!$D$20-AVERAGE('Weather Data'!D1559,'Weather Data'!D1561),0))</f>
        <v>19.899999976158142</v>
      </c>
      <c r="I1560">
        <f>IF(E1560&lt;&gt;"",MAX('DDD Model Calculations'!$D$20-'Weather Data'!E1560,0),MAX('DDD Model Calculations'!$D$20-AVERAGE('Weather Data'!E1559,'Weather Data'!E1561),0))</f>
        <v>21.700000047683716</v>
      </c>
      <c r="J1560">
        <f>IF(F1560&lt;&gt;"",MAX('DDD Model Calculations'!$D$20-'Weather Data'!F1560,0),MAX('DDD Model Calculations'!$D$20-AVERAGE('Weather Data'!F1559,'Weather Data'!F1561),0))</f>
        <v>20.700000047683716</v>
      </c>
      <c r="K1560">
        <f>IF(G1560&lt;&gt;"",MAX('DDD Model Calculations'!$D$20-'Weather Data'!G1560,0),MAX('DDD Model Calculations'!$D$20-AVERAGE('Weather Data'!G1559,'Weather Data'!G1561),0))</f>
        <v>25.800000190734863</v>
      </c>
      <c r="L1560" s="2">
        <f t="shared" si="120"/>
        <v>43198</v>
      </c>
      <c r="M1560">
        <f t="shared" si="121"/>
        <v>16831.199999593198</v>
      </c>
      <c r="N1560">
        <f t="shared" si="122"/>
        <v>17755.399998933077</v>
      </c>
      <c r="O1560">
        <f t="shared" si="123"/>
        <v>20132.899998053908</v>
      </c>
      <c r="P1560">
        <f t="shared" si="124"/>
        <v>24804.800015226007</v>
      </c>
    </row>
    <row r="1561" spans="1:16" x14ac:dyDescent="0.4">
      <c r="A1561" s="1">
        <v>2018</v>
      </c>
      <c r="B1561" s="1">
        <v>4</v>
      </c>
      <c r="C1561" s="1">
        <v>9</v>
      </c>
      <c r="D1561" s="1">
        <v>-1.1000000238418579</v>
      </c>
      <c r="E1561" s="1">
        <v>-1.8999999761581421</v>
      </c>
      <c r="F1561" s="1">
        <v>-2.7000000476837158</v>
      </c>
      <c r="G1561" s="1">
        <v>-4.4000000953674316</v>
      </c>
      <c r="H1561">
        <f>IF(D1561&lt;&gt;"",MAX('DDD Model Calculations'!$D$20-'Weather Data'!D1561,0),MAX('DDD Model Calculations'!$D$20-AVERAGE('Weather Data'!D1560,'Weather Data'!D1562),0))</f>
        <v>19.100000023841858</v>
      </c>
      <c r="I1561">
        <f>IF(E1561&lt;&gt;"",MAX('DDD Model Calculations'!$D$20-'Weather Data'!E1561,0),MAX('DDD Model Calculations'!$D$20-AVERAGE('Weather Data'!E1560,'Weather Data'!E1562),0))</f>
        <v>19.899999976158142</v>
      </c>
      <c r="J1561">
        <f>IF(F1561&lt;&gt;"",MAX('DDD Model Calculations'!$D$20-'Weather Data'!F1561,0),MAX('DDD Model Calculations'!$D$20-AVERAGE('Weather Data'!F1560,'Weather Data'!F1562),0))</f>
        <v>20.700000047683716</v>
      </c>
      <c r="K1561">
        <f>IF(G1561&lt;&gt;"",MAX('DDD Model Calculations'!$D$20-'Weather Data'!G1561,0),MAX('DDD Model Calculations'!$D$20-AVERAGE('Weather Data'!G1560,'Weather Data'!G1562),0))</f>
        <v>22.400000095367432</v>
      </c>
      <c r="L1561" s="2">
        <f t="shared" si="120"/>
        <v>43199</v>
      </c>
      <c r="M1561">
        <f t="shared" si="121"/>
        <v>16850.29999961704</v>
      </c>
      <c r="N1561">
        <f t="shared" si="122"/>
        <v>17775.299998909235</v>
      </c>
      <c r="O1561">
        <f t="shared" si="123"/>
        <v>20153.599998101592</v>
      </c>
      <c r="P1561">
        <f t="shared" si="124"/>
        <v>24827.200015321374</v>
      </c>
    </row>
    <row r="1562" spans="1:16" x14ac:dyDescent="0.4">
      <c r="A1562" s="1">
        <v>2018</v>
      </c>
      <c r="B1562" s="1">
        <v>4</v>
      </c>
      <c r="C1562" s="1">
        <v>10</v>
      </c>
      <c r="D1562" s="1">
        <v>1.700000047683716</v>
      </c>
      <c r="E1562" s="1">
        <v>-0.10000000149011611</v>
      </c>
      <c r="F1562" s="1">
        <v>1.3999999761581421</v>
      </c>
      <c r="G1562" s="1">
        <v>-3.4000000953674321</v>
      </c>
      <c r="H1562">
        <f>IF(D1562&lt;&gt;"",MAX('DDD Model Calculations'!$D$20-'Weather Data'!D1562,0),MAX('DDD Model Calculations'!$D$20-AVERAGE('Weather Data'!D1561,'Weather Data'!D1563),0))</f>
        <v>16.299999952316284</v>
      </c>
      <c r="I1562">
        <f>IF(E1562&lt;&gt;"",MAX('DDD Model Calculations'!$D$20-'Weather Data'!E1562,0),MAX('DDD Model Calculations'!$D$20-AVERAGE('Weather Data'!E1561,'Weather Data'!E1563),0))</f>
        <v>18.100000001490116</v>
      </c>
      <c r="J1562">
        <f>IF(F1562&lt;&gt;"",MAX('DDD Model Calculations'!$D$20-'Weather Data'!F1562,0),MAX('DDD Model Calculations'!$D$20-AVERAGE('Weather Data'!F1561,'Weather Data'!F1563),0))</f>
        <v>16.600000023841858</v>
      </c>
      <c r="K1562">
        <f>IF(G1562&lt;&gt;"",MAX('DDD Model Calculations'!$D$20-'Weather Data'!G1562,0),MAX('DDD Model Calculations'!$D$20-AVERAGE('Weather Data'!G1561,'Weather Data'!G1563),0))</f>
        <v>21.400000095367432</v>
      </c>
      <c r="L1562" s="2">
        <f t="shared" si="120"/>
        <v>43200</v>
      </c>
      <c r="M1562">
        <f t="shared" si="121"/>
        <v>16866.599999569356</v>
      </c>
      <c r="N1562">
        <f t="shared" si="122"/>
        <v>17793.399998910725</v>
      </c>
      <c r="O1562">
        <f t="shared" si="123"/>
        <v>20170.199998125434</v>
      </c>
      <c r="P1562">
        <f t="shared" si="124"/>
        <v>24848.600015416741</v>
      </c>
    </row>
    <row r="1563" spans="1:16" x14ac:dyDescent="0.4">
      <c r="A1563" s="1">
        <v>2018</v>
      </c>
      <c r="B1563" s="1">
        <v>4</v>
      </c>
      <c r="C1563" s="1">
        <v>11</v>
      </c>
      <c r="D1563" s="1">
        <v>2.5999999046325679</v>
      </c>
      <c r="E1563" s="1">
        <v>3</v>
      </c>
      <c r="F1563" s="1">
        <v>1.6000000238418579</v>
      </c>
      <c r="G1563" s="1">
        <v>1.5</v>
      </c>
      <c r="H1563">
        <f>IF(D1563&lt;&gt;"",MAX('DDD Model Calculations'!$D$20-'Weather Data'!D1563,0),MAX('DDD Model Calculations'!$D$20-AVERAGE('Weather Data'!D1562,'Weather Data'!D1564),0))</f>
        <v>15.400000095367432</v>
      </c>
      <c r="I1563">
        <f>IF(E1563&lt;&gt;"",MAX('DDD Model Calculations'!$D$20-'Weather Data'!E1563,0),MAX('DDD Model Calculations'!$D$20-AVERAGE('Weather Data'!E1562,'Weather Data'!E1564),0))</f>
        <v>15</v>
      </c>
      <c r="J1563">
        <f>IF(F1563&lt;&gt;"",MAX('DDD Model Calculations'!$D$20-'Weather Data'!F1563,0),MAX('DDD Model Calculations'!$D$20-AVERAGE('Weather Data'!F1562,'Weather Data'!F1564),0))</f>
        <v>16.399999976158142</v>
      </c>
      <c r="K1563">
        <f>IF(G1563&lt;&gt;"",MAX('DDD Model Calculations'!$D$20-'Weather Data'!G1563,0),MAX('DDD Model Calculations'!$D$20-AVERAGE('Weather Data'!G1562,'Weather Data'!G1564),0))</f>
        <v>16.5</v>
      </c>
      <c r="L1563" s="2">
        <f t="shared" si="120"/>
        <v>43201</v>
      </c>
      <c r="M1563">
        <f t="shared" si="121"/>
        <v>16881.999999664724</v>
      </c>
      <c r="N1563">
        <f t="shared" si="122"/>
        <v>17808.399998910725</v>
      </c>
      <c r="O1563">
        <f t="shared" si="123"/>
        <v>20186.599998101592</v>
      </c>
      <c r="P1563">
        <f t="shared" si="124"/>
        <v>24865.100015416741</v>
      </c>
    </row>
    <row r="1564" spans="1:16" x14ac:dyDescent="0.4">
      <c r="A1564" s="1">
        <v>2018</v>
      </c>
      <c r="B1564" s="1">
        <v>4</v>
      </c>
      <c r="C1564" s="1">
        <v>12</v>
      </c>
      <c r="D1564" s="1">
        <v>6.9000000953674316</v>
      </c>
      <c r="E1564" s="1">
        <v>10.30000019073486</v>
      </c>
      <c r="F1564" s="1">
        <v>3.2000000476837158</v>
      </c>
      <c r="G1564" s="1">
        <v>2.2999999523162842</v>
      </c>
      <c r="H1564">
        <f>IF(D1564&lt;&gt;"",MAX('DDD Model Calculations'!$D$20-'Weather Data'!D1564,0),MAX('DDD Model Calculations'!$D$20-AVERAGE('Weather Data'!D1563,'Weather Data'!D1565),0))</f>
        <v>11.099999904632568</v>
      </c>
      <c r="I1564">
        <f>IF(E1564&lt;&gt;"",MAX('DDD Model Calculations'!$D$20-'Weather Data'!E1564,0),MAX('DDD Model Calculations'!$D$20-AVERAGE('Weather Data'!E1563,'Weather Data'!E1565),0))</f>
        <v>7.6999998092651403</v>
      </c>
      <c r="J1564">
        <f>IF(F1564&lt;&gt;"",MAX('DDD Model Calculations'!$D$20-'Weather Data'!F1564,0),MAX('DDD Model Calculations'!$D$20-AVERAGE('Weather Data'!F1563,'Weather Data'!F1565),0))</f>
        <v>14.799999952316284</v>
      </c>
      <c r="K1564">
        <f>IF(G1564&lt;&gt;"",MAX('DDD Model Calculations'!$D$20-'Weather Data'!G1564,0),MAX('DDD Model Calculations'!$D$20-AVERAGE('Weather Data'!G1563,'Weather Data'!G1565),0))</f>
        <v>15.700000047683716</v>
      </c>
      <c r="L1564" s="2">
        <f t="shared" si="120"/>
        <v>43202</v>
      </c>
      <c r="M1564">
        <f t="shared" si="121"/>
        <v>16893.099999569356</v>
      </c>
      <c r="N1564">
        <f t="shared" si="122"/>
        <v>17816.09999871999</v>
      </c>
      <c r="O1564">
        <f t="shared" si="123"/>
        <v>20201.399998053908</v>
      </c>
      <c r="P1564">
        <f t="shared" si="124"/>
        <v>24880.800015464425</v>
      </c>
    </row>
    <row r="1565" spans="1:16" x14ac:dyDescent="0.4">
      <c r="A1565" s="1">
        <v>2018</v>
      </c>
      <c r="B1565" s="1">
        <v>4</v>
      </c>
      <c r="C1565" s="1">
        <v>13</v>
      </c>
      <c r="D1565" s="1">
        <v>3.7999999523162842</v>
      </c>
      <c r="E1565" s="1">
        <v>6.0999999046325684</v>
      </c>
      <c r="F1565" s="1">
        <v>5.1999998092651367</v>
      </c>
      <c r="G1565" s="1">
        <v>-2.9000000953674321</v>
      </c>
      <c r="H1565">
        <f>IF(D1565&lt;&gt;"",MAX('DDD Model Calculations'!$D$20-'Weather Data'!D1565,0),MAX('DDD Model Calculations'!$D$20-AVERAGE('Weather Data'!D1564,'Weather Data'!D1566),0))</f>
        <v>14.200000047683716</v>
      </c>
      <c r="I1565">
        <f>IF(E1565&lt;&gt;"",MAX('DDD Model Calculations'!$D$20-'Weather Data'!E1565,0),MAX('DDD Model Calculations'!$D$20-AVERAGE('Weather Data'!E1564,'Weather Data'!E1566),0))</f>
        <v>11.900000095367432</v>
      </c>
      <c r="J1565">
        <f>IF(F1565&lt;&gt;"",MAX('DDD Model Calculations'!$D$20-'Weather Data'!F1565,0),MAX('DDD Model Calculations'!$D$20-AVERAGE('Weather Data'!F1564,'Weather Data'!F1566),0))</f>
        <v>12.800000190734863</v>
      </c>
      <c r="K1565">
        <f>IF(G1565&lt;&gt;"",MAX('DDD Model Calculations'!$D$20-'Weather Data'!G1565,0),MAX('DDD Model Calculations'!$D$20-AVERAGE('Weather Data'!G1564,'Weather Data'!G1566),0))</f>
        <v>20.900000095367432</v>
      </c>
      <c r="L1565" s="2">
        <f t="shared" si="120"/>
        <v>43203</v>
      </c>
      <c r="M1565">
        <f t="shared" si="121"/>
        <v>16907.29999961704</v>
      </c>
      <c r="N1565">
        <f t="shared" si="122"/>
        <v>17827.999998815358</v>
      </c>
      <c r="O1565">
        <f t="shared" si="123"/>
        <v>20214.199998244643</v>
      </c>
      <c r="P1565">
        <f t="shared" si="124"/>
        <v>24901.700015559793</v>
      </c>
    </row>
    <row r="1566" spans="1:16" x14ac:dyDescent="0.4">
      <c r="A1566" s="1">
        <v>2018</v>
      </c>
      <c r="B1566" s="1">
        <v>4</v>
      </c>
      <c r="C1566" s="1">
        <v>14</v>
      </c>
      <c r="D1566" s="1">
        <v>-0.30000001192092901</v>
      </c>
      <c r="E1566" s="1">
        <v>0.30000001192092901</v>
      </c>
      <c r="F1566" s="1">
        <v>-0.80000001192092896</v>
      </c>
      <c r="G1566" s="1">
        <v>-4.4000000953674316</v>
      </c>
      <c r="H1566">
        <f>IF(D1566&lt;&gt;"",MAX('DDD Model Calculations'!$D$20-'Weather Data'!D1566,0),MAX('DDD Model Calculations'!$D$20-AVERAGE('Weather Data'!D1565,'Weather Data'!D1567),0))</f>
        <v>18.300000011920929</v>
      </c>
      <c r="I1566">
        <f>IF(E1566&lt;&gt;"",MAX('DDD Model Calculations'!$D$20-'Weather Data'!E1566,0),MAX('DDD Model Calculations'!$D$20-AVERAGE('Weather Data'!E1565,'Weather Data'!E1567),0))</f>
        <v>17.699999988079071</v>
      </c>
      <c r="J1566">
        <f>IF(F1566&lt;&gt;"",MAX('DDD Model Calculations'!$D$20-'Weather Data'!F1566,0),MAX('DDD Model Calculations'!$D$20-AVERAGE('Weather Data'!F1565,'Weather Data'!F1567),0))</f>
        <v>18.800000011920929</v>
      </c>
      <c r="K1566">
        <f>IF(G1566&lt;&gt;"",MAX('DDD Model Calculations'!$D$20-'Weather Data'!G1566,0),MAX('DDD Model Calculations'!$D$20-AVERAGE('Weather Data'!G1565,'Weather Data'!G1567),0))</f>
        <v>22.400000095367432</v>
      </c>
      <c r="L1566" s="2">
        <f t="shared" si="120"/>
        <v>43204</v>
      </c>
      <c r="M1566">
        <f t="shared" si="121"/>
        <v>16925.599999628961</v>
      </c>
      <c r="N1566">
        <f t="shared" si="122"/>
        <v>17845.699998803437</v>
      </c>
      <c r="O1566">
        <f t="shared" si="123"/>
        <v>20232.999998256564</v>
      </c>
      <c r="P1566">
        <f t="shared" si="124"/>
        <v>24924.10001565516</v>
      </c>
    </row>
    <row r="1567" spans="1:16" x14ac:dyDescent="0.4">
      <c r="A1567" s="1">
        <v>2018</v>
      </c>
      <c r="B1567" s="1">
        <v>4</v>
      </c>
      <c r="C1567" s="1">
        <v>15</v>
      </c>
      <c r="D1567" s="1">
        <v>-1.6000000238418579</v>
      </c>
      <c r="E1567" s="1">
        <v>-1.299999952316284</v>
      </c>
      <c r="F1567" s="1">
        <v>-3.4000000953674321</v>
      </c>
      <c r="G1567" s="1">
        <v>-3.9000000953674321</v>
      </c>
      <c r="H1567">
        <f>IF(D1567&lt;&gt;"",MAX('DDD Model Calculations'!$D$20-'Weather Data'!D1567,0),MAX('DDD Model Calculations'!$D$20-AVERAGE('Weather Data'!D1566,'Weather Data'!D1568),0))</f>
        <v>19.600000023841858</v>
      </c>
      <c r="I1567">
        <f>IF(E1567&lt;&gt;"",MAX('DDD Model Calculations'!$D$20-'Weather Data'!E1567,0),MAX('DDD Model Calculations'!$D$20-AVERAGE('Weather Data'!E1566,'Weather Data'!E1568),0))</f>
        <v>19.299999952316284</v>
      </c>
      <c r="J1567">
        <f>IF(F1567&lt;&gt;"",MAX('DDD Model Calculations'!$D$20-'Weather Data'!F1567,0),MAX('DDD Model Calculations'!$D$20-AVERAGE('Weather Data'!F1566,'Weather Data'!F1568),0))</f>
        <v>21.400000095367432</v>
      </c>
      <c r="K1567">
        <f>IF(G1567&lt;&gt;"",MAX('DDD Model Calculations'!$D$20-'Weather Data'!G1567,0),MAX('DDD Model Calculations'!$D$20-AVERAGE('Weather Data'!G1566,'Weather Data'!G1568),0))</f>
        <v>21.900000095367432</v>
      </c>
      <c r="L1567" s="2">
        <f t="shared" si="120"/>
        <v>43205</v>
      </c>
      <c r="M1567">
        <f t="shared" si="121"/>
        <v>16945.199999652803</v>
      </c>
      <c r="N1567">
        <f t="shared" si="122"/>
        <v>17864.999998755753</v>
      </c>
      <c r="O1567">
        <f t="shared" si="123"/>
        <v>20254.399998351932</v>
      </c>
      <c r="P1567">
        <f t="shared" si="124"/>
        <v>24946.000015750527</v>
      </c>
    </row>
    <row r="1568" spans="1:16" x14ac:dyDescent="0.4">
      <c r="A1568" s="1">
        <v>2018</v>
      </c>
      <c r="B1568" s="1">
        <v>4</v>
      </c>
      <c r="C1568" s="1">
        <v>16</v>
      </c>
      <c r="D1568" s="1">
        <v>1.8999999761581421</v>
      </c>
      <c r="E1568" s="1">
        <v>0.89999997615814209</v>
      </c>
      <c r="F1568" s="1">
        <v>-0.40000000596046448</v>
      </c>
      <c r="G1568" s="1">
        <v>-5.1999998092651367</v>
      </c>
      <c r="H1568">
        <f>IF(D1568&lt;&gt;"",MAX('DDD Model Calculations'!$D$20-'Weather Data'!D1568,0),MAX('DDD Model Calculations'!$D$20-AVERAGE('Weather Data'!D1567,'Weather Data'!D1569),0))</f>
        <v>16.100000023841858</v>
      </c>
      <c r="I1568">
        <f>IF(E1568&lt;&gt;"",MAX('DDD Model Calculations'!$D$20-'Weather Data'!E1568,0),MAX('DDD Model Calculations'!$D$20-AVERAGE('Weather Data'!E1567,'Weather Data'!E1569),0))</f>
        <v>17.100000023841858</v>
      </c>
      <c r="J1568">
        <f>IF(F1568&lt;&gt;"",MAX('DDD Model Calculations'!$D$20-'Weather Data'!F1568,0),MAX('DDD Model Calculations'!$D$20-AVERAGE('Weather Data'!F1567,'Weather Data'!F1569),0))</f>
        <v>18.400000005960464</v>
      </c>
      <c r="K1568">
        <f>IF(G1568&lt;&gt;"",MAX('DDD Model Calculations'!$D$20-'Weather Data'!G1568,0),MAX('DDD Model Calculations'!$D$20-AVERAGE('Weather Data'!G1567,'Weather Data'!G1569),0))</f>
        <v>23.199999809265137</v>
      </c>
      <c r="L1568" s="2">
        <f t="shared" si="120"/>
        <v>43206</v>
      </c>
      <c r="M1568">
        <f t="shared" si="121"/>
        <v>16961.299999676645</v>
      </c>
      <c r="N1568">
        <f t="shared" si="122"/>
        <v>17882.099998779595</v>
      </c>
      <c r="O1568">
        <f t="shared" si="123"/>
        <v>20272.799998357892</v>
      </c>
      <c r="P1568">
        <f t="shared" si="124"/>
        <v>24969.200015559793</v>
      </c>
    </row>
    <row r="1569" spans="1:16" x14ac:dyDescent="0.4">
      <c r="A1569" s="1">
        <v>2018</v>
      </c>
      <c r="B1569" s="1">
        <v>4</v>
      </c>
      <c r="C1569" s="1">
        <v>17</v>
      </c>
      <c r="D1569" s="1">
        <v>-0.5</v>
      </c>
      <c r="E1569" s="1">
        <v>-1.6000000238418579</v>
      </c>
      <c r="F1569" s="1">
        <v>0.5</v>
      </c>
      <c r="G1569" s="1">
        <v>-0.10000000149011611</v>
      </c>
      <c r="H1569">
        <f>IF(D1569&lt;&gt;"",MAX('DDD Model Calculations'!$D$20-'Weather Data'!D1569,0),MAX('DDD Model Calculations'!$D$20-AVERAGE('Weather Data'!D1568,'Weather Data'!D1570),0))</f>
        <v>18.5</v>
      </c>
      <c r="I1569">
        <f>IF(E1569&lt;&gt;"",MAX('DDD Model Calculations'!$D$20-'Weather Data'!E1569,0),MAX('DDD Model Calculations'!$D$20-AVERAGE('Weather Data'!E1568,'Weather Data'!E1570),0))</f>
        <v>19.600000023841858</v>
      </c>
      <c r="J1569">
        <f>IF(F1569&lt;&gt;"",MAX('DDD Model Calculations'!$D$20-'Weather Data'!F1569,0),MAX('DDD Model Calculations'!$D$20-AVERAGE('Weather Data'!F1568,'Weather Data'!F1570),0))</f>
        <v>17.5</v>
      </c>
      <c r="K1569">
        <f>IF(G1569&lt;&gt;"",MAX('DDD Model Calculations'!$D$20-'Weather Data'!G1569,0),MAX('DDD Model Calculations'!$D$20-AVERAGE('Weather Data'!G1568,'Weather Data'!G1570),0))</f>
        <v>18.100000001490116</v>
      </c>
      <c r="L1569" s="2">
        <f t="shared" si="120"/>
        <v>43207</v>
      </c>
      <c r="M1569">
        <f t="shared" si="121"/>
        <v>16979.799999676645</v>
      </c>
      <c r="N1569">
        <f t="shared" si="122"/>
        <v>17901.699998803437</v>
      </c>
      <c r="O1569">
        <f t="shared" si="123"/>
        <v>20290.299998357892</v>
      </c>
      <c r="P1569">
        <f t="shared" si="124"/>
        <v>24987.300015561283</v>
      </c>
    </row>
    <row r="1570" spans="1:16" x14ac:dyDescent="0.4">
      <c r="A1570" s="1">
        <v>2018</v>
      </c>
      <c r="B1570" s="1">
        <v>4</v>
      </c>
      <c r="C1570" s="1">
        <v>18</v>
      </c>
      <c r="D1570" s="1">
        <v>1.799999952316284</v>
      </c>
      <c r="E1570" s="1">
        <v>0.69999998807907104</v>
      </c>
      <c r="F1570" s="1">
        <v>3.5</v>
      </c>
      <c r="G1570" s="1">
        <v>2</v>
      </c>
      <c r="H1570">
        <f>IF(D1570&lt;&gt;"",MAX('DDD Model Calculations'!$D$20-'Weather Data'!D1570,0),MAX('DDD Model Calculations'!$D$20-AVERAGE('Weather Data'!D1569,'Weather Data'!D1571),0))</f>
        <v>16.200000047683716</v>
      </c>
      <c r="I1570">
        <f>IF(E1570&lt;&gt;"",MAX('DDD Model Calculations'!$D$20-'Weather Data'!E1570,0),MAX('DDD Model Calculations'!$D$20-AVERAGE('Weather Data'!E1569,'Weather Data'!E1571),0))</f>
        <v>17.300000011920929</v>
      </c>
      <c r="J1570">
        <f>IF(F1570&lt;&gt;"",MAX('DDD Model Calculations'!$D$20-'Weather Data'!F1570,0),MAX('DDD Model Calculations'!$D$20-AVERAGE('Weather Data'!F1569,'Weather Data'!F1571),0))</f>
        <v>14.5</v>
      </c>
      <c r="K1570">
        <f>IF(G1570&lt;&gt;"",MAX('DDD Model Calculations'!$D$20-'Weather Data'!G1570,0),MAX('DDD Model Calculations'!$D$20-AVERAGE('Weather Data'!G1569,'Weather Data'!G1571),0))</f>
        <v>16</v>
      </c>
      <c r="L1570" s="2">
        <f t="shared" si="120"/>
        <v>43208</v>
      </c>
      <c r="M1570">
        <f t="shared" si="121"/>
        <v>16995.999999724329</v>
      </c>
      <c r="N1570">
        <f t="shared" si="122"/>
        <v>17918.999998815358</v>
      </c>
      <c r="O1570">
        <f t="shared" si="123"/>
        <v>20304.799998357892</v>
      </c>
      <c r="P1570">
        <f t="shared" si="124"/>
        <v>25003.300015561283</v>
      </c>
    </row>
    <row r="1571" spans="1:16" x14ac:dyDescent="0.4">
      <c r="A1571" s="1">
        <v>2018</v>
      </c>
      <c r="B1571" s="1">
        <v>4</v>
      </c>
      <c r="C1571" s="1">
        <v>19</v>
      </c>
      <c r="D1571" s="1">
        <v>1.3999999761581421</v>
      </c>
      <c r="E1571" s="1">
        <v>0.69999998807907104</v>
      </c>
      <c r="F1571" s="1">
        <v>1.299999952316284</v>
      </c>
      <c r="G1571" s="1">
        <v>3.5999999046325679</v>
      </c>
      <c r="H1571">
        <f>IF(D1571&lt;&gt;"",MAX('DDD Model Calculations'!$D$20-'Weather Data'!D1571,0),MAX('DDD Model Calculations'!$D$20-AVERAGE('Weather Data'!D1570,'Weather Data'!D1572),0))</f>
        <v>16.600000023841858</v>
      </c>
      <c r="I1571">
        <f>IF(E1571&lt;&gt;"",MAX('DDD Model Calculations'!$D$20-'Weather Data'!E1571,0),MAX('DDD Model Calculations'!$D$20-AVERAGE('Weather Data'!E1570,'Weather Data'!E1572),0))</f>
        <v>17.300000011920929</v>
      </c>
      <c r="J1571">
        <f>IF(F1571&lt;&gt;"",MAX('DDD Model Calculations'!$D$20-'Weather Data'!F1571,0),MAX('DDD Model Calculations'!$D$20-AVERAGE('Weather Data'!F1570,'Weather Data'!F1572),0))</f>
        <v>16.700000047683716</v>
      </c>
      <c r="K1571">
        <f>IF(G1571&lt;&gt;"",MAX('DDD Model Calculations'!$D$20-'Weather Data'!G1571,0),MAX('DDD Model Calculations'!$D$20-AVERAGE('Weather Data'!G1570,'Weather Data'!G1572),0))</f>
        <v>14.400000095367432</v>
      </c>
      <c r="L1571" s="2">
        <f t="shared" si="120"/>
        <v>43209</v>
      </c>
      <c r="M1571">
        <f t="shared" si="121"/>
        <v>17012.59999974817</v>
      </c>
      <c r="N1571">
        <f t="shared" si="122"/>
        <v>17936.299998827279</v>
      </c>
      <c r="O1571">
        <f t="shared" si="123"/>
        <v>20321.499998405576</v>
      </c>
      <c r="P1571">
        <f t="shared" si="124"/>
        <v>25017.70001565665</v>
      </c>
    </row>
    <row r="1572" spans="1:16" x14ac:dyDescent="0.4">
      <c r="A1572" s="1">
        <v>2018</v>
      </c>
      <c r="B1572" s="1">
        <v>4</v>
      </c>
      <c r="C1572" s="1">
        <v>20</v>
      </c>
      <c r="D1572" s="1">
        <v>3</v>
      </c>
      <c r="E1572" s="1">
        <v>2.4000000953674321</v>
      </c>
      <c r="F1572" s="1">
        <v>4.5999999046325684</v>
      </c>
      <c r="G1572" s="1">
        <v>4.6999998092651367</v>
      </c>
      <c r="H1572">
        <f>IF(D1572&lt;&gt;"",MAX('DDD Model Calculations'!$D$20-'Weather Data'!D1572,0),MAX('DDD Model Calculations'!$D$20-AVERAGE('Weather Data'!D1571,'Weather Data'!D1573),0))</f>
        <v>15</v>
      </c>
      <c r="I1572">
        <f>IF(E1572&lt;&gt;"",MAX('DDD Model Calculations'!$D$20-'Weather Data'!E1572,0),MAX('DDD Model Calculations'!$D$20-AVERAGE('Weather Data'!E1571,'Weather Data'!E1573),0))</f>
        <v>15.599999904632568</v>
      </c>
      <c r="J1572">
        <f>IF(F1572&lt;&gt;"",MAX('DDD Model Calculations'!$D$20-'Weather Data'!F1572,0),MAX('DDD Model Calculations'!$D$20-AVERAGE('Weather Data'!F1571,'Weather Data'!F1573),0))</f>
        <v>13.400000095367432</v>
      </c>
      <c r="K1572">
        <f>IF(G1572&lt;&gt;"",MAX('DDD Model Calculations'!$D$20-'Weather Data'!G1572,0),MAX('DDD Model Calculations'!$D$20-AVERAGE('Weather Data'!G1571,'Weather Data'!G1573),0))</f>
        <v>13.300000190734863</v>
      </c>
      <c r="L1572" s="2">
        <f t="shared" si="120"/>
        <v>43210</v>
      </c>
      <c r="M1572">
        <f t="shared" si="121"/>
        <v>17027.59999974817</v>
      </c>
      <c r="N1572">
        <f t="shared" si="122"/>
        <v>17951.899998731911</v>
      </c>
      <c r="O1572">
        <f t="shared" si="123"/>
        <v>20334.899998500943</v>
      </c>
      <c r="P1572">
        <f t="shared" si="124"/>
        <v>25031.000015847385</v>
      </c>
    </row>
    <row r="1573" spans="1:16" x14ac:dyDescent="0.4">
      <c r="A1573" s="1">
        <v>2018</v>
      </c>
      <c r="B1573" s="1">
        <v>4</v>
      </c>
      <c r="C1573" s="1">
        <v>21</v>
      </c>
      <c r="D1573" s="1">
        <v>6</v>
      </c>
      <c r="E1573" s="1">
        <v>4.5999999046325684</v>
      </c>
      <c r="F1573" s="1">
        <v>5</v>
      </c>
      <c r="G1573" s="1">
        <v>5.0999999046325684</v>
      </c>
      <c r="H1573">
        <f>IF(D1573&lt;&gt;"",MAX('DDD Model Calculations'!$D$20-'Weather Data'!D1573,0),MAX('DDD Model Calculations'!$D$20-AVERAGE('Weather Data'!D1572,'Weather Data'!D1574),0))</f>
        <v>12</v>
      </c>
      <c r="I1573">
        <f>IF(E1573&lt;&gt;"",MAX('DDD Model Calculations'!$D$20-'Weather Data'!E1573,0),MAX('DDD Model Calculations'!$D$20-AVERAGE('Weather Data'!E1572,'Weather Data'!E1574),0))</f>
        <v>13.400000095367432</v>
      </c>
      <c r="J1573">
        <f>IF(F1573&lt;&gt;"",MAX('DDD Model Calculations'!$D$20-'Weather Data'!F1573,0),MAX('DDD Model Calculations'!$D$20-AVERAGE('Weather Data'!F1572,'Weather Data'!F1574),0))</f>
        <v>13</v>
      </c>
      <c r="K1573">
        <f>IF(G1573&lt;&gt;"",MAX('DDD Model Calculations'!$D$20-'Weather Data'!G1573,0),MAX('DDD Model Calculations'!$D$20-AVERAGE('Weather Data'!G1572,'Weather Data'!G1574),0))</f>
        <v>12.900000095367432</v>
      </c>
      <c r="L1573" s="2">
        <f t="shared" si="120"/>
        <v>43211</v>
      </c>
      <c r="M1573">
        <f t="shared" si="121"/>
        <v>17039.59999974817</v>
      </c>
      <c r="N1573">
        <f t="shared" si="122"/>
        <v>17965.299998827279</v>
      </c>
      <c r="O1573">
        <f t="shared" si="123"/>
        <v>20347.899998500943</v>
      </c>
      <c r="P1573">
        <f t="shared" si="124"/>
        <v>25043.900015942752</v>
      </c>
    </row>
    <row r="1574" spans="1:16" x14ac:dyDescent="0.4">
      <c r="A1574" s="1">
        <v>2018</v>
      </c>
      <c r="B1574" s="1">
        <v>4</v>
      </c>
      <c r="C1574" s="1">
        <v>22</v>
      </c>
      <c r="D1574" s="1">
        <v>8.5</v>
      </c>
      <c r="E1574" s="1">
        <v>6.6999998092651367</v>
      </c>
      <c r="F1574" s="1">
        <v>6.3000001907348633</v>
      </c>
      <c r="G1574" s="1">
        <v>5.5</v>
      </c>
      <c r="H1574">
        <f>IF(D1574&lt;&gt;"",MAX('DDD Model Calculations'!$D$20-'Weather Data'!D1574,0),MAX('DDD Model Calculations'!$D$20-AVERAGE('Weather Data'!D1573,'Weather Data'!D1575),0))</f>
        <v>9.5</v>
      </c>
      <c r="I1574">
        <f>IF(E1574&lt;&gt;"",MAX('DDD Model Calculations'!$D$20-'Weather Data'!E1574,0),MAX('DDD Model Calculations'!$D$20-AVERAGE('Weather Data'!E1573,'Weather Data'!E1575),0))</f>
        <v>11.300000190734863</v>
      </c>
      <c r="J1574">
        <f>IF(F1574&lt;&gt;"",MAX('DDD Model Calculations'!$D$20-'Weather Data'!F1574,0),MAX('DDD Model Calculations'!$D$20-AVERAGE('Weather Data'!F1573,'Weather Data'!F1575),0))</f>
        <v>11.699999809265137</v>
      </c>
      <c r="K1574">
        <f>IF(G1574&lt;&gt;"",MAX('DDD Model Calculations'!$D$20-'Weather Data'!G1574,0),MAX('DDD Model Calculations'!$D$20-AVERAGE('Weather Data'!G1573,'Weather Data'!G1575),0))</f>
        <v>12.5</v>
      </c>
      <c r="L1574" s="2">
        <f t="shared" si="120"/>
        <v>43212</v>
      </c>
      <c r="M1574">
        <f t="shared" si="121"/>
        <v>17049.09999974817</v>
      </c>
      <c r="N1574">
        <f t="shared" si="122"/>
        <v>17976.599999018013</v>
      </c>
      <c r="O1574">
        <f t="shared" si="123"/>
        <v>20359.599998310208</v>
      </c>
      <c r="P1574">
        <f t="shared" si="124"/>
        <v>25056.400015942752</v>
      </c>
    </row>
    <row r="1575" spans="1:16" x14ac:dyDescent="0.4">
      <c r="A1575" s="1">
        <v>2018</v>
      </c>
      <c r="B1575" s="1">
        <v>4</v>
      </c>
      <c r="C1575" s="1">
        <v>23</v>
      </c>
      <c r="D1575" s="1">
        <v>10.39999961853027</v>
      </c>
      <c r="E1575" s="1">
        <v>12.5</v>
      </c>
      <c r="F1575" s="1">
        <v>8.8999996185302734</v>
      </c>
      <c r="G1575" s="1">
        <v>8.8999996185302734</v>
      </c>
      <c r="H1575">
        <f>IF(D1575&lt;&gt;"",MAX('DDD Model Calculations'!$D$20-'Weather Data'!D1575,0),MAX('DDD Model Calculations'!$D$20-AVERAGE('Weather Data'!D1574,'Weather Data'!D1576),0))</f>
        <v>7.6000003814697301</v>
      </c>
      <c r="I1575">
        <f>IF(E1575&lt;&gt;"",MAX('DDD Model Calculations'!$D$20-'Weather Data'!E1575,0),MAX('DDD Model Calculations'!$D$20-AVERAGE('Weather Data'!E1574,'Weather Data'!E1576),0))</f>
        <v>5.5</v>
      </c>
      <c r="J1575">
        <f>IF(F1575&lt;&gt;"",MAX('DDD Model Calculations'!$D$20-'Weather Data'!F1575,0),MAX('DDD Model Calculations'!$D$20-AVERAGE('Weather Data'!F1574,'Weather Data'!F1576),0))</f>
        <v>9.1000003814697266</v>
      </c>
      <c r="K1575">
        <f>IF(G1575&lt;&gt;"",MAX('DDD Model Calculations'!$D$20-'Weather Data'!G1575,0),MAX('DDD Model Calculations'!$D$20-AVERAGE('Weather Data'!G1574,'Weather Data'!G1576),0))</f>
        <v>9.1000003814697266</v>
      </c>
      <c r="L1575" s="2">
        <f t="shared" si="120"/>
        <v>43213</v>
      </c>
      <c r="M1575">
        <f t="shared" si="121"/>
        <v>17056.70000012964</v>
      </c>
      <c r="N1575">
        <f t="shared" si="122"/>
        <v>17982.099999018013</v>
      </c>
      <c r="O1575">
        <f t="shared" si="123"/>
        <v>20368.699998691678</v>
      </c>
      <c r="P1575">
        <f t="shared" si="124"/>
        <v>25065.500016324222</v>
      </c>
    </row>
    <row r="1576" spans="1:16" x14ac:dyDescent="0.4">
      <c r="A1576" s="1">
        <v>2018</v>
      </c>
      <c r="B1576" s="1">
        <v>4</v>
      </c>
      <c r="C1576" s="1">
        <v>24</v>
      </c>
      <c r="D1576" s="1">
        <v>11.80000019073486</v>
      </c>
      <c r="E1576" s="1">
        <v>11.60000038146973</v>
      </c>
      <c r="F1576" s="1">
        <v>11.5</v>
      </c>
      <c r="G1576" s="1">
        <v>5.6999998092651367</v>
      </c>
      <c r="H1576">
        <f>IF(D1576&lt;&gt;"",MAX('DDD Model Calculations'!$D$20-'Weather Data'!D1576,0),MAX('DDD Model Calculations'!$D$20-AVERAGE('Weather Data'!D1575,'Weather Data'!D1577),0))</f>
        <v>6.1999998092651403</v>
      </c>
      <c r="I1576">
        <f>IF(E1576&lt;&gt;"",MAX('DDD Model Calculations'!$D$20-'Weather Data'!E1576,0),MAX('DDD Model Calculations'!$D$20-AVERAGE('Weather Data'!E1575,'Weather Data'!E1577),0))</f>
        <v>6.3999996185302699</v>
      </c>
      <c r="J1576">
        <f>IF(F1576&lt;&gt;"",MAX('DDD Model Calculations'!$D$20-'Weather Data'!F1576,0),MAX('DDD Model Calculations'!$D$20-AVERAGE('Weather Data'!F1575,'Weather Data'!F1577),0))</f>
        <v>6.5</v>
      </c>
      <c r="K1576">
        <f>IF(G1576&lt;&gt;"",MAX('DDD Model Calculations'!$D$20-'Weather Data'!G1576,0),MAX('DDD Model Calculations'!$D$20-AVERAGE('Weather Data'!G1575,'Weather Data'!G1577),0))</f>
        <v>12.300000190734863</v>
      </c>
      <c r="L1576" s="2">
        <f t="shared" si="120"/>
        <v>43214</v>
      </c>
      <c r="M1576">
        <f t="shared" si="121"/>
        <v>17062.899999938905</v>
      </c>
      <c r="N1576">
        <f t="shared" si="122"/>
        <v>17988.499998636544</v>
      </c>
      <c r="O1576">
        <f t="shared" si="123"/>
        <v>20375.199998691678</v>
      </c>
      <c r="P1576">
        <f t="shared" si="124"/>
        <v>25077.800016514957</v>
      </c>
    </row>
    <row r="1577" spans="1:16" x14ac:dyDescent="0.4">
      <c r="A1577" s="1">
        <v>2018</v>
      </c>
      <c r="B1577" s="1">
        <v>4</v>
      </c>
      <c r="C1577" s="1">
        <v>25</v>
      </c>
      <c r="D1577" s="1">
        <v>7.5</v>
      </c>
      <c r="E1577" s="1">
        <v>6.1999998092651367</v>
      </c>
      <c r="F1577" s="1">
        <v>10.5</v>
      </c>
      <c r="G1577" s="1">
        <v>2.7000000476837158</v>
      </c>
      <c r="H1577">
        <f>IF(D1577&lt;&gt;"",MAX('DDD Model Calculations'!$D$20-'Weather Data'!D1577,0),MAX('DDD Model Calculations'!$D$20-AVERAGE('Weather Data'!D1576,'Weather Data'!D1578),0))</f>
        <v>10.5</v>
      </c>
      <c r="I1577">
        <f>IF(E1577&lt;&gt;"",MAX('DDD Model Calculations'!$D$20-'Weather Data'!E1577,0),MAX('DDD Model Calculations'!$D$20-AVERAGE('Weather Data'!E1576,'Weather Data'!E1578),0))</f>
        <v>11.800000190734863</v>
      </c>
      <c r="J1577">
        <f>IF(F1577&lt;&gt;"",MAX('DDD Model Calculations'!$D$20-'Weather Data'!F1577,0),MAX('DDD Model Calculations'!$D$20-AVERAGE('Weather Data'!F1576,'Weather Data'!F1578),0))</f>
        <v>7.5</v>
      </c>
      <c r="K1577">
        <f>IF(G1577&lt;&gt;"",MAX('DDD Model Calculations'!$D$20-'Weather Data'!G1577,0),MAX('DDD Model Calculations'!$D$20-AVERAGE('Weather Data'!G1576,'Weather Data'!G1578),0))</f>
        <v>15.299999952316284</v>
      </c>
      <c r="L1577" s="2">
        <f t="shared" si="120"/>
        <v>43215</v>
      </c>
      <c r="M1577">
        <f t="shared" si="121"/>
        <v>17073.399999938905</v>
      </c>
      <c r="N1577">
        <f t="shared" si="122"/>
        <v>18000.299998827279</v>
      </c>
      <c r="O1577">
        <f t="shared" si="123"/>
        <v>20382.699998691678</v>
      </c>
      <c r="P1577">
        <f t="shared" si="124"/>
        <v>25093.100016467273</v>
      </c>
    </row>
    <row r="1578" spans="1:16" x14ac:dyDescent="0.4">
      <c r="A1578" s="1">
        <v>2018</v>
      </c>
      <c r="B1578" s="1">
        <v>4</v>
      </c>
      <c r="C1578" s="1">
        <v>26</v>
      </c>
      <c r="D1578" s="1">
        <v>9.6999998092651367</v>
      </c>
      <c r="E1578" s="1">
        <v>7.1999998092651367</v>
      </c>
      <c r="F1578" s="1">
        <v>9.1000003814697266</v>
      </c>
      <c r="G1578" s="1">
        <v>4.1999998092651367</v>
      </c>
      <c r="H1578">
        <f>IF(D1578&lt;&gt;"",MAX('DDD Model Calculations'!$D$20-'Weather Data'!D1578,0),MAX('DDD Model Calculations'!$D$20-AVERAGE('Weather Data'!D1577,'Weather Data'!D1579),0))</f>
        <v>8.3000001907348633</v>
      </c>
      <c r="I1578">
        <f>IF(E1578&lt;&gt;"",MAX('DDD Model Calculations'!$D$20-'Weather Data'!E1578,0),MAX('DDD Model Calculations'!$D$20-AVERAGE('Weather Data'!E1577,'Weather Data'!E1579),0))</f>
        <v>10.800000190734863</v>
      </c>
      <c r="J1578">
        <f>IF(F1578&lt;&gt;"",MAX('DDD Model Calculations'!$D$20-'Weather Data'!F1578,0),MAX('DDD Model Calculations'!$D$20-AVERAGE('Weather Data'!F1577,'Weather Data'!F1579),0))</f>
        <v>8.8999996185302734</v>
      </c>
      <c r="K1578">
        <f>IF(G1578&lt;&gt;"",MAX('DDD Model Calculations'!$D$20-'Weather Data'!G1578,0),MAX('DDD Model Calculations'!$D$20-AVERAGE('Weather Data'!G1577,'Weather Data'!G1579),0))</f>
        <v>13.800000190734863</v>
      </c>
      <c r="L1578" s="2">
        <f t="shared" si="120"/>
        <v>43216</v>
      </c>
      <c r="M1578">
        <f t="shared" si="121"/>
        <v>17081.70000012964</v>
      </c>
      <c r="N1578">
        <f t="shared" si="122"/>
        <v>18011.099999018013</v>
      </c>
      <c r="O1578">
        <f t="shared" si="123"/>
        <v>20391.599998310208</v>
      </c>
      <c r="P1578">
        <f t="shared" si="124"/>
        <v>25106.900016658008</v>
      </c>
    </row>
    <row r="1579" spans="1:16" x14ac:dyDescent="0.4">
      <c r="A1579" s="1">
        <v>2018</v>
      </c>
      <c r="B1579" s="1">
        <v>4</v>
      </c>
      <c r="C1579" s="1">
        <v>27</v>
      </c>
      <c r="D1579" s="1">
        <v>8.5</v>
      </c>
      <c r="E1579" s="1">
        <v>8.6000003814697266</v>
      </c>
      <c r="F1579" s="1">
        <v>9.3000001907348633</v>
      </c>
      <c r="G1579" s="1">
        <v>2.5</v>
      </c>
      <c r="H1579">
        <f>IF(D1579&lt;&gt;"",MAX('DDD Model Calculations'!$D$20-'Weather Data'!D1579,0),MAX('DDD Model Calculations'!$D$20-AVERAGE('Weather Data'!D1578,'Weather Data'!D1580),0))</f>
        <v>9.5</v>
      </c>
      <c r="I1579">
        <f>IF(E1579&lt;&gt;"",MAX('DDD Model Calculations'!$D$20-'Weather Data'!E1579,0),MAX('DDD Model Calculations'!$D$20-AVERAGE('Weather Data'!E1578,'Weather Data'!E1580),0))</f>
        <v>9.3999996185302734</v>
      </c>
      <c r="J1579">
        <f>IF(F1579&lt;&gt;"",MAX('DDD Model Calculations'!$D$20-'Weather Data'!F1579,0),MAX('DDD Model Calculations'!$D$20-AVERAGE('Weather Data'!F1578,'Weather Data'!F1580),0))</f>
        <v>8.6999998092651367</v>
      </c>
      <c r="K1579">
        <f>IF(G1579&lt;&gt;"",MAX('DDD Model Calculations'!$D$20-'Weather Data'!G1579,0),MAX('DDD Model Calculations'!$D$20-AVERAGE('Weather Data'!G1578,'Weather Data'!G1580),0))</f>
        <v>15.5</v>
      </c>
      <c r="L1579" s="2">
        <f t="shared" si="120"/>
        <v>43217</v>
      </c>
      <c r="M1579">
        <f t="shared" si="121"/>
        <v>17091.20000012964</v>
      </c>
      <c r="N1579">
        <f t="shared" si="122"/>
        <v>18020.499998636544</v>
      </c>
      <c r="O1579">
        <f t="shared" si="123"/>
        <v>20400.299998119473</v>
      </c>
      <c r="P1579">
        <f t="shared" si="124"/>
        <v>25122.400016658008</v>
      </c>
    </row>
    <row r="1580" spans="1:16" x14ac:dyDescent="0.4">
      <c r="A1580" s="1">
        <v>2018</v>
      </c>
      <c r="B1580" s="1">
        <v>4</v>
      </c>
      <c r="C1580" s="1">
        <v>28</v>
      </c>
      <c r="D1580" s="1">
        <v>4.5</v>
      </c>
      <c r="E1580" s="1">
        <v>1.8999999761581421</v>
      </c>
      <c r="F1580" s="1">
        <v>7.6999998092651367</v>
      </c>
      <c r="G1580" s="1">
        <v>1.3999999761581421</v>
      </c>
      <c r="H1580">
        <f>IF(D1580&lt;&gt;"",MAX('DDD Model Calculations'!$D$20-'Weather Data'!D1580,0),MAX('DDD Model Calculations'!$D$20-AVERAGE('Weather Data'!D1579,'Weather Data'!D1581),0))</f>
        <v>13.5</v>
      </c>
      <c r="I1580">
        <f>IF(E1580&lt;&gt;"",MAX('DDD Model Calculations'!$D$20-'Weather Data'!E1580,0),MAX('DDD Model Calculations'!$D$20-AVERAGE('Weather Data'!E1579,'Weather Data'!E1581),0))</f>
        <v>16.100000023841858</v>
      </c>
      <c r="J1580">
        <f>IF(F1580&lt;&gt;"",MAX('DDD Model Calculations'!$D$20-'Weather Data'!F1580,0),MAX('DDD Model Calculations'!$D$20-AVERAGE('Weather Data'!F1579,'Weather Data'!F1581),0))</f>
        <v>10.300000190734863</v>
      </c>
      <c r="K1580">
        <f>IF(G1580&lt;&gt;"",MAX('DDD Model Calculations'!$D$20-'Weather Data'!G1580,0),MAX('DDD Model Calculations'!$D$20-AVERAGE('Weather Data'!G1579,'Weather Data'!G1581),0))</f>
        <v>16.600000023841858</v>
      </c>
      <c r="L1580" s="2">
        <f t="shared" si="120"/>
        <v>43218</v>
      </c>
      <c r="M1580">
        <f t="shared" si="121"/>
        <v>17104.70000012964</v>
      </c>
      <c r="N1580">
        <f t="shared" si="122"/>
        <v>18036.599998660386</v>
      </c>
      <c r="O1580">
        <f t="shared" si="123"/>
        <v>20410.599998310208</v>
      </c>
      <c r="P1580">
        <f t="shared" si="124"/>
        <v>25139.00001668185</v>
      </c>
    </row>
    <row r="1581" spans="1:16" x14ac:dyDescent="0.4">
      <c r="A1581" s="1">
        <v>2018</v>
      </c>
      <c r="B1581" s="1">
        <v>4</v>
      </c>
      <c r="C1581" s="1">
        <v>29</v>
      </c>
      <c r="D1581" s="1">
        <v>6</v>
      </c>
      <c r="E1581" s="1">
        <v>4.4000000953674316</v>
      </c>
      <c r="F1581" s="1">
        <v>5.8000001907348633</v>
      </c>
      <c r="G1581" s="1">
        <v>5.0999999046325684</v>
      </c>
      <c r="H1581">
        <f>IF(D1581&lt;&gt;"",MAX('DDD Model Calculations'!$D$20-'Weather Data'!D1581,0),MAX('DDD Model Calculations'!$D$20-AVERAGE('Weather Data'!D1580,'Weather Data'!D1582),0))</f>
        <v>12</v>
      </c>
      <c r="I1581">
        <f>IF(E1581&lt;&gt;"",MAX('DDD Model Calculations'!$D$20-'Weather Data'!E1581,0),MAX('DDD Model Calculations'!$D$20-AVERAGE('Weather Data'!E1580,'Weather Data'!E1582),0))</f>
        <v>13.599999904632568</v>
      </c>
      <c r="J1581">
        <f>IF(F1581&lt;&gt;"",MAX('DDD Model Calculations'!$D$20-'Weather Data'!F1581,0),MAX('DDD Model Calculations'!$D$20-AVERAGE('Weather Data'!F1580,'Weather Data'!F1582),0))</f>
        <v>12.199999809265137</v>
      </c>
      <c r="K1581">
        <f>IF(G1581&lt;&gt;"",MAX('DDD Model Calculations'!$D$20-'Weather Data'!G1581,0),MAX('DDD Model Calculations'!$D$20-AVERAGE('Weather Data'!G1580,'Weather Data'!G1582),0))</f>
        <v>12.900000095367432</v>
      </c>
      <c r="L1581" s="2">
        <f t="shared" si="120"/>
        <v>43219</v>
      </c>
      <c r="M1581">
        <f t="shared" si="121"/>
        <v>17116.70000012964</v>
      </c>
      <c r="N1581">
        <f t="shared" si="122"/>
        <v>18050.199998565018</v>
      </c>
      <c r="O1581">
        <f t="shared" si="123"/>
        <v>20422.799998119473</v>
      </c>
      <c r="P1581">
        <f t="shared" si="124"/>
        <v>25151.900016777217</v>
      </c>
    </row>
    <row r="1582" spans="1:16" x14ac:dyDescent="0.4">
      <c r="A1582" s="1">
        <v>2018</v>
      </c>
      <c r="B1582" s="1">
        <v>4</v>
      </c>
      <c r="C1582" s="1">
        <v>30</v>
      </c>
      <c r="D1582" s="1">
        <v>10.60000038146973</v>
      </c>
      <c r="E1582" s="1">
        <v>8.1999998092651367</v>
      </c>
      <c r="F1582" s="1">
        <v>10.69999980926514</v>
      </c>
      <c r="G1582" s="1">
        <v>9.3999996185302734</v>
      </c>
      <c r="H1582">
        <f>IF(D1582&lt;&gt;"",MAX('DDD Model Calculations'!$D$20-'Weather Data'!D1582,0),MAX('DDD Model Calculations'!$D$20-AVERAGE('Weather Data'!D1581,'Weather Data'!D1583),0))</f>
        <v>7.3999996185302699</v>
      </c>
      <c r="I1582">
        <f>IF(E1582&lt;&gt;"",MAX('DDD Model Calculations'!$D$20-'Weather Data'!E1582,0),MAX('DDD Model Calculations'!$D$20-AVERAGE('Weather Data'!E1581,'Weather Data'!E1583),0))</f>
        <v>9.8000001907348633</v>
      </c>
      <c r="J1582">
        <f>IF(F1582&lt;&gt;"",MAX('DDD Model Calculations'!$D$20-'Weather Data'!F1582,0),MAX('DDD Model Calculations'!$D$20-AVERAGE('Weather Data'!F1581,'Weather Data'!F1583),0))</f>
        <v>7.3000001907348597</v>
      </c>
      <c r="K1582">
        <f>IF(G1582&lt;&gt;"",MAX('DDD Model Calculations'!$D$20-'Weather Data'!G1582,0),MAX('DDD Model Calculations'!$D$20-AVERAGE('Weather Data'!G1581,'Weather Data'!G1583),0))</f>
        <v>8.6000003814697266</v>
      </c>
      <c r="L1582" s="2">
        <f t="shared" si="120"/>
        <v>43220</v>
      </c>
      <c r="M1582">
        <f t="shared" si="121"/>
        <v>17124.09999974817</v>
      </c>
      <c r="N1582">
        <f t="shared" si="122"/>
        <v>18059.999998755753</v>
      </c>
      <c r="O1582">
        <f t="shared" si="123"/>
        <v>20430.099998310208</v>
      </c>
      <c r="P1582">
        <f t="shared" si="124"/>
        <v>25160.500017158687</v>
      </c>
    </row>
    <row r="1583" spans="1:16" x14ac:dyDescent="0.4">
      <c r="A1583" s="1">
        <v>2018</v>
      </c>
      <c r="B1583" s="1">
        <v>5</v>
      </c>
      <c r="C1583" s="1">
        <v>1</v>
      </c>
      <c r="D1583" s="1">
        <v>18</v>
      </c>
      <c r="E1583" s="1">
        <v>15.39999961853027</v>
      </c>
      <c r="F1583" s="1">
        <v>10.10000038146973</v>
      </c>
      <c r="G1583" s="1">
        <v>13.89999961853027</v>
      </c>
      <c r="H1583">
        <f>IF(D1583&lt;&gt;"",MAX('DDD Model Calculations'!$D$20-'Weather Data'!D1583,0),MAX('DDD Model Calculations'!$D$20-AVERAGE('Weather Data'!D1582,'Weather Data'!D1584),0))</f>
        <v>0</v>
      </c>
      <c r="I1583">
        <f>IF(E1583&lt;&gt;"",MAX('DDD Model Calculations'!$D$20-'Weather Data'!E1583,0),MAX('DDD Model Calculations'!$D$20-AVERAGE('Weather Data'!E1582,'Weather Data'!E1584),0))</f>
        <v>2.6000003814697301</v>
      </c>
      <c r="J1583">
        <f>IF(F1583&lt;&gt;"",MAX('DDD Model Calculations'!$D$20-'Weather Data'!F1583,0),MAX('DDD Model Calculations'!$D$20-AVERAGE('Weather Data'!F1582,'Weather Data'!F1584),0))</f>
        <v>7.8999996185302699</v>
      </c>
      <c r="K1583">
        <f>IF(G1583&lt;&gt;"",MAX('DDD Model Calculations'!$D$20-'Weather Data'!G1583,0),MAX('DDD Model Calculations'!$D$20-AVERAGE('Weather Data'!G1582,'Weather Data'!G1584),0))</f>
        <v>4.1000003814697301</v>
      </c>
      <c r="L1583" s="2">
        <f t="shared" si="120"/>
        <v>43221</v>
      </c>
      <c r="M1583">
        <f t="shared" si="121"/>
        <v>17124.09999974817</v>
      </c>
      <c r="N1583">
        <f t="shared" si="122"/>
        <v>18062.599999137223</v>
      </c>
      <c r="O1583">
        <f t="shared" si="123"/>
        <v>20437.999997928739</v>
      </c>
      <c r="P1583">
        <f t="shared" si="124"/>
        <v>25164.600017540157</v>
      </c>
    </row>
    <row r="1584" spans="1:16" x14ac:dyDescent="0.4">
      <c r="A1584" s="1">
        <v>2018</v>
      </c>
      <c r="B1584" s="1">
        <v>5</v>
      </c>
      <c r="C1584" s="1">
        <v>2</v>
      </c>
      <c r="D1584" s="1">
        <v>22.79999923706055</v>
      </c>
      <c r="E1584" s="1">
        <v>20.5</v>
      </c>
      <c r="F1584" s="1">
        <v>19</v>
      </c>
      <c r="G1584" s="1">
        <v>3.5</v>
      </c>
      <c r="H1584">
        <f>IF(D1584&lt;&gt;"",MAX('DDD Model Calculations'!$D$20-'Weather Data'!D1584,0),MAX('DDD Model Calculations'!$D$20-AVERAGE('Weather Data'!D1583,'Weather Data'!D1585),0))</f>
        <v>0</v>
      </c>
      <c r="I1584">
        <f>IF(E1584&lt;&gt;"",MAX('DDD Model Calculations'!$D$20-'Weather Data'!E1584,0),MAX('DDD Model Calculations'!$D$20-AVERAGE('Weather Data'!E1583,'Weather Data'!E1585),0))</f>
        <v>0</v>
      </c>
      <c r="J1584">
        <f>IF(F1584&lt;&gt;"",MAX('DDD Model Calculations'!$D$20-'Weather Data'!F1584,0),MAX('DDD Model Calculations'!$D$20-AVERAGE('Weather Data'!F1583,'Weather Data'!F1585),0))</f>
        <v>0</v>
      </c>
      <c r="K1584">
        <f>IF(G1584&lt;&gt;"",MAX('DDD Model Calculations'!$D$20-'Weather Data'!G1584,0),MAX('DDD Model Calculations'!$D$20-AVERAGE('Weather Data'!G1583,'Weather Data'!G1585),0))</f>
        <v>14.5</v>
      </c>
      <c r="L1584" s="2">
        <f t="shared" si="120"/>
        <v>43222</v>
      </c>
      <c r="M1584">
        <f t="shared" si="121"/>
        <v>17124.09999974817</v>
      </c>
      <c r="N1584">
        <f t="shared" si="122"/>
        <v>18062.599999137223</v>
      </c>
      <c r="O1584">
        <f t="shared" si="123"/>
        <v>20437.999997928739</v>
      </c>
      <c r="P1584">
        <f t="shared" si="124"/>
        <v>25179.100017540157</v>
      </c>
    </row>
    <row r="1585" spans="1:16" x14ac:dyDescent="0.4">
      <c r="A1585" s="1">
        <v>2018</v>
      </c>
      <c r="B1585" s="1">
        <v>5</v>
      </c>
      <c r="C1585" s="1">
        <v>3</v>
      </c>
      <c r="D1585" s="1">
        <v>15.89999961853027</v>
      </c>
      <c r="E1585" s="1">
        <v>16.60000038146973</v>
      </c>
      <c r="F1585" s="1">
        <v>13.69999980926514</v>
      </c>
      <c r="G1585" s="1">
        <v>6.5</v>
      </c>
      <c r="H1585">
        <f>IF(D1585&lt;&gt;"",MAX('DDD Model Calculations'!$D$20-'Weather Data'!D1585,0),MAX('DDD Model Calculations'!$D$20-AVERAGE('Weather Data'!D1584,'Weather Data'!D1586),0))</f>
        <v>2.1000003814697301</v>
      </c>
      <c r="I1585">
        <f>IF(E1585&lt;&gt;"",MAX('DDD Model Calculations'!$D$20-'Weather Data'!E1585,0),MAX('DDD Model Calculations'!$D$20-AVERAGE('Weather Data'!E1584,'Weather Data'!E1586),0))</f>
        <v>1.3999996185302699</v>
      </c>
      <c r="J1585">
        <f>IF(F1585&lt;&gt;"",MAX('DDD Model Calculations'!$D$20-'Weather Data'!F1585,0),MAX('DDD Model Calculations'!$D$20-AVERAGE('Weather Data'!F1584,'Weather Data'!F1586),0))</f>
        <v>4.3000001907348597</v>
      </c>
      <c r="K1585">
        <f>IF(G1585&lt;&gt;"",MAX('DDD Model Calculations'!$D$20-'Weather Data'!G1585,0),MAX('DDD Model Calculations'!$D$20-AVERAGE('Weather Data'!G1584,'Weather Data'!G1586),0))</f>
        <v>11.5</v>
      </c>
      <c r="L1585" s="2">
        <f t="shared" si="120"/>
        <v>43223</v>
      </c>
      <c r="M1585">
        <f t="shared" si="121"/>
        <v>17126.20000012964</v>
      </c>
      <c r="N1585">
        <f t="shared" si="122"/>
        <v>18063.999998755753</v>
      </c>
      <c r="O1585">
        <f t="shared" si="123"/>
        <v>20442.299998119473</v>
      </c>
      <c r="P1585">
        <f t="shared" si="124"/>
        <v>25190.600017540157</v>
      </c>
    </row>
    <row r="1586" spans="1:16" x14ac:dyDescent="0.4">
      <c r="A1586" s="1">
        <v>2018</v>
      </c>
      <c r="B1586" s="1">
        <v>5</v>
      </c>
      <c r="C1586" s="1">
        <v>4</v>
      </c>
      <c r="D1586" s="1">
        <v>16.60000038146973</v>
      </c>
      <c r="E1586" s="1">
        <v>15.5</v>
      </c>
      <c r="F1586" s="1">
        <v>14.60000038146973</v>
      </c>
      <c r="G1586" s="1">
        <v>10.5</v>
      </c>
      <c r="H1586">
        <f>IF(D1586&lt;&gt;"",MAX('DDD Model Calculations'!$D$20-'Weather Data'!D1586,0),MAX('DDD Model Calculations'!$D$20-AVERAGE('Weather Data'!D1585,'Weather Data'!D1587),0))</f>
        <v>1.3999996185302699</v>
      </c>
      <c r="I1586">
        <f>IF(E1586&lt;&gt;"",MAX('DDD Model Calculations'!$D$20-'Weather Data'!E1586,0),MAX('DDD Model Calculations'!$D$20-AVERAGE('Weather Data'!E1585,'Weather Data'!E1587),0))</f>
        <v>2.5</v>
      </c>
      <c r="J1586">
        <f>IF(F1586&lt;&gt;"",MAX('DDD Model Calculations'!$D$20-'Weather Data'!F1586,0),MAX('DDD Model Calculations'!$D$20-AVERAGE('Weather Data'!F1585,'Weather Data'!F1587),0))</f>
        <v>3.3999996185302699</v>
      </c>
      <c r="K1586">
        <f>IF(G1586&lt;&gt;"",MAX('DDD Model Calculations'!$D$20-'Weather Data'!G1586,0),MAX('DDD Model Calculations'!$D$20-AVERAGE('Weather Data'!G1585,'Weather Data'!G1587),0))</f>
        <v>7.5</v>
      </c>
      <c r="L1586" s="2">
        <f t="shared" si="120"/>
        <v>43224</v>
      </c>
      <c r="M1586">
        <f t="shared" si="121"/>
        <v>17127.59999974817</v>
      </c>
      <c r="N1586">
        <f t="shared" si="122"/>
        <v>18066.499998755753</v>
      </c>
      <c r="O1586">
        <f t="shared" si="123"/>
        <v>20445.699997738004</v>
      </c>
      <c r="P1586">
        <f t="shared" si="124"/>
        <v>25198.100017540157</v>
      </c>
    </row>
    <row r="1587" spans="1:16" x14ac:dyDescent="0.4">
      <c r="A1587" s="1">
        <v>2018</v>
      </c>
      <c r="B1587" s="1">
        <v>5</v>
      </c>
      <c r="C1587" s="1">
        <v>5</v>
      </c>
      <c r="D1587" s="1">
        <v>16.39999961853027</v>
      </c>
      <c r="E1587" s="1">
        <v>15.89999961853027</v>
      </c>
      <c r="F1587" s="1">
        <v>14.69999980926514</v>
      </c>
      <c r="G1587" s="1">
        <v>9</v>
      </c>
      <c r="H1587">
        <f>IF(D1587&lt;&gt;"",MAX('DDD Model Calculations'!$D$20-'Weather Data'!D1587,0),MAX('DDD Model Calculations'!$D$20-AVERAGE('Weather Data'!D1586,'Weather Data'!D1588),0))</f>
        <v>1.6000003814697301</v>
      </c>
      <c r="I1587">
        <f>IF(E1587&lt;&gt;"",MAX('DDD Model Calculations'!$D$20-'Weather Data'!E1587,0),MAX('DDD Model Calculations'!$D$20-AVERAGE('Weather Data'!E1586,'Weather Data'!E1588),0))</f>
        <v>2.1000003814697301</v>
      </c>
      <c r="J1587">
        <f>IF(F1587&lt;&gt;"",MAX('DDD Model Calculations'!$D$20-'Weather Data'!F1587,0),MAX('DDD Model Calculations'!$D$20-AVERAGE('Weather Data'!F1586,'Weather Data'!F1588),0))</f>
        <v>3.3000001907348597</v>
      </c>
      <c r="K1587">
        <f>IF(G1587&lt;&gt;"",MAX('DDD Model Calculations'!$D$20-'Weather Data'!G1587,0),MAX('DDD Model Calculations'!$D$20-AVERAGE('Weather Data'!G1586,'Weather Data'!G1588),0))</f>
        <v>9</v>
      </c>
      <c r="L1587" s="2">
        <f t="shared" si="120"/>
        <v>43225</v>
      </c>
      <c r="M1587">
        <f t="shared" si="121"/>
        <v>17129.20000012964</v>
      </c>
      <c r="N1587">
        <f t="shared" si="122"/>
        <v>18068.599999137223</v>
      </c>
      <c r="O1587">
        <f t="shared" si="123"/>
        <v>20448.999997928739</v>
      </c>
      <c r="P1587">
        <f t="shared" si="124"/>
        <v>25207.100017540157</v>
      </c>
    </row>
    <row r="1588" spans="1:16" x14ac:dyDescent="0.4">
      <c r="A1588" s="1">
        <v>2018</v>
      </c>
      <c r="B1588" s="1">
        <v>5</v>
      </c>
      <c r="C1588" s="1">
        <v>6</v>
      </c>
      <c r="D1588" s="1">
        <v>14.80000019073486</v>
      </c>
      <c r="E1588" s="1">
        <v>16.60000038146973</v>
      </c>
      <c r="F1588" s="1">
        <v>14</v>
      </c>
      <c r="G1588" s="1">
        <v>6.5999999046325684</v>
      </c>
      <c r="H1588">
        <f>IF(D1588&lt;&gt;"",MAX('DDD Model Calculations'!$D$20-'Weather Data'!D1588,0),MAX('DDD Model Calculations'!$D$20-AVERAGE('Weather Data'!D1587,'Weather Data'!D1589),0))</f>
        <v>3.1999998092651403</v>
      </c>
      <c r="I1588">
        <f>IF(E1588&lt;&gt;"",MAX('DDD Model Calculations'!$D$20-'Weather Data'!E1588,0),MAX('DDD Model Calculations'!$D$20-AVERAGE('Weather Data'!E1587,'Weather Data'!E1589),0))</f>
        <v>1.3999996185302699</v>
      </c>
      <c r="J1588">
        <f>IF(F1588&lt;&gt;"",MAX('DDD Model Calculations'!$D$20-'Weather Data'!F1588,0),MAX('DDD Model Calculations'!$D$20-AVERAGE('Weather Data'!F1587,'Weather Data'!F1589),0))</f>
        <v>4</v>
      </c>
      <c r="K1588">
        <f>IF(G1588&lt;&gt;"",MAX('DDD Model Calculations'!$D$20-'Weather Data'!G1588,0),MAX('DDD Model Calculations'!$D$20-AVERAGE('Weather Data'!G1587,'Weather Data'!G1589),0))</f>
        <v>11.400000095367432</v>
      </c>
      <c r="L1588" s="2">
        <f t="shared" si="120"/>
        <v>43226</v>
      </c>
      <c r="M1588">
        <f t="shared" si="121"/>
        <v>17132.399999938905</v>
      </c>
      <c r="N1588">
        <f t="shared" si="122"/>
        <v>18069.999998755753</v>
      </c>
      <c r="O1588">
        <f t="shared" si="123"/>
        <v>20452.999997928739</v>
      </c>
      <c r="P1588">
        <f t="shared" si="124"/>
        <v>25218.500017635524</v>
      </c>
    </row>
    <row r="1589" spans="1:16" x14ac:dyDescent="0.4">
      <c r="A1589" s="1">
        <v>2018</v>
      </c>
      <c r="B1589" s="1">
        <v>5</v>
      </c>
      <c r="C1589" s="1">
        <v>7</v>
      </c>
      <c r="D1589" s="1">
        <v>12.89999961853027</v>
      </c>
      <c r="E1589" s="1">
        <v>12.39999961853027</v>
      </c>
      <c r="F1589" s="1">
        <v>10</v>
      </c>
      <c r="G1589" s="1">
        <v>10.60000038146973</v>
      </c>
      <c r="H1589">
        <f>IF(D1589&lt;&gt;"",MAX('DDD Model Calculations'!$D$20-'Weather Data'!D1589,0),MAX('DDD Model Calculations'!$D$20-AVERAGE('Weather Data'!D1588,'Weather Data'!D1590),0))</f>
        <v>5.1000003814697301</v>
      </c>
      <c r="I1589">
        <f>IF(E1589&lt;&gt;"",MAX('DDD Model Calculations'!$D$20-'Weather Data'!E1589,0),MAX('DDD Model Calculations'!$D$20-AVERAGE('Weather Data'!E1588,'Weather Data'!E1590),0))</f>
        <v>5.6000003814697301</v>
      </c>
      <c r="J1589">
        <f>IF(F1589&lt;&gt;"",MAX('DDD Model Calculations'!$D$20-'Weather Data'!F1589,0),MAX('DDD Model Calculations'!$D$20-AVERAGE('Weather Data'!F1588,'Weather Data'!F1590),0))</f>
        <v>8</v>
      </c>
      <c r="K1589">
        <f>IF(G1589&lt;&gt;"",MAX('DDD Model Calculations'!$D$20-'Weather Data'!G1589,0),MAX('DDD Model Calculations'!$D$20-AVERAGE('Weather Data'!G1588,'Weather Data'!G1590),0))</f>
        <v>7.3999996185302699</v>
      </c>
      <c r="L1589" s="2">
        <f t="shared" si="120"/>
        <v>43227</v>
      </c>
      <c r="M1589">
        <f t="shared" si="121"/>
        <v>17137.500000320375</v>
      </c>
      <c r="N1589">
        <f t="shared" si="122"/>
        <v>18075.599999137223</v>
      </c>
      <c r="O1589">
        <f t="shared" si="123"/>
        <v>20460.999997928739</v>
      </c>
      <c r="P1589">
        <f t="shared" si="124"/>
        <v>25225.900017254055</v>
      </c>
    </row>
    <row r="1590" spans="1:16" x14ac:dyDescent="0.4">
      <c r="A1590" s="1">
        <v>2018</v>
      </c>
      <c r="B1590" s="1">
        <v>5</v>
      </c>
      <c r="C1590" s="1">
        <v>8</v>
      </c>
      <c r="D1590" s="1">
        <v>12.80000019073486</v>
      </c>
      <c r="E1590" s="1">
        <v>12.89999961853027</v>
      </c>
      <c r="F1590" s="1">
        <v>13.69999980926514</v>
      </c>
      <c r="G1590" s="1">
        <v>8.8000001907348633</v>
      </c>
      <c r="H1590">
        <f>IF(D1590&lt;&gt;"",MAX('DDD Model Calculations'!$D$20-'Weather Data'!D1590,0),MAX('DDD Model Calculations'!$D$20-AVERAGE('Weather Data'!D1589,'Weather Data'!D1591),0))</f>
        <v>5.1999998092651403</v>
      </c>
      <c r="I1590">
        <f>IF(E1590&lt;&gt;"",MAX('DDD Model Calculations'!$D$20-'Weather Data'!E1590,0),MAX('DDD Model Calculations'!$D$20-AVERAGE('Weather Data'!E1589,'Weather Data'!E1591),0))</f>
        <v>5.1000003814697301</v>
      </c>
      <c r="J1590">
        <f>IF(F1590&lt;&gt;"",MAX('DDD Model Calculations'!$D$20-'Weather Data'!F1590,0),MAX('DDD Model Calculations'!$D$20-AVERAGE('Weather Data'!F1589,'Weather Data'!F1591),0))</f>
        <v>4.3000001907348597</v>
      </c>
      <c r="K1590">
        <f>IF(G1590&lt;&gt;"",MAX('DDD Model Calculations'!$D$20-'Weather Data'!G1590,0),MAX('DDD Model Calculations'!$D$20-AVERAGE('Weather Data'!G1589,'Weather Data'!G1591),0))</f>
        <v>9.1999998092651367</v>
      </c>
      <c r="L1590" s="2">
        <f t="shared" si="120"/>
        <v>43228</v>
      </c>
      <c r="M1590">
        <f t="shared" si="121"/>
        <v>17142.70000012964</v>
      </c>
      <c r="N1590">
        <f t="shared" si="122"/>
        <v>18080.699999518692</v>
      </c>
      <c r="O1590">
        <f t="shared" si="123"/>
        <v>20465.299998119473</v>
      </c>
      <c r="P1590">
        <f t="shared" si="124"/>
        <v>25235.10001706332</v>
      </c>
    </row>
    <row r="1591" spans="1:16" x14ac:dyDescent="0.4">
      <c r="A1591" s="1">
        <v>2018</v>
      </c>
      <c r="B1591" s="1">
        <v>5</v>
      </c>
      <c r="C1591" s="1">
        <v>9</v>
      </c>
      <c r="D1591" s="1">
        <v>15.80000019073486</v>
      </c>
      <c r="E1591" s="1">
        <v>16.29999923706055</v>
      </c>
      <c r="F1591" s="1">
        <v>16.79999923706055</v>
      </c>
      <c r="G1591" s="1">
        <v>7.8000001907348633</v>
      </c>
      <c r="H1591">
        <f>IF(D1591&lt;&gt;"",MAX('DDD Model Calculations'!$D$20-'Weather Data'!D1591,0),MAX('DDD Model Calculations'!$D$20-AVERAGE('Weather Data'!D1590,'Weather Data'!D1592),0))</f>
        <v>2.1999998092651403</v>
      </c>
      <c r="I1591">
        <f>IF(E1591&lt;&gt;"",MAX('DDD Model Calculations'!$D$20-'Weather Data'!E1591,0),MAX('DDD Model Calculations'!$D$20-AVERAGE('Weather Data'!E1590,'Weather Data'!E1592),0))</f>
        <v>1.7000007629394496</v>
      </c>
      <c r="J1591">
        <f>IF(F1591&lt;&gt;"",MAX('DDD Model Calculations'!$D$20-'Weather Data'!F1591,0),MAX('DDD Model Calculations'!$D$20-AVERAGE('Weather Data'!F1590,'Weather Data'!F1592),0))</f>
        <v>1.2000007629394496</v>
      </c>
      <c r="K1591">
        <f>IF(G1591&lt;&gt;"",MAX('DDD Model Calculations'!$D$20-'Weather Data'!G1591,0),MAX('DDD Model Calculations'!$D$20-AVERAGE('Weather Data'!G1590,'Weather Data'!G1592),0))</f>
        <v>10.199999809265137</v>
      </c>
      <c r="L1591" s="2">
        <f t="shared" si="120"/>
        <v>43229</v>
      </c>
      <c r="M1591">
        <f t="shared" si="121"/>
        <v>17144.899999938905</v>
      </c>
      <c r="N1591">
        <f t="shared" si="122"/>
        <v>18082.400000281632</v>
      </c>
      <c r="O1591">
        <f t="shared" si="123"/>
        <v>20466.499998882413</v>
      </c>
      <c r="P1591">
        <f t="shared" si="124"/>
        <v>25245.300016872585</v>
      </c>
    </row>
    <row r="1592" spans="1:16" x14ac:dyDescent="0.4">
      <c r="A1592" s="1">
        <v>2018</v>
      </c>
      <c r="B1592" s="1">
        <v>5</v>
      </c>
      <c r="C1592" s="1">
        <v>10</v>
      </c>
      <c r="D1592" s="1">
        <v>12.60000038146973</v>
      </c>
      <c r="E1592" s="1">
        <v>10.89999961853027</v>
      </c>
      <c r="F1592" s="1">
        <v>12.10000038146973</v>
      </c>
      <c r="G1592" s="1">
        <v>3.5</v>
      </c>
      <c r="H1592">
        <f>IF(D1592&lt;&gt;"",MAX('DDD Model Calculations'!$D$20-'Weather Data'!D1592,0),MAX('DDD Model Calculations'!$D$20-AVERAGE('Weather Data'!D1591,'Weather Data'!D1593),0))</f>
        <v>5.3999996185302699</v>
      </c>
      <c r="I1592">
        <f>IF(E1592&lt;&gt;"",MAX('DDD Model Calculations'!$D$20-'Weather Data'!E1592,0),MAX('DDD Model Calculations'!$D$20-AVERAGE('Weather Data'!E1591,'Weather Data'!E1593),0))</f>
        <v>7.1000003814697301</v>
      </c>
      <c r="J1592">
        <f>IF(F1592&lt;&gt;"",MAX('DDD Model Calculations'!$D$20-'Weather Data'!F1592,0),MAX('DDD Model Calculations'!$D$20-AVERAGE('Weather Data'!F1591,'Weather Data'!F1593),0))</f>
        <v>5.8999996185302699</v>
      </c>
      <c r="K1592">
        <f>IF(G1592&lt;&gt;"",MAX('DDD Model Calculations'!$D$20-'Weather Data'!G1592,0),MAX('DDD Model Calculations'!$D$20-AVERAGE('Weather Data'!G1591,'Weather Data'!G1593),0))</f>
        <v>14.5</v>
      </c>
      <c r="L1592" s="2">
        <f t="shared" si="120"/>
        <v>43230</v>
      </c>
      <c r="M1592">
        <f t="shared" si="121"/>
        <v>17150.299999557436</v>
      </c>
      <c r="N1592">
        <f t="shared" si="122"/>
        <v>18089.500000663102</v>
      </c>
      <c r="O1592">
        <f t="shared" si="123"/>
        <v>20472.399998500943</v>
      </c>
      <c r="P1592">
        <f t="shared" si="124"/>
        <v>25259.800016872585</v>
      </c>
    </row>
    <row r="1593" spans="1:16" x14ac:dyDescent="0.4">
      <c r="A1593" s="1">
        <v>2018</v>
      </c>
      <c r="B1593" s="1">
        <v>5</v>
      </c>
      <c r="C1593" s="1">
        <v>11</v>
      </c>
      <c r="D1593" s="1">
        <v>8.1000003814697266</v>
      </c>
      <c r="E1593" s="1">
        <v>5.9000000953674316</v>
      </c>
      <c r="F1593" s="1">
        <v>6.1999998092651367</v>
      </c>
      <c r="G1593" s="1">
        <v>3.5999999046325679</v>
      </c>
      <c r="H1593">
        <f>IF(D1593&lt;&gt;"",MAX('DDD Model Calculations'!$D$20-'Weather Data'!D1593,0),MAX('DDD Model Calculations'!$D$20-AVERAGE('Weather Data'!D1592,'Weather Data'!D1594),0))</f>
        <v>9.8999996185302734</v>
      </c>
      <c r="I1593">
        <f>IF(E1593&lt;&gt;"",MAX('DDD Model Calculations'!$D$20-'Weather Data'!E1593,0),MAX('DDD Model Calculations'!$D$20-AVERAGE('Weather Data'!E1592,'Weather Data'!E1594),0))</f>
        <v>12.099999904632568</v>
      </c>
      <c r="J1593">
        <f>IF(F1593&lt;&gt;"",MAX('DDD Model Calculations'!$D$20-'Weather Data'!F1593,0),MAX('DDD Model Calculations'!$D$20-AVERAGE('Weather Data'!F1592,'Weather Data'!F1594),0))</f>
        <v>11.800000190734863</v>
      </c>
      <c r="K1593">
        <f>IF(G1593&lt;&gt;"",MAX('DDD Model Calculations'!$D$20-'Weather Data'!G1593,0),MAX('DDD Model Calculations'!$D$20-AVERAGE('Weather Data'!G1592,'Weather Data'!G1594),0))</f>
        <v>14.400000095367432</v>
      </c>
      <c r="L1593" s="2">
        <f t="shared" si="120"/>
        <v>43231</v>
      </c>
      <c r="M1593">
        <f t="shared" si="121"/>
        <v>17160.199999175966</v>
      </c>
      <c r="N1593">
        <f t="shared" si="122"/>
        <v>18101.600000567734</v>
      </c>
      <c r="O1593">
        <f t="shared" si="123"/>
        <v>20484.199998691678</v>
      </c>
      <c r="P1593">
        <f t="shared" si="124"/>
        <v>25274.200016967952</v>
      </c>
    </row>
    <row r="1594" spans="1:16" x14ac:dyDescent="0.4">
      <c r="A1594" s="1">
        <v>2018</v>
      </c>
      <c r="B1594" s="1">
        <v>5</v>
      </c>
      <c r="C1594" s="1">
        <v>12</v>
      </c>
      <c r="D1594" s="1">
        <v>11.10000038146973</v>
      </c>
      <c r="E1594" s="1">
        <v>10.60000038146973</v>
      </c>
      <c r="F1594" s="1">
        <v>9.3000001907348633</v>
      </c>
      <c r="G1594" s="1">
        <v>7.3000001907348633</v>
      </c>
      <c r="H1594">
        <f>IF(D1594&lt;&gt;"",MAX('DDD Model Calculations'!$D$20-'Weather Data'!D1594,0),MAX('DDD Model Calculations'!$D$20-AVERAGE('Weather Data'!D1593,'Weather Data'!D1595),0))</f>
        <v>6.8999996185302699</v>
      </c>
      <c r="I1594">
        <f>IF(E1594&lt;&gt;"",MAX('DDD Model Calculations'!$D$20-'Weather Data'!E1594,0),MAX('DDD Model Calculations'!$D$20-AVERAGE('Weather Data'!E1593,'Weather Data'!E1595),0))</f>
        <v>7.3999996185302699</v>
      </c>
      <c r="J1594">
        <f>IF(F1594&lt;&gt;"",MAX('DDD Model Calculations'!$D$20-'Weather Data'!F1594,0),MAX('DDD Model Calculations'!$D$20-AVERAGE('Weather Data'!F1593,'Weather Data'!F1595),0))</f>
        <v>8.6999998092651367</v>
      </c>
      <c r="K1594">
        <f>IF(G1594&lt;&gt;"",MAX('DDD Model Calculations'!$D$20-'Weather Data'!G1594,0),MAX('DDD Model Calculations'!$D$20-AVERAGE('Weather Data'!G1593,'Weather Data'!G1595),0))</f>
        <v>10.699999809265137</v>
      </c>
      <c r="L1594" s="2">
        <f t="shared" si="120"/>
        <v>43232</v>
      </c>
      <c r="M1594">
        <f t="shared" si="121"/>
        <v>17167.099998794496</v>
      </c>
      <c r="N1594">
        <f t="shared" si="122"/>
        <v>18109.000000186265</v>
      </c>
      <c r="O1594">
        <f t="shared" si="123"/>
        <v>20492.899998500943</v>
      </c>
      <c r="P1594">
        <f t="shared" si="124"/>
        <v>25284.900016777217</v>
      </c>
    </row>
    <row r="1595" spans="1:16" x14ac:dyDescent="0.4">
      <c r="A1595" s="1">
        <v>2018</v>
      </c>
      <c r="B1595" s="1">
        <v>5</v>
      </c>
      <c r="C1595" s="1">
        <v>13</v>
      </c>
      <c r="D1595" s="1">
        <v>12.69999980926514</v>
      </c>
      <c r="E1595" s="1">
        <v>14</v>
      </c>
      <c r="F1595" s="1">
        <v>12</v>
      </c>
      <c r="G1595" s="1"/>
      <c r="H1595">
        <f>IF(D1595&lt;&gt;"",MAX('DDD Model Calculations'!$D$20-'Weather Data'!D1595,0),MAX('DDD Model Calculations'!$D$20-AVERAGE('Weather Data'!D1594,'Weather Data'!D1596),0))</f>
        <v>5.3000001907348597</v>
      </c>
      <c r="I1595">
        <f>IF(E1595&lt;&gt;"",MAX('DDD Model Calculations'!$D$20-'Weather Data'!E1595,0),MAX('DDD Model Calculations'!$D$20-AVERAGE('Weather Data'!E1594,'Weather Data'!E1596),0))</f>
        <v>4</v>
      </c>
      <c r="J1595">
        <f>IF(F1595&lt;&gt;"",MAX('DDD Model Calculations'!$D$20-'Weather Data'!F1595,0),MAX('DDD Model Calculations'!$D$20-AVERAGE('Weather Data'!F1594,'Weather Data'!F1596),0))</f>
        <v>6</v>
      </c>
      <c r="K1595">
        <f>IF(G1595&lt;&gt;"",MAX('DDD Model Calculations'!$D$20-'Weather Data'!G1595,0),MAX('DDD Model Calculations'!$D$20-AVERAGE('Weather Data'!G1594,'Weather Data'!G1596),0))</f>
        <v>6.1500000953674334</v>
      </c>
      <c r="L1595" s="2">
        <f t="shared" si="120"/>
        <v>43233</v>
      </c>
      <c r="M1595">
        <f t="shared" si="121"/>
        <v>17172.399998985231</v>
      </c>
      <c r="N1595">
        <f t="shared" si="122"/>
        <v>18113.000000186265</v>
      </c>
      <c r="O1595">
        <f t="shared" si="123"/>
        <v>20498.899998500943</v>
      </c>
      <c r="P1595">
        <f t="shared" si="124"/>
        <v>25291.050016872585</v>
      </c>
    </row>
    <row r="1596" spans="1:16" x14ac:dyDescent="0.4">
      <c r="A1596" s="1">
        <v>2018</v>
      </c>
      <c r="B1596" s="1">
        <v>5</v>
      </c>
      <c r="C1596" s="1">
        <v>14</v>
      </c>
      <c r="D1596" s="1">
        <v>16.79999923706055</v>
      </c>
      <c r="E1596" s="1">
        <v>14.19999980926514</v>
      </c>
      <c r="F1596" s="1">
        <v>17.5</v>
      </c>
      <c r="G1596" s="1">
        <v>16.39999961853027</v>
      </c>
      <c r="H1596">
        <f>IF(D1596&lt;&gt;"",MAX('DDD Model Calculations'!$D$20-'Weather Data'!D1596,0),MAX('DDD Model Calculations'!$D$20-AVERAGE('Weather Data'!D1595,'Weather Data'!D1597),0))</f>
        <v>1.2000007629394496</v>
      </c>
      <c r="I1596">
        <f>IF(E1596&lt;&gt;"",MAX('DDD Model Calculations'!$D$20-'Weather Data'!E1596,0),MAX('DDD Model Calculations'!$D$20-AVERAGE('Weather Data'!E1595,'Weather Data'!E1597),0))</f>
        <v>3.8000001907348597</v>
      </c>
      <c r="J1596">
        <f>IF(F1596&lt;&gt;"",MAX('DDD Model Calculations'!$D$20-'Weather Data'!F1596,0),MAX('DDD Model Calculations'!$D$20-AVERAGE('Weather Data'!F1595,'Weather Data'!F1597),0))</f>
        <v>0.5</v>
      </c>
      <c r="K1596">
        <f>IF(G1596&lt;&gt;"",MAX('DDD Model Calculations'!$D$20-'Weather Data'!G1596,0),MAX('DDD Model Calculations'!$D$20-AVERAGE('Weather Data'!G1595,'Weather Data'!G1597),0))</f>
        <v>1.6000003814697301</v>
      </c>
      <c r="L1596" s="2">
        <f t="shared" si="120"/>
        <v>43234</v>
      </c>
      <c r="M1596">
        <f t="shared" si="121"/>
        <v>17173.59999974817</v>
      </c>
      <c r="N1596">
        <f t="shared" si="122"/>
        <v>18116.800000376999</v>
      </c>
      <c r="O1596">
        <f t="shared" si="123"/>
        <v>20499.399998500943</v>
      </c>
      <c r="P1596">
        <f t="shared" si="124"/>
        <v>25292.650017254055</v>
      </c>
    </row>
    <row r="1597" spans="1:16" x14ac:dyDescent="0.4">
      <c r="A1597" s="1">
        <v>2018</v>
      </c>
      <c r="B1597" s="1">
        <v>5</v>
      </c>
      <c r="C1597" s="1">
        <v>15</v>
      </c>
      <c r="D1597" s="1">
        <v>16.20000076293945</v>
      </c>
      <c r="E1597" s="1">
        <v>15.80000019073486</v>
      </c>
      <c r="F1597" s="1">
        <v>14</v>
      </c>
      <c r="G1597" s="1">
        <v>6.4000000953674316</v>
      </c>
      <c r="H1597">
        <f>IF(D1597&lt;&gt;"",MAX('DDD Model Calculations'!$D$20-'Weather Data'!D1597,0),MAX('DDD Model Calculations'!$D$20-AVERAGE('Weather Data'!D1596,'Weather Data'!D1598),0))</f>
        <v>1.7999992370605504</v>
      </c>
      <c r="I1597">
        <f>IF(E1597&lt;&gt;"",MAX('DDD Model Calculations'!$D$20-'Weather Data'!E1597,0),MAX('DDD Model Calculations'!$D$20-AVERAGE('Weather Data'!E1596,'Weather Data'!E1598),0))</f>
        <v>2.1999998092651403</v>
      </c>
      <c r="J1597">
        <f>IF(F1597&lt;&gt;"",MAX('DDD Model Calculations'!$D$20-'Weather Data'!F1597,0),MAX('DDD Model Calculations'!$D$20-AVERAGE('Weather Data'!F1596,'Weather Data'!F1598),0))</f>
        <v>4</v>
      </c>
      <c r="K1597">
        <f>IF(G1597&lt;&gt;"",MAX('DDD Model Calculations'!$D$20-'Weather Data'!G1597,0),MAX('DDD Model Calculations'!$D$20-AVERAGE('Weather Data'!G1596,'Weather Data'!G1598),0))</f>
        <v>11.599999904632568</v>
      </c>
      <c r="L1597" s="2">
        <f t="shared" si="120"/>
        <v>43235</v>
      </c>
      <c r="M1597">
        <f t="shared" si="121"/>
        <v>17175.399998985231</v>
      </c>
      <c r="N1597">
        <f t="shared" si="122"/>
        <v>18119.000000186265</v>
      </c>
      <c r="O1597">
        <f t="shared" si="123"/>
        <v>20503.399998500943</v>
      </c>
      <c r="P1597">
        <f t="shared" si="124"/>
        <v>25304.250017158687</v>
      </c>
    </row>
    <row r="1598" spans="1:16" x14ac:dyDescent="0.4">
      <c r="A1598" s="1">
        <v>2018</v>
      </c>
      <c r="B1598" s="1">
        <v>5</v>
      </c>
      <c r="C1598" s="1">
        <v>16</v>
      </c>
      <c r="D1598" s="1">
        <v>14.10000038146973</v>
      </c>
      <c r="E1598" s="1">
        <v>16.20000076293945</v>
      </c>
      <c r="F1598" s="1">
        <v>13.30000019073486</v>
      </c>
      <c r="G1598" s="1">
        <v>11.10000038146973</v>
      </c>
      <c r="H1598">
        <f>IF(D1598&lt;&gt;"",MAX('DDD Model Calculations'!$D$20-'Weather Data'!D1598,0),MAX('DDD Model Calculations'!$D$20-AVERAGE('Weather Data'!D1597,'Weather Data'!D1599),0))</f>
        <v>3.8999996185302699</v>
      </c>
      <c r="I1598">
        <f>IF(E1598&lt;&gt;"",MAX('DDD Model Calculations'!$D$20-'Weather Data'!E1598,0),MAX('DDD Model Calculations'!$D$20-AVERAGE('Weather Data'!E1597,'Weather Data'!E1599),0))</f>
        <v>1.7999992370605504</v>
      </c>
      <c r="J1598">
        <f>IF(F1598&lt;&gt;"",MAX('DDD Model Calculations'!$D$20-'Weather Data'!F1598,0),MAX('DDD Model Calculations'!$D$20-AVERAGE('Weather Data'!F1597,'Weather Data'!F1599),0))</f>
        <v>4.6999998092651403</v>
      </c>
      <c r="K1598">
        <f>IF(G1598&lt;&gt;"",MAX('DDD Model Calculations'!$D$20-'Weather Data'!G1598,0),MAX('DDD Model Calculations'!$D$20-AVERAGE('Weather Data'!G1597,'Weather Data'!G1599),0))</f>
        <v>6.8999996185302699</v>
      </c>
      <c r="L1598" s="2">
        <f t="shared" si="120"/>
        <v>43236</v>
      </c>
      <c r="M1598">
        <f t="shared" si="121"/>
        <v>17179.299998603761</v>
      </c>
      <c r="N1598">
        <f t="shared" si="122"/>
        <v>18120.799999423325</v>
      </c>
      <c r="O1598">
        <f t="shared" si="123"/>
        <v>20508.099998310208</v>
      </c>
      <c r="P1598">
        <f t="shared" si="124"/>
        <v>25311.150016777217</v>
      </c>
    </row>
    <row r="1599" spans="1:16" x14ac:dyDescent="0.4">
      <c r="A1599" s="1">
        <v>2018</v>
      </c>
      <c r="B1599" s="1">
        <v>5</v>
      </c>
      <c r="C1599" s="1">
        <v>17</v>
      </c>
      <c r="D1599" s="1">
        <v>18</v>
      </c>
      <c r="E1599" s="1">
        <v>18.20000076293945</v>
      </c>
      <c r="F1599" s="1">
        <v>13</v>
      </c>
      <c r="G1599" s="1">
        <v>4.6999998092651367</v>
      </c>
      <c r="H1599">
        <f>IF(D1599&lt;&gt;"",MAX('DDD Model Calculations'!$D$20-'Weather Data'!D1599,0),MAX('DDD Model Calculations'!$D$20-AVERAGE('Weather Data'!D1598,'Weather Data'!D1600),0))</f>
        <v>0</v>
      </c>
      <c r="I1599">
        <f>IF(E1599&lt;&gt;"",MAX('DDD Model Calculations'!$D$20-'Weather Data'!E1599,0),MAX('DDD Model Calculations'!$D$20-AVERAGE('Weather Data'!E1598,'Weather Data'!E1600),0))</f>
        <v>0</v>
      </c>
      <c r="J1599">
        <f>IF(F1599&lt;&gt;"",MAX('DDD Model Calculations'!$D$20-'Weather Data'!F1599,0),MAX('DDD Model Calculations'!$D$20-AVERAGE('Weather Data'!F1598,'Weather Data'!F1600),0))</f>
        <v>5</v>
      </c>
      <c r="K1599">
        <f>IF(G1599&lt;&gt;"",MAX('DDD Model Calculations'!$D$20-'Weather Data'!G1599,0),MAX('DDD Model Calculations'!$D$20-AVERAGE('Weather Data'!G1598,'Weather Data'!G1600),0))</f>
        <v>13.300000190734863</v>
      </c>
      <c r="L1599" s="2">
        <f t="shared" si="120"/>
        <v>43237</v>
      </c>
      <c r="M1599">
        <f t="shared" si="121"/>
        <v>17179.299998603761</v>
      </c>
      <c r="N1599">
        <f t="shared" si="122"/>
        <v>18120.799999423325</v>
      </c>
      <c r="O1599">
        <f t="shared" si="123"/>
        <v>20513.099998310208</v>
      </c>
      <c r="P1599">
        <f t="shared" si="124"/>
        <v>25324.450016967952</v>
      </c>
    </row>
    <row r="1600" spans="1:16" x14ac:dyDescent="0.4">
      <c r="A1600" s="1">
        <v>2018</v>
      </c>
      <c r="B1600" s="1">
        <v>5</v>
      </c>
      <c r="C1600" s="1">
        <v>18</v>
      </c>
      <c r="D1600" s="1">
        <v>13.39999961853027</v>
      </c>
      <c r="E1600" s="1">
        <v>14.60000038146973</v>
      </c>
      <c r="F1600" s="1">
        <v>10.5</v>
      </c>
      <c r="G1600" s="1">
        <v>8.8999996185302734</v>
      </c>
      <c r="H1600">
        <f>IF(D1600&lt;&gt;"",MAX('DDD Model Calculations'!$D$20-'Weather Data'!D1600,0),MAX('DDD Model Calculations'!$D$20-AVERAGE('Weather Data'!D1599,'Weather Data'!D1601),0))</f>
        <v>4.6000003814697301</v>
      </c>
      <c r="I1600">
        <f>IF(E1600&lt;&gt;"",MAX('DDD Model Calculations'!$D$20-'Weather Data'!E1600,0),MAX('DDD Model Calculations'!$D$20-AVERAGE('Weather Data'!E1599,'Weather Data'!E1601),0))</f>
        <v>3.3999996185302699</v>
      </c>
      <c r="J1600">
        <f>IF(F1600&lt;&gt;"",MAX('DDD Model Calculations'!$D$20-'Weather Data'!F1600,0),MAX('DDD Model Calculations'!$D$20-AVERAGE('Weather Data'!F1599,'Weather Data'!F1601),0))</f>
        <v>7.5</v>
      </c>
      <c r="K1600">
        <f>IF(G1600&lt;&gt;"",MAX('DDD Model Calculations'!$D$20-'Weather Data'!G1600,0),MAX('DDD Model Calculations'!$D$20-AVERAGE('Weather Data'!G1599,'Weather Data'!G1601),0))</f>
        <v>9.1000003814697266</v>
      </c>
      <c r="L1600" s="2">
        <f t="shared" si="120"/>
        <v>43238</v>
      </c>
      <c r="M1600">
        <f t="shared" si="121"/>
        <v>17183.899998985231</v>
      </c>
      <c r="N1600">
        <f t="shared" si="122"/>
        <v>18124.199999041855</v>
      </c>
      <c r="O1600">
        <f t="shared" si="123"/>
        <v>20520.599998310208</v>
      </c>
      <c r="P1600">
        <f t="shared" si="124"/>
        <v>25333.550017349422</v>
      </c>
    </row>
    <row r="1601" spans="1:16" x14ac:dyDescent="0.4">
      <c r="A1601" s="1">
        <v>2018</v>
      </c>
      <c r="B1601" s="1">
        <v>5</v>
      </c>
      <c r="C1601" s="1">
        <v>19</v>
      </c>
      <c r="D1601" s="1">
        <v>13.39999961853027</v>
      </c>
      <c r="E1601" s="1">
        <v>16.29999923706055</v>
      </c>
      <c r="F1601" s="1">
        <v>12.39999961853027</v>
      </c>
      <c r="G1601" s="1">
        <v>5.5999999046325684</v>
      </c>
      <c r="H1601">
        <f>IF(D1601&lt;&gt;"",MAX('DDD Model Calculations'!$D$20-'Weather Data'!D1601,0),MAX('DDD Model Calculations'!$D$20-AVERAGE('Weather Data'!D1600,'Weather Data'!D1602),0))</f>
        <v>4.6000003814697301</v>
      </c>
      <c r="I1601">
        <f>IF(E1601&lt;&gt;"",MAX('DDD Model Calculations'!$D$20-'Weather Data'!E1601,0),MAX('DDD Model Calculations'!$D$20-AVERAGE('Weather Data'!E1600,'Weather Data'!E1602),0))</f>
        <v>1.7000007629394496</v>
      </c>
      <c r="J1601">
        <f>IF(F1601&lt;&gt;"",MAX('DDD Model Calculations'!$D$20-'Weather Data'!F1601,0),MAX('DDD Model Calculations'!$D$20-AVERAGE('Weather Data'!F1600,'Weather Data'!F1602),0))</f>
        <v>5.6000003814697301</v>
      </c>
      <c r="K1601">
        <f>IF(G1601&lt;&gt;"",MAX('DDD Model Calculations'!$D$20-'Weather Data'!G1601,0),MAX('DDD Model Calculations'!$D$20-AVERAGE('Weather Data'!G1600,'Weather Data'!G1602),0))</f>
        <v>12.400000095367432</v>
      </c>
      <c r="L1601" s="2">
        <f t="shared" si="120"/>
        <v>43239</v>
      </c>
      <c r="M1601">
        <f t="shared" si="121"/>
        <v>17188.499999366701</v>
      </c>
      <c r="N1601">
        <f t="shared" si="122"/>
        <v>18125.899999804795</v>
      </c>
      <c r="O1601">
        <f t="shared" si="123"/>
        <v>20526.199998691678</v>
      </c>
      <c r="P1601">
        <f t="shared" si="124"/>
        <v>25345.950017444789</v>
      </c>
    </row>
    <row r="1602" spans="1:16" x14ac:dyDescent="0.4">
      <c r="A1602" s="1">
        <v>2018</v>
      </c>
      <c r="B1602" s="1">
        <v>5</v>
      </c>
      <c r="C1602" s="1">
        <v>20</v>
      </c>
      <c r="D1602" s="1">
        <v>14.60000038146973</v>
      </c>
      <c r="E1602" s="1">
        <v>11.39999961853027</v>
      </c>
      <c r="F1602" s="1">
        <v>12.60000038146973</v>
      </c>
      <c r="G1602" s="1"/>
      <c r="H1602">
        <f>IF(D1602&lt;&gt;"",MAX('DDD Model Calculations'!$D$20-'Weather Data'!D1602,0),MAX('DDD Model Calculations'!$D$20-AVERAGE('Weather Data'!D1601,'Weather Data'!D1603),0))</f>
        <v>3.3999996185302699</v>
      </c>
      <c r="I1602">
        <f>IF(E1602&lt;&gt;"",MAX('DDD Model Calculations'!$D$20-'Weather Data'!E1602,0),MAX('DDD Model Calculations'!$D$20-AVERAGE('Weather Data'!E1601,'Weather Data'!E1603),0))</f>
        <v>6.6000003814697301</v>
      </c>
      <c r="J1602">
        <f>IF(F1602&lt;&gt;"",MAX('DDD Model Calculations'!$D$20-'Weather Data'!F1602,0),MAX('DDD Model Calculations'!$D$20-AVERAGE('Weather Data'!F1601,'Weather Data'!F1603),0))</f>
        <v>5.3999996185302699</v>
      </c>
      <c r="K1602">
        <f>IF(G1602&lt;&gt;"",MAX('DDD Model Calculations'!$D$20-'Weather Data'!G1602,0),MAX('DDD Model Calculations'!$D$20-AVERAGE('Weather Data'!G1601,'Weather Data'!G1603),0))</f>
        <v>8.2000000476837158</v>
      </c>
      <c r="L1602" s="2">
        <f t="shared" ref="L1602:L1665" si="125">DATE(A1602,B1602,C1602)</f>
        <v>43240</v>
      </c>
      <c r="M1602">
        <f t="shared" si="121"/>
        <v>17191.899998985231</v>
      </c>
      <c r="N1602">
        <f t="shared" si="122"/>
        <v>18132.500000186265</v>
      </c>
      <c r="O1602">
        <f t="shared" si="123"/>
        <v>20531.599998310208</v>
      </c>
      <c r="P1602">
        <f t="shared" si="124"/>
        <v>25354.150017492473</v>
      </c>
    </row>
    <row r="1603" spans="1:16" x14ac:dyDescent="0.4">
      <c r="A1603" s="1">
        <v>2018</v>
      </c>
      <c r="B1603" s="1">
        <v>5</v>
      </c>
      <c r="C1603" s="1">
        <v>21</v>
      </c>
      <c r="D1603" s="1">
        <v>14.10000038146973</v>
      </c>
      <c r="E1603" s="1">
        <v>12.10000038146973</v>
      </c>
      <c r="F1603" s="1">
        <v>15.60000038146973</v>
      </c>
      <c r="G1603" s="1">
        <v>14</v>
      </c>
      <c r="H1603">
        <f>IF(D1603&lt;&gt;"",MAX('DDD Model Calculations'!$D$20-'Weather Data'!D1603,0),MAX('DDD Model Calculations'!$D$20-AVERAGE('Weather Data'!D1602,'Weather Data'!D1604),0))</f>
        <v>3.8999996185302699</v>
      </c>
      <c r="I1603">
        <f>IF(E1603&lt;&gt;"",MAX('DDD Model Calculations'!$D$20-'Weather Data'!E1603,0),MAX('DDD Model Calculations'!$D$20-AVERAGE('Weather Data'!E1602,'Weather Data'!E1604),0))</f>
        <v>5.8999996185302699</v>
      </c>
      <c r="J1603">
        <f>IF(F1603&lt;&gt;"",MAX('DDD Model Calculations'!$D$20-'Weather Data'!F1603,0),MAX('DDD Model Calculations'!$D$20-AVERAGE('Weather Data'!F1602,'Weather Data'!F1604),0))</f>
        <v>2.3999996185302699</v>
      </c>
      <c r="K1603">
        <f>IF(G1603&lt;&gt;"",MAX('DDD Model Calculations'!$D$20-'Weather Data'!G1603,0),MAX('DDD Model Calculations'!$D$20-AVERAGE('Weather Data'!G1602,'Weather Data'!G1604),0))</f>
        <v>4</v>
      </c>
      <c r="L1603" s="2">
        <f t="shared" si="125"/>
        <v>43241</v>
      </c>
      <c r="M1603">
        <f t="shared" ref="M1603:M1666" si="126">M1602+H1603</f>
        <v>17195.799998603761</v>
      </c>
      <c r="N1603">
        <f t="shared" ref="N1603:N1666" si="127">N1602+I1603</f>
        <v>18138.399999804795</v>
      </c>
      <c r="O1603">
        <f t="shared" ref="O1603:O1666" si="128">O1602+J1603</f>
        <v>20533.999997928739</v>
      </c>
      <c r="P1603">
        <f t="shared" ref="P1603:P1666" si="129">P1602+K1603</f>
        <v>25358.150017492473</v>
      </c>
    </row>
    <row r="1604" spans="1:16" x14ac:dyDescent="0.4">
      <c r="A1604" s="1">
        <v>2018</v>
      </c>
      <c r="B1604" s="1">
        <v>5</v>
      </c>
      <c r="C1604" s="1">
        <v>22</v>
      </c>
      <c r="D1604" s="1">
        <v>14.39999961853027</v>
      </c>
      <c r="E1604" s="1">
        <v>14.19999980926514</v>
      </c>
      <c r="F1604" s="1">
        <v>13.80000019073486</v>
      </c>
      <c r="G1604" s="1">
        <v>13.30000019073486</v>
      </c>
      <c r="H1604">
        <f>IF(D1604&lt;&gt;"",MAX('DDD Model Calculations'!$D$20-'Weather Data'!D1604,0),MAX('DDD Model Calculations'!$D$20-AVERAGE('Weather Data'!D1603,'Weather Data'!D1605),0))</f>
        <v>3.6000003814697301</v>
      </c>
      <c r="I1604">
        <f>IF(E1604&lt;&gt;"",MAX('DDD Model Calculations'!$D$20-'Weather Data'!E1604,0),MAX('DDD Model Calculations'!$D$20-AVERAGE('Weather Data'!E1603,'Weather Data'!E1605),0))</f>
        <v>3.8000001907348597</v>
      </c>
      <c r="J1604">
        <f>IF(F1604&lt;&gt;"",MAX('DDD Model Calculations'!$D$20-'Weather Data'!F1604,0),MAX('DDD Model Calculations'!$D$20-AVERAGE('Weather Data'!F1603,'Weather Data'!F1605),0))</f>
        <v>4.1999998092651403</v>
      </c>
      <c r="K1604">
        <f>IF(G1604&lt;&gt;"",MAX('DDD Model Calculations'!$D$20-'Weather Data'!G1604,0),MAX('DDD Model Calculations'!$D$20-AVERAGE('Weather Data'!G1603,'Weather Data'!G1605),0))</f>
        <v>4.6999998092651403</v>
      </c>
      <c r="L1604" s="2">
        <f t="shared" si="125"/>
        <v>43242</v>
      </c>
      <c r="M1604">
        <f t="shared" si="126"/>
        <v>17199.399998985231</v>
      </c>
      <c r="N1604">
        <f t="shared" si="127"/>
        <v>18142.19999999553</v>
      </c>
      <c r="O1604">
        <f t="shared" si="128"/>
        <v>20538.199997738004</v>
      </c>
      <c r="P1604">
        <f t="shared" si="129"/>
        <v>25362.850017301738</v>
      </c>
    </row>
    <row r="1605" spans="1:16" x14ac:dyDescent="0.4">
      <c r="A1605" s="1">
        <v>2018</v>
      </c>
      <c r="B1605" s="1">
        <v>5</v>
      </c>
      <c r="C1605" s="1">
        <v>23</v>
      </c>
      <c r="D1605" s="1">
        <v>18</v>
      </c>
      <c r="E1605" s="1">
        <v>16.79999923706055</v>
      </c>
      <c r="F1605" s="1">
        <v>16.70000076293945</v>
      </c>
      <c r="G1605" s="1">
        <v>11</v>
      </c>
      <c r="H1605">
        <f>IF(D1605&lt;&gt;"",MAX('DDD Model Calculations'!$D$20-'Weather Data'!D1605,0),MAX('DDD Model Calculations'!$D$20-AVERAGE('Weather Data'!D1604,'Weather Data'!D1606),0))</f>
        <v>0</v>
      </c>
      <c r="I1605">
        <f>IF(E1605&lt;&gt;"",MAX('DDD Model Calculations'!$D$20-'Weather Data'!E1605,0),MAX('DDD Model Calculations'!$D$20-AVERAGE('Weather Data'!E1604,'Weather Data'!E1606),0))</f>
        <v>1.2000007629394496</v>
      </c>
      <c r="J1605">
        <f>IF(F1605&lt;&gt;"",MAX('DDD Model Calculations'!$D$20-'Weather Data'!F1605,0),MAX('DDD Model Calculations'!$D$20-AVERAGE('Weather Data'!F1604,'Weather Data'!F1606),0))</f>
        <v>1.2999992370605504</v>
      </c>
      <c r="K1605">
        <f>IF(G1605&lt;&gt;"",MAX('DDD Model Calculations'!$D$20-'Weather Data'!G1605,0),MAX('DDD Model Calculations'!$D$20-AVERAGE('Weather Data'!G1604,'Weather Data'!G1606),0))</f>
        <v>7</v>
      </c>
      <c r="L1605" s="2">
        <f t="shared" si="125"/>
        <v>43243</v>
      </c>
      <c r="M1605">
        <f t="shared" si="126"/>
        <v>17199.399998985231</v>
      </c>
      <c r="N1605">
        <f t="shared" si="127"/>
        <v>18143.400000758469</v>
      </c>
      <c r="O1605">
        <f t="shared" si="128"/>
        <v>20539.499996975064</v>
      </c>
      <c r="P1605">
        <f t="shared" si="129"/>
        <v>25369.850017301738</v>
      </c>
    </row>
    <row r="1606" spans="1:16" x14ac:dyDescent="0.4">
      <c r="A1606" s="1">
        <v>2018</v>
      </c>
      <c r="B1606" s="1">
        <v>5</v>
      </c>
      <c r="C1606" s="1">
        <v>24</v>
      </c>
      <c r="D1606" s="1">
        <v>20.39999961853027</v>
      </c>
      <c r="E1606" s="1">
        <v>17.89999961853027</v>
      </c>
      <c r="F1606" s="1">
        <v>17</v>
      </c>
      <c r="G1606" s="1">
        <v>12.69999980926514</v>
      </c>
      <c r="H1606">
        <f>IF(D1606&lt;&gt;"",MAX('DDD Model Calculations'!$D$20-'Weather Data'!D1606,0),MAX('DDD Model Calculations'!$D$20-AVERAGE('Weather Data'!D1605,'Weather Data'!D1607),0))</f>
        <v>0</v>
      </c>
      <c r="I1606">
        <f>IF(E1606&lt;&gt;"",MAX('DDD Model Calculations'!$D$20-'Weather Data'!E1606,0),MAX('DDD Model Calculations'!$D$20-AVERAGE('Weather Data'!E1605,'Weather Data'!E1607),0))</f>
        <v>0.10000038146973012</v>
      </c>
      <c r="J1606">
        <f>IF(F1606&lt;&gt;"",MAX('DDD Model Calculations'!$D$20-'Weather Data'!F1606,0),MAX('DDD Model Calculations'!$D$20-AVERAGE('Weather Data'!F1605,'Weather Data'!F1607),0))</f>
        <v>1</v>
      </c>
      <c r="K1606">
        <f>IF(G1606&lt;&gt;"",MAX('DDD Model Calculations'!$D$20-'Weather Data'!G1606,0),MAX('DDD Model Calculations'!$D$20-AVERAGE('Weather Data'!G1605,'Weather Data'!G1607),0))</f>
        <v>5.3000001907348597</v>
      </c>
      <c r="L1606" s="2">
        <f t="shared" si="125"/>
        <v>43244</v>
      </c>
      <c r="M1606">
        <f t="shared" si="126"/>
        <v>17199.399998985231</v>
      </c>
      <c r="N1606">
        <f t="shared" si="127"/>
        <v>18143.500001139939</v>
      </c>
      <c r="O1606">
        <f t="shared" si="128"/>
        <v>20540.499996975064</v>
      </c>
      <c r="P1606">
        <f t="shared" si="129"/>
        <v>25375.150017492473</v>
      </c>
    </row>
    <row r="1607" spans="1:16" x14ac:dyDescent="0.4">
      <c r="A1607" s="1">
        <v>2018</v>
      </c>
      <c r="B1607" s="1">
        <v>5</v>
      </c>
      <c r="C1607" s="1">
        <v>25</v>
      </c>
      <c r="D1607" s="1">
        <v>23.20000076293945</v>
      </c>
      <c r="E1607" s="1">
        <v>20.20000076293945</v>
      </c>
      <c r="F1607" s="1">
        <v>20.70000076293945</v>
      </c>
      <c r="G1607" s="1">
        <v>15.69999980926514</v>
      </c>
      <c r="H1607">
        <f>IF(D1607&lt;&gt;"",MAX('DDD Model Calculations'!$D$20-'Weather Data'!D1607,0),MAX('DDD Model Calculations'!$D$20-AVERAGE('Weather Data'!D1606,'Weather Data'!D1608),0))</f>
        <v>0</v>
      </c>
      <c r="I1607">
        <f>IF(E1607&lt;&gt;"",MAX('DDD Model Calculations'!$D$20-'Weather Data'!E1607,0),MAX('DDD Model Calculations'!$D$20-AVERAGE('Weather Data'!E1606,'Weather Data'!E1608),0))</f>
        <v>0</v>
      </c>
      <c r="J1607">
        <f>IF(F1607&lt;&gt;"",MAX('DDD Model Calculations'!$D$20-'Weather Data'!F1607,0),MAX('DDD Model Calculations'!$D$20-AVERAGE('Weather Data'!F1606,'Weather Data'!F1608),0))</f>
        <v>0</v>
      </c>
      <c r="K1607">
        <f>IF(G1607&lt;&gt;"",MAX('DDD Model Calculations'!$D$20-'Weather Data'!G1607,0),MAX('DDD Model Calculations'!$D$20-AVERAGE('Weather Data'!G1606,'Weather Data'!G1608),0))</f>
        <v>2.3000001907348597</v>
      </c>
      <c r="L1607" s="2">
        <f t="shared" si="125"/>
        <v>43245</v>
      </c>
      <c r="M1607">
        <f t="shared" si="126"/>
        <v>17199.399998985231</v>
      </c>
      <c r="N1607">
        <f t="shared" si="127"/>
        <v>18143.500001139939</v>
      </c>
      <c r="O1607">
        <f t="shared" si="128"/>
        <v>20540.499996975064</v>
      </c>
      <c r="P1607">
        <f t="shared" si="129"/>
        <v>25377.450017683208</v>
      </c>
    </row>
    <row r="1608" spans="1:16" x14ac:dyDescent="0.4">
      <c r="A1608" s="1">
        <v>2018</v>
      </c>
      <c r="B1608" s="1">
        <v>5</v>
      </c>
      <c r="C1608" s="1">
        <v>26</v>
      </c>
      <c r="D1608" s="1">
        <v>22.20000076293945</v>
      </c>
      <c r="E1608" s="1">
        <v>21</v>
      </c>
      <c r="F1608" s="1">
        <v>18.89999961853027</v>
      </c>
      <c r="G1608" s="1">
        <v>13.19999980926514</v>
      </c>
      <c r="H1608">
        <f>IF(D1608&lt;&gt;"",MAX('DDD Model Calculations'!$D$20-'Weather Data'!D1608,0),MAX('DDD Model Calculations'!$D$20-AVERAGE('Weather Data'!D1607,'Weather Data'!D1609),0))</f>
        <v>0</v>
      </c>
      <c r="I1608">
        <f>IF(E1608&lt;&gt;"",MAX('DDD Model Calculations'!$D$20-'Weather Data'!E1608,0),MAX('DDD Model Calculations'!$D$20-AVERAGE('Weather Data'!E1607,'Weather Data'!E1609),0))</f>
        <v>0</v>
      </c>
      <c r="J1608">
        <f>IF(F1608&lt;&gt;"",MAX('DDD Model Calculations'!$D$20-'Weather Data'!F1608,0),MAX('DDD Model Calculations'!$D$20-AVERAGE('Weather Data'!F1607,'Weather Data'!F1609),0))</f>
        <v>0</v>
      </c>
      <c r="K1608">
        <f>IF(G1608&lt;&gt;"",MAX('DDD Model Calculations'!$D$20-'Weather Data'!G1608,0),MAX('DDD Model Calculations'!$D$20-AVERAGE('Weather Data'!G1607,'Weather Data'!G1609),0))</f>
        <v>4.8000001907348597</v>
      </c>
      <c r="L1608" s="2">
        <f t="shared" si="125"/>
        <v>43246</v>
      </c>
      <c r="M1608">
        <f t="shared" si="126"/>
        <v>17199.399998985231</v>
      </c>
      <c r="N1608">
        <f t="shared" si="127"/>
        <v>18143.500001139939</v>
      </c>
      <c r="O1608">
        <f t="shared" si="128"/>
        <v>20540.499996975064</v>
      </c>
      <c r="P1608">
        <f t="shared" si="129"/>
        <v>25382.250017873943</v>
      </c>
    </row>
    <row r="1609" spans="1:16" x14ac:dyDescent="0.4">
      <c r="A1609" s="1">
        <v>2018</v>
      </c>
      <c r="B1609" s="1">
        <v>5</v>
      </c>
      <c r="C1609" s="1">
        <v>27</v>
      </c>
      <c r="D1609" s="1">
        <v>21.60000038146973</v>
      </c>
      <c r="E1609" s="1">
        <v>21.60000038146973</v>
      </c>
      <c r="F1609" s="1">
        <v>18.60000038146973</v>
      </c>
      <c r="G1609" s="1">
        <v>15.30000019073486</v>
      </c>
      <c r="H1609">
        <f>IF(D1609&lt;&gt;"",MAX('DDD Model Calculations'!$D$20-'Weather Data'!D1609,0),MAX('DDD Model Calculations'!$D$20-AVERAGE('Weather Data'!D1608,'Weather Data'!D1610),0))</f>
        <v>0</v>
      </c>
      <c r="I1609">
        <f>IF(E1609&lt;&gt;"",MAX('DDD Model Calculations'!$D$20-'Weather Data'!E1609,0),MAX('DDD Model Calculations'!$D$20-AVERAGE('Weather Data'!E1608,'Weather Data'!E1610),0))</f>
        <v>0</v>
      </c>
      <c r="J1609">
        <f>IF(F1609&lt;&gt;"",MAX('DDD Model Calculations'!$D$20-'Weather Data'!F1609,0),MAX('DDD Model Calculations'!$D$20-AVERAGE('Weather Data'!F1608,'Weather Data'!F1610),0))</f>
        <v>0</v>
      </c>
      <c r="K1609">
        <f>IF(G1609&lt;&gt;"",MAX('DDD Model Calculations'!$D$20-'Weather Data'!G1609,0),MAX('DDD Model Calculations'!$D$20-AVERAGE('Weather Data'!G1608,'Weather Data'!G1610),0))</f>
        <v>2.6999998092651403</v>
      </c>
      <c r="L1609" s="2">
        <f t="shared" si="125"/>
        <v>43247</v>
      </c>
      <c r="M1609">
        <f t="shared" si="126"/>
        <v>17199.399998985231</v>
      </c>
      <c r="N1609">
        <f t="shared" si="127"/>
        <v>18143.500001139939</v>
      </c>
      <c r="O1609">
        <f t="shared" si="128"/>
        <v>20540.499996975064</v>
      </c>
      <c r="P1609">
        <f t="shared" si="129"/>
        <v>25384.950017683208</v>
      </c>
    </row>
    <row r="1610" spans="1:16" x14ac:dyDescent="0.4">
      <c r="A1610" s="1">
        <v>2018</v>
      </c>
      <c r="B1610" s="1">
        <v>5</v>
      </c>
      <c r="C1610" s="1">
        <v>28</v>
      </c>
      <c r="D1610" s="1">
        <v>22.89999961853027</v>
      </c>
      <c r="E1610" s="1">
        <v>24</v>
      </c>
      <c r="F1610" s="1">
        <v>20.5</v>
      </c>
      <c r="G1610" s="1">
        <v>19.10000038146973</v>
      </c>
      <c r="H1610">
        <f>IF(D1610&lt;&gt;"",MAX('DDD Model Calculations'!$D$20-'Weather Data'!D1610,0),MAX('DDD Model Calculations'!$D$20-AVERAGE('Weather Data'!D1609,'Weather Data'!D1611),0))</f>
        <v>0</v>
      </c>
      <c r="I1610">
        <f>IF(E1610&lt;&gt;"",MAX('DDD Model Calculations'!$D$20-'Weather Data'!E1610,0),MAX('DDD Model Calculations'!$D$20-AVERAGE('Weather Data'!E1609,'Weather Data'!E1611),0))</f>
        <v>0</v>
      </c>
      <c r="J1610">
        <f>IF(F1610&lt;&gt;"",MAX('DDD Model Calculations'!$D$20-'Weather Data'!F1610,0),MAX('DDD Model Calculations'!$D$20-AVERAGE('Weather Data'!F1609,'Weather Data'!F1611),0))</f>
        <v>0</v>
      </c>
      <c r="K1610">
        <f>IF(G1610&lt;&gt;"",MAX('DDD Model Calculations'!$D$20-'Weather Data'!G1610,0),MAX('DDD Model Calculations'!$D$20-AVERAGE('Weather Data'!G1609,'Weather Data'!G1611),0))</f>
        <v>0</v>
      </c>
      <c r="L1610" s="2">
        <f t="shared" si="125"/>
        <v>43248</v>
      </c>
      <c r="M1610">
        <f t="shared" si="126"/>
        <v>17199.399998985231</v>
      </c>
      <c r="N1610">
        <f t="shared" si="127"/>
        <v>18143.500001139939</v>
      </c>
      <c r="O1610">
        <f t="shared" si="128"/>
        <v>20540.499996975064</v>
      </c>
      <c r="P1610">
        <f t="shared" si="129"/>
        <v>25384.950017683208</v>
      </c>
    </row>
    <row r="1611" spans="1:16" x14ac:dyDescent="0.4">
      <c r="A1611" s="1">
        <v>2018</v>
      </c>
      <c r="B1611" s="1">
        <v>5</v>
      </c>
      <c r="C1611" s="1">
        <v>29</v>
      </c>
      <c r="D1611" s="1">
        <v>23</v>
      </c>
      <c r="E1611" s="1">
        <v>24.29999923706055</v>
      </c>
      <c r="F1611" s="1">
        <v>19</v>
      </c>
      <c r="G1611" s="1">
        <v>14.60000038146973</v>
      </c>
      <c r="H1611">
        <f>IF(D1611&lt;&gt;"",MAX('DDD Model Calculations'!$D$20-'Weather Data'!D1611,0),MAX('DDD Model Calculations'!$D$20-AVERAGE('Weather Data'!D1610,'Weather Data'!D1612),0))</f>
        <v>0</v>
      </c>
      <c r="I1611">
        <f>IF(E1611&lt;&gt;"",MAX('DDD Model Calculations'!$D$20-'Weather Data'!E1611,0),MAX('DDD Model Calculations'!$D$20-AVERAGE('Weather Data'!E1610,'Weather Data'!E1612),0))</f>
        <v>0</v>
      </c>
      <c r="J1611">
        <f>IF(F1611&lt;&gt;"",MAX('DDD Model Calculations'!$D$20-'Weather Data'!F1611,0),MAX('DDD Model Calculations'!$D$20-AVERAGE('Weather Data'!F1610,'Weather Data'!F1612),0))</f>
        <v>0</v>
      </c>
      <c r="K1611">
        <f>IF(G1611&lt;&gt;"",MAX('DDD Model Calculations'!$D$20-'Weather Data'!G1611,0),MAX('DDD Model Calculations'!$D$20-AVERAGE('Weather Data'!G1610,'Weather Data'!G1612),0))</f>
        <v>3.3999996185302699</v>
      </c>
      <c r="L1611" s="2">
        <f t="shared" si="125"/>
        <v>43249</v>
      </c>
      <c r="M1611">
        <f t="shared" si="126"/>
        <v>17199.399998985231</v>
      </c>
      <c r="N1611">
        <f t="shared" si="127"/>
        <v>18143.500001139939</v>
      </c>
      <c r="O1611">
        <f t="shared" si="128"/>
        <v>20540.499996975064</v>
      </c>
      <c r="P1611">
        <f t="shared" si="129"/>
        <v>25388.350017301738</v>
      </c>
    </row>
    <row r="1612" spans="1:16" x14ac:dyDescent="0.4">
      <c r="A1612" s="1">
        <v>2018</v>
      </c>
      <c r="B1612" s="1">
        <v>5</v>
      </c>
      <c r="C1612" s="1">
        <v>30</v>
      </c>
      <c r="D1612" s="1">
        <v>23.79999923706055</v>
      </c>
      <c r="E1612" s="1">
        <v>23.89999961853027</v>
      </c>
      <c r="F1612" s="1">
        <v>20.10000038146973</v>
      </c>
      <c r="G1612" s="1">
        <v>15.10000038146973</v>
      </c>
      <c r="H1612">
        <f>IF(D1612&lt;&gt;"",MAX('DDD Model Calculations'!$D$20-'Weather Data'!D1612,0),MAX('DDD Model Calculations'!$D$20-AVERAGE('Weather Data'!D1611,'Weather Data'!D1613),0))</f>
        <v>0</v>
      </c>
      <c r="I1612">
        <f>IF(E1612&lt;&gt;"",MAX('DDD Model Calculations'!$D$20-'Weather Data'!E1612,0),MAX('DDD Model Calculations'!$D$20-AVERAGE('Weather Data'!E1611,'Weather Data'!E1613),0))</f>
        <v>0</v>
      </c>
      <c r="J1612">
        <f>IF(F1612&lt;&gt;"",MAX('DDD Model Calculations'!$D$20-'Weather Data'!F1612,0),MAX('DDD Model Calculations'!$D$20-AVERAGE('Weather Data'!F1611,'Weather Data'!F1613),0))</f>
        <v>0</v>
      </c>
      <c r="K1612">
        <f>IF(G1612&lt;&gt;"",MAX('DDD Model Calculations'!$D$20-'Weather Data'!G1612,0),MAX('DDD Model Calculations'!$D$20-AVERAGE('Weather Data'!G1611,'Weather Data'!G1613),0))</f>
        <v>2.8999996185302699</v>
      </c>
      <c r="L1612" s="2">
        <f t="shared" si="125"/>
        <v>43250</v>
      </c>
      <c r="M1612">
        <f t="shared" si="126"/>
        <v>17199.399998985231</v>
      </c>
      <c r="N1612">
        <f t="shared" si="127"/>
        <v>18143.500001139939</v>
      </c>
      <c r="O1612">
        <f t="shared" si="128"/>
        <v>20540.499996975064</v>
      </c>
      <c r="P1612">
        <f t="shared" si="129"/>
        <v>25391.250016920269</v>
      </c>
    </row>
    <row r="1613" spans="1:16" x14ac:dyDescent="0.4">
      <c r="A1613" s="1">
        <v>2018</v>
      </c>
      <c r="B1613" s="1">
        <v>5</v>
      </c>
      <c r="C1613" s="1">
        <v>31</v>
      </c>
      <c r="D1613" s="1">
        <v>25.5</v>
      </c>
      <c r="E1613" s="1">
        <v>25.20000076293945</v>
      </c>
      <c r="F1613" s="1">
        <v>22.89999961853027</v>
      </c>
      <c r="G1613" s="1">
        <v>15.60000038146973</v>
      </c>
      <c r="H1613">
        <f>IF(D1613&lt;&gt;"",MAX('DDD Model Calculations'!$D$20-'Weather Data'!D1613,0),MAX('DDD Model Calculations'!$D$20-AVERAGE('Weather Data'!D1612,'Weather Data'!D1614),0))</f>
        <v>0</v>
      </c>
      <c r="I1613">
        <f>IF(E1613&lt;&gt;"",MAX('DDD Model Calculations'!$D$20-'Weather Data'!E1613,0),MAX('DDD Model Calculations'!$D$20-AVERAGE('Weather Data'!E1612,'Weather Data'!E1614),0))</f>
        <v>0</v>
      </c>
      <c r="J1613">
        <f>IF(F1613&lt;&gt;"",MAX('DDD Model Calculations'!$D$20-'Weather Data'!F1613,0),MAX('DDD Model Calculations'!$D$20-AVERAGE('Weather Data'!F1612,'Weather Data'!F1614),0))</f>
        <v>0</v>
      </c>
      <c r="K1613">
        <f>IF(G1613&lt;&gt;"",MAX('DDD Model Calculations'!$D$20-'Weather Data'!G1613,0),MAX('DDD Model Calculations'!$D$20-AVERAGE('Weather Data'!G1612,'Weather Data'!G1614),0))</f>
        <v>2.3999996185302699</v>
      </c>
      <c r="L1613" s="2">
        <f t="shared" si="125"/>
        <v>43251</v>
      </c>
      <c r="M1613">
        <f t="shared" si="126"/>
        <v>17199.399998985231</v>
      </c>
      <c r="N1613">
        <f t="shared" si="127"/>
        <v>18143.500001139939</v>
      </c>
      <c r="O1613">
        <f t="shared" si="128"/>
        <v>20540.499996975064</v>
      </c>
      <c r="P1613">
        <f t="shared" si="129"/>
        <v>25393.650016538799</v>
      </c>
    </row>
    <row r="1614" spans="1:16" x14ac:dyDescent="0.4">
      <c r="A1614" s="1">
        <v>2018</v>
      </c>
      <c r="B1614" s="1">
        <v>6</v>
      </c>
      <c r="C1614" s="1">
        <v>1</v>
      </c>
      <c r="D1614" s="1">
        <v>21.60000038146973</v>
      </c>
      <c r="E1614" s="1">
        <v>21</v>
      </c>
      <c r="F1614" s="1">
        <v>21.29999923706055</v>
      </c>
      <c r="G1614" s="1">
        <v>9.1999998092651367</v>
      </c>
      <c r="H1614">
        <f>IF(D1614&lt;&gt;"",MAX('DDD Model Calculations'!$D$20-'Weather Data'!D1614,0),MAX('DDD Model Calculations'!$D$20-AVERAGE('Weather Data'!D1613,'Weather Data'!D1615),0))</f>
        <v>0</v>
      </c>
      <c r="I1614">
        <f>IF(E1614&lt;&gt;"",MAX('DDD Model Calculations'!$D$20-'Weather Data'!E1614,0),MAX('DDD Model Calculations'!$D$20-AVERAGE('Weather Data'!E1613,'Weather Data'!E1615),0))</f>
        <v>0</v>
      </c>
      <c r="J1614">
        <f>IF(F1614&lt;&gt;"",MAX('DDD Model Calculations'!$D$20-'Weather Data'!F1614,0),MAX('DDD Model Calculations'!$D$20-AVERAGE('Weather Data'!F1613,'Weather Data'!F1615),0))</f>
        <v>0</v>
      </c>
      <c r="K1614">
        <f>IF(G1614&lt;&gt;"",MAX('DDD Model Calculations'!$D$20-'Weather Data'!G1614,0),MAX('DDD Model Calculations'!$D$20-AVERAGE('Weather Data'!G1613,'Weather Data'!G1615),0))</f>
        <v>8.8000001907348633</v>
      </c>
      <c r="L1614" s="2">
        <f t="shared" si="125"/>
        <v>43252</v>
      </c>
      <c r="M1614">
        <f t="shared" si="126"/>
        <v>17199.399998985231</v>
      </c>
      <c r="N1614">
        <f t="shared" si="127"/>
        <v>18143.500001139939</v>
      </c>
      <c r="O1614">
        <f t="shared" si="128"/>
        <v>20540.499996975064</v>
      </c>
      <c r="P1614">
        <f t="shared" si="129"/>
        <v>25402.450016729534</v>
      </c>
    </row>
    <row r="1615" spans="1:16" x14ac:dyDescent="0.4">
      <c r="A1615" s="1">
        <v>2018</v>
      </c>
      <c r="B1615" s="1">
        <v>6</v>
      </c>
      <c r="C1615" s="1">
        <v>2</v>
      </c>
      <c r="D1615" s="1">
        <v>17.39999961853027</v>
      </c>
      <c r="E1615" s="1">
        <v>16.5</v>
      </c>
      <c r="F1615" s="1">
        <v>18.79999923706055</v>
      </c>
      <c r="G1615" s="1">
        <v>11.10000038146973</v>
      </c>
      <c r="H1615">
        <f>IF(D1615&lt;&gt;"",MAX('DDD Model Calculations'!$D$20-'Weather Data'!D1615,0),MAX('DDD Model Calculations'!$D$20-AVERAGE('Weather Data'!D1614,'Weather Data'!D1616),0))</f>
        <v>0.60000038146973012</v>
      </c>
      <c r="I1615">
        <f>IF(E1615&lt;&gt;"",MAX('DDD Model Calculations'!$D$20-'Weather Data'!E1615,0),MAX('DDD Model Calculations'!$D$20-AVERAGE('Weather Data'!E1614,'Weather Data'!E1616),0))</f>
        <v>1.5</v>
      </c>
      <c r="J1615">
        <f>IF(F1615&lt;&gt;"",MAX('DDD Model Calculations'!$D$20-'Weather Data'!F1615,0),MAX('DDD Model Calculations'!$D$20-AVERAGE('Weather Data'!F1614,'Weather Data'!F1616),0))</f>
        <v>0</v>
      </c>
      <c r="K1615">
        <f>IF(G1615&lt;&gt;"",MAX('DDD Model Calculations'!$D$20-'Weather Data'!G1615,0),MAX('DDD Model Calculations'!$D$20-AVERAGE('Weather Data'!G1614,'Weather Data'!G1616),0))</f>
        <v>6.8999996185302699</v>
      </c>
      <c r="L1615" s="2">
        <f t="shared" si="125"/>
        <v>43253</v>
      </c>
      <c r="M1615">
        <f t="shared" si="126"/>
        <v>17199.999999366701</v>
      </c>
      <c r="N1615">
        <f t="shared" si="127"/>
        <v>18145.000001139939</v>
      </c>
      <c r="O1615">
        <f t="shared" si="128"/>
        <v>20540.499996975064</v>
      </c>
      <c r="P1615">
        <f t="shared" si="129"/>
        <v>25409.350016348064</v>
      </c>
    </row>
    <row r="1616" spans="1:16" x14ac:dyDescent="0.4">
      <c r="A1616" s="1">
        <v>2018</v>
      </c>
      <c r="B1616" s="1">
        <v>6</v>
      </c>
      <c r="C1616" s="1">
        <v>3</v>
      </c>
      <c r="D1616" s="1">
        <v>17.70000076293945</v>
      </c>
      <c r="E1616" s="1">
        <v>18.79999923706055</v>
      </c>
      <c r="F1616" s="1">
        <v>17.60000038146973</v>
      </c>
      <c r="G1616" s="1">
        <v>11</v>
      </c>
      <c r="H1616">
        <f>IF(D1616&lt;&gt;"",MAX('DDD Model Calculations'!$D$20-'Weather Data'!D1616,0),MAX('DDD Model Calculations'!$D$20-AVERAGE('Weather Data'!D1615,'Weather Data'!D1617),0))</f>
        <v>0.29999923706055043</v>
      </c>
      <c r="I1616">
        <f>IF(E1616&lt;&gt;"",MAX('DDD Model Calculations'!$D$20-'Weather Data'!E1616,0),MAX('DDD Model Calculations'!$D$20-AVERAGE('Weather Data'!E1615,'Weather Data'!E1617),0))</f>
        <v>0</v>
      </c>
      <c r="J1616">
        <f>IF(F1616&lt;&gt;"",MAX('DDD Model Calculations'!$D$20-'Weather Data'!F1616,0),MAX('DDD Model Calculations'!$D$20-AVERAGE('Weather Data'!F1615,'Weather Data'!F1617),0))</f>
        <v>0.39999961853026988</v>
      </c>
      <c r="K1616">
        <f>IF(G1616&lt;&gt;"",MAX('DDD Model Calculations'!$D$20-'Weather Data'!G1616,0),MAX('DDD Model Calculations'!$D$20-AVERAGE('Weather Data'!G1615,'Weather Data'!G1617),0))</f>
        <v>7</v>
      </c>
      <c r="L1616" s="2">
        <f t="shared" si="125"/>
        <v>43254</v>
      </c>
      <c r="M1616">
        <f t="shared" si="126"/>
        <v>17200.299998603761</v>
      </c>
      <c r="N1616">
        <f t="shared" si="127"/>
        <v>18145.000001139939</v>
      </c>
      <c r="O1616">
        <f t="shared" si="128"/>
        <v>20540.899996593595</v>
      </c>
      <c r="P1616">
        <f t="shared" si="129"/>
        <v>25416.350016348064</v>
      </c>
    </row>
    <row r="1617" spans="1:16" x14ac:dyDescent="0.4">
      <c r="A1617" s="1">
        <v>2018</v>
      </c>
      <c r="B1617" s="1">
        <v>6</v>
      </c>
      <c r="C1617" s="1">
        <v>4</v>
      </c>
      <c r="D1617" s="1">
        <v>16.79999923706055</v>
      </c>
      <c r="E1617" s="1">
        <v>15.39999961853027</v>
      </c>
      <c r="F1617" s="1">
        <v>14.10000038146973</v>
      </c>
      <c r="G1617" s="1">
        <v>12.60000038146973</v>
      </c>
      <c r="H1617">
        <f>IF(D1617&lt;&gt;"",MAX('DDD Model Calculations'!$D$20-'Weather Data'!D1617,0),MAX('DDD Model Calculations'!$D$20-AVERAGE('Weather Data'!D1616,'Weather Data'!D1618),0))</f>
        <v>1.2000007629394496</v>
      </c>
      <c r="I1617">
        <f>IF(E1617&lt;&gt;"",MAX('DDD Model Calculations'!$D$20-'Weather Data'!E1617,0),MAX('DDD Model Calculations'!$D$20-AVERAGE('Weather Data'!E1616,'Weather Data'!E1618),0))</f>
        <v>2.6000003814697301</v>
      </c>
      <c r="J1617">
        <f>IF(F1617&lt;&gt;"",MAX('DDD Model Calculations'!$D$20-'Weather Data'!F1617,0),MAX('DDD Model Calculations'!$D$20-AVERAGE('Weather Data'!F1616,'Weather Data'!F1618),0))</f>
        <v>3.8999996185302699</v>
      </c>
      <c r="K1617">
        <f>IF(G1617&lt;&gt;"",MAX('DDD Model Calculations'!$D$20-'Weather Data'!G1617,0),MAX('DDD Model Calculations'!$D$20-AVERAGE('Weather Data'!G1616,'Weather Data'!G1618),0))</f>
        <v>5.3999996185302699</v>
      </c>
      <c r="L1617" s="2">
        <f t="shared" si="125"/>
        <v>43255</v>
      </c>
      <c r="M1617">
        <f t="shared" si="126"/>
        <v>17201.499999366701</v>
      </c>
      <c r="N1617">
        <f t="shared" si="127"/>
        <v>18147.600001521409</v>
      </c>
      <c r="O1617">
        <f t="shared" si="128"/>
        <v>20544.799996212125</v>
      </c>
      <c r="P1617">
        <f t="shared" si="129"/>
        <v>25421.750015966594</v>
      </c>
    </row>
    <row r="1618" spans="1:16" x14ac:dyDescent="0.4">
      <c r="A1618" s="1">
        <v>2018</v>
      </c>
      <c r="B1618" s="1">
        <v>6</v>
      </c>
      <c r="C1618" s="1">
        <v>5</v>
      </c>
      <c r="D1618" s="1">
        <v>13</v>
      </c>
      <c r="E1618" s="1">
        <v>11.19999980926514</v>
      </c>
      <c r="F1618" s="1">
        <v>12.10000038146973</v>
      </c>
      <c r="G1618" s="1">
        <v>10.60000038146973</v>
      </c>
      <c r="H1618">
        <f>IF(D1618&lt;&gt;"",MAX('DDD Model Calculations'!$D$20-'Weather Data'!D1618,0),MAX('DDD Model Calculations'!$D$20-AVERAGE('Weather Data'!D1617,'Weather Data'!D1619),0))</f>
        <v>5</v>
      </c>
      <c r="I1618">
        <f>IF(E1618&lt;&gt;"",MAX('DDD Model Calculations'!$D$20-'Weather Data'!E1618,0),MAX('DDD Model Calculations'!$D$20-AVERAGE('Weather Data'!E1617,'Weather Data'!E1619),0))</f>
        <v>6.8000001907348597</v>
      </c>
      <c r="J1618">
        <f>IF(F1618&lt;&gt;"",MAX('DDD Model Calculations'!$D$20-'Weather Data'!F1618,0),MAX('DDD Model Calculations'!$D$20-AVERAGE('Weather Data'!F1617,'Weather Data'!F1619),0))</f>
        <v>5.8999996185302699</v>
      </c>
      <c r="K1618">
        <f>IF(G1618&lt;&gt;"",MAX('DDD Model Calculations'!$D$20-'Weather Data'!G1618,0),MAX('DDD Model Calculations'!$D$20-AVERAGE('Weather Data'!G1617,'Weather Data'!G1619),0))</f>
        <v>7.3999996185302699</v>
      </c>
      <c r="L1618" s="2">
        <f t="shared" si="125"/>
        <v>43256</v>
      </c>
      <c r="M1618">
        <f t="shared" si="126"/>
        <v>17206.499999366701</v>
      </c>
      <c r="N1618">
        <f t="shared" si="127"/>
        <v>18154.400001712143</v>
      </c>
      <c r="O1618">
        <f t="shared" si="128"/>
        <v>20550.699995830655</v>
      </c>
      <c r="P1618">
        <f t="shared" si="129"/>
        <v>25429.150015585124</v>
      </c>
    </row>
    <row r="1619" spans="1:16" x14ac:dyDescent="0.4">
      <c r="A1619" s="1">
        <v>2018</v>
      </c>
      <c r="B1619" s="1">
        <v>6</v>
      </c>
      <c r="C1619" s="1">
        <v>6</v>
      </c>
      <c r="D1619" s="1">
        <v>13.30000019073486</v>
      </c>
      <c r="E1619" s="1">
        <v>12.69999980926514</v>
      </c>
      <c r="F1619" s="1">
        <v>14</v>
      </c>
      <c r="G1619" s="1">
        <v>11.80000019073486</v>
      </c>
      <c r="H1619">
        <f>IF(D1619&lt;&gt;"",MAX('DDD Model Calculations'!$D$20-'Weather Data'!D1619,0),MAX('DDD Model Calculations'!$D$20-AVERAGE('Weather Data'!D1618,'Weather Data'!D1620),0))</f>
        <v>4.6999998092651403</v>
      </c>
      <c r="I1619">
        <f>IF(E1619&lt;&gt;"",MAX('DDD Model Calculations'!$D$20-'Weather Data'!E1619,0),MAX('DDD Model Calculations'!$D$20-AVERAGE('Weather Data'!E1618,'Weather Data'!E1620),0))</f>
        <v>5.3000001907348597</v>
      </c>
      <c r="J1619">
        <f>IF(F1619&lt;&gt;"",MAX('DDD Model Calculations'!$D$20-'Weather Data'!F1619,0),MAX('DDD Model Calculations'!$D$20-AVERAGE('Weather Data'!F1618,'Weather Data'!F1620),0))</f>
        <v>4</v>
      </c>
      <c r="K1619">
        <f>IF(G1619&lt;&gt;"",MAX('DDD Model Calculations'!$D$20-'Weather Data'!G1619,0),MAX('DDD Model Calculations'!$D$20-AVERAGE('Weather Data'!G1618,'Weather Data'!G1620),0))</f>
        <v>6.1999998092651403</v>
      </c>
      <c r="L1619" s="2">
        <f t="shared" si="125"/>
        <v>43257</v>
      </c>
      <c r="M1619">
        <f t="shared" si="126"/>
        <v>17211.199999175966</v>
      </c>
      <c r="N1619">
        <f t="shared" si="127"/>
        <v>18159.700001902878</v>
      </c>
      <c r="O1619">
        <f t="shared" si="128"/>
        <v>20554.699995830655</v>
      </c>
      <c r="P1619">
        <f t="shared" si="129"/>
        <v>25435.35001539439</v>
      </c>
    </row>
    <row r="1620" spans="1:16" x14ac:dyDescent="0.4">
      <c r="A1620" s="1">
        <v>2018</v>
      </c>
      <c r="B1620" s="1">
        <v>6</v>
      </c>
      <c r="C1620" s="1">
        <v>7</v>
      </c>
      <c r="D1620" s="1">
        <v>17.29999923706055</v>
      </c>
      <c r="E1620" s="1">
        <v>17.20000076293945</v>
      </c>
      <c r="F1620" s="1">
        <v>16</v>
      </c>
      <c r="G1620" s="1">
        <v>14.19999980926514</v>
      </c>
      <c r="H1620">
        <f>IF(D1620&lt;&gt;"",MAX('DDD Model Calculations'!$D$20-'Weather Data'!D1620,0),MAX('DDD Model Calculations'!$D$20-AVERAGE('Weather Data'!D1619,'Weather Data'!D1621),0))</f>
        <v>0.70000076293944957</v>
      </c>
      <c r="I1620">
        <f>IF(E1620&lt;&gt;"",MAX('DDD Model Calculations'!$D$20-'Weather Data'!E1620,0),MAX('DDD Model Calculations'!$D$20-AVERAGE('Weather Data'!E1619,'Weather Data'!E1621),0))</f>
        <v>0.79999923706055043</v>
      </c>
      <c r="J1620">
        <f>IF(F1620&lt;&gt;"",MAX('DDD Model Calculations'!$D$20-'Weather Data'!F1620,0),MAX('DDD Model Calculations'!$D$20-AVERAGE('Weather Data'!F1619,'Weather Data'!F1621),0))</f>
        <v>2</v>
      </c>
      <c r="K1620">
        <f>IF(G1620&lt;&gt;"",MAX('DDD Model Calculations'!$D$20-'Weather Data'!G1620,0),MAX('DDD Model Calculations'!$D$20-AVERAGE('Weather Data'!G1619,'Weather Data'!G1621),0))</f>
        <v>3.8000001907348597</v>
      </c>
      <c r="L1620" s="2">
        <f t="shared" si="125"/>
        <v>43258</v>
      </c>
      <c r="M1620">
        <f t="shared" si="126"/>
        <v>17211.899999938905</v>
      </c>
      <c r="N1620">
        <f t="shared" si="127"/>
        <v>18160.500001139939</v>
      </c>
      <c r="O1620">
        <f t="shared" si="128"/>
        <v>20556.699995830655</v>
      </c>
      <c r="P1620">
        <f t="shared" si="129"/>
        <v>25439.150015585124</v>
      </c>
    </row>
    <row r="1621" spans="1:16" x14ac:dyDescent="0.4">
      <c r="A1621" s="1">
        <v>2018</v>
      </c>
      <c r="B1621" s="1">
        <v>6</v>
      </c>
      <c r="C1621" s="1">
        <v>8</v>
      </c>
      <c r="D1621" s="1">
        <v>17.39999961853027</v>
      </c>
      <c r="E1621" s="1">
        <v>19.20000076293945</v>
      </c>
      <c r="F1621" s="1">
        <v>16.60000038146973</v>
      </c>
      <c r="G1621" s="1">
        <v>15.89999961853027</v>
      </c>
      <c r="H1621">
        <f>IF(D1621&lt;&gt;"",MAX('DDD Model Calculations'!$D$20-'Weather Data'!D1621,0),MAX('DDD Model Calculations'!$D$20-AVERAGE('Weather Data'!D1620,'Weather Data'!D1622),0))</f>
        <v>0.60000038146973012</v>
      </c>
      <c r="I1621">
        <f>IF(E1621&lt;&gt;"",MAX('DDD Model Calculations'!$D$20-'Weather Data'!E1621,0),MAX('DDD Model Calculations'!$D$20-AVERAGE('Weather Data'!E1620,'Weather Data'!E1622),0))</f>
        <v>0</v>
      </c>
      <c r="J1621">
        <f>IF(F1621&lt;&gt;"",MAX('DDD Model Calculations'!$D$20-'Weather Data'!F1621,0),MAX('DDD Model Calculations'!$D$20-AVERAGE('Weather Data'!F1620,'Weather Data'!F1622),0))</f>
        <v>1.3999996185302699</v>
      </c>
      <c r="K1621">
        <f>IF(G1621&lt;&gt;"",MAX('DDD Model Calculations'!$D$20-'Weather Data'!G1621,0),MAX('DDD Model Calculations'!$D$20-AVERAGE('Weather Data'!G1620,'Weather Data'!G1622),0))</f>
        <v>2.1000003814697301</v>
      </c>
      <c r="L1621" s="2">
        <f t="shared" si="125"/>
        <v>43259</v>
      </c>
      <c r="M1621">
        <f t="shared" si="126"/>
        <v>17212.500000320375</v>
      </c>
      <c r="N1621">
        <f t="shared" si="127"/>
        <v>18160.500001139939</v>
      </c>
      <c r="O1621">
        <f t="shared" si="128"/>
        <v>20558.099995449185</v>
      </c>
      <c r="P1621">
        <f t="shared" si="129"/>
        <v>25441.250015966594</v>
      </c>
    </row>
    <row r="1622" spans="1:16" x14ac:dyDescent="0.4">
      <c r="A1622" s="1">
        <v>2018</v>
      </c>
      <c r="B1622" s="1">
        <v>6</v>
      </c>
      <c r="C1622" s="1">
        <v>9</v>
      </c>
      <c r="D1622" s="1">
        <v>18.20000076293945</v>
      </c>
      <c r="E1622" s="1">
        <v>17</v>
      </c>
      <c r="F1622" s="1">
        <v>16</v>
      </c>
      <c r="G1622" s="1">
        <v>13.60000038146973</v>
      </c>
      <c r="H1622">
        <f>IF(D1622&lt;&gt;"",MAX('DDD Model Calculations'!$D$20-'Weather Data'!D1622,0),MAX('DDD Model Calculations'!$D$20-AVERAGE('Weather Data'!D1621,'Weather Data'!D1623),0))</f>
        <v>0</v>
      </c>
      <c r="I1622">
        <f>IF(E1622&lt;&gt;"",MAX('DDD Model Calculations'!$D$20-'Weather Data'!E1622,0),MAX('DDD Model Calculations'!$D$20-AVERAGE('Weather Data'!E1621,'Weather Data'!E1623),0))</f>
        <v>1</v>
      </c>
      <c r="J1622">
        <f>IF(F1622&lt;&gt;"",MAX('DDD Model Calculations'!$D$20-'Weather Data'!F1622,0),MAX('DDD Model Calculations'!$D$20-AVERAGE('Weather Data'!F1621,'Weather Data'!F1623),0))</f>
        <v>2</v>
      </c>
      <c r="K1622">
        <f>IF(G1622&lt;&gt;"",MAX('DDD Model Calculations'!$D$20-'Weather Data'!G1622,0),MAX('DDD Model Calculations'!$D$20-AVERAGE('Weather Data'!G1621,'Weather Data'!G1623),0))</f>
        <v>4.3999996185302699</v>
      </c>
      <c r="L1622" s="2">
        <f t="shared" si="125"/>
        <v>43260</v>
      </c>
      <c r="M1622">
        <f t="shared" si="126"/>
        <v>17212.500000320375</v>
      </c>
      <c r="N1622">
        <f t="shared" si="127"/>
        <v>18161.500001139939</v>
      </c>
      <c r="O1622">
        <f t="shared" si="128"/>
        <v>20560.099995449185</v>
      </c>
      <c r="P1622">
        <f t="shared" si="129"/>
        <v>25445.650015585124</v>
      </c>
    </row>
    <row r="1623" spans="1:16" x14ac:dyDescent="0.4">
      <c r="A1623" s="1">
        <v>2018</v>
      </c>
      <c r="B1623" s="1">
        <v>6</v>
      </c>
      <c r="C1623" s="1">
        <v>10</v>
      </c>
      <c r="D1623" s="1">
        <v>18.39999961853027</v>
      </c>
      <c r="E1623" s="1">
        <v>18.70000076293945</v>
      </c>
      <c r="F1623" s="1">
        <v>14.69999980926514</v>
      </c>
      <c r="G1623" s="1">
        <v>15.60000038146973</v>
      </c>
      <c r="H1623">
        <f>IF(D1623&lt;&gt;"",MAX('DDD Model Calculations'!$D$20-'Weather Data'!D1623,0),MAX('DDD Model Calculations'!$D$20-AVERAGE('Weather Data'!D1622,'Weather Data'!D1624),0))</f>
        <v>0</v>
      </c>
      <c r="I1623">
        <f>IF(E1623&lt;&gt;"",MAX('DDD Model Calculations'!$D$20-'Weather Data'!E1623,0),MAX('DDD Model Calculations'!$D$20-AVERAGE('Weather Data'!E1622,'Weather Data'!E1624),0))</f>
        <v>0</v>
      </c>
      <c r="J1623">
        <f>IF(F1623&lt;&gt;"",MAX('DDD Model Calculations'!$D$20-'Weather Data'!F1623,0),MAX('DDD Model Calculations'!$D$20-AVERAGE('Weather Data'!F1622,'Weather Data'!F1624),0))</f>
        <v>3.3000001907348597</v>
      </c>
      <c r="K1623">
        <f>IF(G1623&lt;&gt;"",MAX('DDD Model Calculations'!$D$20-'Weather Data'!G1623,0),MAX('DDD Model Calculations'!$D$20-AVERAGE('Weather Data'!G1622,'Weather Data'!G1624),0))</f>
        <v>2.3999996185302699</v>
      </c>
      <c r="L1623" s="2">
        <f t="shared" si="125"/>
        <v>43261</v>
      </c>
      <c r="M1623">
        <f t="shared" si="126"/>
        <v>17212.500000320375</v>
      </c>
      <c r="N1623">
        <f t="shared" si="127"/>
        <v>18161.500001139939</v>
      </c>
      <c r="O1623">
        <f t="shared" si="128"/>
        <v>20563.39999563992</v>
      </c>
      <c r="P1623">
        <f t="shared" si="129"/>
        <v>25448.050015203655</v>
      </c>
    </row>
    <row r="1624" spans="1:16" x14ac:dyDescent="0.4">
      <c r="A1624" s="1">
        <v>2018</v>
      </c>
      <c r="B1624" s="1">
        <v>6</v>
      </c>
      <c r="C1624" s="1">
        <v>11</v>
      </c>
      <c r="D1624" s="1">
        <v>17.10000038146973</v>
      </c>
      <c r="E1624" s="1">
        <v>18.20000076293945</v>
      </c>
      <c r="F1624" s="1">
        <v>15.69999980926514</v>
      </c>
      <c r="G1624" s="1">
        <v>13.5</v>
      </c>
      <c r="H1624">
        <f>IF(D1624&lt;&gt;"",MAX('DDD Model Calculations'!$D$20-'Weather Data'!D1624,0),MAX('DDD Model Calculations'!$D$20-AVERAGE('Weather Data'!D1623,'Weather Data'!D1625),0))</f>
        <v>0.89999961853026988</v>
      </c>
      <c r="I1624">
        <f>IF(E1624&lt;&gt;"",MAX('DDD Model Calculations'!$D$20-'Weather Data'!E1624,0),MAX('DDD Model Calculations'!$D$20-AVERAGE('Weather Data'!E1623,'Weather Data'!E1625),0))</f>
        <v>0</v>
      </c>
      <c r="J1624">
        <f>IF(F1624&lt;&gt;"",MAX('DDD Model Calculations'!$D$20-'Weather Data'!F1624,0),MAX('DDD Model Calculations'!$D$20-AVERAGE('Weather Data'!F1623,'Weather Data'!F1625),0))</f>
        <v>2.3000001907348597</v>
      </c>
      <c r="K1624">
        <f>IF(G1624&lt;&gt;"",MAX('DDD Model Calculations'!$D$20-'Weather Data'!G1624,0),MAX('DDD Model Calculations'!$D$20-AVERAGE('Weather Data'!G1623,'Weather Data'!G1625),0))</f>
        <v>4.5</v>
      </c>
      <c r="L1624" s="2">
        <f t="shared" si="125"/>
        <v>43262</v>
      </c>
      <c r="M1624">
        <f t="shared" si="126"/>
        <v>17213.399999938905</v>
      </c>
      <c r="N1624">
        <f t="shared" si="127"/>
        <v>18161.500001139939</v>
      </c>
      <c r="O1624">
        <f t="shared" si="128"/>
        <v>20565.699995830655</v>
      </c>
      <c r="P1624">
        <f t="shared" si="129"/>
        <v>25452.550015203655</v>
      </c>
    </row>
    <row r="1625" spans="1:16" x14ac:dyDescent="0.4">
      <c r="A1625" s="1">
        <v>2018</v>
      </c>
      <c r="B1625" s="1">
        <v>6</v>
      </c>
      <c r="C1625" s="1">
        <v>12</v>
      </c>
      <c r="D1625" s="1">
        <v>18.39999961853027</v>
      </c>
      <c r="E1625" s="1">
        <v>17.60000038146973</v>
      </c>
      <c r="F1625" s="1">
        <v>18.29999923706055</v>
      </c>
      <c r="G1625" s="1">
        <v>15.30000019073486</v>
      </c>
      <c r="H1625">
        <f>IF(D1625&lt;&gt;"",MAX('DDD Model Calculations'!$D$20-'Weather Data'!D1625,0),MAX('DDD Model Calculations'!$D$20-AVERAGE('Weather Data'!D1624,'Weather Data'!D1626),0))</f>
        <v>0</v>
      </c>
      <c r="I1625">
        <f>IF(E1625&lt;&gt;"",MAX('DDD Model Calculations'!$D$20-'Weather Data'!E1625,0),MAX('DDD Model Calculations'!$D$20-AVERAGE('Weather Data'!E1624,'Weather Data'!E1626),0))</f>
        <v>0.39999961853026988</v>
      </c>
      <c r="J1625">
        <f>IF(F1625&lt;&gt;"",MAX('DDD Model Calculations'!$D$20-'Weather Data'!F1625,0),MAX('DDD Model Calculations'!$D$20-AVERAGE('Weather Data'!F1624,'Weather Data'!F1626),0))</f>
        <v>0</v>
      </c>
      <c r="K1625">
        <f>IF(G1625&lt;&gt;"",MAX('DDD Model Calculations'!$D$20-'Weather Data'!G1625,0),MAX('DDD Model Calculations'!$D$20-AVERAGE('Weather Data'!G1624,'Weather Data'!G1626),0))</f>
        <v>2.6999998092651403</v>
      </c>
      <c r="L1625" s="2">
        <f t="shared" si="125"/>
        <v>43263</v>
      </c>
      <c r="M1625">
        <f t="shared" si="126"/>
        <v>17213.399999938905</v>
      </c>
      <c r="N1625">
        <f t="shared" si="127"/>
        <v>18161.900000758469</v>
      </c>
      <c r="O1625">
        <f t="shared" si="128"/>
        <v>20565.699995830655</v>
      </c>
      <c r="P1625">
        <f t="shared" si="129"/>
        <v>25455.25001501292</v>
      </c>
    </row>
    <row r="1626" spans="1:16" x14ac:dyDescent="0.4">
      <c r="A1626" s="1">
        <v>2018</v>
      </c>
      <c r="B1626" s="1">
        <v>6</v>
      </c>
      <c r="C1626" s="1">
        <v>13</v>
      </c>
      <c r="D1626" s="1">
        <v>23</v>
      </c>
      <c r="E1626" s="1">
        <v>20</v>
      </c>
      <c r="F1626" s="1">
        <v>17.20000076293945</v>
      </c>
      <c r="G1626" s="1">
        <v>18.79999923706055</v>
      </c>
      <c r="H1626">
        <f>IF(D1626&lt;&gt;"",MAX('DDD Model Calculations'!$D$20-'Weather Data'!D1626,0),MAX('DDD Model Calculations'!$D$20-AVERAGE('Weather Data'!D1625,'Weather Data'!D1627),0))</f>
        <v>0</v>
      </c>
      <c r="I1626">
        <f>IF(E1626&lt;&gt;"",MAX('DDD Model Calculations'!$D$20-'Weather Data'!E1626,0),MAX('DDD Model Calculations'!$D$20-AVERAGE('Weather Data'!E1625,'Weather Data'!E1627),0))</f>
        <v>0</v>
      </c>
      <c r="J1626">
        <f>IF(F1626&lt;&gt;"",MAX('DDD Model Calculations'!$D$20-'Weather Data'!F1626,0),MAX('DDD Model Calculations'!$D$20-AVERAGE('Weather Data'!F1625,'Weather Data'!F1627),0))</f>
        <v>0.79999923706055043</v>
      </c>
      <c r="K1626">
        <f>IF(G1626&lt;&gt;"",MAX('DDD Model Calculations'!$D$20-'Weather Data'!G1626,0),MAX('DDD Model Calculations'!$D$20-AVERAGE('Weather Data'!G1625,'Weather Data'!G1627),0))</f>
        <v>0</v>
      </c>
      <c r="L1626" s="2">
        <f t="shared" si="125"/>
        <v>43264</v>
      </c>
      <c r="M1626">
        <f t="shared" si="126"/>
        <v>17213.399999938905</v>
      </c>
      <c r="N1626">
        <f t="shared" si="127"/>
        <v>18161.900000758469</v>
      </c>
      <c r="O1626">
        <f t="shared" si="128"/>
        <v>20566.499995067716</v>
      </c>
      <c r="P1626">
        <f t="shared" si="129"/>
        <v>25455.25001501292</v>
      </c>
    </row>
    <row r="1627" spans="1:16" x14ac:dyDescent="0.4">
      <c r="A1627" s="1">
        <v>2018</v>
      </c>
      <c r="B1627" s="1">
        <v>6</v>
      </c>
      <c r="C1627" s="1">
        <v>14</v>
      </c>
      <c r="D1627" s="1">
        <v>19.89999961853027</v>
      </c>
      <c r="E1627" s="1">
        <v>17.5</v>
      </c>
      <c r="F1627" s="1">
        <v>14.69999980926514</v>
      </c>
      <c r="G1627" s="1">
        <v>16.20000076293945</v>
      </c>
      <c r="H1627">
        <f>IF(D1627&lt;&gt;"",MAX('DDD Model Calculations'!$D$20-'Weather Data'!D1627,0),MAX('DDD Model Calculations'!$D$20-AVERAGE('Weather Data'!D1626,'Weather Data'!D1628),0))</f>
        <v>0</v>
      </c>
      <c r="I1627">
        <f>IF(E1627&lt;&gt;"",MAX('DDD Model Calculations'!$D$20-'Weather Data'!E1627,0),MAX('DDD Model Calculations'!$D$20-AVERAGE('Weather Data'!E1626,'Weather Data'!E1628),0))</f>
        <v>0.5</v>
      </c>
      <c r="J1627">
        <f>IF(F1627&lt;&gt;"",MAX('DDD Model Calculations'!$D$20-'Weather Data'!F1627,0),MAX('DDD Model Calculations'!$D$20-AVERAGE('Weather Data'!F1626,'Weather Data'!F1628),0))</f>
        <v>3.3000001907348597</v>
      </c>
      <c r="K1627">
        <f>IF(G1627&lt;&gt;"",MAX('DDD Model Calculations'!$D$20-'Weather Data'!G1627,0),MAX('DDD Model Calculations'!$D$20-AVERAGE('Weather Data'!G1626,'Weather Data'!G1628),0))</f>
        <v>1.7999992370605504</v>
      </c>
      <c r="L1627" s="2">
        <f t="shared" si="125"/>
        <v>43265</v>
      </c>
      <c r="M1627">
        <f t="shared" si="126"/>
        <v>17213.399999938905</v>
      </c>
      <c r="N1627">
        <f t="shared" si="127"/>
        <v>18162.400000758469</v>
      </c>
      <c r="O1627">
        <f t="shared" si="128"/>
        <v>20569.799995258451</v>
      </c>
      <c r="P1627">
        <f t="shared" si="129"/>
        <v>25457.05001424998</v>
      </c>
    </row>
    <row r="1628" spans="1:16" x14ac:dyDescent="0.4">
      <c r="A1628" s="1">
        <v>2018</v>
      </c>
      <c r="B1628" s="1">
        <v>6</v>
      </c>
      <c r="C1628" s="1">
        <v>15</v>
      </c>
      <c r="D1628" s="1">
        <v>19.10000038146973</v>
      </c>
      <c r="E1628" s="1">
        <v>16.89999961853027</v>
      </c>
      <c r="F1628" s="1">
        <v>16.79999923706055</v>
      </c>
      <c r="G1628" s="1">
        <v>13.10000038146973</v>
      </c>
      <c r="H1628">
        <f>IF(D1628&lt;&gt;"",MAX('DDD Model Calculations'!$D$20-'Weather Data'!D1628,0),MAX('DDD Model Calculations'!$D$20-AVERAGE('Weather Data'!D1627,'Weather Data'!D1629),0))</f>
        <v>0</v>
      </c>
      <c r="I1628">
        <f>IF(E1628&lt;&gt;"",MAX('DDD Model Calculations'!$D$20-'Weather Data'!E1628,0),MAX('DDD Model Calculations'!$D$20-AVERAGE('Weather Data'!E1627,'Weather Data'!E1629),0))</f>
        <v>1.1000003814697301</v>
      </c>
      <c r="J1628">
        <f>IF(F1628&lt;&gt;"",MAX('DDD Model Calculations'!$D$20-'Weather Data'!F1628,0),MAX('DDD Model Calculations'!$D$20-AVERAGE('Weather Data'!F1627,'Weather Data'!F1629),0))</f>
        <v>1.2000007629394496</v>
      </c>
      <c r="K1628">
        <f>IF(G1628&lt;&gt;"",MAX('DDD Model Calculations'!$D$20-'Weather Data'!G1628,0),MAX('DDD Model Calculations'!$D$20-AVERAGE('Weather Data'!G1627,'Weather Data'!G1629),0))</f>
        <v>4.8999996185302699</v>
      </c>
      <c r="L1628" s="2">
        <f t="shared" si="125"/>
        <v>43266</v>
      </c>
      <c r="M1628">
        <f t="shared" si="126"/>
        <v>17213.399999938905</v>
      </c>
      <c r="N1628">
        <f t="shared" si="127"/>
        <v>18163.500001139939</v>
      </c>
      <c r="O1628">
        <f t="shared" si="128"/>
        <v>20570.99999602139</v>
      </c>
      <c r="P1628">
        <f t="shared" si="129"/>
        <v>25461.950013868511</v>
      </c>
    </row>
    <row r="1629" spans="1:16" x14ac:dyDescent="0.4">
      <c r="A1629" s="1">
        <v>2018</v>
      </c>
      <c r="B1629" s="1">
        <v>6</v>
      </c>
      <c r="C1629" s="1">
        <v>16</v>
      </c>
      <c r="D1629" s="1">
        <v>21.70000076293945</v>
      </c>
      <c r="E1629" s="1">
        <v>20.5</v>
      </c>
      <c r="F1629" s="1">
        <v>19.29999923706055</v>
      </c>
      <c r="G1629" s="1">
        <v>15.10000038146973</v>
      </c>
      <c r="H1629">
        <f>IF(D1629&lt;&gt;"",MAX('DDD Model Calculations'!$D$20-'Weather Data'!D1629,0),MAX('DDD Model Calculations'!$D$20-AVERAGE('Weather Data'!D1628,'Weather Data'!D1630),0))</f>
        <v>0</v>
      </c>
      <c r="I1629">
        <f>IF(E1629&lt;&gt;"",MAX('DDD Model Calculations'!$D$20-'Weather Data'!E1629,0),MAX('DDD Model Calculations'!$D$20-AVERAGE('Weather Data'!E1628,'Weather Data'!E1630),0))</f>
        <v>0</v>
      </c>
      <c r="J1629">
        <f>IF(F1629&lt;&gt;"",MAX('DDD Model Calculations'!$D$20-'Weather Data'!F1629,0),MAX('DDD Model Calculations'!$D$20-AVERAGE('Weather Data'!F1628,'Weather Data'!F1630),0))</f>
        <v>0</v>
      </c>
      <c r="K1629">
        <f>IF(G1629&lt;&gt;"",MAX('DDD Model Calculations'!$D$20-'Weather Data'!G1629,0),MAX('DDD Model Calculations'!$D$20-AVERAGE('Weather Data'!G1628,'Weather Data'!G1630),0))</f>
        <v>2.8999996185302699</v>
      </c>
      <c r="L1629" s="2">
        <f t="shared" si="125"/>
        <v>43267</v>
      </c>
      <c r="M1629">
        <f t="shared" si="126"/>
        <v>17213.399999938905</v>
      </c>
      <c r="N1629">
        <f t="shared" si="127"/>
        <v>18163.500001139939</v>
      </c>
      <c r="O1629">
        <f t="shared" si="128"/>
        <v>20570.99999602139</v>
      </c>
      <c r="P1629">
        <f t="shared" si="129"/>
        <v>25464.850013487041</v>
      </c>
    </row>
    <row r="1630" spans="1:16" x14ac:dyDescent="0.4">
      <c r="A1630" s="1">
        <v>2018</v>
      </c>
      <c r="B1630" s="1">
        <v>6</v>
      </c>
      <c r="C1630" s="1">
        <v>17</v>
      </c>
      <c r="D1630" s="1">
        <v>24.60000038146973</v>
      </c>
      <c r="E1630" s="1">
        <v>22.39999961853027</v>
      </c>
      <c r="F1630" s="1">
        <v>22.20000076293945</v>
      </c>
      <c r="G1630" s="1">
        <v>18.39999961853027</v>
      </c>
      <c r="H1630">
        <f>IF(D1630&lt;&gt;"",MAX('DDD Model Calculations'!$D$20-'Weather Data'!D1630,0),MAX('DDD Model Calculations'!$D$20-AVERAGE('Weather Data'!D1629,'Weather Data'!D1631),0))</f>
        <v>0</v>
      </c>
      <c r="I1630">
        <f>IF(E1630&lt;&gt;"",MAX('DDD Model Calculations'!$D$20-'Weather Data'!E1630,0),MAX('DDD Model Calculations'!$D$20-AVERAGE('Weather Data'!E1629,'Weather Data'!E1631),0))</f>
        <v>0</v>
      </c>
      <c r="J1630">
        <f>IF(F1630&lt;&gt;"",MAX('DDD Model Calculations'!$D$20-'Weather Data'!F1630,0),MAX('DDD Model Calculations'!$D$20-AVERAGE('Weather Data'!F1629,'Weather Data'!F1631),0))</f>
        <v>0</v>
      </c>
      <c r="K1630">
        <f>IF(G1630&lt;&gt;"",MAX('DDD Model Calculations'!$D$20-'Weather Data'!G1630,0),MAX('DDD Model Calculations'!$D$20-AVERAGE('Weather Data'!G1629,'Weather Data'!G1631),0))</f>
        <v>0</v>
      </c>
      <c r="L1630" s="2">
        <f t="shared" si="125"/>
        <v>43268</v>
      </c>
      <c r="M1630">
        <f t="shared" si="126"/>
        <v>17213.399999938905</v>
      </c>
      <c r="N1630">
        <f t="shared" si="127"/>
        <v>18163.500001139939</v>
      </c>
      <c r="O1630">
        <f t="shared" si="128"/>
        <v>20570.99999602139</v>
      </c>
      <c r="P1630">
        <f t="shared" si="129"/>
        <v>25464.850013487041</v>
      </c>
    </row>
    <row r="1631" spans="1:16" x14ac:dyDescent="0.4">
      <c r="A1631" s="1">
        <v>2018</v>
      </c>
      <c r="B1631" s="1">
        <v>6</v>
      </c>
      <c r="C1631" s="1">
        <v>18</v>
      </c>
      <c r="D1631" s="1">
        <v>25.39999961853027</v>
      </c>
      <c r="E1631" s="1">
        <v>25.10000038146973</v>
      </c>
      <c r="F1631" s="1">
        <v>23.5</v>
      </c>
      <c r="G1631" s="1">
        <v>19</v>
      </c>
      <c r="H1631">
        <f>IF(D1631&lt;&gt;"",MAX('DDD Model Calculations'!$D$20-'Weather Data'!D1631,0),MAX('DDD Model Calculations'!$D$20-AVERAGE('Weather Data'!D1630,'Weather Data'!D1632),0))</f>
        <v>0</v>
      </c>
      <c r="I1631">
        <f>IF(E1631&lt;&gt;"",MAX('DDD Model Calculations'!$D$20-'Weather Data'!E1631,0),MAX('DDD Model Calculations'!$D$20-AVERAGE('Weather Data'!E1630,'Weather Data'!E1632),0))</f>
        <v>0</v>
      </c>
      <c r="J1631">
        <f>IF(F1631&lt;&gt;"",MAX('DDD Model Calculations'!$D$20-'Weather Data'!F1631,0),MAX('DDD Model Calculations'!$D$20-AVERAGE('Weather Data'!F1630,'Weather Data'!F1632),0))</f>
        <v>0</v>
      </c>
      <c r="K1631">
        <f>IF(G1631&lt;&gt;"",MAX('DDD Model Calculations'!$D$20-'Weather Data'!G1631,0),MAX('DDD Model Calculations'!$D$20-AVERAGE('Weather Data'!G1630,'Weather Data'!G1632),0))</f>
        <v>0</v>
      </c>
      <c r="L1631" s="2">
        <f t="shared" si="125"/>
        <v>43269</v>
      </c>
      <c r="M1631">
        <f t="shared" si="126"/>
        <v>17213.399999938905</v>
      </c>
      <c r="N1631">
        <f t="shared" si="127"/>
        <v>18163.500001139939</v>
      </c>
      <c r="O1631">
        <f t="shared" si="128"/>
        <v>20570.99999602139</v>
      </c>
      <c r="P1631">
        <f t="shared" si="129"/>
        <v>25464.850013487041</v>
      </c>
    </row>
    <row r="1632" spans="1:16" x14ac:dyDescent="0.4">
      <c r="A1632" s="1">
        <v>2018</v>
      </c>
      <c r="B1632" s="1">
        <v>6</v>
      </c>
      <c r="C1632" s="1">
        <v>19</v>
      </c>
      <c r="D1632" s="1">
        <v>19.60000038146973</v>
      </c>
      <c r="E1632" s="1">
        <v>20.5</v>
      </c>
      <c r="F1632" s="1">
        <v>18</v>
      </c>
      <c r="G1632" s="1">
        <v>17.10000038146973</v>
      </c>
      <c r="H1632">
        <f>IF(D1632&lt;&gt;"",MAX('DDD Model Calculations'!$D$20-'Weather Data'!D1632,0),MAX('DDD Model Calculations'!$D$20-AVERAGE('Weather Data'!D1631,'Weather Data'!D1633),0))</f>
        <v>0</v>
      </c>
      <c r="I1632">
        <f>IF(E1632&lt;&gt;"",MAX('DDD Model Calculations'!$D$20-'Weather Data'!E1632,0),MAX('DDD Model Calculations'!$D$20-AVERAGE('Weather Data'!E1631,'Weather Data'!E1633),0))</f>
        <v>0</v>
      </c>
      <c r="J1632">
        <f>IF(F1632&lt;&gt;"",MAX('DDD Model Calculations'!$D$20-'Weather Data'!F1632,0),MAX('DDD Model Calculations'!$D$20-AVERAGE('Weather Data'!F1631,'Weather Data'!F1633),0))</f>
        <v>0</v>
      </c>
      <c r="K1632">
        <f>IF(G1632&lt;&gt;"",MAX('DDD Model Calculations'!$D$20-'Weather Data'!G1632,0),MAX('DDD Model Calculations'!$D$20-AVERAGE('Weather Data'!G1631,'Weather Data'!G1633),0))</f>
        <v>0.89999961853026988</v>
      </c>
      <c r="L1632" s="2">
        <f t="shared" si="125"/>
        <v>43270</v>
      </c>
      <c r="M1632">
        <f t="shared" si="126"/>
        <v>17213.399999938905</v>
      </c>
      <c r="N1632">
        <f t="shared" si="127"/>
        <v>18163.500001139939</v>
      </c>
      <c r="O1632">
        <f t="shared" si="128"/>
        <v>20570.99999602139</v>
      </c>
      <c r="P1632">
        <f t="shared" si="129"/>
        <v>25465.750013105571</v>
      </c>
    </row>
    <row r="1633" spans="1:16" x14ac:dyDescent="0.4">
      <c r="A1633" s="1">
        <v>2018</v>
      </c>
      <c r="B1633" s="1">
        <v>6</v>
      </c>
      <c r="C1633" s="1">
        <v>20</v>
      </c>
      <c r="D1633" s="1">
        <v>20.39999961853027</v>
      </c>
      <c r="E1633" s="1">
        <v>17.39999961853027</v>
      </c>
      <c r="F1633" s="1">
        <v>19.29999923706055</v>
      </c>
      <c r="G1633" s="1">
        <v>17.60000038146973</v>
      </c>
      <c r="H1633">
        <f>IF(D1633&lt;&gt;"",MAX('DDD Model Calculations'!$D$20-'Weather Data'!D1633,0),MAX('DDD Model Calculations'!$D$20-AVERAGE('Weather Data'!D1632,'Weather Data'!D1634),0))</f>
        <v>0</v>
      </c>
      <c r="I1633">
        <f>IF(E1633&lt;&gt;"",MAX('DDD Model Calculations'!$D$20-'Weather Data'!E1633,0),MAX('DDD Model Calculations'!$D$20-AVERAGE('Weather Data'!E1632,'Weather Data'!E1634),0))</f>
        <v>0.60000038146973012</v>
      </c>
      <c r="J1633">
        <f>IF(F1633&lt;&gt;"",MAX('DDD Model Calculations'!$D$20-'Weather Data'!F1633,0),MAX('DDD Model Calculations'!$D$20-AVERAGE('Weather Data'!F1632,'Weather Data'!F1634),0))</f>
        <v>0</v>
      </c>
      <c r="K1633">
        <f>IF(G1633&lt;&gt;"",MAX('DDD Model Calculations'!$D$20-'Weather Data'!G1633,0),MAX('DDD Model Calculations'!$D$20-AVERAGE('Weather Data'!G1632,'Weather Data'!G1634),0))</f>
        <v>0.39999961853026988</v>
      </c>
      <c r="L1633" s="2">
        <f t="shared" si="125"/>
        <v>43271</v>
      </c>
      <c r="M1633">
        <f t="shared" si="126"/>
        <v>17213.399999938905</v>
      </c>
      <c r="N1633">
        <f t="shared" si="127"/>
        <v>18164.100001521409</v>
      </c>
      <c r="O1633">
        <f t="shared" si="128"/>
        <v>20570.99999602139</v>
      </c>
      <c r="P1633">
        <f t="shared" si="129"/>
        <v>25466.150012724102</v>
      </c>
    </row>
    <row r="1634" spans="1:16" x14ac:dyDescent="0.4">
      <c r="A1634" s="1">
        <v>2018</v>
      </c>
      <c r="B1634" s="1">
        <v>6</v>
      </c>
      <c r="C1634" s="1">
        <v>21</v>
      </c>
      <c r="D1634" s="1">
        <v>18.10000038146973</v>
      </c>
      <c r="E1634" s="1">
        <v>17.5</v>
      </c>
      <c r="F1634" s="1">
        <v>15.10000038146973</v>
      </c>
      <c r="G1634" s="1">
        <v>13.80000019073486</v>
      </c>
      <c r="H1634">
        <f>IF(D1634&lt;&gt;"",MAX('DDD Model Calculations'!$D$20-'Weather Data'!D1634,0),MAX('DDD Model Calculations'!$D$20-AVERAGE('Weather Data'!D1633,'Weather Data'!D1635),0))</f>
        <v>0</v>
      </c>
      <c r="I1634">
        <f>IF(E1634&lt;&gt;"",MAX('DDD Model Calculations'!$D$20-'Weather Data'!E1634,0),MAX('DDD Model Calculations'!$D$20-AVERAGE('Weather Data'!E1633,'Weather Data'!E1635),0))</f>
        <v>0.5</v>
      </c>
      <c r="J1634">
        <f>IF(F1634&lt;&gt;"",MAX('DDD Model Calculations'!$D$20-'Weather Data'!F1634,0),MAX('DDD Model Calculations'!$D$20-AVERAGE('Weather Data'!F1633,'Weather Data'!F1635),0))</f>
        <v>2.8999996185302699</v>
      </c>
      <c r="K1634">
        <f>IF(G1634&lt;&gt;"",MAX('DDD Model Calculations'!$D$20-'Weather Data'!G1634,0),MAX('DDD Model Calculations'!$D$20-AVERAGE('Weather Data'!G1633,'Weather Data'!G1635),0))</f>
        <v>4.1999998092651403</v>
      </c>
      <c r="L1634" s="2">
        <f t="shared" si="125"/>
        <v>43272</v>
      </c>
      <c r="M1634">
        <f t="shared" si="126"/>
        <v>17213.399999938905</v>
      </c>
      <c r="N1634">
        <f t="shared" si="127"/>
        <v>18164.600001521409</v>
      </c>
      <c r="O1634">
        <f t="shared" si="128"/>
        <v>20573.89999563992</v>
      </c>
      <c r="P1634">
        <f t="shared" si="129"/>
        <v>25470.350012533367</v>
      </c>
    </row>
    <row r="1635" spans="1:16" x14ac:dyDescent="0.4">
      <c r="A1635" s="1">
        <v>2018</v>
      </c>
      <c r="B1635" s="1">
        <v>6</v>
      </c>
      <c r="C1635" s="1">
        <v>22</v>
      </c>
      <c r="D1635" s="1">
        <v>17.89999961853027</v>
      </c>
      <c r="E1635" s="1">
        <v>18.10000038146973</v>
      </c>
      <c r="F1635" s="1">
        <v>17.29999923706055</v>
      </c>
      <c r="G1635" s="1">
        <v>16.39999961853027</v>
      </c>
      <c r="H1635">
        <f>IF(D1635&lt;&gt;"",MAX('DDD Model Calculations'!$D$20-'Weather Data'!D1635,0),MAX('DDD Model Calculations'!$D$20-AVERAGE('Weather Data'!D1634,'Weather Data'!D1636),0))</f>
        <v>0.10000038146973012</v>
      </c>
      <c r="I1635">
        <f>IF(E1635&lt;&gt;"",MAX('DDD Model Calculations'!$D$20-'Weather Data'!E1635,0),MAX('DDD Model Calculations'!$D$20-AVERAGE('Weather Data'!E1634,'Weather Data'!E1636),0))</f>
        <v>0</v>
      </c>
      <c r="J1635">
        <f>IF(F1635&lt;&gt;"",MAX('DDD Model Calculations'!$D$20-'Weather Data'!F1635,0),MAX('DDD Model Calculations'!$D$20-AVERAGE('Weather Data'!F1634,'Weather Data'!F1636),0))</f>
        <v>0.70000076293944957</v>
      </c>
      <c r="K1635">
        <f>IF(G1635&lt;&gt;"",MAX('DDD Model Calculations'!$D$20-'Weather Data'!G1635,0),MAX('DDD Model Calculations'!$D$20-AVERAGE('Weather Data'!G1634,'Weather Data'!G1636),0))</f>
        <v>1.6000003814697301</v>
      </c>
      <c r="L1635" s="2">
        <f t="shared" si="125"/>
        <v>43273</v>
      </c>
      <c r="M1635">
        <f t="shared" si="126"/>
        <v>17213.500000320375</v>
      </c>
      <c r="N1635">
        <f t="shared" si="127"/>
        <v>18164.600001521409</v>
      </c>
      <c r="O1635">
        <f t="shared" si="128"/>
        <v>20574.59999640286</v>
      </c>
      <c r="P1635">
        <f t="shared" si="129"/>
        <v>25471.950012914836</v>
      </c>
    </row>
    <row r="1636" spans="1:16" x14ac:dyDescent="0.4">
      <c r="A1636" s="1">
        <v>2018</v>
      </c>
      <c r="B1636" s="1">
        <v>6</v>
      </c>
      <c r="C1636" s="1">
        <v>23</v>
      </c>
      <c r="D1636" s="1">
        <v>18</v>
      </c>
      <c r="E1636" s="1">
        <v>19.89999961853027</v>
      </c>
      <c r="F1636" s="1">
        <v>18.39999961853027</v>
      </c>
      <c r="G1636" s="1">
        <v>13.5</v>
      </c>
      <c r="H1636">
        <f>IF(D1636&lt;&gt;"",MAX('DDD Model Calculations'!$D$20-'Weather Data'!D1636,0),MAX('DDD Model Calculations'!$D$20-AVERAGE('Weather Data'!D1635,'Weather Data'!D1637),0))</f>
        <v>0</v>
      </c>
      <c r="I1636">
        <f>IF(E1636&lt;&gt;"",MAX('DDD Model Calculations'!$D$20-'Weather Data'!E1636,0),MAX('DDD Model Calculations'!$D$20-AVERAGE('Weather Data'!E1635,'Weather Data'!E1637),0))</f>
        <v>0</v>
      </c>
      <c r="J1636">
        <f>IF(F1636&lt;&gt;"",MAX('DDD Model Calculations'!$D$20-'Weather Data'!F1636,0),MAX('DDD Model Calculations'!$D$20-AVERAGE('Weather Data'!F1635,'Weather Data'!F1637),0))</f>
        <v>0</v>
      </c>
      <c r="K1636">
        <f>IF(G1636&lt;&gt;"",MAX('DDD Model Calculations'!$D$20-'Weather Data'!G1636,0),MAX('DDD Model Calculations'!$D$20-AVERAGE('Weather Data'!G1635,'Weather Data'!G1637),0))</f>
        <v>4.5</v>
      </c>
      <c r="L1636" s="2">
        <f t="shared" si="125"/>
        <v>43274</v>
      </c>
      <c r="M1636">
        <f t="shared" si="126"/>
        <v>17213.500000320375</v>
      </c>
      <c r="N1636">
        <f t="shared" si="127"/>
        <v>18164.600001521409</v>
      </c>
      <c r="O1636">
        <f t="shared" si="128"/>
        <v>20574.59999640286</v>
      </c>
      <c r="P1636">
        <f t="shared" si="129"/>
        <v>25476.450012914836</v>
      </c>
    </row>
    <row r="1637" spans="1:16" x14ac:dyDescent="0.4">
      <c r="A1637" s="1">
        <v>2018</v>
      </c>
      <c r="B1637" s="1">
        <v>6</v>
      </c>
      <c r="C1637" s="1">
        <v>24</v>
      </c>
      <c r="D1637" s="1">
        <v>18.10000038146973</v>
      </c>
      <c r="E1637" s="1">
        <v>17.89999961853027</v>
      </c>
      <c r="F1637" s="1">
        <v>17.29999923706055</v>
      </c>
      <c r="G1637" s="1">
        <v>11.69999980926514</v>
      </c>
      <c r="H1637">
        <f>IF(D1637&lt;&gt;"",MAX('DDD Model Calculations'!$D$20-'Weather Data'!D1637,0),MAX('DDD Model Calculations'!$D$20-AVERAGE('Weather Data'!D1636,'Weather Data'!D1638),0))</f>
        <v>0</v>
      </c>
      <c r="I1637">
        <f>IF(E1637&lt;&gt;"",MAX('DDD Model Calculations'!$D$20-'Weather Data'!E1637,0),MAX('DDD Model Calculations'!$D$20-AVERAGE('Weather Data'!E1636,'Weather Data'!E1638),0))</f>
        <v>0.10000038146973012</v>
      </c>
      <c r="J1637">
        <f>IF(F1637&lt;&gt;"",MAX('DDD Model Calculations'!$D$20-'Weather Data'!F1637,0),MAX('DDD Model Calculations'!$D$20-AVERAGE('Weather Data'!F1636,'Weather Data'!F1638),0))</f>
        <v>0.70000076293944957</v>
      </c>
      <c r="K1637">
        <f>IF(G1637&lt;&gt;"",MAX('DDD Model Calculations'!$D$20-'Weather Data'!G1637,0),MAX('DDD Model Calculations'!$D$20-AVERAGE('Weather Data'!G1636,'Weather Data'!G1638),0))</f>
        <v>6.3000001907348597</v>
      </c>
      <c r="L1637" s="2">
        <f t="shared" si="125"/>
        <v>43275</v>
      </c>
      <c r="M1637">
        <f t="shared" si="126"/>
        <v>17213.500000320375</v>
      </c>
      <c r="N1637">
        <f t="shared" si="127"/>
        <v>18164.700001902878</v>
      </c>
      <c r="O1637">
        <f t="shared" si="128"/>
        <v>20575.299997165799</v>
      </c>
      <c r="P1637">
        <f t="shared" si="129"/>
        <v>25482.750013105571</v>
      </c>
    </row>
    <row r="1638" spans="1:16" x14ac:dyDescent="0.4">
      <c r="A1638" s="1">
        <v>2018</v>
      </c>
      <c r="B1638" s="1">
        <v>6</v>
      </c>
      <c r="C1638" s="1">
        <v>25</v>
      </c>
      <c r="D1638" s="1">
        <v>18.10000038146973</v>
      </c>
      <c r="E1638" s="1">
        <v>16.89999961853027</v>
      </c>
      <c r="F1638" s="1">
        <v>16.20000076293945</v>
      </c>
      <c r="G1638" s="1">
        <v>10</v>
      </c>
      <c r="H1638">
        <f>IF(D1638&lt;&gt;"",MAX('DDD Model Calculations'!$D$20-'Weather Data'!D1638,0),MAX('DDD Model Calculations'!$D$20-AVERAGE('Weather Data'!D1637,'Weather Data'!D1639),0))</f>
        <v>0</v>
      </c>
      <c r="I1638">
        <f>IF(E1638&lt;&gt;"",MAX('DDD Model Calculations'!$D$20-'Weather Data'!E1638,0),MAX('DDD Model Calculations'!$D$20-AVERAGE('Weather Data'!E1637,'Weather Data'!E1639),0))</f>
        <v>1.1000003814697301</v>
      </c>
      <c r="J1638">
        <f>IF(F1638&lt;&gt;"",MAX('DDD Model Calculations'!$D$20-'Weather Data'!F1638,0),MAX('DDD Model Calculations'!$D$20-AVERAGE('Weather Data'!F1637,'Weather Data'!F1639),0))</f>
        <v>1.7999992370605504</v>
      </c>
      <c r="K1638">
        <f>IF(G1638&lt;&gt;"",MAX('DDD Model Calculations'!$D$20-'Weather Data'!G1638,0),MAX('DDD Model Calculations'!$D$20-AVERAGE('Weather Data'!G1637,'Weather Data'!G1639),0))</f>
        <v>8</v>
      </c>
      <c r="L1638" s="2">
        <f t="shared" si="125"/>
        <v>43276</v>
      </c>
      <c r="M1638">
        <f t="shared" si="126"/>
        <v>17213.500000320375</v>
      </c>
      <c r="N1638">
        <f t="shared" si="127"/>
        <v>18165.800002284348</v>
      </c>
      <c r="O1638">
        <f t="shared" si="128"/>
        <v>20577.09999640286</v>
      </c>
      <c r="P1638">
        <f t="shared" si="129"/>
        <v>25490.750013105571</v>
      </c>
    </row>
    <row r="1639" spans="1:16" x14ac:dyDescent="0.4">
      <c r="A1639" s="1">
        <v>2018</v>
      </c>
      <c r="B1639" s="1">
        <v>6</v>
      </c>
      <c r="C1639" s="1">
        <v>26</v>
      </c>
      <c r="D1639" s="1">
        <v>17.29999923706055</v>
      </c>
      <c r="E1639" s="1">
        <v>17.70000076293945</v>
      </c>
      <c r="F1639" s="1">
        <v>15.60000038146973</v>
      </c>
      <c r="G1639" s="1">
        <v>14.60000038146973</v>
      </c>
      <c r="H1639">
        <f>IF(D1639&lt;&gt;"",MAX('DDD Model Calculations'!$D$20-'Weather Data'!D1639,0),MAX('DDD Model Calculations'!$D$20-AVERAGE('Weather Data'!D1638,'Weather Data'!D1640),0))</f>
        <v>0.70000076293944957</v>
      </c>
      <c r="I1639">
        <f>IF(E1639&lt;&gt;"",MAX('DDD Model Calculations'!$D$20-'Weather Data'!E1639,0),MAX('DDD Model Calculations'!$D$20-AVERAGE('Weather Data'!E1638,'Weather Data'!E1640),0))</f>
        <v>0.29999923706055043</v>
      </c>
      <c r="J1639">
        <f>IF(F1639&lt;&gt;"",MAX('DDD Model Calculations'!$D$20-'Weather Data'!F1639,0),MAX('DDD Model Calculations'!$D$20-AVERAGE('Weather Data'!F1638,'Weather Data'!F1640),0))</f>
        <v>2.3999996185302699</v>
      </c>
      <c r="K1639">
        <f>IF(G1639&lt;&gt;"",MAX('DDD Model Calculations'!$D$20-'Weather Data'!G1639,0),MAX('DDD Model Calculations'!$D$20-AVERAGE('Weather Data'!G1638,'Weather Data'!G1640),0))</f>
        <v>3.3999996185302699</v>
      </c>
      <c r="L1639" s="2">
        <f t="shared" si="125"/>
        <v>43277</v>
      </c>
      <c r="M1639">
        <f t="shared" si="126"/>
        <v>17214.200001083314</v>
      </c>
      <c r="N1639">
        <f t="shared" si="127"/>
        <v>18166.100001521409</v>
      </c>
      <c r="O1639">
        <f t="shared" si="128"/>
        <v>20579.49999602139</v>
      </c>
      <c r="P1639">
        <f t="shared" si="129"/>
        <v>25494.150012724102</v>
      </c>
    </row>
    <row r="1640" spans="1:16" x14ac:dyDescent="0.4">
      <c r="A1640" s="1">
        <v>2018</v>
      </c>
      <c r="B1640" s="1">
        <v>6</v>
      </c>
      <c r="C1640" s="1">
        <v>27</v>
      </c>
      <c r="D1640" s="1">
        <v>19.29999923706055</v>
      </c>
      <c r="E1640" s="1">
        <v>19.39999961853027</v>
      </c>
      <c r="F1640" s="1">
        <v>18</v>
      </c>
      <c r="G1640" s="1">
        <v>18.29999923706055</v>
      </c>
      <c r="H1640">
        <f>IF(D1640&lt;&gt;"",MAX('DDD Model Calculations'!$D$20-'Weather Data'!D1640,0),MAX('DDD Model Calculations'!$D$20-AVERAGE('Weather Data'!D1639,'Weather Data'!D1641),0))</f>
        <v>0</v>
      </c>
      <c r="I1640">
        <f>IF(E1640&lt;&gt;"",MAX('DDD Model Calculations'!$D$20-'Weather Data'!E1640,0),MAX('DDD Model Calculations'!$D$20-AVERAGE('Weather Data'!E1639,'Weather Data'!E1641),0))</f>
        <v>0</v>
      </c>
      <c r="J1640">
        <f>IF(F1640&lt;&gt;"",MAX('DDD Model Calculations'!$D$20-'Weather Data'!F1640,0),MAX('DDD Model Calculations'!$D$20-AVERAGE('Weather Data'!F1639,'Weather Data'!F1641),0))</f>
        <v>0</v>
      </c>
      <c r="K1640">
        <f>IF(G1640&lt;&gt;"",MAX('DDD Model Calculations'!$D$20-'Weather Data'!G1640,0),MAX('DDD Model Calculations'!$D$20-AVERAGE('Weather Data'!G1639,'Weather Data'!G1641),0))</f>
        <v>0</v>
      </c>
      <c r="L1640" s="2">
        <f t="shared" si="125"/>
        <v>43278</v>
      </c>
      <c r="M1640">
        <f t="shared" si="126"/>
        <v>17214.200001083314</v>
      </c>
      <c r="N1640">
        <f t="shared" si="127"/>
        <v>18166.100001521409</v>
      </c>
      <c r="O1640">
        <f t="shared" si="128"/>
        <v>20579.49999602139</v>
      </c>
      <c r="P1640">
        <f t="shared" si="129"/>
        <v>25494.150012724102</v>
      </c>
    </row>
    <row r="1641" spans="1:16" x14ac:dyDescent="0.4">
      <c r="A1641" s="1">
        <v>2018</v>
      </c>
      <c r="B1641" s="1">
        <v>6</v>
      </c>
      <c r="C1641" s="1">
        <v>28</v>
      </c>
      <c r="D1641" s="1">
        <v>24.60000038146973</v>
      </c>
      <c r="E1641" s="1">
        <v>21.60000038146973</v>
      </c>
      <c r="F1641" s="1">
        <v>21.5</v>
      </c>
      <c r="G1641" s="1">
        <v>20.79999923706055</v>
      </c>
      <c r="H1641">
        <f>IF(D1641&lt;&gt;"",MAX('DDD Model Calculations'!$D$20-'Weather Data'!D1641,0),MAX('DDD Model Calculations'!$D$20-AVERAGE('Weather Data'!D1640,'Weather Data'!D1642),0))</f>
        <v>0</v>
      </c>
      <c r="I1641">
        <f>IF(E1641&lt;&gt;"",MAX('DDD Model Calculations'!$D$20-'Weather Data'!E1641,0),MAX('DDD Model Calculations'!$D$20-AVERAGE('Weather Data'!E1640,'Weather Data'!E1642),0))</f>
        <v>0</v>
      </c>
      <c r="J1641">
        <f>IF(F1641&lt;&gt;"",MAX('DDD Model Calculations'!$D$20-'Weather Data'!F1641,0),MAX('DDD Model Calculations'!$D$20-AVERAGE('Weather Data'!F1640,'Weather Data'!F1642),0))</f>
        <v>0</v>
      </c>
      <c r="K1641">
        <f>IF(G1641&lt;&gt;"",MAX('DDD Model Calculations'!$D$20-'Weather Data'!G1641,0),MAX('DDD Model Calculations'!$D$20-AVERAGE('Weather Data'!G1640,'Weather Data'!G1642),0))</f>
        <v>0</v>
      </c>
      <c r="L1641" s="2">
        <f t="shared" si="125"/>
        <v>43279</v>
      </c>
      <c r="M1641">
        <f t="shared" si="126"/>
        <v>17214.200001083314</v>
      </c>
      <c r="N1641">
        <f t="shared" si="127"/>
        <v>18166.100001521409</v>
      </c>
      <c r="O1641">
        <f t="shared" si="128"/>
        <v>20579.49999602139</v>
      </c>
      <c r="P1641">
        <f t="shared" si="129"/>
        <v>25494.150012724102</v>
      </c>
    </row>
    <row r="1642" spans="1:16" x14ac:dyDescent="0.4">
      <c r="A1642" s="1">
        <v>2018</v>
      </c>
      <c r="B1642" s="1">
        <v>6</v>
      </c>
      <c r="C1642" s="1">
        <v>29</v>
      </c>
      <c r="D1642" s="1">
        <v>25.29999923706055</v>
      </c>
      <c r="E1642" s="1">
        <v>23.10000038146973</v>
      </c>
      <c r="F1642" s="1">
        <v>24.5</v>
      </c>
      <c r="G1642" s="1">
        <v>16.60000038146973</v>
      </c>
      <c r="H1642">
        <f>IF(D1642&lt;&gt;"",MAX('DDD Model Calculations'!$D$20-'Weather Data'!D1642,0),MAX('DDD Model Calculations'!$D$20-AVERAGE('Weather Data'!D1641,'Weather Data'!D1643),0))</f>
        <v>0</v>
      </c>
      <c r="I1642">
        <f>IF(E1642&lt;&gt;"",MAX('DDD Model Calculations'!$D$20-'Weather Data'!E1642,0),MAX('DDD Model Calculations'!$D$20-AVERAGE('Weather Data'!E1641,'Weather Data'!E1643),0))</f>
        <v>0</v>
      </c>
      <c r="J1642">
        <f>IF(F1642&lt;&gt;"",MAX('DDD Model Calculations'!$D$20-'Weather Data'!F1642,0),MAX('DDD Model Calculations'!$D$20-AVERAGE('Weather Data'!F1641,'Weather Data'!F1643),0))</f>
        <v>0</v>
      </c>
      <c r="K1642">
        <f>IF(G1642&lt;&gt;"",MAX('DDD Model Calculations'!$D$20-'Weather Data'!G1642,0),MAX('DDD Model Calculations'!$D$20-AVERAGE('Weather Data'!G1641,'Weather Data'!G1643),0))</f>
        <v>1.3999996185302699</v>
      </c>
      <c r="L1642" s="2">
        <f t="shared" si="125"/>
        <v>43280</v>
      </c>
      <c r="M1642">
        <f t="shared" si="126"/>
        <v>17214.200001083314</v>
      </c>
      <c r="N1642">
        <f t="shared" si="127"/>
        <v>18166.100001521409</v>
      </c>
      <c r="O1642">
        <f t="shared" si="128"/>
        <v>20579.49999602139</v>
      </c>
      <c r="P1642">
        <f t="shared" si="129"/>
        <v>25495.550012342632</v>
      </c>
    </row>
    <row r="1643" spans="1:16" x14ac:dyDescent="0.4">
      <c r="A1643" s="1">
        <v>2018</v>
      </c>
      <c r="B1643" s="1">
        <v>6</v>
      </c>
      <c r="C1643" s="1">
        <v>30</v>
      </c>
      <c r="D1643" s="1">
        <v>28.70000076293945</v>
      </c>
      <c r="E1643" s="1">
        <v>27.39999961853027</v>
      </c>
      <c r="F1643" s="1">
        <v>27.10000038146973</v>
      </c>
      <c r="G1643" s="1">
        <v>18.70000076293945</v>
      </c>
      <c r="H1643">
        <f>IF(D1643&lt;&gt;"",MAX('DDD Model Calculations'!$D$20-'Weather Data'!D1643,0),MAX('DDD Model Calculations'!$D$20-AVERAGE('Weather Data'!D1642,'Weather Data'!D1644),0))</f>
        <v>0</v>
      </c>
      <c r="I1643">
        <f>IF(E1643&lt;&gt;"",MAX('DDD Model Calculations'!$D$20-'Weather Data'!E1643,0),MAX('DDD Model Calculations'!$D$20-AVERAGE('Weather Data'!E1642,'Weather Data'!E1644),0))</f>
        <v>0</v>
      </c>
      <c r="J1643">
        <f>IF(F1643&lt;&gt;"",MAX('DDD Model Calculations'!$D$20-'Weather Data'!F1643,0),MAX('DDD Model Calculations'!$D$20-AVERAGE('Weather Data'!F1642,'Weather Data'!F1644),0))</f>
        <v>0</v>
      </c>
      <c r="K1643">
        <f>IF(G1643&lt;&gt;"",MAX('DDD Model Calculations'!$D$20-'Weather Data'!G1643,0),MAX('DDD Model Calculations'!$D$20-AVERAGE('Weather Data'!G1642,'Weather Data'!G1644),0))</f>
        <v>0</v>
      </c>
      <c r="L1643" s="2">
        <f t="shared" si="125"/>
        <v>43281</v>
      </c>
      <c r="M1643">
        <f t="shared" si="126"/>
        <v>17214.200001083314</v>
      </c>
      <c r="N1643">
        <f t="shared" si="127"/>
        <v>18166.100001521409</v>
      </c>
      <c r="O1643">
        <f t="shared" si="128"/>
        <v>20579.49999602139</v>
      </c>
      <c r="P1643">
        <f t="shared" si="129"/>
        <v>25495.550012342632</v>
      </c>
    </row>
    <row r="1644" spans="1:16" x14ac:dyDescent="0.4">
      <c r="A1644" s="1">
        <v>2018</v>
      </c>
      <c r="B1644" s="1">
        <v>7</v>
      </c>
      <c r="C1644" s="1">
        <v>1</v>
      </c>
      <c r="D1644" s="1">
        <v>29.10000038146973</v>
      </c>
      <c r="E1644" s="1">
        <v>25.39999961853027</v>
      </c>
      <c r="F1644" s="1">
        <v>29.10000038146973</v>
      </c>
      <c r="G1644" s="1">
        <v>15.69999980926514</v>
      </c>
      <c r="H1644">
        <f>IF(D1644&lt;&gt;"",MAX('DDD Model Calculations'!$D$20-'Weather Data'!D1644,0),MAX('DDD Model Calculations'!$D$20-AVERAGE('Weather Data'!D1643,'Weather Data'!D1645),0))</f>
        <v>0</v>
      </c>
      <c r="I1644">
        <f>IF(E1644&lt;&gt;"",MAX('DDD Model Calculations'!$D$20-'Weather Data'!E1644,0),MAX('DDD Model Calculations'!$D$20-AVERAGE('Weather Data'!E1643,'Weather Data'!E1645),0))</f>
        <v>0</v>
      </c>
      <c r="J1644">
        <f>IF(F1644&lt;&gt;"",MAX('DDD Model Calculations'!$D$20-'Weather Data'!F1644,0),MAX('DDD Model Calculations'!$D$20-AVERAGE('Weather Data'!F1643,'Weather Data'!F1645),0))</f>
        <v>0</v>
      </c>
      <c r="K1644">
        <f>IF(G1644&lt;&gt;"",MAX('DDD Model Calculations'!$D$20-'Weather Data'!G1644,0),MAX('DDD Model Calculations'!$D$20-AVERAGE('Weather Data'!G1643,'Weather Data'!G1645),0))</f>
        <v>2.3000001907348597</v>
      </c>
      <c r="L1644" s="2">
        <f t="shared" si="125"/>
        <v>43282</v>
      </c>
      <c r="M1644">
        <f t="shared" si="126"/>
        <v>17214.200001083314</v>
      </c>
      <c r="N1644">
        <f t="shared" si="127"/>
        <v>18166.100001521409</v>
      </c>
      <c r="O1644">
        <f t="shared" si="128"/>
        <v>20579.49999602139</v>
      </c>
      <c r="P1644">
        <f t="shared" si="129"/>
        <v>25497.850012533367</v>
      </c>
    </row>
    <row r="1645" spans="1:16" x14ac:dyDescent="0.4">
      <c r="A1645" s="1">
        <v>2018</v>
      </c>
      <c r="B1645" s="1">
        <v>7</v>
      </c>
      <c r="C1645" s="1">
        <v>2</v>
      </c>
      <c r="D1645" s="1">
        <v>27</v>
      </c>
      <c r="E1645" s="1">
        <v>22.70000076293945</v>
      </c>
      <c r="F1645" s="1">
        <v>28.60000038146973</v>
      </c>
      <c r="G1645" s="1">
        <v>19.39999961853027</v>
      </c>
      <c r="H1645">
        <f>IF(D1645&lt;&gt;"",MAX('DDD Model Calculations'!$D$20-'Weather Data'!D1645,0),MAX('DDD Model Calculations'!$D$20-AVERAGE('Weather Data'!D1644,'Weather Data'!D1646),0))</f>
        <v>0</v>
      </c>
      <c r="I1645">
        <f>IF(E1645&lt;&gt;"",MAX('DDD Model Calculations'!$D$20-'Weather Data'!E1645,0),MAX('DDD Model Calculations'!$D$20-AVERAGE('Weather Data'!E1644,'Weather Data'!E1646),0))</f>
        <v>0</v>
      </c>
      <c r="J1645">
        <f>IF(F1645&lt;&gt;"",MAX('DDD Model Calculations'!$D$20-'Weather Data'!F1645,0),MAX('DDD Model Calculations'!$D$20-AVERAGE('Weather Data'!F1644,'Weather Data'!F1646),0))</f>
        <v>0</v>
      </c>
      <c r="K1645">
        <f>IF(G1645&lt;&gt;"",MAX('DDD Model Calculations'!$D$20-'Weather Data'!G1645,0),MAX('DDD Model Calculations'!$D$20-AVERAGE('Weather Data'!G1644,'Weather Data'!G1646),0))</f>
        <v>0</v>
      </c>
      <c r="L1645" s="2">
        <f t="shared" si="125"/>
        <v>43283</v>
      </c>
      <c r="M1645">
        <f t="shared" si="126"/>
        <v>17214.200001083314</v>
      </c>
      <c r="N1645">
        <f t="shared" si="127"/>
        <v>18166.100001521409</v>
      </c>
      <c r="O1645">
        <f t="shared" si="128"/>
        <v>20579.49999602139</v>
      </c>
      <c r="P1645">
        <f t="shared" si="129"/>
        <v>25497.850012533367</v>
      </c>
    </row>
    <row r="1646" spans="1:16" x14ac:dyDescent="0.4">
      <c r="A1646" s="1">
        <v>2018</v>
      </c>
      <c r="B1646" s="1">
        <v>7</v>
      </c>
      <c r="C1646" s="1">
        <v>3</v>
      </c>
      <c r="D1646" s="1">
        <v>24.70000076293945</v>
      </c>
      <c r="E1646" s="1">
        <v>21.60000038146973</v>
      </c>
      <c r="F1646" s="1">
        <v>25.39999961853027</v>
      </c>
      <c r="G1646" s="1">
        <v>16.79999923706055</v>
      </c>
      <c r="H1646">
        <f>IF(D1646&lt;&gt;"",MAX('DDD Model Calculations'!$D$20-'Weather Data'!D1646,0),MAX('DDD Model Calculations'!$D$20-AVERAGE('Weather Data'!D1645,'Weather Data'!D1647),0))</f>
        <v>0</v>
      </c>
      <c r="I1646">
        <f>IF(E1646&lt;&gt;"",MAX('DDD Model Calculations'!$D$20-'Weather Data'!E1646,0),MAX('DDD Model Calculations'!$D$20-AVERAGE('Weather Data'!E1645,'Weather Data'!E1647),0))</f>
        <v>0</v>
      </c>
      <c r="J1646">
        <f>IF(F1646&lt;&gt;"",MAX('DDD Model Calculations'!$D$20-'Weather Data'!F1646,0),MAX('DDD Model Calculations'!$D$20-AVERAGE('Weather Data'!F1645,'Weather Data'!F1647),0))</f>
        <v>0</v>
      </c>
      <c r="K1646">
        <f>IF(G1646&lt;&gt;"",MAX('DDD Model Calculations'!$D$20-'Weather Data'!G1646,0),MAX('DDD Model Calculations'!$D$20-AVERAGE('Weather Data'!G1645,'Weather Data'!G1647),0))</f>
        <v>1.2000007629394496</v>
      </c>
      <c r="L1646" s="2">
        <f t="shared" si="125"/>
        <v>43284</v>
      </c>
      <c r="M1646">
        <f t="shared" si="126"/>
        <v>17214.200001083314</v>
      </c>
      <c r="N1646">
        <f t="shared" si="127"/>
        <v>18166.100001521409</v>
      </c>
      <c r="O1646">
        <f t="shared" si="128"/>
        <v>20579.49999602139</v>
      </c>
      <c r="P1646">
        <f t="shared" si="129"/>
        <v>25499.050013296306</v>
      </c>
    </row>
    <row r="1647" spans="1:16" x14ac:dyDescent="0.4">
      <c r="A1647" s="1">
        <v>2018</v>
      </c>
      <c r="B1647" s="1">
        <v>7</v>
      </c>
      <c r="C1647" s="1">
        <v>4</v>
      </c>
      <c r="D1647" s="1">
        <v>26.39999961853027</v>
      </c>
      <c r="E1647" s="1">
        <v>25.70000076293945</v>
      </c>
      <c r="F1647" s="1">
        <v>25.29999923706055</v>
      </c>
      <c r="G1647" s="1">
        <v>16.5</v>
      </c>
      <c r="H1647">
        <f>IF(D1647&lt;&gt;"",MAX('DDD Model Calculations'!$D$20-'Weather Data'!D1647,0),MAX('DDD Model Calculations'!$D$20-AVERAGE('Weather Data'!D1646,'Weather Data'!D1648),0))</f>
        <v>0</v>
      </c>
      <c r="I1647">
        <f>IF(E1647&lt;&gt;"",MAX('DDD Model Calculations'!$D$20-'Weather Data'!E1647,0),MAX('DDD Model Calculations'!$D$20-AVERAGE('Weather Data'!E1646,'Weather Data'!E1648),0))</f>
        <v>0</v>
      </c>
      <c r="J1647">
        <f>IF(F1647&lt;&gt;"",MAX('DDD Model Calculations'!$D$20-'Weather Data'!F1647,0),MAX('DDD Model Calculations'!$D$20-AVERAGE('Weather Data'!F1646,'Weather Data'!F1648),0))</f>
        <v>0</v>
      </c>
      <c r="K1647">
        <f>IF(G1647&lt;&gt;"",MAX('DDD Model Calculations'!$D$20-'Weather Data'!G1647,0),MAX('DDD Model Calculations'!$D$20-AVERAGE('Weather Data'!G1646,'Weather Data'!G1648),0))</f>
        <v>1.5</v>
      </c>
      <c r="L1647" s="2">
        <f t="shared" si="125"/>
        <v>43285</v>
      </c>
      <c r="M1647">
        <f t="shared" si="126"/>
        <v>17214.200001083314</v>
      </c>
      <c r="N1647">
        <f t="shared" si="127"/>
        <v>18166.100001521409</v>
      </c>
      <c r="O1647">
        <f t="shared" si="128"/>
        <v>20579.49999602139</v>
      </c>
      <c r="P1647">
        <f t="shared" si="129"/>
        <v>25500.550013296306</v>
      </c>
    </row>
    <row r="1648" spans="1:16" x14ac:dyDescent="0.4">
      <c r="A1648" s="1">
        <v>2018</v>
      </c>
      <c r="B1648" s="1">
        <v>7</v>
      </c>
      <c r="C1648" s="1">
        <v>5</v>
      </c>
      <c r="D1648" s="1">
        <v>27.20000076293945</v>
      </c>
      <c r="E1648" s="1">
        <v>25.5</v>
      </c>
      <c r="F1648" s="1">
        <v>27.70000076293945</v>
      </c>
      <c r="G1648" s="1">
        <v>17.60000038146973</v>
      </c>
      <c r="H1648">
        <f>IF(D1648&lt;&gt;"",MAX('DDD Model Calculations'!$D$20-'Weather Data'!D1648,0),MAX('DDD Model Calculations'!$D$20-AVERAGE('Weather Data'!D1647,'Weather Data'!D1649),0))</f>
        <v>0</v>
      </c>
      <c r="I1648">
        <f>IF(E1648&lt;&gt;"",MAX('DDD Model Calculations'!$D$20-'Weather Data'!E1648,0),MAX('DDD Model Calculations'!$D$20-AVERAGE('Weather Data'!E1647,'Weather Data'!E1649),0))</f>
        <v>0</v>
      </c>
      <c r="J1648">
        <f>IF(F1648&lt;&gt;"",MAX('DDD Model Calculations'!$D$20-'Weather Data'!F1648,0),MAX('DDD Model Calculations'!$D$20-AVERAGE('Weather Data'!F1647,'Weather Data'!F1649),0))</f>
        <v>0</v>
      </c>
      <c r="K1648">
        <f>IF(G1648&lt;&gt;"",MAX('DDD Model Calculations'!$D$20-'Weather Data'!G1648,0),MAX('DDD Model Calculations'!$D$20-AVERAGE('Weather Data'!G1647,'Weather Data'!G1649),0))</f>
        <v>0.39999961853026988</v>
      </c>
      <c r="L1648" s="2">
        <f t="shared" si="125"/>
        <v>43286</v>
      </c>
      <c r="M1648">
        <f t="shared" si="126"/>
        <v>17214.200001083314</v>
      </c>
      <c r="N1648">
        <f t="shared" si="127"/>
        <v>18166.100001521409</v>
      </c>
      <c r="O1648">
        <f t="shared" si="128"/>
        <v>20579.49999602139</v>
      </c>
      <c r="P1648">
        <f t="shared" si="129"/>
        <v>25500.950012914836</v>
      </c>
    </row>
    <row r="1649" spans="1:16" x14ac:dyDescent="0.4">
      <c r="A1649" s="1">
        <v>2018</v>
      </c>
      <c r="B1649" s="1">
        <v>7</v>
      </c>
      <c r="C1649" s="1">
        <v>6</v>
      </c>
      <c r="D1649" s="1">
        <v>20.29999923706055</v>
      </c>
      <c r="E1649" s="1">
        <v>19.29999923706055</v>
      </c>
      <c r="F1649" s="1">
        <v>20</v>
      </c>
      <c r="G1649" s="1">
        <v>18.20000076293945</v>
      </c>
      <c r="H1649">
        <f>IF(D1649&lt;&gt;"",MAX('DDD Model Calculations'!$D$20-'Weather Data'!D1649,0),MAX('DDD Model Calculations'!$D$20-AVERAGE('Weather Data'!D1648,'Weather Data'!D1650),0))</f>
        <v>0</v>
      </c>
      <c r="I1649">
        <f>IF(E1649&lt;&gt;"",MAX('DDD Model Calculations'!$D$20-'Weather Data'!E1649,0),MAX('DDD Model Calculations'!$D$20-AVERAGE('Weather Data'!E1648,'Weather Data'!E1650),0))</f>
        <v>0</v>
      </c>
      <c r="J1649">
        <f>IF(F1649&lt;&gt;"",MAX('DDD Model Calculations'!$D$20-'Weather Data'!F1649,0),MAX('DDD Model Calculations'!$D$20-AVERAGE('Weather Data'!F1648,'Weather Data'!F1650),0))</f>
        <v>0</v>
      </c>
      <c r="K1649">
        <f>IF(G1649&lt;&gt;"",MAX('DDD Model Calculations'!$D$20-'Weather Data'!G1649,0),MAX('DDD Model Calculations'!$D$20-AVERAGE('Weather Data'!G1648,'Weather Data'!G1650),0))</f>
        <v>0</v>
      </c>
      <c r="L1649" s="2">
        <f t="shared" si="125"/>
        <v>43287</v>
      </c>
      <c r="M1649">
        <f t="shared" si="126"/>
        <v>17214.200001083314</v>
      </c>
      <c r="N1649">
        <f t="shared" si="127"/>
        <v>18166.100001521409</v>
      </c>
      <c r="O1649">
        <f t="shared" si="128"/>
        <v>20579.49999602139</v>
      </c>
      <c r="P1649">
        <f t="shared" si="129"/>
        <v>25500.950012914836</v>
      </c>
    </row>
    <row r="1650" spans="1:16" x14ac:dyDescent="0.4">
      <c r="A1650" s="1">
        <v>2018</v>
      </c>
      <c r="B1650" s="1">
        <v>7</v>
      </c>
      <c r="C1650" s="1">
        <v>7</v>
      </c>
      <c r="D1650" s="1">
        <v>19.70000076293945</v>
      </c>
      <c r="E1650" s="1">
        <v>16.89999961853027</v>
      </c>
      <c r="F1650" s="1">
        <v>19.60000038146973</v>
      </c>
      <c r="G1650" s="1">
        <v>18.89999961853027</v>
      </c>
      <c r="H1650">
        <f>IF(D1650&lt;&gt;"",MAX('DDD Model Calculations'!$D$20-'Weather Data'!D1650,0),MAX('DDD Model Calculations'!$D$20-AVERAGE('Weather Data'!D1649,'Weather Data'!D1651),0))</f>
        <v>0</v>
      </c>
      <c r="I1650">
        <f>IF(E1650&lt;&gt;"",MAX('DDD Model Calculations'!$D$20-'Weather Data'!E1650,0),MAX('DDD Model Calculations'!$D$20-AVERAGE('Weather Data'!E1649,'Weather Data'!E1651),0))</f>
        <v>1.1000003814697301</v>
      </c>
      <c r="J1650">
        <f>IF(F1650&lt;&gt;"",MAX('DDD Model Calculations'!$D$20-'Weather Data'!F1650,0),MAX('DDD Model Calculations'!$D$20-AVERAGE('Weather Data'!F1649,'Weather Data'!F1651),0))</f>
        <v>0</v>
      </c>
      <c r="K1650">
        <f>IF(G1650&lt;&gt;"",MAX('DDD Model Calculations'!$D$20-'Weather Data'!G1650,0),MAX('DDD Model Calculations'!$D$20-AVERAGE('Weather Data'!G1649,'Weather Data'!G1651),0))</f>
        <v>0</v>
      </c>
      <c r="L1650" s="2">
        <f t="shared" si="125"/>
        <v>43288</v>
      </c>
      <c r="M1650">
        <f t="shared" si="126"/>
        <v>17214.200001083314</v>
      </c>
      <c r="N1650">
        <f t="shared" si="127"/>
        <v>18167.200001902878</v>
      </c>
      <c r="O1650">
        <f t="shared" si="128"/>
        <v>20579.49999602139</v>
      </c>
      <c r="P1650">
        <f t="shared" si="129"/>
        <v>25500.950012914836</v>
      </c>
    </row>
    <row r="1651" spans="1:16" x14ac:dyDescent="0.4">
      <c r="A1651" s="1">
        <v>2018</v>
      </c>
      <c r="B1651" s="1">
        <v>7</v>
      </c>
      <c r="C1651" s="1">
        <v>8</v>
      </c>
      <c r="D1651" s="1">
        <v>21.60000038146973</v>
      </c>
      <c r="E1651" s="1">
        <v>18.79999923706055</v>
      </c>
      <c r="F1651" s="1">
        <v>21.10000038146973</v>
      </c>
      <c r="G1651" s="1">
        <v>20.79999923706055</v>
      </c>
      <c r="H1651">
        <f>IF(D1651&lt;&gt;"",MAX('DDD Model Calculations'!$D$20-'Weather Data'!D1651,0),MAX('DDD Model Calculations'!$D$20-AVERAGE('Weather Data'!D1650,'Weather Data'!D1652),0))</f>
        <v>0</v>
      </c>
      <c r="I1651">
        <f>IF(E1651&lt;&gt;"",MAX('DDD Model Calculations'!$D$20-'Weather Data'!E1651,0),MAX('DDD Model Calculations'!$D$20-AVERAGE('Weather Data'!E1650,'Weather Data'!E1652),0))</f>
        <v>0</v>
      </c>
      <c r="J1651">
        <f>IF(F1651&lt;&gt;"",MAX('DDD Model Calculations'!$D$20-'Weather Data'!F1651,0),MAX('DDD Model Calculations'!$D$20-AVERAGE('Weather Data'!F1650,'Weather Data'!F1652),0))</f>
        <v>0</v>
      </c>
      <c r="K1651">
        <f>IF(G1651&lt;&gt;"",MAX('DDD Model Calculations'!$D$20-'Weather Data'!G1651,0),MAX('DDD Model Calculations'!$D$20-AVERAGE('Weather Data'!G1650,'Weather Data'!G1652),0))</f>
        <v>0</v>
      </c>
      <c r="L1651" s="2">
        <f t="shared" si="125"/>
        <v>43289</v>
      </c>
      <c r="M1651">
        <f t="shared" si="126"/>
        <v>17214.200001083314</v>
      </c>
      <c r="N1651">
        <f t="shared" si="127"/>
        <v>18167.200001902878</v>
      </c>
      <c r="O1651">
        <f t="shared" si="128"/>
        <v>20579.49999602139</v>
      </c>
      <c r="P1651">
        <f t="shared" si="129"/>
        <v>25500.950012914836</v>
      </c>
    </row>
    <row r="1652" spans="1:16" x14ac:dyDescent="0.4">
      <c r="A1652" s="1">
        <v>2018</v>
      </c>
      <c r="B1652" s="1">
        <v>7</v>
      </c>
      <c r="C1652" s="1">
        <v>9</v>
      </c>
      <c r="D1652" s="1">
        <v>23.60000038146973</v>
      </c>
      <c r="E1652" s="1">
        <v>20.10000038146973</v>
      </c>
      <c r="F1652" s="1">
        <v>24.60000038146973</v>
      </c>
      <c r="G1652" s="1">
        <v>21</v>
      </c>
      <c r="H1652">
        <f>IF(D1652&lt;&gt;"",MAX('DDD Model Calculations'!$D$20-'Weather Data'!D1652,0),MAX('DDD Model Calculations'!$D$20-AVERAGE('Weather Data'!D1651,'Weather Data'!D1653),0))</f>
        <v>0</v>
      </c>
      <c r="I1652">
        <f>IF(E1652&lt;&gt;"",MAX('DDD Model Calculations'!$D$20-'Weather Data'!E1652,0),MAX('DDD Model Calculations'!$D$20-AVERAGE('Weather Data'!E1651,'Weather Data'!E1653),0))</f>
        <v>0</v>
      </c>
      <c r="J1652">
        <f>IF(F1652&lt;&gt;"",MAX('DDD Model Calculations'!$D$20-'Weather Data'!F1652,0),MAX('DDD Model Calculations'!$D$20-AVERAGE('Weather Data'!F1651,'Weather Data'!F1653),0))</f>
        <v>0</v>
      </c>
      <c r="K1652">
        <f>IF(G1652&lt;&gt;"",MAX('DDD Model Calculations'!$D$20-'Weather Data'!G1652,0),MAX('DDD Model Calculations'!$D$20-AVERAGE('Weather Data'!G1651,'Weather Data'!G1653),0))</f>
        <v>0</v>
      </c>
      <c r="L1652" s="2">
        <f t="shared" si="125"/>
        <v>43290</v>
      </c>
      <c r="M1652">
        <f t="shared" si="126"/>
        <v>17214.200001083314</v>
      </c>
      <c r="N1652">
        <f t="shared" si="127"/>
        <v>18167.200001902878</v>
      </c>
      <c r="O1652">
        <f t="shared" si="128"/>
        <v>20579.49999602139</v>
      </c>
      <c r="P1652">
        <f t="shared" si="129"/>
        <v>25500.950012914836</v>
      </c>
    </row>
    <row r="1653" spans="1:16" x14ac:dyDescent="0.4">
      <c r="A1653" s="1">
        <v>2018</v>
      </c>
      <c r="B1653" s="1">
        <v>7</v>
      </c>
      <c r="C1653" s="1">
        <v>10</v>
      </c>
      <c r="D1653" s="1">
        <v>24.29999923706055</v>
      </c>
      <c r="E1653" s="1">
        <v>21.20000076293945</v>
      </c>
      <c r="F1653" s="1">
        <v>23.20000076293945</v>
      </c>
      <c r="G1653" s="1">
        <v>19.89999961853027</v>
      </c>
      <c r="H1653">
        <f>IF(D1653&lt;&gt;"",MAX('DDD Model Calculations'!$D$20-'Weather Data'!D1653,0),MAX('DDD Model Calculations'!$D$20-AVERAGE('Weather Data'!D1652,'Weather Data'!D1654),0))</f>
        <v>0</v>
      </c>
      <c r="I1653">
        <f>IF(E1653&lt;&gt;"",MAX('DDD Model Calculations'!$D$20-'Weather Data'!E1653,0),MAX('DDD Model Calculations'!$D$20-AVERAGE('Weather Data'!E1652,'Weather Data'!E1654),0))</f>
        <v>0</v>
      </c>
      <c r="J1653">
        <f>IF(F1653&lt;&gt;"",MAX('DDD Model Calculations'!$D$20-'Weather Data'!F1653,0),MAX('DDD Model Calculations'!$D$20-AVERAGE('Weather Data'!F1652,'Weather Data'!F1654),0))</f>
        <v>0</v>
      </c>
      <c r="K1653">
        <f>IF(G1653&lt;&gt;"",MAX('DDD Model Calculations'!$D$20-'Weather Data'!G1653,0),MAX('DDD Model Calculations'!$D$20-AVERAGE('Weather Data'!G1652,'Weather Data'!G1654),0))</f>
        <v>0</v>
      </c>
      <c r="L1653" s="2">
        <f t="shared" si="125"/>
        <v>43291</v>
      </c>
      <c r="M1653">
        <f t="shared" si="126"/>
        <v>17214.200001083314</v>
      </c>
      <c r="N1653">
        <f t="shared" si="127"/>
        <v>18167.200001902878</v>
      </c>
      <c r="O1653">
        <f t="shared" si="128"/>
        <v>20579.49999602139</v>
      </c>
      <c r="P1653">
        <f t="shared" si="129"/>
        <v>25500.950012914836</v>
      </c>
    </row>
    <row r="1654" spans="1:16" x14ac:dyDescent="0.4">
      <c r="A1654" s="1">
        <v>2018</v>
      </c>
      <c r="B1654" s="1">
        <v>7</v>
      </c>
      <c r="C1654" s="1">
        <v>11</v>
      </c>
      <c r="D1654" s="1">
        <v>22.20000076293945</v>
      </c>
      <c r="E1654" s="1">
        <v>19.39999961853027</v>
      </c>
      <c r="F1654" s="1">
        <v>20.10000038146973</v>
      </c>
      <c r="G1654" s="1">
        <v>16.20000076293945</v>
      </c>
      <c r="H1654">
        <f>IF(D1654&lt;&gt;"",MAX('DDD Model Calculations'!$D$20-'Weather Data'!D1654,0),MAX('DDD Model Calculations'!$D$20-AVERAGE('Weather Data'!D1653,'Weather Data'!D1655),0))</f>
        <v>0</v>
      </c>
      <c r="I1654">
        <f>IF(E1654&lt;&gt;"",MAX('DDD Model Calculations'!$D$20-'Weather Data'!E1654,0),MAX('DDD Model Calculations'!$D$20-AVERAGE('Weather Data'!E1653,'Weather Data'!E1655),0))</f>
        <v>0</v>
      </c>
      <c r="J1654">
        <f>IF(F1654&lt;&gt;"",MAX('DDD Model Calculations'!$D$20-'Weather Data'!F1654,0),MAX('DDD Model Calculations'!$D$20-AVERAGE('Weather Data'!F1653,'Weather Data'!F1655),0))</f>
        <v>0</v>
      </c>
      <c r="K1654">
        <f>IF(G1654&lt;&gt;"",MAX('DDD Model Calculations'!$D$20-'Weather Data'!G1654,0),MAX('DDD Model Calculations'!$D$20-AVERAGE('Weather Data'!G1653,'Weather Data'!G1655),0))</f>
        <v>1.7999992370605504</v>
      </c>
      <c r="L1654" s="2">
        <f t="shared" si="125"/>
        <v>43292</v>
      </c>
      <c r="M1654">
        <f t="shared" si="126"/>
        <v>17214.200001083314</v>
      </c>
      <c r="N1654">
        <f t="shared" si="127"/>
        <v>18167.200001902878</v>
      </c>
      <c r="O1654">
        <f t="shared" si="128"/>
        <v>20579.49999602139</v>
      </c>
      <c r="P1654">
        <f t="shared" si="129"/>
        <v>25502.750012151897</v>
      </c>
    </row>
    <row r="1655" spans="1:16" x14ac:dyDescent="0.4">
      <c r="A1655" s="1">
        <v>2018</v>
      </c>
      <c r="B1655" s="1">
        <v>7</v>
      </c>
      <c r="C1655" s="1">
        <v>12</v>
      </c>
      <c r="D1655" s="1">
        <v>23.29999923706055</v>
      </c>
      <c r="E1655" s="1">
        <v>19.79999923706055</v>
      </c>
      <c r="F1655" s="1">
        <v>21.79999923706055</v>
      </c>
      <c r="G1655" s="1">
        <v>22.39999961853027</v>
      </c>
      <c r="H1655">
        <f>IF(D1655&lt;&gt;"",MAX('DDD Model Calculations'!$D$20-'Weather Data'!D1655,0),MAX('DDD Model Calculations'!$D$20-AVERAGE('Weather Data'!D1654,'Weather Data'!D1656),0))</f>
        <v>0</v>
      </c>
      <c r="I1655">
        <f>IF(E1655&lt;&gt;"",MAX('DDD Model Calculations'!$D$20-'Weather Data'!E1655,0),MAX('DDD Model Calculations'!$D$20-AVERAGE('Weather Data'!E1654,'Weather Data'!E1656),0))</f>
        <v>0</v>
      </c>
      <c r="J1655">
        <f>IF(F1655&lt;&gt;"",MAX('DDD Model Calculations'!$D$20-'Weather Data'!F1655,0),MAX('DDD Model Calculations'!$D$20-AVERAGE('Weather Data'!F1654,'Weather Data'!F1656),0))</f>
        <v>0</v>
      </c>
      <c r="K1655">
        <f>IF(G1655&lt;&gt;"",MAX('DDD Model Calculations'!$D$20-'Weather Data'!G1655,0),MAX('DDD Model Calculations'!$D$20-AVERAGE('Weather Data'!G1654,'Weather Data'!G1656),0))</f>
        <v>0</v>
      </c>
      <c r="L1655" s="2">
        <f t="shared" si="125"/>
        <v>43293</v>
      </c>
      <c r="M1655">
        <f t="shared" si="126"/>
        <v>17214.200001083314</v>
      </c>
      <c r="N1655">
        <f t="shared" si="127"/>
        <v>18167.200001902878</v>
      </c>
      <c r="O1655">
        <f t="shared" si="128"/>
        <v>20579.49999602139</v>
      </c>
      <c r="P1655">
        <f t="shared" si="129"/>
        <v>25502.750012151897</v>
      </c>
    </row>
    <row r="1656" spans="1:16" x14ac:dyDescent="0.4">
      <c r="A1656" s="1">
        <v>2018</v>
      </c>
      <c r="B1656" s="1">
        <v>7</v>
      </c>
      <c r="C1656" s="1">
        <v>13</v>
      </c>
      <c r="D1656" s="1">
        <v>25.79999923706055</v>
      </c>
      <c r="E1656" s="1">
        <v>21.70000076293945</v>
      </c>
      <c r="F1656" s="1">
        <v>20.89999961853027</v>
      </c>
      <c r="G1656" s="1">
        <v>23.20000076293945</v>
      </c>
      <c r="H1656">
        <f>IF(D1656&lt;&gt;"",MAX('DDD Model Calculations'!$D$20-'Weather Data'!D1656,0),MAX('DDD Model Calculations'!$D$20-AVERAGE('Weather Data'!D1655,'Weather Data'!D1657),0))</f>
        <v>0</v>
      </c>
      <c r="I1656">
        <f>IF(E1656&lt;&gt;"",MAX('DDD Model Calculations'!$D$20-'Weather Data'!E1656,0),MAX('DDD Model Calculations'!$D$20-AVERAGE('Weather Data'!E1655,'Weather Data'!E1657),0))</f>
        <v>0</v>
      </c>
      <c r="J1656">
        <f>IF(F1656&lt;&gt;"",MAX('DDD Model Calculations'!$D$20-'Weather Data'!F1656,0),MAX('DDD Model Calculations'!$D$20-AVERAGE('Weather Data'!F1655,'Weather Data'!F1657),0))</f>
        <v>0</v>
      </c>
      <c r="K1656">
        <f>IF(G1656&lt;&gt;"",MAX('DDD Model Calculations'!$D$20-'Weather Data'!G1656,0),MAX('DDD Model Calculations'!$D$20-AVERAGE('Weather Data'!G1655,'Weather Data'!G1657),0))</f>
        <v>0</v>
      </c>
      <c r="L1656" s="2">
        <f t="shared" si="125"/>
        <v>43294</v>
      </c>
      <c r="M1656">
        <f t="shared" si="126"/>
        <v>17214.200001083314</v>
      </c>
      <c r="N1656">
        <f t="shared" si="127"/>
        <v>18167.200001902878</v>
      </c>
      <c r="O1656">
        <f t="shared" si="128"/>
        <v>20579.49999602139</v>
      </c>
      <c r="P1656">
        <f t="shared" si="129"/>
        <v>25502.750012151897</v>
      </c>
    </row>
    <row r="1657" spans="1:16" x14ac:dyDescent="0.4">
      <c r="A1657" s="1">
        <v>2018</v>
      </c>
      <c r="B1657" s="1">
        <v>7</v>
      </c>
      <c r="C1657" s="1">
        <v>14</v>
      </c>
      <c r="D1657" s="1">
        <v>25.10000038146973</v>
      </c>
      <c r="E1657" s="1">
        <v>21.39999961853027</v>
      </c>
      <c r="F1657" s="1">
        <v>24.39999961853027</v>
      </c>
      <c r="G1657" s="1">
        <v>23.89999961853027</v>
      </c>
      <c r="H1657">
        <f>IF(D1657&lt;&gt;"",MAX('DDD Model Calculations'!$D$20-'Weather Data'!D1657,0),MAX('DDD Model Calculations'!$D$20-AVERAGE('Weather Data'!D1656,'Weather Data'!D1658),0))</f>
        <v>0</v>
      </c>
      <c r="I1657">
        <f>IF(E1657&lt;&gt;"",MAX('DDD Model Calculations'!$D$20-'Weather Data'!E1657,0),MAX('DDD Model Calculations'!$D$20-AVERAGE('Weather Data'!E1656,'Weather Data'!E1658),0))</f>
        <v>0</v>
      </c>
      <c r="J1657">
        <f>IF(F1657&lt;&gt;"",MAX('DDD Model Calculations'!$D$20-'Weather Data'!F1657,0),MAX('DDD Model Calculations'!$D$20-AVERAGE('Weather Data'!F1656,'Weather Data'!F1658),0))</f>
        <v>0</v>
      </c>
      <c r="K1657">
        <f>IF(G1657&lt;&gt;"",MAX('DDD Model Calculations'!$D$20-'Weather Data'!G1657,0),MAX('DDD Model Calculations'!$D$20-AVERAGE('Weather Data'!G1656,'Weather Data'!G1658),0))</f>
        <v>0</v>
      </c>
      <c r="L1657" s="2">
        <f t="shared" si="125"/>
        <v>43295</v>
      </c>
      <c r="M1657">
        <f t="shared" si="126"/>
        <v>17214.200001083314</v>
      </c>
      <c r="N1657">
        <f t="shared" si="127"/>
        <v>18167.200001902878</v>
      </c>
      <c r="O1657">
        <f t="shared" si="128"/>
        <v>20579.49999602139</v>
      </c>
      <c r="P1657">
        <f t="shared" si="129"/>
        <v>25502.750012151897</v>
      </c>
    </row>
    <row r="1658" spans="1:16" x14ac:dyDescent="0.4">
      <c r="A1658" s="1">
        <v>2018</v>
      </c>
      <c r="B1658" s="1">
        <v>7</v>
      </c>
      <c r="C1658" s="1">
        <v>15</v>
      </c>
      <c r="D1658" s="1">
        <v>25.89999961853027</v>
      </c>
      <c r="E1658" s="1">
        <v>24.20000076293945</v>
      </c>
      <c r="F1658" s="1">
        <v>25.39999961853027</v>
      </c>
      <c r="G1658" s="1">
        <v>21.89999961853027</v>
      </c>
      <c r="H1658">
        <f>IF(D1658&lt;&gt;"",MAX('DDD Model Calculations'!$D$20-'Weather Data'!D1658,0),MAX('DDD Model Calculations'!$D$20-AVERAGE('Weather Data'!D1657,'Weather Data'!D1659),0))</f>
        <v>0</v>
      </c>
      <c r="I1658">
        <f>IF(E1658&lt;&gt;"",MAX('DDD Model Calculations'!$D$20-'Weather Data'!E1658,0),MAX('DDD Model Calculations'!$D$20-AVERAGE('Weather Data'!E1657,'Weather Data'!E1659),0))</f>
        <v>0</v>
      </c>
      <c r="J1658">
        <f>IF(F1658&lt;&gt;"",MAX('DDD Model Calculations'!$D$20-'Weather Data'!F1658,0),MAX('DDD Model Calculations'!$D$20-AVERAGE('Weather Data'!F1657,'Weather Data'!F1659),0))</f>
        <v>0</v>
      </c>
      <c r="K1658">
        <f>IF(G1658&lt;&gt;"",MAX('DDD Model Calculations'!$D$20-'Weather Data'!G1658,0),MAX('DDD Model Calculations'!$D$20-AVERAGE('Weather Data'!G1657,'Weather Data'!G1659),0))</f>
        <v>0</v>
      </c>
      <c r="L1658" s="2">
        <f t="shared" si="125"/>
        <v>43296</v>
      </c>
      <c r="M1658">
        <f t="shared" si="126"/>
        <v>17214.200001083314</v>
      </c>
      <c r="N1658">
        <f t="shared" si="127"/>
        <v>18167.200001902878</v>
      </c>
      <c r="O1658">
        <f t="shared" si="128"/>
        <v>20579.49999602139</v>
      </c>
      <c r="P1658">
        <f t="shared" si="129"/>
        <v>25502.750012151897</v>
      </c>
    </row>
    <row r="1659" spans="1:16" x14ac:dyDescent="0.4">
      <c r="A1659" s="1">
        <v>2018</v>
      </c>
      <c r="B1659" s="1">
        <v>7</v>
      </c>
      <c r="C1659" s="1">
        <v>16</v>
      </c>
      <c r="D1659" s="1">
        <v>26.60000038146973</v>
      </c>
      <c r="E1659" s="1">
        <v>25.60000038146973</v>
      </c>
      <c r="F1659" s="1">
        <v>25.70000076293945</v>
      </c>
      <c r="G1659" s="1">
        <v>17.20000076293945</v>
      </c>
      <c r="H1659">
        <f>IF(D1659&lt;&gt;"",MAX('DDD Model Calculations'!$D$20-'Weather Data'!D1659,0),MAX('DDD Model Calculations'!$D$20-AVERAGE('Weather Data'!D1658,'Weather Data'!D1660),0))</f>
        <v>0</v>
      </c>
      <c r="I1659">
        <f>IF(E1659&lt;&gt;"",MAX('DDD Model Calculations'!$D$20-'Weather Data'!E1659,0),MAX('DDD Model Calculations'!$D$20-AVERAGE('Weather Data'!E1658,'Weather Data'!E1660),0))</f>
        <v>0</v>
      </c>
      <c r="J1659">
        <f>IF(F1659&lt;&gt;"",MAX('DDD Model Calculations'!$D$20-'Weather Data'!F1659,0),MAX('DDD Model Calculations'!$D$20-AVERAGE('Weather Data'!F1658,'Weather Data'!F1660),0))</f>
        <v>0</v>
      </c>
      <c r="K1659">
        <f>IF(G1659&lt;&gt;"",MAX('DDD Model Calculations'!$D$20-'Weather Data'!G1659,0),MAX('DDD Model Calculations'!$D$20-AVERAGE('Weather Data'!G1658,'Weather Data'!G1660),0))</f>
        <v>0.79999923706055043</v>
      </c>
      <c r="L1659" s="2">
        <f t="shared" si="125"/>
        <v>43297</v>
      </c>
      <c r="M1659">
        <f t="shared" si="126"/>
        <v>17214.200001083314</v>
      </c>
      <c r="N1659">
        <f t="shared" si="127"/>
        <v>18167.200001902878</v>
      </c>
      <c r="O1659">
        <f t="shared" si="128"/>
        <v>20579.49999602139</v>
      </c>
      <c r="P1659">
        <f t="shared" si="129"/>
        <v>25503.550011388958</v>
      </c>
    </row>
    <row r="1660" spans="1:16" x14ac:dyDescent="0.4">
      <c r="A1660" s="1">
        <v>2018</v>
      </c>
      <c r="B1660" s="1">
        <v>7</v>
      </c>
      <c r="C1660" s="1">
        <v>17</v>
      </c>
      <c r="D1660" s="1">
        <v>22.70000076293945</v>
      </c>
      <c r="E1660" s="1">
        <v>19</v>
      </c>
      <c r="F1660" s="1">
        <v>23.20000076293945</v>
      </c>
      <c r="G1660" s="1">
        <v>15.60000038146973</v>
      </c>
      <c r="H1660">
        <f>IF(D1660&lt;&gt;"",MAX('DDD Model Calculations'!$D$20-'Weather Data'!D1660,0),MAX('DDD Model Calculations'!$D$20-AVERAGE('Weather Data'!D1659,'Weather Data'!D1661),0))</f>
        <v>0</v>
      </c>
      <c r="I1660">
        <f>IF(E1660&lt;&gt;"",MAX('DDD Model Calculations'!$D$20-'Weather Data'!E1660,0),MAX('DDD Model Calculations'!$D$20-AVERAGE('Weather Data'!E1659,'Weather Data'!E1661),0))</f>
        <v>0</v>
      </c>
      <c r="J1660">
        <f>IF(F1660&lt;&gt;"",MAX('DDD Model Calculations'!$D$20-'Weather Data'!F1660,0),MAX('DDD Model Calculations'!$D$20-AVERAGE('Weather Data'!F1659,'Weather Data'!F1661),0))</f>
        <v>0</v>
      </c>
      <c r="K1660">
        <f>IF(G1660&lt;&gt;"",MAX('DDD Model Calculations'!$D$20-'Weather Data'!G1660,0),MAX('DDD Model Calculations'!$D$20-AVERAGE('Weather Data'!G1659,'Weather Data'!G1661),0))</f>
        <v>2.3999996185302699</v>
      </c>
      <c r="L1660" s="2">
        <f t="shared" si="125"/>
        <v>43298</v>
      </c>
      <c r="M1660">
        <f t="shared" si="126"/>
        <v>17214.200001083314</v>
      </c>
      <c r="N1660">
        <f t="shared" si="127"/>
        <v>18167.200001902878</v>
      </c>
      <c r="O1660">
        <f t="shared" si="128"/>
        <v>20579.49999602139</v>
      </c>
      <c r="P1660">
        <f t="shared" si="129"/>
        <v>25505.950011007488</v>
      </c>
    </row>
    <row r="1661" spans="1:16" x14ac:dyDescent="0.4">
      <c r="A1661" s="1">
        <v>2018</v>
      </c>
      <c r="B1661" s="1">
        <v>7</v>
      </c>
      <c r="C1661" s="1">
        <v>18</v>
      </c>
      <c r="D1661" s="1">
        <v>19.79999923706055</v>
      </c>
      <c r="E1661" s="1">
        <v>17.29999923706055</v>
      </c>
      <c r="F1661" s="1">
        <v>18.39999961853027</v>
      </c>
      <c r="G1661" s="1">
        <v>17.89999961853027</v>
      </c>
      <c r="H1661">
        <f>IF(D1661&lt;&gt;"",MAX('DDD Model Calculations'!$D$20-'Weather Data'!D1661,0),MAX('DDD Model Calculations'!$D$20-AVERAGE('Weather Data'!D1660,'Weather Data'!D1662),0))</f>
        <v>0</v>
      </c>
      <c r="I1661">
        <f>IF(E1661&lt;&gt;"",MAX('DDD Model Calculations'!$D$20-'Weather Data'!E1661,0),MAX('DDD Model Calculations'!$D$20-AVERAGE('Weather Data'!E1660,'Weather Data'!E1662),0))</f>
        <v>0.70000076293944957</v>
      </c>
      <c r="J1661">
        <f>IF(F1661&lt;&gt;"",MAX('DDD Model Calculations'!$D$20-'Weather Data'!F1661,0),MAX('DDD Model Calculations'!$D$20-AVERAGE('Weather Data'!F1660,'Weather Data'!F1662),0))</f>
        <v>0</v>
      </c>
      <c r="K1661">
        <f>IF(G1661&lt;&gt;"",MAX('DDD Model Calculations'!$D$20-'Weather Data'!G1661,0),MAX('DDD Model Calculations'!$D$20-AVERAGE('Weather Data'!G1660,'Weather Data'!G1662),0))</f>
        <v>0.10000038146973012</v>
      </c>
      <c r="L1661" s="2">
        <f t="shared" si="125"/>
        <v>43299</v>
      </c>
      <c r="M1661">
        <f t="shared" si="126"/>
        <v>17214.200001083314</v>
      </c>
      <c r="N1661">
        <f t="shared" si="127"/>
        <v>18167.900002665818</v>
      </c>
      <c r="O1661">
        <f t="shared" si="128"/>
        <v>20579.49999602139</v>
      </c>
      <c r="P1661">
        <f t="shared" si="129"/>
        <v>25506.050011388958</v>
      </c>
    </row>
    <row r="1662" spans="1:16" x14ac:dyDescent="0.4">
      <c r="A1662" s="1">
        <v>2018</v>
      </c>
      <c r="B1662" s="1">
        <v>7</v>
      </c>
      <c r="C1662" s="1">
        <v>19</v>
      </c>
      <c r="D1662" s="1">
        <v>20.70000076293945</v>
      </c>
      <c r="E1662" s="1">
        <v>17.39999961853027</v>
      </c>
      <c r="F1662" s="1">
        <v>19.5</v>
      </c>
      <c r="G1662" s="1">
        <v>19.10000038146973</v>
      </c>
      <c r="H1662">
        <f>IF(D1662&lt;&gt;"",MAX('DDD Model Calculations'!$D$20-'Weather Data'!D1662,0),MAX('DDD Model Calculations'!$D$20-AVERAGE('Weather Data'!D1661,'Weather Data'!D1663),0))</f>
        <v>0</v>
      </c>
      <c r="I1662">
        <f>IF(E1662&lt;&gt;"",MAX('DDD Model Calculations'!$D$20-'Weather Data'!E1662,0),MAX('DDD Model Calculations'!$D$20-AVERAGE('Weather Data'!E1661,'Weather Data'!E1663),0))</f>
        <v>0.60000038146973012</v>
      </c>
      <c r="J1662">
        <f>IF(F1662&lt;&gt;"",MAX('DDD Model Calculations'!$D$20-'Weather Data'!F1662,0),MAX('DDD Model Calculations'!$D$20-AVERAGE('Weather Data'!F1661,'Weather Data'!F1663),0))</f>
        <v>0</v>
      </c>
      <c r="K1662">
        <f>IF(G1662&lt;&gt;"",MAX('DDD Model Calculations'!$D$20-'Weather Data'!G1662,0),MAX('DDD Model Calculations'!$D$20-AVERAGE('Weather Data'!G1661,'Weather Data'!G1663),0))</f>
        <v>0</v>
      </c>
      <c r="L1662" s="2">
        <f t="shared" si="125"/>
        <v>43300</v>
      </c>
      <c r="M1662">
        <f t="shared" si="126"/>
        <v>17214.200001083314</v>
      </c>
      <c r="N1662">
        <f t="shared" si="127"/>
        <v>18168.500003047287</v>
      </c>
      <c r="O1662">
        <f t="shared" si="128"/>
        <v>20579.49999602139</v>
      </c>
      <c r="P1662">
        <f t="shared" si="129"/>
        <v>25506.050011388958</v>
      </c>
    </row>
    <row r="1663" spans="1:16" x14ac:dyDescent="0.4">
      <c r="A1663" s="1">
        <v>2018</v>
      </c>
      <c r="B1663" s="1">
        <v>7</v>
      </c>
      <c r="C1663" s="1">
        <v>20</v>
      </c>
      <c r="D1663" s="1">
        <v>24.20000076293945</v>
      </c>
      <c r="E1663" s="1">
        <v>21.29999923706055</v>
      </c>
      <c r="F1663" s="1">
        <v>21.60000038146973</v>
      </c>
      <c r="G1663" s="1">
        <v>15.89999961853027</v>
      </c>
      <c r="H1663">
        <f>IF(D1663&lt;&gt;"",MAX('DDD Model Calculations'!$D$20-'Weather Data'!D1663,0),MAX('DDD Model Calculations'!$D$20-AVERAGE('Weather Data'!D1662,'Weather Data'!D1664),0))</f>
        <v>0</v>
      </c>
      <c r="I1663">
        <f>IF(E1663&lt;&gt;"",MAX('DDD Model Calculations'!$D$20-'Weather Data'!E1663,0),MAX('DDD Model Calculations'!$D$20-AVERAGE('Weather Data'!E1662,'Weather Data'!E1664),0))</f>
        <v>0</v>
      </c>
      <c r="J1663">
        <f>IF(F1663&lt;&gt;"",MAX('DDD Model Calculations'!$D$20-'Weather Data'!F1663,0),MAX('DDD Model Calculations'!$D$20-AVERAGE('Weather Data'!F1662,'Weather Data'!F1664),0))</f>
        <v>0</v>
      </c>
      <c r="K1663">
        <f>IF(G1663&lt;&gt;"",MAX('DDD Model Calculations'!$D$20-'Weather Data'!G1663,0),MAX('DDD Model Calculations'!$D$20-AVERAGE('Weather Data'!G1662,'Weather Data'!G1664),0))</f>
        <v>2.1000003814697301</v>
      </c>
      <c r="L1663" s="2">
        <f t="shared" si="125"/>
        <v>43301</v>
      </c>
      <c r="M1663">
        <f t="shared" si="126"/>
        <v>17214.200001083314</v>
      </c>
      <c r="N1663">
        <f t="shared" si="127"/>
        <v>18168.500003047287</v>
      </c>
      <c r="O1663">
        <f t="shared" si="128"/>
        <v>20579.49999602139</v>
      </c>
      <c r="P1663">
        <f t="shared" si="129"/>
        <v>25508.150011770427</v>
      </c>
    </row>
    <row r="1664" spans="1:16" x14ac:dyDescent="0.4">
      <c r="A1664" s="1">
        <v>2018</v>
      </c>
      <c r="B1664" s="1">
        <v>7</v>
      </c>
      <c r="C1664" s="1">
        <v>21</v>
      </c>
      <c r="D1664" s="1">
        <v>22.10000038146973</v>
      </c>
      <c r="E1664" s="1">
        <v>22.39999961853027</v>
      </c>
      <c r="F1664" s="1">
        <v>24.10000038146973</v>
      </c>
      <c r="G1664" s="1">
        <v>18.79999923706055</v>
      </c>
      <c r="H1664">
        <f>IF(D1664&lt;&gt;"",MAX('DDD Model Calculations'!$D$20-'Weather Data'!D1664,0),MAX('DDD Model Calculations'!$D$20-AVERAGE('Weather Data'!D1663,'Weather Data'!D1665),0))</f>
        <v>0</v>
      </c>
      <c r="I1664">
        <f>IF(E1664&lt;&gt;"",MAX('DDD Model Calculations'!$D$20-'Weather Data'!E1664,0),MAX('DDD Model Calculations'!$D$20-AVERAGE('Weather Data'!E1663,'Weather Data'!E1665),0))</f>
        <v>0</v>
      </c>
      <c r="J1664">
        <f>IF(F1664&lt;&gt;"",MAX('DDD Model Calculations'!$D$20-'Weather Data'!F1664,0),MAX('DDD Model Calculations'!$D$20-AVERAGE('Weather Data'!F1663,'Weather Data'!F1665),0))</f>
        <v>0</v>
      </c>
      <c r="K1664">
        <f>IF(G1664&lt;&gt;"",MAX('DDD Model Calculations'!$D$20-'Weather Data'!G1664,0),MAX('DDD Model Calculations'!$D$20-AVERAGE('Weather Data'!G1663,'Weather Data'!G1665),0))</f>
        <v>0</v>
      </c>
      <c r="L1664" s="2">
        <f t="shared" si="125"/>
        <v>43302</v>
      </c>
      <c r="M1664">
        <f t="shared" si="126"/>
        <v>17214.200001083314</v>
      </c>
      <c r="N1664">
        <f t="shared" si="127"/>
        <v>18168.500003047287</v>
      </c>
      <c r="O1664">
        <f t="shared" si="128"/>
        <v>20579.49999602139</v>
      </c>
      <c r="P1664">
        <f t="shared" si="129"/>
        <v>25508.150011770427</v>
      </c>
    </row>
    <row r="1665" spans="1:16" x14ac:dyDescent="0.4">
      <c r="A1665" s="1">
        <v>2018</v>
      </c>
      <c r="B1665" s="1">
        <v>7</v>
      </c>
      <c r="C1665" s="1">
        <v>22</v>
      </c>
      <c r="D1665" s="1">
        <v>20.39999961853027</v>
      </c>
      <c r="E1665" s="1">
        <v>17.20000076293945</v>
      </c>
      <c r="F1665" s="1">
        <v>20.70000076293945</v>
      </c>
      <c r="G1665" s="1">
        <v>18.79999923706055</v>
      </c>
      <c r="H1665">
        <f>IF(D1665&lt;&gt;"",MAX('DDD Model Calculations'!$D$20-'Weather Data'!D1665,0),MAX('DDD Model Calculations'!$D$20-AVERAGE('Weather Data'!D1664,'Weather Data'!D1666),0))</f>
        <v>0</v>
      </c>
      <c r="I1665">
        <f>IF(E1665&lt;&gt;"",MAX('DDD Model Calculations'!$D$20-'Weather Data'!E1665,0),MAX('DDD Model Calculations'!$D$20-AVERAGE('Weather Data'!E1664,'Weather Data'!E1666),0))</f>
        <v>0.79999923706055043</v>
      </c>
      <c r="J1665">
        <f>IF(F1665&lt;&gt;"",MAX('DDD Model Calculations'!$D$20-'Weather Data'!F1665,0),MAX('DDD Model Calculations'!$D$20-AVERAGE('Weather Data'!F1664,'Weather Data'!F1666),0))</f>
        <v>0</v>
      </c>
      <c r="K1665">
        <f>IF(G1665&lt;&gt;"",MAX('DDD Model Calculations'!$D$20-'Weather Data'!G1665,0),MAX('DDD Model Calculations'!$D$20-AVERAGE('Weather Data'!G1664,'Weather Data'!G1666),0))</f>
        <v>0</v>
      </c>
      <c r="L1665" s="2">
        <f t="shared" si="125"/>
        <v>43303</v>
      </c>
      <c r="M1665">
        <f t="shared" si="126"/>
        <v>17214.200001083314</v>
      </c>
      <c r="N1665">
        <f t="shared" si="127"/>
        <v>18169.300002284348</v>
      </c>
      <c r="O1665">
        <f t="shared" si="128"/>
        <v>20579.49999602139</v>
      </c>
      <c r="P1665">
        <f t="shared" si="129"/>
        <v>25508.150011770427</v>
      </c>
    </row>
    <row r="1666" spans="1:16" x14ac:dyDescent="0.4">
      <c r="A1666" s="1">
        <v>2018</v>
      </c>
      <c r="B1666" s="1">
        <v>7</v>
      </c>
      <c r="C1666" s="1">
        <v>23</v>
      </c>
      <c r="D1666" s="1">
        <v>24.39999961853027</v>
      </c>
      <c r="E1666" s="1">
        <v>22.60000038146973</v>
      </c>
      <c r="F1666" s="1">
        <v>25.79999923706055</v>
      </c>
      <c r="G1666" s="1">
        <v>19.60000038146973</v>
      </c>
      <c r="H1666">
        <f>IF(D1666&lt;&gt;"",MAX('DDD Model Calculations'!$D$20-'Weather Data'!D1666,0),MAX('DDD Model Calculations'!$D$20-AVERAGE('Weather Data'!D1665,'Weather Data'!D1667),0))</f>
        <v>0</v>
      </c>
      <c r="I1666">
        <f>IF(E1666&lt;&gt;"",MAX('DDD Model Calculations'!$D$20-'Weather Data'!E1666,0),MAX('DDD Model Calculations'!$D$20-AVERAGE('Weather Data'!E1665,'Weather Data'!E1667),0))</f>
        <v>0</v>
      </c>
      <c r="J1666">
        <f>IF(F1666&lt;&gt;"",MAX('DDD Model Calculations'!$D$20-'Weather Data'!F1666,0),MAX('DDD Model Calculations'!$D$20-AVERAGE('Weather Data'!F1665,'Weather Data'!F1667),0))</f>
        <v>0</v>
      </c>
      <c r="K1666">
        <f>IF(G1666&lt;&gt;"",MAX('DDD Model Calculations'!$D$20-'Weather Data'!G1666,0),MAX('DDD Model Calculations'!$D$20-AVERAGE('Weather Data'!G1665,'Weather Data'!G1667),0))</f>
        <v>0</v>
      </c>
      <c r="L1666" s="2">
        <f t="shared" ref="L1666:L1729" si="130">DATE(A1666,B1666,C1666)</f>
        <v>43304</v>
      </c>
      <c r="M1666">
        <f t="shared" si="126"/>
        <v>17214.200001083314</v>
      </c>
      <c r="N1666">
        <f t="shared" si="127"/>
        <v>18169.300002284348</v>
      </c>
      <c r="O1666">
        <f t="shared" si="128"/>
        <v>20579.49999602139</v>
      </c>
      <c r="P1666">
        <f t="shared" si="129"/>
        <v>25508.150011770427</v>
      </c>
    </row>
    <row r="1667" spans="1:16" x14ac:dyDescent="0.4">
      <c r="A1667" s="1">
        <v>2018</v>
      </c>
      <c r="B1667" s="1">
        <v>7</v>
      </c>
      <c r="C1667" s="1">
        <v>24</v>
      </c>
      <c r="D1667" s="1">
        <v>26</v>
      </c>
      <c r="E1667" s="1">
        <v>22.29999923706055</v>
      </c>
      <c r="F1667" s="1">
        <v>24.60000038146973</v>
      </c>
      <c r="G1667" s="1">
        <v>20.79999923706055</v>
      </c>
      <c r="H1667">
        <f>IF(D1667&lt;&gt;"",MAX('DDD Model Calculations'!$D$20-'Weather Data'!D1667,0),MAX('DDD Model Calculations'!$D$20-AVERAGE('Weather Data'!D1666,'Weather Data'!D1668),0))</f>
        <v>0</v>
      </c>
      <c r="I1667">
        <f>IF(E1667&lt;&gt;"",MAX('DDD Model Calculations'!$D$20-'Weather Data'!E1667,0),MAX('DDD Model Calculations'!$D$20-AVERAGE('Weather Data'!E1666,'Weather Data'!E1668),0))</f>
        <v>0</v>
      </c>
      <c r="J1667">
        <f>IF(F1667&lt;&gt;"",MAX('DDD Model Calculations'!$D$20-'Weather Data'!F1667,0),MAX('DDD Model Calculations'!$D$20-AVERAGE('Weather Data'!F1666,'Weather Data'!F1668),0))</f>
        <v>0</v>
      </c>
      <c r="K1667">
        <f>IF(G1667&lt;&gt;"",MAX('DDD Model Calculations'!$D$20-'Weather Data'!G1667,0),MAX('DDD Model Calculations'!$D$20-AVERAGE('Weather Data'!G1666,'Weather Data'!G1668),0))</f>
        <v>0</v>
      </c>
      <c r="L1667" s="2">
        <f t="shared" si="130"/>
        <v>43305</v>
      </c>
      <c r="M1667">
        <f t="shared" ref="M1667:M1730" si="131">M1666+H1667</f>
        <v>17214.200001083314</v>
      </c>
      <c r="N1667">
        <f t="shared" ref="N1667:N1730" si="132">N1666+I1667</f>
        <v>18169.300002284348</v>
      </c>
      <c r="O1667">
        <f t="shared" ref="O1667:O1730" si="133">O1666+J1667</f>
        <v>20579.49999602139</v>
      </c>
      <c r="P1667">
        <f t="shared" ref="P1667:P1730" si="134">P1666+K1667</f>
        <v>25508.150011770427</v>
      </c>
    </row>
    <row r="1668" spans="1:16" x14ac:dyDescent="0.4">
      <c r="A1668" s="1">
        <v>2018</v>
      </c>
      <c r="B1668" s="1">
        <v>7</v>
      </c>
      <c r="C1668" s="1">
        <v>25</v>
      </c>
      <c r="D1668" s="1">
        <v>24.5</v>
      </c>
      <c r="E1668" s="1">
        <v>20.79999923706055</v>
      </c>
      <c r="F1668" s="1">
        <v>22.20000076293945</v>
      </c>
      <c r="G1668" s="1">
        <v>18.10000038146973</v>
      </c>
      <c r="H1668">
        <f>IF(D1668&lt;&gt;"",MAX('DDD Model Calculations'!$D$20-'Weather Data'!D1668,0),MAX('DDD Model Calculations'!$D$20-AVERAGE('Weather Data'!D1667,'Weather Data'!D1669),0))</f>
        <v>0</v>
      </c>
      <c r="I1668">
        <f>IF(E1668&lt;&gt;"",MAX('DDD Model Calculations'!$D$20-'Weather Data'!E1668,0),MAX('DDD Model Calculations'!$D$20-AVERAGE('Weather Data'!E1667,'Weather Data'!E1669),0))</f>
        <v>0</v>
      </c>
      <c r="J1668">
        <f>IF(F1668&lt;&gt;"",MAX('DDD Model Calculations'!$D$20-'Weather Data'!F1668,0),MAX('DDD Model Calculations'!$D$20-AVERAGE('Weather Data'!F1667,'Weather Data'!F1669),0))</f>
        <v>0</v>
      </c>
      <c r="K1668">
        <f>IF(G1668&lt;&gt;"",MAX('DDD Model Calculations'!$D$20-'Weather Data'!G1668,0),MAX('DDD Model Calculations'!$D$20-AVERAGE('Weather Data'!G1667,'Weather Data'!G1669),0))</f>
        <v>0</v>
      </c>
      <c r="L1668" s="2">
        <f t="shared" si="130"/>
        <v>43306</v>
      </c>
      <c r="M1668">
        <f t="shared" si="131"/>
        <v>17214.200001083314</v>
      </c>
      <c r="N1668">
        <f t="shared" si="132"/>
        <v>18169.300002284348</v>
      </c>
      <c r="O1668">
        <f t="shared" si="133"/>
        <v>20579.49999602139</v>
      </c>
      <c r="P1668">
        <f t="shared" si="134"/>
        <v>25508.150011770427</v>
      </c>
    </row>
    <row r="1669" spans="1:16" x14ac:dyDescent="0.4">
      <c r="A1669" s="1">
        <v>2018</v>
      </c>
      <c r="B1669" s="1">
        <v>7</v>
      </c>
      <c r="C1669" s="1">
        <v>26</v>
      </c>
      <c r="D1669" s="1">
        <v>23.29999923706055</v>
      </c>
      <c r="E1669" s="1">
        <v>21</v>
      </c>
      <c r="F1669" s="1">
        <v>23.5</v>
      </c>
      <c r="G1669" s="1">
        <v>16.89999961853027</v>
      </c>
      <c r="H1669">
        <f>IF(D1669&lt;&gt;"",MAX('DDD Model Calculations'!$D$20-'Weather Data'!D1669,0),MAX('DDD Model Calculations'!$D$20-AVERAGE('Weather Data'!D1668,'Weather Data'!D1670),0))</f>
        <v>0</v>
      </c>
      <c r="I1669">
        <f>IF(E1669&lt;&gt;"",MAX('DDD Model Calculations'!$D$20-'Weather Data'!E1669,0),MAX('DDD Model Calculations'!$D$20-AVERAGE('Weather Data'!E1668,'Weather Data'!E1670),0))</f>
        <v>0</v>
      </c>
      <c r="J1669">
        <f>IF(F1669&lt;&gt;"",MAX('DDD Model Calculations'!$D$20-'Weather Data'!F1669,0),MAX('DDD Model Calculations'!$D$20-AVERAGE('Weather Data'!F1668,'Weather Data'!F1670),0))</f>
        <v>0</v>
      </c>
      <c r="K1669">
        <f>IF(G1669&lt;&gt;"",MAX('DDD Model Calculations'!$D$20-'Weather Data'!G1669,0),MAX('DDD Model Calculations'!$D$20-AVERAGE('Weather Data'!G1668,'Weather Data'!G1670),0))</f>
        <v>1.1000003814697301</v>
      </c>
      <c r="L1669" s="2">
        <f t="shared" si="130"/>
        <v>43307</v>
      </c>
      <c r="M1669">
        <f t="shared" si="131"/>
        <v>17214.200001083314</v>
      </c>
      <c r="N1669">
        <f t="shared" si="132"/>
        <v>18169.300002284348</v>
      </c>
      <c r="O1669">
        <f t="shared" si="133"/>
        <v>20579.49999602139</v>
      </c>
      <c r="P1669">
        <f t="shared" si="134"/>
        <v>25509.250012151897</v>
      </c>
    </row>
    <row r="1670" spans="1:16" x14ac:dyDescent="0.4">
      <c r="A1670" s="1">
        <v>2018</v>
      </c>
      <c r="B1670" s="1">
        <v>7</v>
      </c>
      <c r="C1670" s="1">
        <v>27</v>
      </c>
      <c r="D1670" s="1">
        <v>21.70000076293945</v>
      </c>
      <c r="E1670" s="1">
        <v>19</v>
      </c>
      <c r="F1670" s="1">
        <v>22</v>
      </c>
      <c r="G1670" s="1">
        <v>17.29999923706055</v>
      </c>
      <c r="H1670">
        <f>IF(D1670&lt;&gt;"",MAX('DDD Model Calculations'!$D$20-'Weather Data'!D1670,0),MAX('DDD Model Calculations'!$D$20-AVERAGE('Weather Data'!D1669,'Weather Data'!D1671),0))</f>
        <v>0</v>
      </c>
      <c r="I1670">
        <f>IF(E1670&lt;&gt;"",MAX('DDD Model Calculations'!$D$20-'Weather Data'!E1670,0),MAX('DDD Model Calculations'!$D$20-AVERAGE('Weather Data'!E1669,'Weather Data'!E1671),0))</f>
        <v>0</v>
      </c>
      <c r="J1670">
        <f>IF(F1670&lt;&gt;"",MAX('DDD Model Calculations'!$D$20-'Weather Data'!F1670,0),MAX('DDD Model Calculations'!$D$20-AVERAGE('Weather Data'!F1669,'Weather Data'!F1671),0))</f>
        <v>0</v>
      </c>
      <c r="K1670">
        <f>IF(G1670&lt;&gt;"",MAX('DDD Model Calculations'!$D$20-'Weather Data'!G1670,0),MAX('DDD Model Calculations'!$D$20-AVERAGE('Weather Data'!G1669,'Weather Data'!G1671),0))</f>
        <v>0.70000076293944957</v>
      </c>
      <c r="L1670" s="2">
        <f t="shared" si="130"/>
        <v>43308</v>
      </c>
      <c r="M1670">
        <f t="shared" si="131"/>
        <v>17214.200001083314</v>
      </c>
      <c r="N1670">
        <f t="shared" si="132"/>
        <v>18169.300002284348</v>
      </c>
      <c r="O1670">
        <f t="shared" si="133"/>
        <v>20579.49999602139</v>
      </c>
      <c r="P1670">
        <f t="shared" si="134"/>
        <v>25509.950012914836</v>
      </c>
    </row>
    <row r="1671" spans="1:16" x14ac:dyDescent="0.4">
      <c r="A1671" s="1">
        <v>2018</v>
      </c>
      <c r="B1671" s="1">
        <v>7</v>
      </c>
      <c r="C1671" s="1">
        <v>28</v>
      </c>
      <c r="D1671" s="1">
        <v>19.29999923706055</v>
      </c>
      <c r="E1671" s="1">
        <v>17.60000038146973</v>
      </c>
      <c r="F1671" s="1">
        <v>21.29999923706055</v>
      </c>
      <c r="G1671" s="1">
        <v>17.79999923706055</v>
      </c>
      <c r="H1671">
        <f>IF(D1671&lt;&gt;"",MAX('DDD Model Calculations'!$D$20-'Weather Data'!D1671,0),MAX('DDD Model Calculations'!$D$20-AVERAGE('Weather Data'!D1670,'Weather Data'!D1672),0))</f>
        <v>0</v>
      </c>
      <c r="I1671">
        <f>IF(E1671&lt;&gt;"",MAX('DDD Model Calculations'!$D$20-'Weather Data'!E1671,0),MAX('DDD Model Calculations'!$D$20-AVERAGE('Weather Data'!E1670,'Weather Data'!E1672),0))</f>
        <v>0.39999961853026988</v>
      </c>
      <c r="J1671">
        <f>IF(F1671&lt;&gt;"",MAX('DDD Model Calculations'!$D$20-'Weather Data'!F1671,0),MAX('DDD Model Calculations'!$D$20-AVERAGE('Weather Data'!F1670,'Weather Data'!F1672),0))</f>
        <v>0</v>
      </c>
      <c r="K1671">
        <f>IF(G1671&lt;&gt;"",MAX('DDD Model Calculations'!$D$20-'Weather Data'!G1671,0),MAX('DDD Model Calculations'!$D$20-AVERAGE('Weather Data'!G1670,'Weather Data'!G1672),0))</f>
        <v>0.20000076293944957</v>
      </c>
      <c r="L1671" s="2">
        <f t="shared" si="130"/>
        <v>43309</v>
      </c>
      <c r="M1671">
        <f t="shared" si="131"/>
        <v>17214.200001083314</v>
      </c>
      <c r="N1671">
        <f t="shared" si="132"/>
        <v>18169.700001902878</v>
      </c>
      <c r="O1671">
        <f t="shared" si="133"/>
        <v>20579.49999602139</v>
      </c>
      <c r="P1671">
        <f t="shared" si="134"/>
        <v>25510.150013677776</v>
      </c>
    </row>
    <row r="1672" spans="1:16" x14ac:dyDescent="0.4">
      <c r="A1672" s="1">
        <v>2018</v>
      </c>
      <c r="B1672" s="1">
        <v>7</v>
      </c>
      <c r="C1672" s="1">
        <v>29</v>
      </c>
      <c r="D1672" s="1">
        <v>19.89999961853027</v>
      </c>
      <c r="E1672" s="1">
        <v>18.10000038146973</v>
      </c>
      <c r="F1672" s="1">
        <v>20.70000076293945</v>
      </c>
      <c r="G1672" s="1">
        <v>19.79999923706055</v>
      </c>
      <c r="H1672">
        <f>IF(D1672&lt;&gt;"",MAX('DDD Model Calculations'!$D$20-'Weather Data'!D1672,0),MAX('DDD Model Calculations'!$D$20-AVERAGE('Weather Data'!D1671,'Weather Data'!D1673),0))</f>
        <v>0</v>
      </c>
      <c r="I1672">
        <f>IF(E1672&lt;&gt;"",MAX('DDD Model Calculations'!$D$20-'Weather Data'!E1672,0),MAX('DDD Model Calculations'!$D$20-AVERAGE('Weather Data'!E1671,'Weather Data'!E1673),0))</f>
        <v>0</v>
      </c>
      <c r="J1672">
        <f>IF(F1672&lt;&gt;"",MAX('DDD Model Calculations'!$D$20-'Weather Data'!F1672,0),MAX('DDD Model Calculations'!$D$20-AVERAGE('Weather Data'!F1671,'Weather Data'!F1673),0))</f>
        <v>0</v>
      </c>
      <c r="K1672">
        <f>IF(G1672&lt;&gt;"",MAX('DDD Model Calculations'!$D$20-'Weather Data'!G1672,0),MAX('DDD Model Calculations'!$D$20-AVERAGE('Weather Data'!G1671,'Weather Data'!G1673),0))</f>
        <v>0</v>
      </c>
      <c r="L1672" s="2">
        <f t="shared" si="130"/>
        <v>43310</v>
      </c>
      <c r="M1672">
        <f t="shared" si="131"/>
        <v>17214.200001083314</v>
      </c>
      <c r="N1672">
        <f t="shared" si="132"/>
        <v>18169.700001902878</v>
      </c>
      <c r="O1672">
        <f t="shared" si="133"/>
        <v>20579.49999602139</v>
      </c>
      <c r="P1672">
        <f t="shared" si="134"/>
        <v>25510.150013677776</v>
      </c>
    </row>
    <row r="1673" spans="1:16" x14ac:dyDescent="0.4">
      <c r="A1673" s="1">
        <v>2018</v>
      </c>
      <c r="B1673" s="1">
        <v>7</v>
      </c>
      <c r="C1673" s="1">
        <v>30</v>
      </c>
      <c r="D1673" s="1">
        <v>22</v>
      </c>
      <c r="E1673" s="1">
        <v>20.10000038146973</v>
      </c>
      <c r="F1673" s="1">
        <v>21.5</v>
      </c>
      <c r="G1673" s="1">
        <v>20.5</v>
      </c>
      <c r="H1673">
        <f>IF(D1673&lt;&gt;"",MAX('DDD Model Calculations'!$D$20-'Weather Data'!D1673,0),MAX('DDD Model Calculations'!$D$20-AVERAGE('Weather Data'!D1672,'Weather Data'!D1674),0))</f>
        <v>0</v>
      </c>
      <c r="I1673">
        <f>IF(E1673&lt;&gt;"",MAX('DDD Model Calculations'!$D$20-'Weather Data'!E1673,0),MAX('DDD Model Calculations'!$D$20-AVERAGE('Weather Data'!E1672,'Weather Data'!E1674),0))</f>
        <v>0</v>
      </c>
      <c r="J1673">
        <f>IF(F1673&lt;&gt;"",MAX('DDD Model Calculations'!$D$20-'Weather Data'!F1673,0),MAX('DDD Model Calculations'!$D$20-AVERAGE('Weather Data'!F1672,'Weather Data'!F1674),0))</f>
        <v>0</v>
      </c>
      <c r="K1673">
        <f>IF(G1673&lt;&gt;"",MAX('DDD Model Calculations'!$D$20-'Weather Data'!G1673,0),MAX('DDD Model Calculations'!$D$20-AVERAGE('Weather Data'!G1672,'Weather Data'!G1674),0))</f>
        <v>0</v>
      </c>
      <c r="L1673" s="2">
        <f t="shared" si="130"/>
        <v>43311</v>
      </c>
      <c r="M1673">
        <f t="shared" si="131"/>
        <v>17214.200001083314</v>
      </c>
      <c r="N1673">
        <f t="shared" si="132"/>
        <v>18169.700001902878</v>
      </c>
      <c r="O1673">
        <f t="shared" si="133"/>
        <v>20579.49999602139</v>
      </c>
      <c r="P1673">
        <f t="shared" si="134"/>
        <v>25510.150013677776</v>
      </c>
    </row>
    <row r="1674" spans="1:16" x14ac:dyDescent="0.4">
      <c r="A1674" s="1">
        <v>2018</v>
      </c>
      <c r="B1674" s="1">
        <v>7</v>
      </c>
      <c r="C1674" s="1">
        <v>31</v>
      </c>
      <c r="D1674" s="1">
        <v>22</v>
      </c>
      <c r="E1674" s="1">
        <v>20.5</v>
      </c>
      <c r="F1674" s="1">
        <v>22.89999961853027</v>
      </c>
      <c r="G1674" s="1">
        <v>20.79999923706055</v>
      </c>
      <c r="H1674">
        <f>IF(D1674&lt;&gt;"",MAX('DDD Model Calculations'!$D$20-'Weather Data'!D1674,0),MAX('DDD Model Calculations'!$D$20-AVERAGE('Weather Data'!D1673,'Weather Data'!D1675),0))</f>
        <v>0</v>
      </c>
      <c r="I1674">
        <f>IF(E1674&lt;&gt;"",MAX('DDD Model Calculations'!$D$20-'Weather Data'!E1674,0),MAX('DDD Model Calculations'!$D$20-AVERAGE('Weather Data'!E1673,'Weather Data'!E1675),0))</f>
        <v>0</v>
      </c>
      <c r="J1674">
        <f>IF(F1674&lt;&gt;"",MAX('DDD Model Calculations'!$D$20-'Weather Data'!F1674,0),MAX('DDD Model Calculations'!$D$20-AVERAGE('Weather Data'!F1673,'Weather Data'!F1675),0))</f>
        <v>0</v>
      </c>
      <c r="K1674">
        <f>IF(G1674&lt;&gt;"",MAX('DDD Model Calculations'!$D$20-'Weather Data'!G1674,0),MAX('DDD Model Calculations'!$D$20-AVERAGE('Weather Data'!G1673,'Weather Data'!G1675),0))</f>
        <v>0</v>
      </c>
      <c r="L1674" s="2">
        <f t="shared" si="130"/>
        <v>43312</v>
      </c>
      <c r="M1674">
        <f t="shared" si="131"/>
        <v>17214.200001083314</v>
      </c>
      <c r="N1674">
        <f t="shared" si="132"/>
        <v>18169.700001902878</v>
      </c>
      <c r="O1674">
        <f t="shared" si="133"/>
        <v>20579.49999602139</v>
      </c>
      <c r="P1674">
        <f t="shared" si="134"/>
        <v>25510.150013677776</v>
      </c>
    </row>
    <row r="1675" spans="1:16" x14ac:dyDescent="0.4">
      <c r="A1675" s="1">
        <v>2018</v>
      </c>
      <c r="B1675" s="1">
        <v>8</v>
      </c>
      <c r="C1675" s="1">
        <v>1</v>
      </c>
      <c r="D1675" s="1">
        <v>23.70000076293945</v>
      </c>
      <c r="E1675" s="1">
        <v>21.39999961853027</v>
      </c>
      <c r="F1675" s="1">
        <v>23.89999961853027</v>
      </c>
      <c r="G1675" s="1">
        <v>12.5</v>
      </c>
      <c r="H1675">
        <f>IF(D1675&lt;&gt;"",MAX('DDD Model Calculations'!$D$20-'Weather Data'!D1675,0),MAX('DDD Model Calculations'!$D$20-AVERAGE('Weather Data'!D1674,'Weather Data'!D1676),0))</f>
        <v>0</v>
      </c>
      <c r="I1675">
        <f>IF(E1675&lt;&gt;"",MAX('DDD Model Calculations'!$D$20-'Weather Data'!E1675,0),MAX('DDD Model Calculations'!$D$20-AVERAGE('Weather Data'!E1674,'Weather Data'!E1676),0))</f>
        <v>0</v>
      </c>
      <c r="J1675">
        <f>IF(F1675&lt;&gt;"",MAX('DDD Model Calculations'!$D$20-'Weather Data'!F1675,0),MAX('DDD Model Calculations'!$D$20-AVERAGE('Weather Data'!F1674,'Weather Data'!F1676),0))</f>
        <v>0</v>
      </c>
      <c r="K1675">
        <f>IF(G1675&lt;&gt;"",MAX('DDD Model Calculations'!$D$20-'Weather Data'!G1675,0),MAX('DDD Model Calculations'!$D$20-AVERAGE('Weather Data'!G1674,'Weather Data'!G1676),0))</f>
        <v>5.5</v>
      </c>
      <c r="L1675" s="2">
        <f t="shared" si="130"/>
        <v>43313</v>
      </c>
      <c r="M1675">
        <f t="shared" si="131"/>
        <v>17214.200001083314</v>
      </c>
      <c r="N1675">
        <f t="shared" si="132"/>
        <v>18169.700001902878</v>
      </c>
      <c r="O1675">
        <f t="shared" si="133"/>
        <v>20579.49999602139</v>
      </c>
      <c r="P1675">
        <f t="shared" si="134"/>
        <v>25515.650013677776</v>
      </c>
    </row>
    <row r="1676" spans="1:16" x14ac:dyDescent="0.4">
      <c r="A1676" s="1">
        <v>2018</v>
      </c>
      <c r="B1676" s="1">
        <v>8</v>
      </c>
      <c r="C1676" s="1">
        <v>2</v>
      </c>
      <c r="D1676" s="1">
        <v>24.20000076293945</v>
      </c>
      <c r="E1676" s="1">
        <v>20.79999923706055</v>
      </c>
      <c r="F1676" s="1">
        <v>24.20000076293945</v>
      </c>
      <c r="G1676" s="1">
        <v>12.30000019073486</v>
      </c>
      <c r="H1676">
        <f>IF(D1676&lt;&gt;"",MAX('DDD Model Calculations'!$D$20-'Weather Data'!D1676,0),MAX('DDD Model Calculations'!$D$20-AVERAGE('Weather Data'!D1675,'Weather Data'!D1677),0))</f>
        <v>0</v>
      </c>
      <c r="I1676">
        <f>IF(E1676&lt;&gt;"",MAX('DDD Model Calculations'!$D$20-'Weather Data'!E1676,0),MAX('DDD Model Calculations'!$D$20-AVERAGE('Weather Data'!E1675,'Weather Data'!E1677),0))</f>
        <v>0</v>
      </c>
      <c r="J1676">
        <f>IF(F1676&lt;&gt;"",MAX('DDD Model Calculations'!$D$20-'Weather Data'!F1676,0),MAX('DDD Model Calculations'!$D$20-AVERAGE('Weather Data'!F1675,'Weather Data'!F1677),0))</f>
        <v>0</v>
      </c>
      <c r="K1676">
        <f>IF(G1676&lt;&gt;"",MAX('DDD Model Calculations'!$D$20-'Weather Data'!G1676,0),MAX('DDD Model Calculations'!$D$20-AVERAGE('Weather Data'!G1675,'Weather Data'!G1677),0))</f>
        <v>5.6999998092651403</v>
      </c>
      <c r="L1676" s="2">
        <f t="shared" si="130"/>
        <v>43314</v>
      </c>
      <c r="M1676">
        <f t="shared" si="131"/>
        <v>17214.200001083314</v>
      </c>
      <c r="N1676">
        <f t="shared" si="132"/>
        <v>18169.700001902878</v>
      </c>
      <c r="O1676">
        <f t="shared" si="133"/>
        <v>20579.49999602139</v>
      </c>
      <c r="P1676">
        <f t="shared" si="134"/>
        <v>25521.350013487041</v>
      </c>
    </row>
    <row r="1677" spans="1:16" x14ac:dyDescent="0.4">
      <c r="A1677" s="1">
        <v>2018</v>
      </c>
      <c r="B1677" s="1">
        <v>8</v>
      </c>
      <c r="C1677" s="1">
        <v>3</v>
      </c>
      <c r="D1677" s="1">
        <v>24.5</v>
      </c>
      <c r="E1677" s="1">
        <v>21.70000076293945</v>
      </c>
      <c r="F1677" s="1">
        <v>23.5</v>
      </c>
      <c r="G1677" s="1">
        <v>12.5</v>
      </c>
      <c r="H1677">
        <f>IF(D1677&lt;&gt;"",MAX('DDD Model Calculations'!$D$20-'Weather Data'!D1677,0),MAX('DDD Model Calculations'!$D$20-AVERAGE('Weather Data'!D1676,'Weather Data'!D1678),0))</f>
        <v>0</v>
      </c>
      <c r="I1677">
        <f>IF(E1677&lt;&gt;"",MAX('DDD Model Calculations'!$D$20-'Weather Data'!E1677,0),MAX('DDD Model Calculations'!$D$20-AVERAGE('Weather Data'!E1676,'Weather Data'!E1678),0))</f>
        <v>0</v>
      </c>
      <c r="J1677">
        <f>IF(F1677&lt;&gt;"",MAX('DDD Model Calculations'!$D$20-'Weather Data'!F1677,0),MAX('DDD Model Calculations'!$D$20-AVERAGE('Weather Data'!F1676,'Weather Data'!F1678),0))</f>
        <v>0</v>
      </c>
      <c r="K1677">
        <f>IF(G1677&lt;&gt;"",MAX('DDD Model Calculations'!$D$20-'Weather Data'!G1677,0),MAX('DDD Model Calculations'!$D$20-AVERAGE('Weather Data'!G1676,'Weather Data'!G1678),0))</f>
        <v>5.5</v>
      </c>
      <c r="L1677" s="2">
        <f t="shared" si="130"/>
        <v>43315</v>
      </c>
      <c r="M1677">
        <f t="shared" si="131"/>
        <v>17214.200001083314</v>
      </c>
      <c r="N1677">
        <f t="shared" si="132"/>
        <v>18169.700001902878</v>
      </c>
      <c r="O1677">
        <f t="shared" si="133"/>
        <v>20579.49999602139</v>
      </c>
      <c r="P1677">
        <f t="shared" si="134"/>
        <v>25526.850013487041</v>
      </c>
    </row>
    <row r="1678" spans="1:16" x14ac:dyDescent="0.4">
      <c r="A1678" s="1">
        <v>2018</v>
      </c>
      <c r="B1678" s="1">
        <v>8</v>
      </c>
      <c r="C1678" s="1">
        <v>4</v>
      </c>
      <c r="D1678" s="1">
        <v>25.70000076293945</v>
      </c>
      <c r="E1678" s="1">
        <v>22.5</v>
      </c>
      <c r="F1678" s="1">
        <v>23.89999961853027</v>
      </c>
      <c r="G1678" s="1">
        <v>14.19999980926514</v>
      </c>
      <c r="H1678">
        <f>IF(D1678&lt;&gt;"",MAX('DDD Model Calculations'!$D$20-'Weather Data'!D1678,0),MAX('DDD Model Calculations'!$D$20-AVERAGE('Weather Data'!D1677,'Weather Data'!D1679),0))</f>
        <v>0</v>
      </c>
      <c r="I1678">
        <f>IF(E1678&lt;&gt;"",MAX('DDD Model Calculations'!$D$20-'Weather Data'!E1678,0),MAX('DDD Model Calculations'!$D$20-AVERAGE('Weather Data'!E1677,'Weather Data'!E1679),0))</f>
        <v>0</v>
      </c>
      <c r="J1678">
        <f>IF(F1678&lt;&gt;"",MAX('DDD Model Calculations'!$D$20-'Weather Data'!F1678,0),MAX('DDD Model Calculations'!$D$20-AVERAGE('Weather Data'!F1677,'Weather Data'!F1679),0))</f>
        <v>0</v>
      </c>
      <c r="K1678">
        <f>IF(G1678&lt;&gt;"",MAX('DDD Model Calculations'!$D$20-'Weather Data'!G1678,0),MAX('DDD Model Calculations'!$D$20-AVERAGE('Weather Data'!G1677,'Weather Data'!G1679),0))</f>
        <v>3.8000001907348597</v>
      </c>
      <c r="L1678" s="2">
        <f t="shared" si="130"/>
        <v>43316</v>
      </c>
      <c r="M1678">
        <f t="shared" si="131"/>
        <v>17214.200001083314</v>
      </c>
      <c r="N1678">
        <f t="shared" si="132"/>
        <v>18169.700001902878</v>
      </c>
      <c r="O1678">
        <f t="shared" si="133"/>
        <v>20579.49999602139</v>
      </c>
      <c r="P1678">
        <f t="shared" si="134"/>
        <v>25530.650013677776</v>
      </c>
    </row>
    <row r="1679" spans="1:16" x14ac:dyDescent="0.4">
      <c r="A1679" s="1">
        <v>2018</v>
      </c>
      <c r="B1679" s="1">
        <v>8</v>
      </c>
      <c r="C1679" s="1">
        <v>5</v>
      </c>
      <c r="D1679" s="1">
        <v>27</v>
      </c>
      <c r="E1679" s="1">
        <v>23.70000076293945</v>
      </c>
      <c r="F1679" s="1">
        <v>24.89999961853027</v>
      </c>
      <c r="G1679" s="1">
        <v>22.10000038146973</v>
      </c>
      <c r="H1679">
        <f>IF(D1679&lt;&gt;"",MAX('DDD Model Calculations'!$D$20-'Weather Data'!D1679,0),MAX('DDD Model Calculations'!$D$20-AVERAGE('Weather Data'!D1678,'Weather Data'!D1680),0))</f>
        <v>0</v>
      </c>
      <c r="I1679">
        <f>IF(E1679&lt;&gt;"",MAX('DDD Model Calculations'!$D$20-'Weather Data'!E1679,0),MAX('DDD Model Calculations'!$D$20-AVERAGE('Weather Data'!E1678,'Weather Data'!E1680),0))</f>
        <v>0</v>
      </c>
      <c r="J1679">
        <f>IF(F1679&lt;&gt;"",MAX('DDD Model Calculations'!$D$20-'Weather Data'!F1679,0),MAX('DDD Model Calculations'!$D$20-AVERAGE('Weather Data'!F1678,'Weather Data'!F1680),0))</f>
        <v>0</v>
      </c>
      <c r="K1679">
        <f>IF(G1679&lt;&gt;"",MAX('DDD Model Calculations'!$D$20-'Weather Data'!G1679,0),MAX('DDD Model Calculations'!$D$20-AVERAGE('Weather Data'!G1678,'Weather Data'!G1680),0))</f>
        <v>0</v>
      </c>
      <c r="L1679" s="2">
        <f t="shared" si="130"/>
        <v>43317</v>
      </c>
      <c r="M1679">
        <f t="shared" si="131"/>
        <v>17214.200001083314</v>
      </c>
      <c r="N1679">
        <f t="shared" si="132"/>
        <v>18169.700001902878</v>
      </c>
      <c r="O1679">
        <f t="shared" si="133"/>
        <v>20579.49999602139</v>
      </c>
      <c r="P1679">
        <f t="shared" si="134"/>
        <v>25530.650013677776</v>
      </c>
    </row>
    <row r="1680" spans="1:16" x14ac:dyDescent="0.4">
      <c r="A1680" s="1">
        <v>2018</v>
      </c>
      <c r="B1680" s="1">
        <v>8</v>
      </c>
      <c r="C1680" s="1">
        <v>6</v>
      </c>
      <c r="D1680" s="1">
        <v>27.79999923706055</v>
      </c>
      <c r="E1680" s="1">
        <v>25.39999961853027</v>
      </c>
      <c r="F1680" s="1">
        <v>26.70000076293945</v>
      </c>
      <c r="G1680" s="1">
        <v>16.89999961853027</v>
      </c>
      <c r="H1680">
        <f>IF(D1680&lt;&gt;"",MAX('DDD Model Calculations'!$D$20-'Weather Data'!D1680,0),MAX('DDD Model Calculations'!$D$20-AVERAGE('Weather Data'!D1679,'Weather Data'!D1681),0))</f>
        <v>0</v>
      </c>
      <c r="I1680">
        <f>IF(E1680&lt;&gt;"",MAX('DDD Model Calculations'!$D$20-'Weather Data'!E1680,0),MAX('DDD Model Calculations'!$D$20-AVERAGE('Weather Data'!E1679,'Weather Data'!E1681),0))</f>
        <v>0</v>
      </c>
      <c r="J1680">
        <f>IF(F1680&lt;&gt;"",MAX('DDD Model Calculations'!$D$20-'Weather Data'!F1680,0),MAX('DDD Model Calculations'!$D$20-AVERAGE('Weather Data'!F1679,'Weather Data'!F1681),0))</f>
        <v>0</v>
      </c>
      <c r="K1680">
        <f>IF(G1680&lt;&gt;"",MAX('DDD Model Calculations'!$D$20-'Weather Data'!G1680,0),MAX('DDD Model Calculations'!$D$20-AVERAGE('Weather Data'!G1679,'Weather Data'!G1681),0))</f>
        <v>1.1000003814697301</v>
      </c>
      <c r="L1680" s="2">
        <f t="shared" si="130"/>
        <v>43318</v>
      </c>
      <c r="M1680">
        <f t="shared" si="131"/>
        <v>17214.200001083314</v>
      </c>
      <c r="N1680">
        <f t="shared" si="132"/>
        <v>18169.700001902878</v>
      </c>
      <c r="O1680">
        <f t="shared" si="133"/>
        <v>20579.49999602139</v>
      </c>
      <c r="P1680">
        <f t="shared" si="134"/>
        <v>25531.750014059246</v>
      </c>
    </row>
    <row r="1681" spans="1:16" x14ac:dyDescent="0.4">
      <c r="A1681" s="1">
        <v>2018</v>
      </c>
      <c r="B1681" s="1">
        <v>8</v>
      </c>
      <c r="C1681" s="1">
        <v>7</v>
      </c>
      <c r="D1681" s="1">
        <v>24.39999961853027</v>
      </c>
      <c r="E1681" s="1">
        <v>23.29999923706055</v>
      </c>
      <c r="F1681" s="1">
        <v>23.89999961853027</v>
      </c>
      <c r="G1681" s="1">
        <v>16.70000076293945</v>
      </c>
      <c r="H1681">
        <f>IF(D1681&lt;&gt;"",MAX('DDD Model Calculations'!$D$20-'Weather Data'!D1681,0),MAX('DDD Model Calculations'!$D$20-AVERAGE('Weather Data'!D1680,'Weather Data'!D1682),0))</f>
        <v>0</v>
      </c>
      <c r="I1681">
        <f>IF(E1681&lt;&gt;"",MAX('DDD Model Calculations'!$D$20-'Weather Data'!E1681,0),MAX('DDD Model Calculations'!$D$20-AVERAGE('Weather Data'!E1680,'Weather Data'!E1682),0))</f>
        <v>0</v>
      </c>
      <c r="J1681">
        <f>IF(F1681&lt;&gt;"",MAX('DDD Model Calculations'!$D$20-'Weather Data'!F1681,0),MAX('DDD Model Calculations'!$D$20-AVERAGE('Weather Data'!F1680,'Weather Data'!F1682),0))</f>
        <v>0</v>
      </c>
      <c r="K1681">
        <f>IF(G1681&lt;&gt;"",MAX('DDD Model Calculations'!$D$20-'Weather Data'!G1681,0),MAX('DDD Model Calculations'!$D$20-AVERAGE('Weather Data'!G1680,'Weather Data'!G1682),0))</f>
        <v>1.2999992370605504</v>
      </c>
      <c r="L1681" s="2">
        <f t="shared" si="130"/>
        <v>43319</v>
      </c>
      <c r="M1681">
        <f t="shared" si="131"/>
        <v>17214.200001083314</v>
      </c>
      <c r="N1681">
        <f t="shared" si="132"/>
        <v>18169.700001902878</v>
      </c>
      <c r="O1681">
        <f t="shared" si="133"/>
        <v>20579.49999602139</v>
      </c>
      <c r="P1681">
        <f t="shared" si="134"/>
        <v>25533.050013296306</v>
      </c>
    </row>
    <row r="1682" spans="1:16" x14ac:dyDescent="0.4">
      <c r="A1682" s="1">
        <v>2018</v>
      </c>
      <c r="B1682" s="1">
        <v>8</v>
      </c>
      <c r="C1682" s="1">
        <v>8</v>
      </c>
      <c r="D1682" s="1">
        <v>21.60000038146973</v>
      </c>
      <c r="E1682" s="1">
        <v>21.20000076293945</v>
      </c>
      <c r="F1682" s="1">
        <v>22.10000038146973</v>
      </c>
      <c r="G1682" s="1">
        <v>17.29999923706055</v>
      </c>
      <c r="H1682">
        <f>IF(D1682&lt;&gt;"",MAX('DDD Model Calculations'!$D$20-'Weather Data'!D1682,0),MAX('DDD Model Calculations'!$D$20-AVERAGE('Weather Data'!D1681,'Weather Data'!D1683),0))</f>
        <v>0</v>
      </c>
      <c r="I1682">
        <f>IF(E1682&lt;&gt;"",MAX('DDD Model Calculations'!$D$20-'Weather Data'!E1682,0),MAX('DDD Model Calculations'!$D$20-AVERAGE('Weather Data'!E1681,'Weather Data'!E1683),0))</f>
        <v>0</v>
      </c>
      <c r="J1682">
        <f>IF(F1682&lt;&gt;"",MAX('DDD Model Calculations'!$D$20-'Weather Data'!F1682,0),MAX('DDD Model Calculations'!$D$20-AVERAGE('Weather Data'!F1681,'Weather Data'!F1683),0))</f>
        <v>0</v>
      </c>
      <c r="K1682">
        <f>IF(G1682&lt;&gt;"",MAX('DDD Model Calculations'!$D$20-'Weather Data'!G1682,0),MAX('DDD Model Calculations'!$D$20-AVERAGE('Weather Data'!G1681,'Weather Data'!G1683),0))</f>
        <v>0.70000076293944957</v>
      </c>
      <c r="L1682" s="2">
        <f t="shared" si="130"/>
        <v>43320</v>
      </c>
      <c r="M1682">
        <f t="shared" si="131"/>
        <v>17214.200001083314</v>
      </c>
      <c r="N1682">
        <f t="shared" si="132"/>
        <v>18169.700001902878</v>
      </c>
      <c r="O1682">
        <f t="shared" si="133"/>
        <v>20579.49999602139</v>
      </c>
      <c r="P1682">
        <f t="shared" si="134"/>
        <v>25533.750014059246</v>
      </c>
    </row>
    <row r="1683" spans="1:16" x14ac:dyDescent="0.4">
      <c r="A1683" s="1">
        <v>2018</v>
      </c>
      <c r="B1683" s="1">
        <v>8</v>
      </c>
      <c r="C1683" s="1">
        <v>9</v>
      </c>
      <c r="D1683" s="1">
        <v>23.10000038146973</v>
      </c>
      <c r="E1683" s="1">
        <v>20.89999961853027</v>
      </c>
      <c r="F1683" s="1">
        <v>22.89999961853027</v>
      </c>
      <c r="G1683" s="1">
        <v>19.10000038146973</v>
      </c>
      <c r="H1683">
        <f>IF(D1683&lt;&gt;"",MAX('DDD Model Calculations'!$D$20-'Weather Data'!D1683,0),MAX('DDD Model Calculations'!$D$20-AVERAGE('Weather Data'!D1682,'Weather Data'!D1684),0))</f>
        <v>0</v>
      </c>
      <c r="I1683">
        <f>IF(E1683&lt;&gt;"",MAX('DDD Model Calculations'!$D$20-'Weather Data'!E1683,0),MAX('DDD Model Calculations'!$D$20-AVERAGE('Weather Data'!E1682,'Weather Data'!E1684),0))</f>
        <v>0</v>
      </c>
      <c r="J1683">
        <f>IF(F1683&lt;&gt;"",MAX('DDD Model Calculations'!$D$20-'Weather Data'!F1683,0),MAX('DDD Model Calculations'!$D$20-AVERAGE('Weather Data'!F1682,'Weather Data'!F1684),0))</f>
        <v>0</v>
      </c>
      <c r="K1683">
        <f>IF(G1683&lt;&gt;"",MAX('DDD Model Calculations'!$D$20-'Weather Data'!G1683,0),MAX('DDD Model Calculations'!$D$20-AVERAGE('Weather Data'!G1682,'Weather Data'!G1684),0))</f>
        <v>0</v>
      </c>
      <c r="L1683" s="2">
        <f t="shared" si="130"/>
        <v>43321</v>
      </c>
      <c r="M1683">
        <f t="shared" si="131"/>
        <v>17214.200001083314</v>
      </c>
      <c r="N1683">
        <f t="shared" si="132"/>
        <v>18169.700001902878</v>
      </c>
      <c r="O1683">
        <f t="shared" si="133"/>
        <v>20579.49999602139</v>
      </c>
      <c r="P1683">
        <f t="shared" si="134"/>
        <v>25533.750014059246</v>
      </c>
    </row>
    <row r="1684" spans="1:16" x14ac:dyDescent="0.4">
      <c r="A1684" s="1">
        <v>2018</v>
      </c>
      <c r="B1684" s="1">
        <v>8</v>
      </c>
      <c r="C1684" s="1">
        <v>10</v>
      </c>
      <c r="D1684" s="1">
        <v>21.10000038146973</v>
      </c>
      <c r="E1684" s="1">
        <v>19.60000038146973</v>
      </c>
      <c r="F1684" s="1">
        <v>20.29999923706055</v>
      </c>
      <c r="G1684" s="1">
        <v>20.5</v>
      </c>
      <c r="H1684">
        <f>IF(D1684&lt;&gt;"",MAX('DDD Model Calculations'!$D$20-'Weather Data'!D1684,0),MAX('DDD Model Calculations'!$D$20-AVERAGE('Weather Data'!D1683,'Weather Data'!D1685),0))</f>
        <v>0</v>
      </c>
      <c r="I1684">
        <f>IF(E1684&lt;&gt;"",MAX('DDD Model Calculations'!$D$20-'Weather Data'!E1684,0),MAX('DDD Model Calculations'!$D$20-AVERAGE('Weather Data'!E1683,'Weather Data'!E1685),0))</f>
        <v>0</v>
      </c>
      <c r="J1684">
        <f>IF(F1684&lt;&gt;"",MAX('DDD Model Calculations'!$D$20-'Weather Data'!F1684,0),MAX('DDD Model Calculations'!$D$20-AVERAGE('Weather Data'!F1683,'Weather Data'!F1685),0))</f>
        <v>0</v>
      </c>
      <c r="K1684">
        <f>IF(G1684&lt;&gt;"",MAX('DDD Model Calculations'!$D$20-'Weather Data'!G1684,0),MAX('DDD Model Calculations'!$D$20-AVERAGE('Weather Data'!G1683,'Weather Data'!G1685),0))</f>
        <v>0</v>
      </c>
      <c r="L1684" s="2">
        <f t="shared" si="130"/>
        <v>43322</v>
      </c>
      <c r="M1684">
        <f t="shared" si="131"/>
        <v>17214.200001083314</v>
      </c>
      <c r="N1684">
        <f t="shared" si="132"/>
        <v>18169.700001902878</v>
      </c>
      <c r="O1684">
        <f t="shared" si="133"/>
        <v>20579.49999602139</v>
      </c>
      <c r="P1684">
        <f t="shared" si="134"/>
        <v>25533.750014059246</v>
      </c>
    </row>
    <row r="1685" spans="1:16" x14ac:dyDescent="0.4">
      <c r="A1685" s="1">
        <v>2018</v>
      </c>
      <c r="B1685" s="1">
        <v>8</v>
      </c>
      <c r="C1685" s="1">
        <v>11</v>
      </c>
      <c r="D1685" s="1">
        <v>21.10000038146973</v>
      </c>
      <c r="E1685" s="1">
        <v>19.39999961853027</v>
      </c>
      <c r="F1685" s="1">
        <v>20.20000076293945</v>
      </c>
      <c r="G1685" s="1">
        <v>20.89999961853027</v>
      </c>
      <c r="H1685">
        <f>IF(D1685&lt;&gt;"",MAX('DDD Model Calculations'!$D$20-'Weather Data'!D1685,0),MAX('DDD Model Calculations'!$D$20-AVERAGE('Weather Data'!D1684,'Weather Data'!D1686),0))</f>
        <v>0</v>
      </c>
      <c r="I1685">
        <f>IF(E1685&lt;&gt;"",MAX('DDD Model Calculations'!$D$20-'Weather Data'!E1685,0),MAX('DDD Model Calculations'!$D$20-AVERAGE('Weather Data'!E1684,'Weather Data'!E1686),0))</f>
        <v>0</v>
      </c>
      <c r="J1685">
        <f>IF(F1685&lt;&gt;"",MAX('DDD Model Calculations'!$D$20-'Weather Data'!F1685,0),MAX('DDD Model Calculations'!$D$20-AVERAGE('Weather Data'!F1684,'Weather Data'!F1686),0))</f>
        <v>0</v>
      </c>
      <c r="K1685">
        <f>IF(G1685&lt;&gt;"",MAX('DDD Model Calculations'!$D$20-'Weather Data'!G1685,0),MAX('DDD Model Calculations'!$D$20-AVERAGE('Weather Data'!G1684,'Weather Data'!G1686),0))</f>
        <v>0</v>
      </c>
      <c r="L1685" s="2">
        <f t="shared" si="130"/>
        <v>43323</v>
      </c>
      <c r="M1685">
        <f t="shared" si="131"/>
        <v>17214.200001083314</v>
      </c>
      <c r="N1685">
        <f t="shared" si="132"/>
        <v>18169.700001902878</v>
      </c>
      <c r="O1685">
        <f t="shared" si="133"/>
        <v>20579.49999602139</v>
      </c>
      <c r="P1685">
        <f t="shared" si="134"/>
        <v>25533.750014059246</v>
      </c>
    </row>
    <row r="1686" spans="1:16" x14ac:dyDescent="0.4">
      <c r="A1686" s="1">
        <v>2018</v>
      </c>
      <c r="B1686" s="1">
        <v>8</v>
      </c>
      <c r="C1686" s="1">
        <v>12</v>
      </c>
      <c r="D1686" s="1">
        <v>23.10000038146973</v>
      </c>
      <c r="E1686" s="1">
        <v>21</v>
      </c>
      <c r="F1686" s="1">
        <v>21.89999961853027</v>
      </c>
      <c r="G1686" s="1">
        <v>21.79999923706055</v>
      </c>
      <c r="H1686">
        <f>IF(D1686&lt;&gt;"",MAX('DDD Model Calculations'!$D$20-'Weather Data'!D1686,0),MAX('DDD Model Calculations'!$D$20-AVERAGE('Weather Data'!D1685,'Weather Data'!D1687),0))</f>
        <v>0</v>
      </c>
      <c r="I1686">
        <f>IF(E1686&lt;&gt;"",MAX('DDD Model Calculations'!$D$20-'Weather Data'!E1686,0),MAX('DDD Model Calculations'!$D$20-AVERAGE('Weather Data'!E1685,'Weather Data'!E1687),0))</f>
        <v>0</v>
      </c>
      <c r="J1686">
        <f>IF(F1686&lt;&gt;"",MAX('DDD Model Calculations'!$D$20-'Weather Data'!F1686,0),MAX('DDD Model Calculations'!$D$20-AVERAGE('Weather Data'!F1685,'Weather Data'!F1687),0))</f>
        <v>0</v>
      </c>
      <c r="K1686">
        <f>IF(G1686&lt;&gt;"",MAX('DDD Model Calculations'!$D$20-'Weather Data'!G1686,0),MAX('DDD Model Calculations'!$D$20-AVERAGE('Weather Data'!G1685,'Weather Data'!G1687),0))</f>
        <v>0</v>
      </c>
      <c r="L1686" s="2">
        <f t="shared" si="130"/>
        <v>43324</v>
      </c>
      <c r="M1686">
        <f t="shared" si="131"/>
        <v>17214.200001083314</v>
      </c>
      <c r="N1686">
        <f t="shared" si="132"/>
        <v>18169.700001902878</v>
      </c>
      <c r="O1686">
        <f t="shared" si="133"/>
        <v>20579.49999602139</v>
      </c>
      <c r="P1686">
        <f t="shared" si="134"/>
        <v>25533.750014059246</v>
      </c>
    </row>
    <row r="1687" spans="1:16" x14ac:dyDescent="0.4">
      <c r="A1687" s="1">
        <v>2018</v>
      </c>
      <c r="B1687" s="1">
        <v>8</v>
      </c>
      <c r="C1687" s="1">
        <v>13</v>
      </c>
      <c r="D1687" s="1">
        <v>23.20000076293945</v>
      </c>
      <c r="E1687" s="1">
        <v>21.39999961853027</v>
      </c>
      <c r="F1687" s="1">
        <v>22.79999923706055</v>
      </c>
      <c r="G1687" s="1">
        <v>21</v>
      </c>
      <c r="H1687">
        <f>IF(D1687&lt;&gt;"",MAX('DDD Model Calculations'!$D$20-'Weather Data'!D1687,0),MAX('DDD Model Calculations'!$D$20-AVERAGE('Weather Data'!D1686,'Weather Data'!D1688),0))</f>
        <v>0</v>
      </c>
      <c r="I1687">
        <f>IF(E1687&lt;&gt;"",MAX('DDD Model Calculations'!$D$20-'Weather Data'!E1687,0),MAX('DDD Model Calculations'!$D$20-AVERAGE('Weather Data'!E1686,'Weather Data'!E1688),0))</f>
        <v>0</v>
      </c>
      <c r="J1687">
        <f>IF(F1687&lt;&gt;"",MAX('DDD Model Calculations'!$D$20-'Weather Data'!F1687,0),MAX('DDD Model Calculations'!$D$20-AVERAGE('Weather Data'!F1686,'Weather Data'!F1688),0))</f>
        <v>0</v>
      </c>
      <c r="K1687">
        <f>IF(G1687&lt;&gt;"",MAX('DDD Model Calculations'!$D$20-'Weather Data'!G1687,0),MAX('DDD Model Calculations'!$D$20-AVERAGE('Weather Data'!G1686,'Weather Data'!G1688),0))</f>
        <v>0</v>
      </c>
      <c r="L1687" s="2">
        <f t="shared" si="130"/>
        <v>43325</v>
      </c>
      <c r="M1687">
        <f t="shared" si="131"/>
        <v>17214.200001083314</v>
      </c>
      <c r="N1687">
        <f t="shared" si="132"/>
        <v>18169.700001902878</v>
      </c>
      <c r="O1687">
        <f t="shared" si="133"/>
        <v>20579.49999602139</v>
      </c>
      <c r="P1687">
        <f t="shared" si="134"/>
        <v>25533.750014059246</v>
      </c>
    </row>
    <row r="1688" spans="1:16" x14ac:dyDescent="0.4">
      <c r="A1688" s="1">
        <v>2018</v>
      </c>
      <c r="B1688" s="1">
        <v>8</v>
      </c>
      <c r="C1688" s="1">
        <v>14</v>
      </c>
      <c r="D1688" s="1">
        <v>26</v>
      </c>
      <c r="E1688" s="1">
        <v>22.79999923706055</v>
      </c>
      <c r="F1688" s="1">
        <v>23.10000038146973</v>
      </c>
      <c r="G1688" s="1">
        <v>20.60000038146973</v>
      </c>
      <c r="H1688">
        <f>IF(D1688&lt;&gt;"",MAX('DDD Model Calculations'!$D$20-'Weather Data'!D1688,0),MAX('DDD Model Calculations'!$D$20-AVERAGE('Weather Data'!D1687,'Weather Data'!D1689),0))</f>
        <v>0</v>
      </c>
      <c r="I1688">
        <f>IF(E1688&lt;&gt;"",MAX('DDD Model Calculations'!$D$20-'Weather Data'!E1688,0),MAX('DDD Model Calculations'!$D$20-AVERAGE('Weather Data'!E1687,'Weather Data'!E1689),0))</f>
        <v>0</v>
      </c>
      <c r="J1688">
        <f>IF(F1688&lt;&gt;"",MAX('DDD Model Calculations'!$D$20-'Weather Data'!F1688,0),MAX('DDD Model Calculations'!$D$20-AVERAGE('Weather Data'!F1687,'Weather Data'!F1689),0))</f>
        <v>0</v>
      </c>
      <c r="K1688">
        <f>IF(G1688&lt;&gt;"",MAX('DDD Model Calculations'!$D$20-'Weather Data'!G1688,0),MAX('DDD Model Calculations'!$D$20-AVERAGE('Weather Data'!G1687,'Weather Data'!G1689),0))</f>
        <v>0</v>
      </c>
      <c r="L1688" s="2">
        <f t="shared" si="130"/>
        <v>43326</v>
      </c>
      <c r="M1688">
        <f t="shared" si="131"/>
        <v>17214.200001083314</v>
      </c>
      <c r="N1688">
        <f t="shared" si="132"/>
        <v>18169.700001902878</v>
      </c>
      <c r="O1688">
        <f t="shared" si="133"/>
        <v>20579.49999602139</v>
      </c>
      <c r="P1688">
        <f t="shared" si="134"/>
        <v>25533.750014059246</v>
      </c>
    </row>
    <row r="1689" spans="1:16" x14ac:dyDescent="0.4">
      <c r="A1689" s="1">
        <v>2018</v>
      </c>
      <c r="B1689" s="1">
        <v>8</v>
      </c>
      <c r="C1689" s="1">
        <v>15</v>
      </c>
      <c r="D1689" s="1">
        <v>25.70000076293945</v>
      </c>
      <c r="E1689" s="1">
        <v>23.5</v>
      </c>
      <c r="F1689" s="1">
        <v>21.60000038146973</v>
      </c>
      <c r="G1689" s="1">
        <v>15.19999980926514</v>
      </c>
      <c r="H1689">
        <f>IF(D1689&lt;&gt;"",MAX('DDD Model Calculations'!$D$20-'Weather Data'!D1689,0),MAX('DDD Model Calculations'!$D$20-AVERAGE('Weather Data'!D1688,'Weather Data'!D1690),0))</f>
        <v>0</v>
      </c>
      <c r="I1689">
        <f>IF(E1689&lt;&gt;"",MAX('DDD Model Calculations'!$D$20-'Weather Data'!E1689,0),MAX('DDD Model Calculations'!$D$20-AVERAGE('Weather Data'!E1688,'Weather Data'!E1690),0))</f>
        <v>0</v>
      </c>
      <c r="J1689">
        <f>IF(F1689&lt;&gt;"",MAX('DDD Model Calculations'!$D$20-'Weather Data'!F1689,0),MAX('DDD Model Calculations'!$D$20-AVERAGE('Weather Data'!F1688,'Weather Data'!F1690),0))</f>
        <v>0</v>
      </c>
      <c r="K1689">
        <f>IF(G1689&lt;&gt;"",MAX('DDD Model Calculations'!$D$20-'Weather Data'!G1689,0),MAX('DDD Model Calculations'!$D$20-AVERAGE('Weather Data'!G1688,'Weather Data'!G1690),0))</f>
        <v>2.8000001907348597</v>
      </c>
      <c r="L1689" s="2">
        <f t="shared" si="130"/>
        <v>43327</v>
      </c>
      <c r="M1689">
        <f t="shared" si="131"/>
        <v>17214.200001083314</v>
      </c>
      <c r="N1689">
        <f t="shared" si="132"/>
        <v>18169.700001902878</v>
      </c>
      <c r="O1689">
        <f t="shared" si="133"/>
        <v>20579.49999602139</v>
      </c>
      <c r="P1689">
        <f t="shared" si="134"/>
        <v>25536.55001424998</v>
      </c>
    </row>
    <row r="1690" spans="1:16" x14ac:dyDescent="0.4">
      <c r="A1690" s="1">
        <v>2018</v>
      </c>
      <c r="B1690" s="1">
        <v>8</v>
      </c>
      <c r="C1690" s="1">
        <v>16</v>
      </c>
      <c r="D1690" s="1">
        <v>25.10000038146973</v>
      </c>
      <c r="E1690" s="1">
        <v>21.39999961853027</v>
      </c>
      <c r="F1690" s="1">
        <v>19.60000038146973</v>
      </c>
      <c r="G1690" s="1">
        <v>18</v>
      </c>
      <c r="H1690">
        <f>IF(D1690&lt;&gt;"",MAX('DDD Model Calculations'!$D$20-'Weather Data'!D1690,0),MAX('DDD Model Calculations'!$D$20-AVERAGE('Weather Data'!D1689,'Weather Data'!D1691),0))</f>
        <v>0</v>
      </c>
      <c r="I1690">
        <f>IF(E1690&lt;&gt;"",MAX('DDD Model Calculations'!$D$20-'Weather Data'!E1690,0),MAX('DDD Model Calculations'!$D$20-AVERAGE('Weather Data'!E1689,'Weather Data'!E1691),0))</f>
        <v>0</v>
      </c>
      <c r="J1690">
        <f>IF(F1690&lt;&gt;"",MAX('DDD Model Calculations'!$D$20-'Weather Data'!F1690,0),MAX('DDD Model Calculations'!$D$20-AVERAGE('Weather Data'!F1689,'Weather Data'!F1691),0))</f>
        <v>0</v>
      </c>
      <c r="K1690">
        <f>IF(G1690&lt;&gt;"",MAX('DDD Model Calculations'!$D$20-'Weather Data'!G1690,0),MAX('DDD Model Calculations'!$D$20-AVERAGE('Weather Data'!G1689,'Weather Data'!G1691),0))</f>
        <v>0</v>
      </c>
      <c r="L1690" s="2">
        <f t="shared" si="130"/>
        <v>43328</v>
      </c>
      <c r="M1690">
        <f t="shared" si="131"/>
        <v>17214.200001083314</v>
      </c>
      <c r="N1690">
        <f t="shared" si="132"/>
        <v>18169.700001902878</v>
      </c>
      <c r="O1690">
        <f t="shared" si="133"/>
        <v>20579.49999602139</v>
      </c>
      <c r="P1690">
        <f t="shared" si="134"/>
        <v>25536.55001424998</v>
      </c>
    </row>
    <row r="1691" spans="1:16" x14ac:dyDescent="0.4">
      <c r="A1691" s="1">
        <v>2018</v>
      </c>
      <c r="B1691" s="1">
        <v>8</v>
      </c>
      <c r="C1691" s="1">
        <v>17</v>
      </c>
      <c r="D1691" s="1">
        <v>25.29999923706055</v>
      </c>
      <c r="E1691" s="1">
        <v>23.79999923706055</v>
      </c>
      <c r="F1691" s="1">
        <v>20.20000076293945</v>
      </c>
      <c r="G1691" s="1">
        <v>17.60000038146973</v>
      </c>
      <c r="H1691">
        <f>IF(D1691&lt;&gt;"",MAX('DDD Model Calculations'!$D$20-'Weather Data'!D1691,0),MAX('DDD Model Calculations'!$D$20-AVERAGE('Weather Data'!D1690,'Weather Data'!D1692),0))</f>
        <v>0</v>
      </c>
      <c r="I1691">
        <f>IF(E1691&lt;&gt;"",MAX('DDD Model Calculations'!$D$20-'Weather Data'!E1691,0),MAX('DDD Model Calculations'!$D$20-AVERAGE('Weather Data'!E1690,'Weather Data'!E1692),0))</f>
        <v>0</v>
      </c>
      <c r="J1691">
        <f>IF(F1691&lt;&gt;"",MAX('DDD Model Calculations'!$D$20-'Weather Data'!F1691,0),MAX('DDD Model Calculations'!$D$20-AVERAGE('Weather Data'!F1690,'Weather Data'!F1692),0))</f>
        <v>0</v>
      </c>
      <c r="K1691">
        <f>IF(G1691&lt;&gt;"",MAX('DDD Model Calculations'!$D$20-'Weather Data'!G1691,0),MAX('DDD Model Calculations'!$D$20-AVERAGE('Weather Data'!G1690,'Weather Data'!G1692),0))</f>
        <v>0.39999961853026988</v>
      </c>
      <c r="L1691" s="2">
        <f t="shared" si="130"/>
        <v>43329</v>
      </c>
      <c r="M1691">
        <f t="shared" si="131"/>
        <v>17214.200001083314</v>
      </c>
      <c r="N1691">
        <f t="shared" si="132"/>
        <v>18169.700001902878</v>
      </c>
      <c r="O1691">
        <f t="shared" si="133"/>
        <v>20579.49999602139</v>
      </c>
      <c r="P1691">
        <f t="shared" si="134"/>
        <v>25536.950013868511</v>
      </c>
    </row>
    <row r="1692" spans="1:16" x14ac:dyDescent="0.4">
      <c r="A1692" s="1">
        <v>2018</v>
      </c>
      <c r="B1692" s="1">
        <v>8</v>
      </c>
      <c r="C1692" s="1">
        <v>18</v>
      </c>
      <c r="D1692" s="1">
        <v>22</v>
      </c>
      <c r="E1692" s="1">
        <v>21</v>
      </c>
      <c r="F1692" s="1">
        <v>20.79999923706055</v>
      </c>
      <c r="G1692" s="1">
        <v>16.70000076293945</v>
      </c>
      <c r="H1692">
        <f>IF(D1692&lt;&gt;"",MAX('DDD Model Calculations'!$D$20-'Weather Data'!D1692,0),MAX('DDD Model Calculations'!$D$20-AVERAGE('Weather Data'!D1691,'Weather Data'!D1693),0))</f>
        <v>0</v>
      </c>
      <c r="I1692">
        <f>IF(E1692&lt;&gt;"",MAX('DDD Model Calculations'!$D$20-'Weather Data'!E1692,0),MAX('DDD Model Calculations'!$D$20-AVERAGE('Weather Data'!E1691,'Weather Data'!E1693),0))</f>
        <v>0</v>
      </c>
      <c r="J1692">
        <f>IF(F1692&lt;&gt;"",MAX('DDD Model Calculations'!$D$20-'Weather Data'!F1692,0),MAX('DDD Model Calculations'!$D$20-AVERAGE('Weather Data'!F1691,'Weather Data'!F1693),0))</f>
        <v>0</v>
      </c>
      <c r="K1692">
        <f>IF(G1692&lt;&gt;"",MAX('DDD Model Calculations'!$D$20-'Weather Data'!G1692,0),MAX('DDD Model Calculations'!$D$20-AVERAGE('Weather Data'!G1691,'Weather Data'!G1693),0))</f>
        <v>1.2999992370605504</v>
      </c>
      <c r="L1692" s="2">
        <f t="shared" si="130"/>
        <v>43330</v>
      </c>
      <c r="M1692">
        <f t="shared" si="131"/>
        <v>17214.200001083314</v>
      </c>
      <c r="N1692">
        <f t="shared" si="132"/>
        <v>18169.700001902878</v>
      </c>
      <c r="O1692">
        <f t="shared" si="133"/>
        <v>20579.49999602139</v>
      </c>
      <c r="P1692">
        <f t="shared" si="134"/>
        <v>25538.250013105571</v>
      </c>
    </row>
    <row r="1693" spans="1:16" x14ac:dyDescent="0.4">
      <c r="A1693" s="1">
        <v>2018</v>
      </c>
      <c r="B1693" s="1">
        <v>8</v>
      </c>
      <c r="C1693" s="1">
        <v>19</v>
      </c>
      <c r="D1693" s="1">
        <v>21</v>
      </c>
      <c r="E1693" s="1">
        <v>19.79999923706055</v>
      </c>
      <c r="F1693" s="1">
        <v>20.70000076293945</v>
      </c>
      <c r="G1693" s="1">
        <v>17.60000038146973</v>
      </c>
      <c r="H1693">
        <f>IF(D1693&lt;&gt;"",MAX('DDD Model Calculations'!$D$20-'Weather Data'!D1693,0),MAX('DDD Model Calculations'!$D$20-AVERAGE('Weather Data'!D1692,'Weather Data'!D1694),0))</f>
        <v>0</v>
      </c>
      <c r="I1693">
        <f>IF(E1693&lt;&gt;"",MAX('DDD Model Calculations'!$D$20-'Weather Data'!E1693,0),MAX('DDD Model Calculations'!$D$20-AVERAGE('Weather Data'!E1692,'Weather Data'!E1694),0))</f>
        <v>0</v>
      </c>
      <c r="J1693">
        <f>IF(F1693&lt;&gt;"",MAX('DDD Model Calculations'!$D$20-'Weather Data'!F1693,0),MAX('DDD Model Calculations'!$D$20-AVERAGE('Weather Data'!F1692,'Weather Data'!F1694),0))</f>
        <v>0</v>
      </c>
      <c r="K1693">
        <f>IF(G1693&lt;&gt;"",MAX('DDD Model Calculations'!$D$20-'Weather Data'!G1693,0),MAX('DDD Model Calculations'!$D$20-AVERAGE('Weather Data'!G1692,'Weather Data'!G1694),0))</f>
        <v>0.39999961853026988</v>
      </c>
      <c r="L1693" s="2">
        <f t="shared" si="130"/>
        <v>43331</v>
      </c>
      <c r="M1693">
        <f t="shared" si="131"/>
        <v>17214.200001083314</v>
      </c>
      <c r="N1693">
        <f t="shared" si="132"/>
        <v>18169.700001902878</v>
      </c>
      <c r="O1693">
        <f t="shared" si="133"/>
        <v>20579.49999602139</v>
      </c>
      <c r="P1693">
        <f t="shared" si="134"/>
        <v>25538.650012724102</v>
      </c>
    </row>
    <row r="1694" spans="1:16" x14ac:dyDescent="0.4">
      <c r="A1694" s="1">
        <v>2018</v>
      </c>
      <c r="B1694" s="1">
        <v>8</v>
      </c>
      <c r="C1694" s="1">
        <v>20</v>
      </c>
      <c r="D1694" s="1">
        <v>21.70000076293945</v>
      </c>
      <c r="E1694" s="1">
        <v>20.20000076293945</v>
      </c>
      <c r="F1694" s="1">
        <v>20.70000076293945</v>
      </c>
      <c r="G1694" s="1">
        <v>15.80000019073486</v>
      </c>
      <c r="H1694">
        <f>IF(D1694&lt;&gt;"",MAX('DDD Model Calculations'!$D$20-'Weather Data'!D1694,0),MAX('DDD Model Calculations'!$D$20-AVERAGE('Weather Data'!D1693,'Weather Data'!D1695),0))</f>
        <v>0</v>
      </c>
      <c r="I1694">
        <f>IF(E1694&lt;&gt;"",MAX('DDD Model Calculations'!$D$20-'Weather Data'!E1694,0),MAX('DDD Model Calculations'!$D$20-AVERAGE('Weather Data'!E1693,'Weather Data'!E1695),0))</f>
        <v>0</v>
      </c>
      <c r="J1694">
        <f>IF(F1694&lt;&gt;"",MAX('DDD Model Calculations'!$D$20-'Weather Data'!F1694,0),MAX('DDD Model Calculations'!$D$20-AVERAGE('Weather Data'!F1693,'Weather Data'!F1695),0))</f>
        <v>0</v>
      </c>
      <c r="K1694">
        <f>IF(G1694&lt;&gt;"",MAX('DDD Model Calculations'!$D$20-'Weather Data'!G1694,0),MAX('DDD Model Calculations'!$D$20-AVERAGE('Weather Data'!G1693,'Weather Data'!G1695),0))</f>
        <v>2.1999998092651403</v>
      </c>
      <c r="L1694" s="2">
        <f t="shared" si="130"/>
        <v>43332</v>
      </c>
      <c r="M1694">
        <f t="shared" si="131"/>
        <v>17214.200001083314</v>
      </c>
      <c r="N1694">
        <f t="shared" si="132"/>
        <v>18169.700001902878</v>
      </c>
      <c r="O1694">
        <f t="shared" si="133"/>
        <v>20579.49999602139</v>
      </c>
      <c r="P1694">
        <f t="shared" si="134"/>
        <v>25540.850012533367</v>
      </c>
    </row>
    <row r="1695" spans="1:16" x14ac:dyDescent="0.4">
      <c r="A1695" s="1">
        <v>2018</v>
      </c>
      <c r="B1695" s="1">
        <v>8</v>
      </c>
      <c r="C1695" s="1">
        <v>21</v>
      </c>
      <c r="D1695" s="1">
        <v>22.79999923706055</v>
      </c>
      <c r="E1695" s="1">
        <v>21.5</v>
      </c>
      <c r="F1695" s="1">
        <v>19.70000076293945</v>
      </c>
      <c r="G1695" s="1">
        <v>16</v>
      </c>
      <c r="H1695">
        <f>IF(D1695&lt;&gt;"",MAX('DDD Model Calculations'!$D$20-'Weather Data'!D1695,0),MAX('DDD Model Calculations'!$D$20-AVERAGE('Weather Data'!D1694,'Weather Data'!D1696),0))</f>
        <v>0</v>
      </c>
      <c r="I1695">
        <f>IF(E1695&lt;&gt;"",MAX('DDD Model Calculations'!$D$20-'Weather Data'!E1695,0),MAX('DDD Model Calculations'!$D$20-AVERAGE('Weather Data'!E1694,'Weather Data'!E1696),0))</f>
        <v>0</v>
      </c>
      <c r="J1695">
        <f>IF(F1695&lt;&gt;"",MAX('DDD Model Calculations'!$D$20-'Weather Data'!F1695,0),MAX('DDD Model Calculations'!$D$20-AVERAGE('Weather Data'!F1694,'Weather Data'!F1696),0))</f>
        <v>0</v>
      </c>
      <c r="K1695">
        <f>IF(G1695&lt;&gt;"",MAX('DDD Model Calculations'!$D$20-'Weather Data'!G1695,0),MAX('DDD Model Calculations'!$D$20-AVERAGE('Weather Data'!G1694,'Weather Data'!G1696),0))</f>
        <v>2</v>
      </c>
      <c r="L1695" s="2">
        <f t="shared" si="130"/>
        <v>43333</v>
      </c>
      <c r="M1695">
        <f t="shared" si="131"/>
        <v>17214.200001083314</v>
      </c>
      <c r="N1695">
        <f t="shared" si="132"/>
        <v>18169.700001902878</v>
      </c>
      <c r="O1695">
        <f t="shared" si="133"/>
        <v>20579.49999602139</v>
      </c>
      <c r="P1695">
        <f t="shared" si="134"/>
        <v>25542.850012533367</v>
      </c>
    </row>
    <row r="1696" spans="1:16" x14ac:dyDescent="0.4">
      <c r="A1696" s="1">
        <v>2018</v>
      </c>
      <c r="B1696" s="1">
        <v>8</v>
      </c>
      <c r="C1696" s="1">
        <v>22</v>
      </c>
      <c r="D1696" s="1">
        <v>18.29999923706055</v>
      </c>
      <c r="E1696" s="1">
        <v>16</v>
      </c>
      <c r="F1696" s="1">
        <v>19.5</v>
      </c>
      <c r="G1696" s="1">
        <v>18.10000038146973</v>
      </c>
      <c r="H1696">
        <f>IF(D1696&lt;&gt;"",MAX('DDD Model Calculations'!$D$20-'Weather Data'!D1696,0),MAX('DDD Model Calculations'!$D$20-AVERAGE('Weather Data'!D1695,'Weather Data'!D1697),0))</f>
        <v>0</v>
      </c>
      <c r="I1696">
        <f>IF(E1696&lt;&gt;"",MAX('DDD Model Calculations'!$D$20-'Weather Data'!E1696,0),MAX('DDD Model Calculations'!$D$20-AVERAGE('Weather Data'!E1695,'Weather Data'!E1697),0))</f>
        <v>2</v>
      </c>
      <c r="J1696">
        <f>IF(F1696&lt;&gt;"",MAX('DDD Model Calculations'!$D$20-'Weather Data'!F1696,0),MAX('DDD Model Calculations'!$D$20-AVERAGE('Weather Data'!F1695,'Weather Data'!F1697),0))</f>
        <v>0</v>
      </c>
      <c r="K1696">
        <f>IF(G1696&lt;&gt;"",MAX('DDD Model Calculations'!$D$20-'Weather Data'!G1696,0),MAX('DDD Model Calculations'!$D$20-AVERAGE('Weather Data'!G1695,'Weather Data'!G1697),0))</f>
        <v>0</v>
      </c>
      <c r="L1696" s="2">
        <f t="shared" si="130"/>
        <v>43334</v>
      </c>
      <c r="M1696">
        <f t="shared" si="131"/>
        <v>17214.200001083314</v>
      </c>
      <c r="N1696">
        <f t="shared" si="132"/>
        <v>18171.700001902878</v>
      </c>
      <c r="O1696">
        <f t="shared" si="133"/>
        <v>20579.49999602139</v>
      </c>
      <c r="P1696">
        <f t="shared" si="134"/>
        <v>25542.850012533367</v>
      </c>
    </row>
    <row r="1697" spans="1:16" x14ac:dyDescent="0.4">
      <c r="A1697" s="1">
        <v>2018</v>
      </c>
      <c r="B1697" s="1">
        <v>8</v>
      </c>
      <c r="C1697" s="1">
        <v>23</v>
      </c>
      <c r="D1697" s="1">
        <v>20.70000076293945</v>
      </c>
      <c r="E1697" s="1">
        <v>18.70000076293945</v>
      </c>
      <c r="F1697" s="1">
        <v>17.60000038146973</v>
      </c>
      <c r="G1697" s="1">
        <v>18.5</v>
      </c>
      <c r="H1697">
        <f>IF(D1697&lt;&gt;"",MAX('DDD Model Calculations'!$D$20-'Weather Data'!D1697,0),MAX('DDD Model Calculations'!$D$20-AVERAGE('Weather Data'!D1696,'Weather Data'!D1698),0))</f>
        <v>0</v>
      </c>
      <c r="I1697">
        <f>IF(E1697&lt;&gt;"",MAX('DDD Model Calculations'!$D$20-'Weather Data'!E1697,0),MAX('DDD Model Calculations'!$D$20-AVERAGE('Weather Data'!E1696,'Weather Data'!E1698),0))</f>
        <v>0</v>
      </c>
      <c r="J1697">
        <f>IF(F1697&lt;&gt;"",MAX('DDD Model Calculations'!$D$20-'Weather Data'!F1697,0),MAX('DDD Model Calculations'!$D$20-AVERAGE('Weather Data'!F1696,'Weather Data'!F1698),0))</f>
        <v>0.39999961853026988</v>
      </c>
      <c r="K1697">
        <f>IF(G1697&lt;&gt;"",MAX('DDD Model Calculations'!$D$20-'Weather Data'!G1697,0),MAX('DDD Model Calculations'!$D$20-AVERAGE('Weather Data'!G1696,'Weather Data'!G1698),0))</f>
        <v>0</v>
      </c>
      <c r="L1697" s="2">
        <f t="shared" si="130"/>
        <v>43335</v>
      </c>
      <c r="M1697">
        <f t="shared" si="131"/>
        <v>17214.200001083314</v>
      </c>
      <c r="N1697">
        <f t="shared" si="132"/>
        <v>18171.700001902878</v>
      </c>
      <c r="O1697">
        <f t="shared" si="133"/>
        <v>20579.89999563992</v>
      </c>
      <c r="P1697">
        <f t="shared" si="134"/>
        <v>25542.850012533367</v>
      </c>
    </row>
    <row r="1698" spans="1:16" x14ac:dyDescent="0.4">
      <c r="A1698" s="1">
        <v>2018</v>
      </c>
      <c r="B1698" s="1">
        <v>8</v>
      </c>
      <c r="C1698" s="1">
        <v>24</v>
      </c>
      <c r="D1698" s="1">
        <v>20.79999923706055</v>
      </c>
      <c r="E1698" s="1">
        <v>18.70000076293945</v>
      </c>
      <c r="F1698" s="1">
        <v>20.79999923706055</v>
      </c>
      <c r="G1698" s="1">
        <v>16</v>
      </c>
      <c r="H1698">
        <f>IF(D1698&lt;&gt;"",MAX('DDD Model Calculations'!$D$20-'Weather Data'!D1698,0),MAX('DDD Model Calculations'!$D$20-AVERAGE('Weather Data'!D1697,'Weather Data'!D1699),0))</f>
        <v>0</v>
      </c>
      <c r="I1698">
        <f>IF(E1698&lt;&gt;"",MAX('DDD Model Calculations'!$D$20-'Weather Data'!E1698,0),MAX('DDD Model Calculations'!$D$20-AVERAGE('Weather Data'!E1697,'Weather Data'!E1699),0))</f>
        <v>0</v>
      </c>
      <c r="J1698">
        <f>IF(F1698&lt;&gt;"",MAX('DDD Model Calculations'!$D$20-'Weather Data'!F1698,0),MAX('DDD Model Calculations'!$D$20-AVERAGE('Weather Data'!F1697,'Weather Data'!F1699),0))</f>
        <v>0</v>
      </c>
      <c r="K1698">
        <f>IF(G1698&lt;&gt;"",MAX('DDD Model Calculations'!$D$20-'Weather Data'!G1698,0),MAX('DDD Model Calculations'!$D$20-AVERAGE('Weather Data'!G1697,'Weather Data'!G1699),0))</f>
        <v>2</v>
      </c>
      <c r="L1698" s="2">
        <f t="shared" si="130"/>
        <v>43336</v>
      </c>
      <c r="M1698">
        <f t="shared" si="131"/>
        <v>17214.200001083314</v>
      </c>
      <c r="N1698">
        <f t="shared" si="132"/>
        <v>18171.700001902878</v>
      </c>
      <c r="O1698">
        <f t="shared" si="133"/>
        <v>20579.89999563992</v>
      </c>
      <c r="P1698">
        <f t="shared" si="134"/>
        <v>25544.850012533367</v>
      </c>
    </row>
    <row r="1699" spans="1:16" x14ac:dyDescent="0.4">
      <c r="A1699" s="1">
        <v>2018</v>
      </c>
      <c r="B1699" s="1">
        <v>8</v>
      </c>
      <c r="C1699" s="1">
        <v>25</v>
      </c>
      <c r="D1699" s="1">
        <v>22.89999961853027</v>
      </c>
      <c r="E1699" s="1">
        <v>21.60000038146973</v>
      </c>
      <c r="F1699" s="1">
        <v>21</v>
      </c>
      <c r="G1699" s="1">
        <v>17.89999961853027</v>
      </c>
      <c r="H1699">
        <f>IF(D1699&lt;&gt;"",MAX('DDD Model Calculations'!$D$20-'Weather Data'!D1699,0),MAX('DDD Model Calculations'!$D$20-AVERAGE('Weather Data'!D1698,'Weather Data'!D1700),0))</f>
        <v>0</v>
      </c>
      <c r="I1699">
        <f>IF(E1699&lt;&gt;"",MAX('DDD Model Calculations'!$D$20-'Weather Data'!E1699,0),MAX('DDD Model Calculations'!$D$20-AVERAGE('Weather Data'!E1698,'Weather Data'!E1700),0))</f>
        <v>0</v>
      </c>
      <c r="J1699">
        <f>IF(F1699&lt;&gt;"",MAX('DDD Model Calculations'!$D$20-'Weather Data'!F1699,0),MAX('DDD Model Calculations'!$D$20-AVERAGE('Weather Data'!F1698,'Weather Data'!F1700),0))</f>
        <v>0</v>
      </c>
      <c r="K1699">
        <f>IF(G1699&lt;&gt;"",MAX('DDD Model Calculations'!$D$20-'Weather Data'!G1699,0),MAX('DDD Model Calculations'!$D$20-AVERAGE('Weather Data'!G1698,'Weather Data'!G1700),0))</f>
        <v>0.10000038146973012</v>
      </c>
      <c r="L1699" s="2">
        <f t="shared" si="130"/>
        <v>43337</v>
      </c>
      <c r="M1699">
        <f t="shared" si="131"/>
        <v>17214.200001083314</v>
      </c>
      <c r="N1699">
        <f t="shared" si="132"/>
        <v>18171.700001902878</v>
      </c>
      <c r="O1699">
        <f t="shared" si="133"/>
        <v>20579.89999563992</v>
      </c>
      <c r="P1699">
        <f t="shared" si="134"/>
        <v>25544.950012914836</v>
      </c>
    </row>
    <row r="1700" spans="1:16" x14ac:dyDescent="0.4">
      <c r="A1700" s="1">
        <v>2018</v>
      </c>
      <c r="B1700" s="1">
        <v>8</v>
      </c>
      <c r="C1700" s="1">
        <v>26</v>
      </c>
      <c r="D1700" s="1">
        <v>24.5</v>
      </c>
      <c r="E1700" s="1">
        <v>23.60000038146973</v>
      </c>
      <c r="F1700" s="1">
        <v>22.5</v>
      </c>
      <c r="G1700" s="1">
        <v>19.70000076293945</v>
      </c>
      <c r="H1700">
        <f>IF(D1700&lt;&gt;"",MAX('DDD Model Calculations'!$D$20-'Weather Data'!D1700,0),MAX('DDD Model Calculations'!$D$20-AVERAGE('Weather Data'!D1699,'Weather Data'!D1701),0))</f>
        <v>0</v>
      </c>
      <c r="I1700">
        <f>IF(E1700&lt;&gt;"",MAX('DDD Model Calculations'!$D$20-'Weather Data'!E1700,0),MAX('DDD Model Calculations'!$D$20-AVERAGE('Weather Data'!E1699,'Weather Data'!E1701),0))</f>
        <v>0</v>
      </c>
      <c r="J1700">
        <f>IF(F1700&lt;&gt;"",MAX('DDD Model Calculations'!$D$20-'Weather Data'!F1700,0),MAX('DDD Model Calculations'!$D$20-AVERAGE('Weather Data'!F1699,'Weather Data'!F1701),0))</f>
        <v>0</v>
      </c>
      <c r="K1700">
        <f>IF(G1700&lt;&gt;"",MAX('DDD Model Calculations'!$D$20-'Weather Data'!G1700,0),MAX('DDD Model Calculations'!$D$20-AVERAGE('Weather Data'!G1699,'Weather Data'!G1701),0))</f>
        <v>0</v>
      </c>
      <c r="L1700" s="2">
        <f t="shared" si="130"/>
        <v>43338</v>
      </c>
      <c r="M1700">
        <f t="shared" si="131"/>
        <v>17214.200001083314</v>
      </c>
      <c r="N1700">
        <f t="shared" si="132"/>
        <v>18171.700001902878</v>
      </c>
      <c r="O1700">
        <f t="shared" si="133"/>
        <v>20579.89999563992</v>
      </c>
      <c r="P1700">
        <f t="shared" si="134"/>
        <v>25544.950012914836</v>
      </c>
    </row>
    <row r="1701" spans="1:16" x14ac:dyDescent="0.4">
      <c r="A1701" s="1">
        <v>2018</v>
      </c>
      <c r="B1701" s="1">
        <v>8</v>
      </c>
      <c r="C1701" s="1">
        <v>27</v>
      </c>
      <c r="D1701" s="1">
        <v>24.29999923706055</v>
      </c>
      <c r="E1701" s="1">
        <v>24.70000076293945</v>
      </c>
      <c r="F1701" s="1">
        <v>20.5</v>
      </c>
      <c r="G1701" s="1">
        <v>19.39999961853027</v>
      </c>
      <c r="H1701">
        <f>IF(D1701&lt;&gt;"",MAX('DDD Model Calculations'!$D$20-'Weather Data'!D1701,0),MAX('DDD Model Calculations'!$D$20-AVERAGE('Weather Data'!D1700,'Weather Data'!D1702),0))</f>
        <v>0</v>
      </c>
      <c r="I1701">
        <f>IF(E1701&lt;&gt;"",MAX('DDD Model Calculations'!$D$20-'Weather Data'!E1701,0),MAX('DDD Model Calculations'!$D$20-AVERAGE('Weather Data'!E1700,'Weather Data'!E1702),0))</f>
        <v>0</v>
      </c>
      <c r="J1701">
        <f>IF(F1701&lt;&gt;"",MAX('DDD Model Calculations'!$D$20-'Weather Data'!F1701,0),MAX('DDD Model Calculations'!$D$20-AVERAGE('Weather Data'!F1700,'Weather Data'!F1702),0))</f>
        <v>0</v>
      </c>
      <c r="K1701">
        <f>IF(G1701&lt;&gt;"",MAX('DDD Model Calculations'!$D$20-'Weather Data'!G1701,0),MAX('DDD Model Calculations'!$D$20-AVERAGE('Weather Data'!G1700,'Weather Data'!G1702),0))</f>
        <v>0</v>
      </c>
      <c r="L1701" s="2">
        <f t="shared" si="130"/>
        <v>43339</v>
      </c>
      <c r="M1701">
        <f t="shared" si="131"/>
        <v>17214.200001083314</v>
      </c>
      <c r="N1701">
        <f t="shared" si="132"/>
        <v>18171.700001902878</v>
      </c>
      <c r="O1701">
        <f t="shared" si="133"/>
        <v>20579.89999563992</v>
      </c>
      <c r="P1701">
        <f t="shared" si="134"/>
        <v>25544.950012914836</v>
      </c>
    </row>
    <row r="1702" spans="1:16" x14ac:dyDescent="0.4">
      <c r="A1702" s="1">
        <v>2018</v>
      </c>
      <c r="B1702" s="1">
        <v>8</v>
      </c>
      <c r="C1702" s="1">
        <v>28</v>
      </c>
      <c r="D1702" s="1">
        <v>28</v>
      </c>
      <c r="E1702" s="1">
        <v>26.79999923706055</v>
      </c>
      <c r="F1702" s="1">
        <v>24.39999961853027</v>
      </c>
      <c r="G1702" s="1">
        <v>11.69999980926514</v>
      </c>
      <c r="H1702">
        <f>IF(D1702&lt;&gt;"",MAX('DDD Model Calculations'!$D$20-'Weather Data'!D1702,0),MAX('DDD Model Calculations'!$D$20-AVERAGE('Weather Data'!D1701,'Weather Data'!D1703),0))</f>
        <v>0</v>
      </c>
      <c r="I1702">
        <f>IF(E1702&lt;&gt;"",MAX('DDD Model Calculations'!$D$20-'Weather Data'!E1702,0),MAX('DDD Model Calculations'!$D$20-AVERAGE('Weather Data'!E1701,'Weather Data'!E1703),0))</f>
        <v>0</v>
      </c>
      <c r="J1702">
        <f>IF(F1702&lt;&gt;"",MAX('DDD Model Calculations'!$D$20-'Weather Data'!F1702,0),MAX('DDD Model Calculations'!$D$20-AVERAGE('Weather Data'!F1701,'Weather Data'!F1703),0))</f>
        <v>0</v>
      </c>
      <c r="K1702">
        <f>IF(G1702&lt;&gt;"",MAX('DDD Model Calculations'!$D$20-'Weather Data'!G1702,0),MAX('DDD Model Calculations'!$D$20-AVERAGE('Weather Data'!G1701,'Weather Data'!G1703),0))</f>
        <v>6.3000001907348597</v>
      </c>
      <c r="L1702" s="2">
        <f t="shared" si="130"/>
        <v>43340</v>
      </c>
      <c r="M1702">
        <f t="shared" si="131"/>
        <v>17214.200001083314</v>
      </c>
      <c r="N1702">
        <f t="shared" si="132"/>
        <v>18171.700001902878</v>
      </c>
      <c r="O1702">
        <f t="shared" si="133"/>
        <v>20579.89999563992</v>
      </c>
      <c r="P1702">
        <f t="shared" si="134"/>
        <v>25551.250013105571</v>
      </c>
    </row>
    <row r="1703" spans="1:16" x14ac:dyDescent="0.4">
      <c r="A1703" s="1">
        <v>2018</v>
      </c>
      <c r="B1703" s="1">
        <v>8</v>
      </c>
      <c r="C1703" s="1">
        <v>29</v>
      </c>
      <c r="D1703" s="1">
        <v>23</v>
      </c>
      <c r="E1703" s="1">
        <v>20.89999961853027</v>
      </c>
      <c r="F1703" s="1">
        <v>23.10000038146973</v>
      </c>
      <c r="G1703" s="1">
        <v>13.30000019073486</v>
      </c>
      <c r="H1703">
        <f>IF(D1703&lt;&gt;"",MAX('DDD Model Calculations'!$D$20-'Weather Data'!D1703,0),MAX('DDD Model Calculations'!$D$20-AVERAGE('Weather Data'!D1702,'Weather Data'!D1704),0))</f>
        <v>0</v>
      </c>
      <c r="I1703">
        <f>IF(E1703&lt;&gt;"",MAX('DDD Model Calculations'!$D$20-'Weather Data'!E1703,0),MAX('DDD Model Calculations'!$D$20-AVERAGE('Weather Data'!E1702,'Weather Data'!E1704),0))</f>
        <v>0</v>
      </c>
      <c r="J1703">
        <f>IF(F1703&lt;&gt;"",MAX('DDD Model Calculations'!$D$20-'Weather Data'!F1703,0),MAX('DDD Model Calculations'!$D$20-AVERAGE('Weather Data'!F1702,'Weather Data'!F1704),0))</f>
        <v>0</v>
      </c>
      <c r="K1703">
        <f>IF(G1703&lt;&gt;"",MAX('DDD Model Calculations'!$D$20-'Weather Data'!G1703,0),MAX('DDD Model Calculations'!$D$20-AVERAGE('Weather Data'!G1702,'Weather Data'!G1704),0))</f>
        <v>4.6999998092651403</v>
      </c>
      <c r="L1703" s="2">
        <f t="shared" si="130"/>
        <v>43341</v>
      </c>
      <c r="M1703">
        <f t="shared" si="131"/>
        <v>17214.200001083314</v>
      </c>
      <c r="N1703">
        <f t="shared" si="132"/>
        <v>18171.700001902878</v>
      </c>
      <c r="O1703">
        <f t="shared" si="133"/>
        <v>20579.89999563992</v>
      </c>
      <c r="P1703">
        <f t="shared" si="134"/>
        <v>25555.950012914836</v>
      </c>
    </row>
    <row r="1704" spans="1:16" x14ac:dyDescent="0.4">
      <c r="A1704" s="1">
        <v>2018</v>
      </c>
      <c r="B1704" s="1">
        <v>8</v>
      </c>
      <c r="C1704" s="1">
        <v>30</v>
      </c>
      <c r="D1704" s="1">
        <v>16.79999923706055</v>
      </c>
      <c r="E1704" s="1">
        <v>16.70000076293945</v>
      </c>
      <c r="F1704" s="1">
        <v>16.29999923706055</v>
      </c>
      <c r="G1704" s="1">
        <v>13.19999980926514</v>
      </c>
      <c r="H1704">
        <f>IF(D1704&lt;&gt;"",MAX('DDD Model Calculations'!$D$20-'Weather Data'!D1704,0),MAX('DDD Model Calculations'!$D$20-AVERAGE('Weather Data'!D1703,'Weather Data'!D1705),0))</f>
        <v>1.2000007629394496</v>
      </c>
      <c r="I1704">
        <f>IF(E1704&lt;&gt;"",MAX('DDD Model Calculations'!$D$20-'Weather Data'!E1704,0),MAX('DDD Model Calculations'!$D$20-AVERAGE('Weather Data'!E1703,'Weather Data'!E1705),0))</f>
        <v>1.2999992370605504</v>
      </c>
      <c r="J1704">
        <f>IF(F1704&lt;&gt;"",MAX('DDD Model Calculations'!$D$20-'Weather Data'!F1704,0),MAX('DDD Model Calculations'!$D$20-AVERAGE('Weather Data'!F1703,'Weather Data'!F1705),0))</f>
        <v>1.7000007629394496</v>
      </c>
      <c r="K1704">
        <f>IF(G1704&lt;&gt;"",MAX('DDD Model Calculations'!$D$20-'Weather Data'!G1704,0),MAX('DDD Model Calculations'!$D$20-AVERAGE('Weather Data'!G1703,'Weather Data'!G1705),0))</f>
        <v>4.8000001907348597</v>
      </c>
      <c r="L1704" s="2">
        <f t="shared" si="130"/>
        <v>43342</v>
      </c>
      <c r="M1704">
        <f t="shared" si="131"/>
        <v>17215.400001846254</v>
      </c>
      <c r="N1704">
        <f t="shared" si="132"/>
        <v>18173.000001139939</v>
      </c>
      <c r="O1704">
        <f t="shared" si="133"/>
        <v>20581.59999640286</v>
      </c>
      <c r="P1704">
        <f t="shared" si="134"/>
        <v>25560.750013105571</v>
      </c>
    </row>
    <row r="1705" spans="1:16" x14ac:dyDescent="0.4">
      <c r="A1705" s="1">
        <v>2018</v>
      </c>
      <c r="B1705" s="1">
        <v>8</v>
      </c>
      <c r="C1705" s="1">
        <v>31</v>
      </c>
      <c r="D1705" s="1">
        <v>19.79999923706055</v>
      </c>
      <c r="E1705" s="1">
        <v>17.70000076293945</v>
      </c>
      <c r="F1705" s="1">
        <v>16.5</v>
      </c>
      <c r="G1705" s="1">
        <v>16.79999923706055</v>
      </c>
      <c r="H1705">
        <f>IF(D1705&lt;&gt;"",MAX('DDD Model Calculations'!$D$20-'Weather Data'!D1705,0),MAX('DDD Model Calculations'!$D$20-AVERAGE('Weather Data'!D1704,'Weather Data'!D1706),0))</f>
        <v>0</v>
      </c>
      <c r="I1705">
        <f>IF(E1705&lt;&gt;"",MAX('DDD Model Calculations'!$D$20-'Weather Data'!E1705,0),MAX('DDD Model Calculations'!$D$20-AVERAGE('Weather Data'!E1704,'Weather Data'!E1706),0))</f>
        <v>0.29999923706055043</v>
      </c>
      <c r="J1705">
        <f>IF(F1705&lt;&gt;"",MAX('DDD Model Calculations'!$D$20-'Weather Data'!F1705,0),MAX('DDD Model Calculations'!$D$20-AVERAGE('Weather Data'!F1704,'Weather Data'!F1706),0))</f>
        <v>1.5</v>
      </c>
      <c r="K1705">
        <f>IF(G1705&lt;&gt;"",MAX('DDD Model Calculations'!$D$20-'Weather Data'!G1705,0),MAX('DDD Model Calculations'!$D$20-AVERAGE('Weather Data'!G1704,'Weather Data'!G1706),0))</f>
        <v>1.2000007629394496</v>
      </c>
      <c r="L1705" s="2">
        <f t="shared" si="130"/>
        <v>43343</v>
      </c>
      <c r="M1705">
        <f t="shared" si="131"/>
        <v>17215.400001846254</v>
      </c>
      <c r="N1705">
        <f t="shared" si="132"/>
        <v>18173.300000376999</v>
      </c>
      <c r="O1705">
        <f t="shared" si="133"/>
        <v>20583.09999640286</v>
      </c>
      <c r="P1705">
        <f t="shared" si="134"/>
        <v>25561.950013868511</v>
      </c>
    </row>
    <row r="1706" spans="1:16" x14ac:dyDescent="0.4">
      <c r="A1706" s="1">
        <v>2018</v>
      </c>
      <c r="B1706" s="1">
        <v>9</v>
      </c>
      <c r="C1706" s="1">
        <v>1</v>
      </c>
      <c r="D1706" s="1">
        <v>21.29999923706055</v>
      </c>
      <c r="E1706" s="1">
        <v>21.20000076293945</v>
      </c>
      <c r="F1706" s="1">
        <v>22.5</v>
      </c>
      <c r="G1706" s="1">
        <v>21.89999961853027</v>
      </c>
      <c r="H1706">
        <f>IF(D1706&lt;&gt;"",MAX('DDD Model Calculations'!$D$20-'Weather Data'!D1706,0),MAX('DDD Model Calculations'!$D$20-AVERAGE('Weather Data'!D1705,'Weather Data'!D1707),0))</f>
        <v>0</v>
      </c>
      <c r="I1706">
        <f>IF(E1706&lt;&gt;"",MAX('DDD Model Calculations'!$D$20-'Weather Data'!E1706,0),MAX('DDD Model Calculations'!$D$20-AVERAGE('Weather Data'!E1705,'Weather Data'!E1707),0))</f>
        <v>0</v>
      </c>
      <c r="J1706">
        <f>IF(F1706&lt;&gt;"",MAX('DDD Model Calculations'!$D$20-'Weather Data'!F1706,0),MAX('DDD Model Calculations'!$D$20-AVERAGE('Weather Data'!F1705,'Weather Data'!F1707),0))</f>
        <v>0</v>
      </c>
      <c r="K1706">
        <f>IF(G1706&lt;&gt;"",MAX('DDD Model Calculations'!$D$20-'Weather Data'!G1706,0),MAX('DDD Model Calculations'!$D$20-AVERAGE('Weather Data'!G1705,'Weather Data'!G1707),0))</f>
        <v>0</v>
      </c>
      <c r="L1706" s="2">
        <f t="shared" si="130"/>
        <v>43344</v>
      </c>
      <c r="M1706">
        <f t="shared" si="131"/>
        <v>17215.400001846254</v>
      </c>
      <c r="N1706">
        <f t="shared" si="132"/>
        <v>18173.300000376999</v>
      </c>
      <c r="O1706">
        <f t="shared" si="133"/>
        <v>20583.09999640286</v>
      </c>
      <c r="P1706">
        <f t="shared" si="134"/>
        <v>25561.950013868511</v>
      </c>
    </row>
    <row r="1707" spans="1:16" x14ac:dyDescent="0.4">
      <c r="A1707" s="1">
        <v>2018</v>
      </c>
      <c r="B1707" s="1">
        <v>9</v>
      </c>
      <c r="C1707" s="1">
        <v>2</v>
      </c>
      <c r="D1707" s="1">
        <v>26.10000038146973</v>
      </c>
      <c r="E1707" s="1">
        <v>25.5</v>
      </c>
      <c r="F1707" s="1">
        <v>23.10000038146973</v>
      </c>
      <c r="G1707" s="1">
        <v>15.60000038146973</v>
      </c>
      <c r="H1707">
        <f>IF(D1707&lt;&gt;"",MAX('DDD Model Calculations'!$D$20-'Weather Data'!D1707,0),MAX('DDD Model Calculations'!$D$20-AVERAGE('Weather Data'!D1706,'Weather Data'!D1708),0))</f>
        <v>0</v>
      </c>
      <c r="I1707">
        <f>IF(E1707&lt;&gt;"",MAX('DDD Model Calculations'!$D$20-'Weather Data'!E1707,0),MAX('DDD Model Calculations'!$D$20-AVERAGE('Weather Data'!E1706,'Weather Data'!E1708),0))</f>
        <v>0</v>
      </c>
      <c r="J1707">
        <f>IF(F1707&lt;&gt;"",MAX('DDD Model Calculations'!$D$20-'Weather Data'!F1707,0),MAX('DDD Model Calculations'!$D$20-AVERAGE('Weather Data'!F1706,'Weather Data'!F1708),0))</f>
        <v>0</v>
      </c>
      <c r="K1707">
        <f>IF(G1707&lt;&gt;"",MAX('DDD Model Calculations'!$D$20-'Weather Data'!G1707,0),MAX('DDD Model Calculations'!$D$20-AVERAGE('Weather Data'!G1706,'Weather Data'!G1708),0))</f>
        <v>2.3999996185302699</v>
      </c>
      <c r="L1707" s="2">
        <f t="shared" si="130"/>
        <v>43345</v>
      </c>
      <c r="M1707">
        <f t="shared" si="131"/>
        <v>17215.400001846254</v>
      </c>
      <c r="N1707">
        <f t="shared" si="132"/>
        <v>18173.300000376999</v>
      </c>
      <c r="O1707">
        <f t="shared" si="133"/>
        <v>20583.09999640286</v>
      </c>
      <c r="P1707">
        <f t="shared" si="134"/>
        <v>25564.350013487041</v>
      </c>
    </row>
    <row r="1708" spans="1:16" x14ac:dyDescent="0.4">
      <c r="A1708" s="1">
        <v>2018</v>
      </c>
      <c r="B1708" s="1">
        <v>9</v>
      </c>
      <c r="C1708" s="1">
        <v>3</v>
      </c>
      <c r="D1708" s="1">
        <v>26.79999923706055</v>
      </c>
      <c r="E1708" s="1">
        <v>24.29999923706055</v>
      </c>
      <c r="F1708" s="1">
        <v>25.5</v>
      </c>
      <c r="G1708" s="1">
        <v>16.79999923706055</v>
      </c>
      <c r="H1708">
        <f>IF(D1708&lt;&gt;"",MAX('DDD Model Calculations'!$D$20-'Weather Data'!D1708,0),MAX('DDD Model Calculations'!$D$20-AVERAGE('Weather Data'!D1707,'Weather Data'!D1709),0))</f>
        <v>0</v>
      </c>
      <c r="I1708">
        <f>IF(E1708&lt;&gt;"",MAX('DDD Model Calculations'!$D$20-'Weather Data'!E1708,0),MAX('DDD Model Calculations'!$D$20-AVERAGE('Weather Data'!E1707,'Weather Data'!E1709),0))</f>
        <v>0</v>
      </c>
      <c r="J1708">
        <f>IF(F1708&lt;&gt;"",MAX('DDD Model Calculations'!$D$20-'Weather Data'!F1708,0),MAX('DDD Model Calculations'!$D$20-AVERAGE('Weather Data'!F1707,'Weather Data'!F1709),0))</f>
        <v>0</v>
      </c>
      <c r="K1708">
        <f>IF(G1708&lt;&gt;"",MAX('DDD Model Calculations'!$D$20-'Weather Data'!G1708,0),MAX('DDD Model Calculations'!$D$20-AVERAGE('Weather Data'!G1707,'Weather Data'!G1709),0))</f>
        <v>1.2000007629394496</v>
      </c>
      <c r="L1708" s="2">
        <f t="shared" si="130"/>
        <v>43346</v>
      </c>
      <c r="M1708">
        <f t="shared" si="131"/>
        <v>17215.400001846254</v>
      </c>
      <c r="N1708">
        <f t="shared" si="132"/>
        <v>18173.300000376999</v>
      </c>
      <c r="O1708">
        <f t="shared" si="133"/>
        <v>20583.09999640286</v>
      </c>
      <c r="P1708">
        <f t="shared" si="134"/>
        <v>25565.55001424998</v>
      </c>
    </row>
    <row r="1709" spans="1:16" x14ac:dyDescent="0.4">
      <c r="A1709" s="1">
        <v>2018</v>
      </c>
      <c r="B1709" s="1">
        <v>9</v>
      </c>
      <c r="C1709" s="1">
        <v>4</v>
      </c>
      <c r="D1709" s="1">
        <v>23.89999961853027</v>
      </c>
      <c r="E1709" s="1">
        <v>24.5</v>
      </c>
      <c r="F1709" s="1">
        <v>20.89999961853027</v>
      </c>
      <c r="G1709" s="1">
        <v>13</v>
      </c>
      <c r="H1709">
        <f>IF(D1709&lt;&gt;"",MAX('DDD Model Calculations'!$D$20-'Weather Data'!D1709,0),MAX('DDD Model Calculations'!$D$20-AVERAGE('Weather Data'!D1708,'Weather Data'!D1710),0))</f>
        <v>0</v>
      </c>
      <c r="I1709">
        <f>IF(E1709&lt;&gt;"",MAX('DDD Model Calculations'!$D$20-'Weather Data'!E1709,0),MAX('DDD Model Calculations'!$D$20-AVERAGE('Weather Data'!E1708,'Weather Data'!E1710),0))</f>
        <v>0</v>
      </c>
      <c r="J1709">
        <f>IF(F1709&lt;&gt;"",MAX('DDD Model Calculations'!$D$20-'Weather Data'!F1709,0),MAX('DDD Model Calculations'!$D$20-AVERAGE('Weather Data'!F1708,'Weather Data'!F1710),0))</f>
        <v>0</v>
      </c>
      <c r="K1709">
        <f>IF(G1709&lt;&gt;"",MAX('DDD Model Calculations'!$D$20-'Weather Data'!G1709,0),MAX('DDD Model Calculations'!$D$20-AVERAGE('Weather Data'!G1708,'Weather Data'!G1710),0))</f>
        <v>5</v>
      </c>
      <c r="L1709" s="2">
        <f t="shared" si="130"/>
        <v>43347</v>
      </c>
      <c r="M1709">
        <f t="shared" si="131"/>
        <v>17215.400001846254</v>
      </c>
      <c r="N1709">
        <f t="shared" si="132"/>
        <v>18173.300000376999</v>
      </c>
      <c r="O1709">
        <f t="shared" si="133"/>
        <v>20583.09999640286</v>
      </c>
      <c r="P1709">
        <f t="shared" si="134"/>
        <v>25570.55001424998</v>
      </c>
    </row>
    <row r="1710" spans="1:16" x14ac:dyDescent="0.4">
      <c r="A1710" s="1">
        <v>2018</v>
      </c>
      <c r="B1710" s="1">
        <v>9</v>
      </c>
      <c r="C1710" s="1">
        <v>5</v>
      </c>
      <c r="D1710" s="1">
        <v>27.89999961853027</v>
      </c>
      <c r="E1710" s="1">
        <v>25.5</v>
      </c>
      <c r="F1710" s="1">
        <v>24.70000076293945</v>
      </c>
      <c r="G1710" s="1">
        <v>13.30000019073486</v>
      </c>
      <c r="H1710">
        <f>IF(D1710&lt;&gt;"",MAX('DDD Model Calculations'!$D$20-'Weather Data'!D1710,0),MAX('DDD Model Calculations'!$D$20-AVERAGE('Weather Data'!D1709,'Weather Data'!D1711),0))</f>
        <v>0</v>
      </c>
      <c r="I1710">
        <f>IF(E1710&lt;&gt;"",MAX('DDD Model Calculations'!$D$20-'Weather Data'!E1710,0),MAX('DDD Model Calculations'!$D$20-AVERAGE('Weather Data'!E1709,'Weather Data'!E1711),0))</f>
        <v>0</v>
      </c>
      <c r="J1710">
        <f>IF(F1710&lt;&gt;"",MAX('DDD Model Calculations'!$D$20-'Weather Data'!F1710,0),MAX('DDD Model Calculations'!$D$20-AVERAGE('Weather Data'!F1709,'Weather Data'!F1711),0))</f>
        <v>0</v>
      </c>
      <c r="K1710">
        <f>IF(G1710&lt;&gt;"",MAX('DDD Model Calculations'!$D$20-'Weather Data'!G1710,0),MAX('DDD Model Calculations'!$D$20-AVERAGE('Weather Data'!G1709,'Weather Data'!G1711),0))</f>
        <v>4.6999998092651403</v>
      </c>
      <c r="L1710" s="2">
        <f t="shared" si="130"/>
        <v>43348</v>
      </c>
      <c r="M1710">
        <f t="shared" si="131"/>
        <v>17215.400001846254</v>
      </c>
      <c r="N1710">
        <f t="shared" si="132"/>
        <v>18173.300000376999</v>
      </c>
      <c r="O1710">
        <f t="shared" si="133"/>
        <v>20583.09999640286</v>
      </c>
      <c r="P1710">
        <f t="shared" si="134"/>
        <v>25575.250014059246</v>
      </c>
    </row>
    <row r="1711" spans="1:16" x14ac:dyDescent="0.4">
      <c r="A1711" s="1">
        <v>2018</v>
      </c>
      <c r="B1711" s="1">
        <v>9</v>
      </c>
      <c r="C1711" s="1">
        <v>6</v>
      </c>
      <c r="D1711" s="1">
        <v>21.39999961853027</v>
      </c>
      <c r="E1711" s="1">
        <v>19.79999923706055</v>
      </c>
      <c r="F1711" s="1">
        <v>18</v>
      </c>
      <c r="G1711" s="1">
        <v>12</v>
      </c>
      <c r="H1711">
        <f>IF(D1711&lt;&gt;"",MAX('DDD Model Calculations'!$D$20-'Weather Data'!D1711,0),MAX('DDD Model Calculations'!$D$20-AVERAGE('Weather Data'!D1710,'Weather Data'!D1712),0))</f>
        <v>0</v>
      </c>
      <c r="I1711">
        <f>IF(E1711&lt;&gt;"",MAX('DDD Model Calculations'!$D$20-'Weather Data'!E1711,0),MAX('DDD Model Calculations'!$D$20-AVERAGE('Weather Data'!E1710,'Weather Data'!E1712),0))</f>
        <v>0</v>
      </c>
      <c r="J1711">
        <f>IF(F1711&lt;&gt;"",MAX('DDD Model Calculations'!$D$20-'Weather Data'!F1711,0),MAX('DDD Model Calculations'!$D$20-AVERAGE('Weather Data'!F1710,'Weather Data'!F1712),0))</f>
        <v>0</v>
      </c>
      <c r="K1711">
        <f>IF(G1711&lt;&gt;"",MAX('DDD Model Calculations'!$D$20-'Weather Data'!G1711,0),MAX('DDD Model Calculations'!$D$20-AVERAGE('Weather Data'!G1710,'Weather Data'!G1712),0))</f>
        <v>6</v>
      </c>
      <c r="L1711" s="2">
        <f t="shared" si="130"/>
        <v>43349</v>
      </c>
      <c r="M1711">
        <f t="shared" si="131"/>
        <v>17215.400001846254</v>
      </c>
      <c r="N1711">
        <f t="shared" si="132"/>
        <v>18173.300000376999</v>
      </c>
      <c r="O1711">
        <f t="shared" si="133"/>
        <v>20583.09999640286</v>
      </c>
      <c r="P1711">
        <f t="shared" si="134"/>
        <v>25581.250014059246</v>
      </c>
    </row>
    <row r="1712" spans="1:16" x14ac:dyDescent="0.4">
      <c r="A1712" s="1">
        <v>2018</v>
      </c>
      <c r="B1712" s="1">
        <v>9</v>
      </c>
      <c r="C1712" s="1">
        <v>7</v>
      </c>
      <c r="D1712" s="1">
        <v>19.79999923706055</v>
      </c>
      <c r="E1712" s="1">
        <v>17.79999923706055</v>
      </c>
      <c r="F1712" s="1">
        <v>15.19999980926514</v>
      </c>
      <c r="G1712" s="1">
        <v>11.60000038146973</v>
      </c>
      <c r="H1712">
        <f>IF(D1712&lt;&gt;"",MAX('DDD Model Calculations'!$D$20-'Weather Data'!D1712,0),MAX('DDD Model Calculations'!$D$20-AVERAGE('Weather Data'!D1711,'Weather Data'!D1713),0))</f>
        <v>0</v>
      </c>
      <c r="I1712">
        <f>IF(E1712&lt;&gt;"",MAX('DDD Model Calculations'!$D$20-'Weather Data'!E1712,0),MAX('DDD Model Calculations'!$D$20-AVERAGE('Weather Data'!E1711,'Weather Data'!E1713),0))</f>
        <v>0.20000076293944957</v>
      </c>
      <c r="J1712">
        <f>IF(F1712&lt;&gt;"",MAX('DDD Model Calculations'!$D$20-'Weather Data'!F1712,0),MAX('DDD Model Calculations'!$D$20-AVERAGE('Weather Data'!F1711,'Weather Data'!F1713),0))</f>
        <v>2.8000001907348597</v>
      </c>
      <c r="K1712">
        <f>IF(G1712&lt;&gt;"",MAX('DDD Model Calculations'!$D$20-'Weather Data'!G1712,0),MAX('DDD Model Calculations'!$D$20-AVERAGE('Weather Data'!G1711,'Weather Data'!G1713),0))</f>
        <v>6.3999996185302699</v>
      </c>
      <c r="L1712" s="2">
        <f t="shared" si="130"/>
        <v>43350</v>
      </c>
      <c r="M1712">
        <f t="shared" si="131"/>
        <v>17215.400001846254</v>
      </c>
      <c r="N1712">
        <f t="shared" si="132"/>
        <v>18173.500001139939</v>
      </c>
      <c r="O1712">
        <f t="shared" si="133"/>
        <v>20585.899996593595</v>
      </c>
      <c r="P1712">
        <f t="shared" si="134"/>
        <v>25587.650013677776</v>
      </c>
    </row>
    <row r="1713" spans="1:16" x14ac:dyDescent="0.4">
      <c r="A1713" s="1">
        <v>2018</v>
      </c>
      <c r="B1713" s="1">
        <v>9</v>
      </c>
      <c r="C1713" s="1">
        <v>8</v>
      </c>
      <c r="D1713" s="1">
        <v>14.60000038146973</v>
      </c>
      <c r="E1713" s="1">
        <v>13.10000038146973</v>
      </c>
      <c r="F1713" s="1">
        <v>12.10000038146973</v>
      </c>
      <c r="G1713" s="1">
        <v>9.1000003814697266</v>
      </c>
      <c r="H1713">
        <f>IF(D1713&lt;&gt;"",MAX('DDD Model Calculations'!$D$20-'Weather Data'!D1713,0),MAX('DDD Model Calculations'!$D$20-AVERAGE('Weather Data'!D1712,'Weather Data'!D1714),0))</f>
        <v>3.3999996185302699</v>
      </c>
      <c r="I1713">
        <f>IF(E1713&lt;&gt;"",MAX('DDD Model Calculations'!$D$20-'Weather Data'!E1713,0),MAX('DDD Model Calculations'!$D$20-AVERAGE('Weather Data'!E1712,'Weather Data'!E1714),0))</f>
        <v>4.8999996185302699</v>
      </c>
      <c r="J1713">
        <f>IF(F1713&lt;&gt;"",MAX('DDD Model Calculations'!$D$20-'Weather Data'!F1713,0),MAX('DDD Model Calculations'!$D$20-AVERAGE('Weather Data'!F1712,'Weather Data'!F1714),0))</f>
        <v>5.8999996185302699</v>
      </c>
      <c r="K1713">
        <f>IF(G1713&lt;&gt;"",MAX('DDD Model Calculations'!$D$20-'Weather Data'!G1713,0),MAX('DDD Model Calculations'!$D$20-AVERAGE('Weather Data'!G1712,'Weather Data'!G1714),0))</f>
        <v>8.8999996185302734</v>
      </c>
      <c r="L1713" s="2">
        <f t="shared" si="130"/>
        <v>43351</v>
      </c>
      <c r="M1713">
        <f t="shared" si="131"/>
        <v>17218.800001464784</v>
      </c>
      <c r="N1713">
        <f t="shared" si="132"/>
        <v>18178.400000758469</v>
      </c>
      <c r="O1713">
        <f t="shared" si="133"/>
        <v>20591.799996212125</v>
      </c>
      <c r="P1713">
        <f t="shared" si="134"/>
        <v>25596.550013296306</v>
      </c>
    </row>
    <row r="1714" spans="1:16" x14ac:dyDescent="0.4">
      <c r="A1714" s="1">
        <v>2018</v>
      </c>
      <c r="B1714" s="1">
        <v>9</v>
      </c>
      <c r="C1714" s="1">
        <v>9</v>
      </c>
      <c r="D1714" s="1">
        <v>14</v>
      </c>
      <c r="E1714" s="1">
        <v>12.19999980926514</v>
      </c>
      <c r="F1714" s="1">
        <v>11</v>
      </c>
      <c r="G1714" s="1">
        <v>10.80000019073486</v>
      </c>
      <c r="H1714">
        <f>IF(D1714&lt;&gt;"",MAX('DDD Model Calculations'!$D$20-'Weather Data'!D1714,0),MAX('DDD Model Calculations'!$D$20-AVERAGE('Weather Data'!D1713,'Weather Data'!D1715),0))</f>
        <v>4</v>
      </c>
      <c r="I1714">
        <f>IF(E1714&lt;&gt;"",MAX('DDD Model Calculations'!$D$20-'Weather Data'!E1714,0),MAX('DDD Model Calculations'!$D$20-AVERAGE('Weather Data'!E1713,'Weather Data'!E1715),0))</f>
        <v>5.8000001907348597</v>
      </c>
      <c r="J1714">
        <f>IF(F1714&lt;&gt;"",MAX('DDD Model Calculations'!$D$20-'Weather Data'!F1714,0),MAX('DDD Model Calculations'!$D$20-AVERAGE('Weather Data'!F1713,'Weather Data'!F1715),0))</f>
        <v>7</v>
      </c>
      <c r="K1714">
        <f>IF(G1714&lt;&gt;"",MAX('DDD Model Calculations'!$D$20-'Weather Data'!G1714,0),MAX('DDD Model Calculations'!$D$20-AVERAGE('Weather Data'!G1713,'Weather Data'!G1715),0))</f>
        <v>7.1999998092651403</v>
      </c>
      <c r="L1714" s="2">
        <f t="shared" si="130"/>
        <v>43352</v>
      </c>
      <c r="M1714">
        <f t="shared" si="131"/>
        <v>17222.800001464784</v>
      </c>
      <c r="N1714">
        <f t="shared" si="132"/>
        <v>18184.200000949204</v>
      </c>
      <c r="O1714">
        <f t="shared" si="133"/>
        <v>20598.799996212125</v>
      </c>
      <c r="P1714">
        <f t="shared" si="134"/>
        <v>25603.750013105571</v>
      </c>
    </row>
    <row r="1715" spans="1:16" x14ac:dyDescent="0.4">
      <c r="A1715" s="1">
        <v>2018</v>
      </c>
      <c r="B1715" s="1">
        <v>9</v>
      </c>
      <c r="C1715" s="1">
        <v>10</v>
      </c>
      <c r="D1715" s="1">
        <v>14.10000038146973</v>
      </c>
      <c r="E1715" s="1">
        <v>12.89999961853027</v>
      </c>
      <c r="F1715" s="1">
        <v>11.10000038146973</v>
      </c>
      <c r="G1715" s="1">
        <v>14.5</v>
      </c>
      <c r="H1715">
        <f>IF(D1715&lt;&gt;"",MAX('DDD Model Calculations'!$D$20-'Weather Data'!D1715,0),MAX('DDD Model Calculations'!$D$20-AVERAGE('Weather Data'!D1714,'Weather Data'!D1716),0))</f>
        <v>3.8999996185302699</v>
      </c>
      <c r="I1715">
        <f>IF(E1715&lt;&gt;"",MAX('DDD Model Calculations'!$D$20-'Weather Data'!E1715,0),MAX('DDD Model Calculations'!$D$20-AVERAGE('Weather Data'!E1714,'Weather Data'!E1716),0))</f>
        <v>5.1000003814697301</v>
      </c>
      <c r="J1715">
        <f>IF(F1715&lt;&gt;"",MAX('DDD Model Calculations'!$D$20-'Weather Data'!F1715,0),MAX('DDD Model Calculations'!$D$20-AVERAGE('Weather Data'!F1714,'Weather Data'!F1716),0))</f>
        <v>6.8999996185302699</v>
      </c>
      <c r="K1715">
        <f>IF(G1715&lt;&gt;"",MAX('DDD Model Calculations'!$D$20-'Weather Data'!G1715,0),MAX('DDD Model Calculations'!$D$20-AVERAGE('Weather Data'!G1714,'Weather Data'!G1716),0))</f>
        <v>3.5</v>
      </c>
      <c r="L1715" s="2">
        <f t="shared" si="130"/>
        <v>43353</v>
      </c>
      <c r="M1715">
        <f t="shared" si="131"/>
        <v>17226.700001083314</v>
      </c>
      <c r="N1715">
        <f t="shared" si="132"/>
        <v>18189.300001330674</v>
      </c>
      <c r="O1715">
        <f t="shared" si="133"/>
        <v>20605.699995830655</v>
      </c>
      <c r="P1715">
        <f t="shared" si="134"/>
        <v>25607.250013105571</v>
      </c>
    </row>
    <row r="1716" spans="1:16" x14ac:dyDescent="0.4">
      <c r="A1716" s="1">
        <v>2018</v>
      </c>
      <c r="B1716" s="1">
        <v>9</v>
      </c>
      <c r="C1716" s="1">
        <v>11</v>
      </c>
      <c r="D1716" s="1">
        <v>17.60000038146973</v>
      </c>
      <c r="E1716" s="1">
        <v>16.29999923706055</v>
      </c>
      <c r="F1716" s="1">
        <v>15.60000038146973</v>
      </c>
      <c r="G1716" s="1">
        <v>16.20000076293945</v>
      </c>
      <c r="H1716">
        <f>IF(D1716&lt;&gt;"",MAX('DDD Model Calculations'!$D$20-'Weather Data'!D1716,0),MAX('DDD Model Calculations'!$D$20-AVERAGE('Weather Data'!D1715,'Weather Data'!D1717),0))</f>
        <v>0.39999961853026988</v>
      </c>
      <c r="I1716">
        <f>IF(E1716&lt;&gt;"",MAX('DDD Model Calculations'!$D$20-'Weather Data'!E1716,0),MAX('DDD Model Calculations'!$D$20-AVERAGE('Weather Data'!E1715,'Weather Data'!E1717),0))</f>
        <v>1.7000007629394496</v>
      </c>
      <c r="J1716">
        <f>IF(F1716&lt;&gt;"",MAX('DDD Model Calculations'!$D$20-'Weather Data'!F1716,0),MAX('DDD Model Calculations'!$D$20-AVERAGE('Weather Data'!F1715,'Weather Data'!F1717),0))</f>
        <v>2.3999996185302699</v>
      </c>
      <c r="K1716">
        <f>IF(G1716&lt;&gt;"",MAX('DDD Model Calculations'!$D$20-'Weather Data'!G1716,0),MAX('DDD Model Calculations'!$D$20-AVERAGE('Weather Data'!G1715,'Weather Data'!G1717),0))</f>
        <v>1.7999992370605504</v>
      </c>
      <c r="L1716" s="2">
        <f t="shared" si="130"/>
        <v>43354</v>
      </c>
      <c r="M1716">
        <f t="shared" si="131"/>
        <v>17227.100000701845</v>
      </c>
      <c r="N1716">
        <f t="shared" si="132"/>
        <v>18191.000002093613</v>
      </c>
      <c r="O1716">
        <f t="shared" si="133"/>
        <v>20608.099995449185</v>
      </c>
      <c r="P1716">
        <f t="shared" si="134"/>
        <v>25609.050012342632</v>
      </c>
    </row>
    <row r="1717" spans="1:16" x14ac:dyDescent="0.4">
      <c r="A1717" s="1">
        <v>2018</v>
      </c>
      <c r="B1717" s="1">
        <v>9</v>
      </c>
      <c r="C1717" s="1">
        <v>12</v>
      </c>
      <c r="D1717" s="1">
        <v>18.29999923706055</v>
      </c>
      <c r="E1717" s="1">
        <v>16.5</v>
      </c>
      <c r="F1717" s="1">
        <v>17.89999961853027</v>
      </c>
      <c r="G1717" s="1">
        <v>20.39999961853027</v>
      </c>
      <c r="H1717">
        <f>IF(D1717&lt;&gt;"",MAX('DDD Model Calculations'!$D$20-'Weather Data'!D1717,0),MAX('DDD Model Calculations'!$D$20-AVERAGE('Weather Data'!D1716,'Weather Data'!D1718),0))</f>
        <v>0</v>
      </c>
      <c r="I1717">
        <f>IF(E1717&lt;&gt;"",MAX('DDD Model Calculations'!$D$20-'Weather Data'!E1717,0),MAX('DDD Model Calculations'!$D$20-AVERAGE('Weather Data'!E1716,'Weather Data'!E1718),0))</f>
        <v>1.5</v>
      </c>
      <c r="J1717">
        <f>IF(F1717&lt;&gt;"",MAX('DDD Model Calculations'!$D$20-'Weather Data'!F1717,0),MAX('DDD Model Calculations'!$D$20-AVERAGE('Weather Data'!F1716,'Weather Data'!F1718),0))</f>
        <v>0.10000038146973012</v>
      </c>
      <c r="K1717">
        <f>IF(G1717&lt;&gt;"",MAX('DDD Model Calculations'!$D$20-'Weather Data'!G1717,0),MAX('DDD Model Calculations'!$D$20-AVERAGE('Weather Data'!G1716,'Weather Data'!G1718),0))</f>
        <v>0</v>
      </c>
      <c r="L1717" s="2">
        <f t="shared" si="130"/>
        <v>43355</v>
      </c>
      <c r="M1717">
        <f t="shared" si="131"/>
        <v>17227.100000701845</v>
      </c>
      <c r="N1717">
        <f t="shared" si="132"/>
        <v>18192.500002093613</v>
      </c>
      <c r="O1717">
        <f t="shared" si="133"/>
        <v>20608.199995830655</v>
      </c>
      <c r="P1717">
        <f t="shared" si="134"/>
        <v>25609.050012342632</v>
      </c>
    </row>
    <row r="1718" spans="1:16" x14ac:dyDescent="0.4">
      <c r="A1718" s="1">
        <v>2018</v>
      </c>
      <c r="B1718" s="1">
        <v>9</v>
      </c>
      <c r="C1718" s="1">
        <v>13</v>
      </c>
      <c r="D1718" s="1">
        <v>20.79999923706055</v>
      </c>
      <c r="E1718" s="1">
        <v>20.29999923706055</v>
      </c>
      <c r="F1718" s="1">
        <v>19.10000038146973</v>
      </c>
      <c r="G1718" s="1">
        <v>19.70000076293945</v>
      </c>
      <c r="H1718">
        <f>IF(D1718&lt;&gt;"",MAX('DDD Model Calculations'!$D$20-'Weather Data'!D1718,0),MAX('DDD Model Calculations'!$D$20-AVERAGE('Weather Data'!D1717,'Weather Data'!D1719),0))</f>
        <v>0</v>
      </c>
      <c r="I1718">
        <f>IF(E1718&lt;&gt;"",MAX('DDD Model Calculations'!$D$20-'Weather Data'!E1718,0),MAX('DDD Model Calculations'!$D$20-AVERAGE('Weather Data'!E1717,'Weather Data'!E1719),0))</f>
        <v>0</v>
      </c>
      <c r="J1718">
        <f>IF(F1718&lt;&gt;"",MAX('DDD Model Calculations'!$D$20-'Weather Data'!F1718,0),MAX('DDD Model Calculations'!$D$20-AVERAGE('Weather Data'!F1717,'Weather Data'!F1719),0))</f>
        <v>0</v>
      </c>
      <c r="K1718">
        <f>IF(G1718&lt;&gt;"",MAX('DDD Model Calculations'!$D$20-'Weather Data'!G1718,0),MAX('DDD Model Calculations'!$D$20-AVERAGE('Weather Data'!G1717,'Weather Data'!G1719),0))</f>
        <v>0</v>
      </c>
      <c r="L1718" s="2">
        <f t="shared" si="130"/>
        <v>43356</v>
      </c>
      <c r="M1718">
        <f t="shared" si="131"/>
        <v>17227.100000701845</v>
      </c>
      <c r="N1718">
        <f t="shared" si="132"/>
        <v>18192.500002093613</v>
      </c>
      <c r="O1718">
        <f t="shared" si="133"/>
        <v>20608.199995830655</v>
      </c>
      <c r="P1718">
        <f t="shared" si="134"/>
        <v>25609.050012342632</v>
      </c>
    </row>
    <row r="1719" spans="1:16" x14ac:dyDescent="0.4">
      <c r="A1719" s="1">
        <v>2018</v>
      </c>
      <c r="B1719" s="1">
        <v>9</v>
      </c>
      <c r="C1719" s="1">
        <v>14</v>
      </c>
      <c r="D1719" s="1">
        <v>23.79999923706055</v>
      </c>
      <c r="E1719" s="1">
        <v>22.60000038146973</v>
      </c>
      <c r="F1719" s="1">
        <v>20.70000076293945</v>
      </c>
      <c r="G1719" s="1">
        <v>21.89999961853027</v>
      </c>
      <c r="H1719">
        <f>IF(D1719&lt;&gt;"",MAX('DDD Model Calculations'!$D$20-'Weather Data'!D1719,0),MAX('DDD Model Calculations'!$D$20-AVERAGE('Weather Data'!D1718,'Weather Data'!D1720),0))</f>
        <v>0</v>
      </c>
      <c r="I1719">
        <f>IF(E1719&lt;&gt;"",MAX('DDD Model Calculations'!$D$20-'Weather Data'!E1719,0),MAX('DDD Model Calculations'!$D$20-AVERAGE('Weather Data'!E1718,'Weather Data'!E1720),0))</f>
        <v>0</v>
      </c>
      <c r="J1719">
        <f>IF(F1719&lt;&gt;"",MAX('DDD Model Calculations'!$D$20-'Weather Data'!F1719,0),MAX('DDD Model Calculations'!$D$20-AVERAGE('Weather Data'!F1718,'Weather Data'!F1720),0))</f>
        <v>0</v>
      </c>
      <c r="K1719">
        <f>IF(G1719&lt;&gt;"",MAX('DDD Model Calculations'!$D$20-'Weather Data'!G1719,0),MAX('DDD Model Calculations'!$D$20-AVERAGE('Weather Data'!G1718,'Weather Data'!G1720),0))</f>
        <v>0</v>
      </c>
      <c r="L1719" s="2">
        <f t="shared" si="130"/>
        <v>43357</v>
      </c>
      <c r="M1719">
        <f t="shared" si="131"/>
        <v>17227.100000701845</v>
      </c>
      <c r="N1719">
        <f t="shared" si="132"/>
        <v>18192.500002093613</v>
      </c>
      <c r="O1719">
        <f t="shared" si="133"/>
        <v>20608.199995830655</v>
      </c>
      <c r="P1719">
        <f t="shared" si="134"/>
        <v>25609.050012342632</v>
      </c>
    </row>
    <row r="1720" spans="1:16" x14ac:dyDescent="0.4">
      <c r="A1720" s="1">
        <v>2018</v>
      </c>
      <c r="B1720" s="1">
        <v>9</v>
      </c>
      <c r="C1720" s="1">
        <v>15</v>
      </c>
      <c r="D1720" s="1">
        <v>24.29999923706055</v>
      </c>
      <c r="E1720" s="1">
        <v>22.60000038146973</v>
      </c>
      <c r="F1720" s="1">
        <v>24</v>
      </c>
      <c r="G1720" s="1">
        <v>18.20000076293945</v>
      </c>
      <c r="H1720">
        <f>IF(D1720&lt;&gt;"",MAX('DDD Model Calculations'!$D$20-'Weather Data'!D1720,0),MAX('DDD Model Calculations'!$D$20-AVERAGE('Weather Data'!D1719,'Weather Data'!D1721),0))</f>
        <v>0</v>
      </c>
      <c r="I1720">
        <f>IF(E1720&lt;&gt;"",MAX('DDD Model Calculations'!$D$20-'Weather Data'!E1720,0),MAX('DDD Model Calculations'!$D$20-AVERAGE('Weather Data'!E1719,'Weather Data'!E1721),0))</f>
        <v>0</v>
      </c>
      <c r="J1720">
        <f>IF(F1720&lt;&gt;"",MAX('DDD Model Calculations'!$D$20-'Weather Data'!F1720,0),MAX('DDD Model Calculations'!$D$20-AVERAGE('Weather Data'!F1719,'Weather Data'!F1721),0))</f>
        <v>0</v>
      </c>
      <c r="K1720">
        <f>IF(G1720&lt;&gt;"",MAX('DDD Model Calculations'!$D$20-'Weather Data'!G1720,0),MAX('DDD Model Calculations'!$D$20-AVERAGE('Weather Data'!G1719,'Weather Data'!G1721),0))</f>
        <v>0</v>
      </c>
      <c r="L1720" s="2">
        <f t="shared" si="130"/>
        <v>43358</v>
      </c>
      <c r="M1720">
        <f t="shared" si="131"/>
        <v>17227.100000701845</v>
      </c>
      <c r="N1720">
        <f t="shared" si="132"/>
        <v>18192.500002093613</v>
      </c>
      <c r="O1720">
        <f t="shared" si="133"/>
        <v>20608.199995830655</v>
      </c>
      <c r="P1720">
        <f t="shared" si="134"/>
        <v>25609.050012342632</v>
      </c>
    </row>
    <row r="1721" spans="1:16" x14ac:dyDescent="0.4">
      <c r="A1721" s="1">
        <v>2018</v>
      </c>
      <c r="B1721" s="1">
        <v>9</v>
      </c>
      <c r="C1721" s="1">
        <v>16</v>
      </c>
      <c r="D1721" s="1">
        <v>24</v>
      </c>
      <c r="E1721" s="1">
        <v>22.60000038146973</v>
      </c>
      <c r="F1721" s="1">
        <v>23.29999923706055</v>
      </c>
      <c r="G1721" s="1">
        <v>18.89999961853027</v>
      </c>
      <c r="H1721">
        <f>IF(D1721&lt;&gt;"",MAX('DDD Model Calculations'!$D$20-'Weather Data'!D1721,0),MAX('DDD Model Calculations'!$D$20-AVERAGE('Weather Data'!D1720,'Weather Data'!D1722),0))</f>
        <v>0</v>
      </c>
      <c r="I1721">
        <f>IF(E1721&lt;&gt;"",MAX('DDD Model Calculations'!$D$20-'Weather Data'!E1721,0),MAX('DDD Model Calculations'!$D$20-AVERAGE('Weather Data'!E1720,'Weather Data'!E1722),0))</f>
        <v>0</v>
      </c>
      <c r="J1721">
        <f>IF(F1721&lt;&gt;"",MAX('DDD Model Calculations'!$D$20-'Weather Data'!F1721,0),MAX('DDD Model Calculations'!$D$20-AVERAGE('Weather Data'!F1720,'Weather Data'!F1722),0))</f>
        <v>0</v>
      </c>
      <c r="K1721">
        <f>IF(G1721&lt;&gt;"",MAX('DDD Model Calculations'!$D$20-'Weather Data'!G1721,0),MAX('DDD Model Calculations'!$D$20-AVERAGE('Weather Data'!G1720,'Weather Data'!G1722),0))</f>
        <v>0</v>
      </c>
      <c r="L1721" s="2">
        <f t="shared" si="130"/>
        <v>43359</v>
      </c>
      <c r="M1721">
        <f t="shared" si="131"/>
        <v>17227.100000701845</v>
      </c>
      <c r="N1721">
        <f t="shared" si="132"/>
        <v>18192.500002093613</v>
      </c>
      <c r="O1721">
        <f t="shared" si="133"/>
        <v>20608.199995830655</v>
      </c>
      <c r="P1721">
        <f t="shared" si="134"/>
        <v>25609.050012342632</v>
      </c>
    </row>
    <row r="1722" spans="1:16" x14ac:dyDescent="0.4">
      <c r="A1722" s="1">
        <v>2018</v>
      </c>
      <c r="B1722" s="1">
        <v>9</v>
      </c>
      <c r="C1722" s="1">
        <v>17</v>
      </c>
      <c r="D1722" s="1">
        <v>23.5</v>
      </c>
      <c r="E1722" s="1">
        <v>21.5</v>
      </c>
      <c r="F1722" s="1">
        <v>23.10000038146973</v>
      </c>
      <c r="G1722" s="1">
        <v>14.60000038146973</v>
      </c>
      <c r="H1722">
        <f>IF(D1722&lt;&gt;"",MAX('DDD Model Calculations'!$D$20-'Weather Data'!D1722,0),MAX('DDD Model Calculations'!$D$20-AVERAGE('Weather Data'!D1721,'Weather Data'!D1723),0))</f>
        <v>0</v>
      </c>
      <c r="I1722">
        <f>IF(E1722&lt;&gt;"",MAX('DDD Model Calculations'!$D$20-'Weather Data'!E1722,0),MAX('DDD Model Calculations'!$D$20-AVERAGE('Weather Data'!E1721,'Weather Data'!E1723),0))</f>
        <v>0</v>
      </c>
      <c r="J1722">
        <f>IF(F1722&lt;&gt;"",MAX('DDD Model Calculations'!$D$20-'Weather Data'!F1722,0),MAX('DDD Model Calculations'!$D$20-AVERAGE('Weather Data'!F1721,'Weather Data'!F1723),0))</f>
        <v>0</v>
      </c>
      <c r="K1722">
        <f>IF(G1722&lt;&gt;"",MAX('DDD Model Calculations'!$D$20-'Weather Data'!G1722,0),MAX('DDD Model Calculations'!$D$20-AVERAGE('Weather Data'!G1721,'Weather Data'!G1723),0))</f>
        <v>3.3999996185302699</v>
      </c>
      <c r="L1722" s="2">
        <f t="shared" si="130"/>
        <v>43360</v>
      </c>
      <c r="M1722">
        <f t="shared" si="131"/>
        <v>17227.100000701845</v>
      </c>
      <c r="N1722">
        <f t="shared" si="132"/>
        <v>18192.500002093613</v>
      </c>
      <c r="O1722">
        <f t="shared" si="133"/>
        <v>20608.199995830655</v>
      </c>
      <c r="P1722">
        <f t="shared" si="134"/>
        <v>25612.450011961162</v>
      </c>
    </row>
    <row r="1723" spans="1:16" x14ac:dyDescent="0.4">
      <c r="A1723" s="1">
        <v>2018</v>
      </c>
      <c r="B1723" s="1">
        <v>9</v>
      </c>
      <c r="C1723" s="1">
        <v>18</v>
      </c>
      <c r="D1723" s="1">
        <v>21.5</v>
      </c>
      <c r="E1723" s="1">
        <v>19.79999923706055</v>
      </c>
      <c r="F1723" s="1">
        <v>17.79999923706055</v>
      </c>
      <c r="G1723" s="1">
        <v>10.69999980926514</v>
      </c>
      <c r="H1723">
        <f>IF(D1723&lt;&gt;"",MAX('DDD Model Calculations'!$D$20-'Weather Data'!D1723,0),MAX('DDD Model Calculations'!$D$20-AVERAGE('Weather Data'!D1722,'Weather Data'!D1724),0))</f>
        <v>0</v>
      </c>
      <c r="I1723">
        <f>IF(E1723&lt;&gt;"",MAX('DDD Model Calculations'!$D$20-'Weather Data'!E1723,0),MAX('DDD Model Calculations'!$D$20-AVERAGE('Weather Data'!E1722,'Weather Data'!E1724),0))</f>
        <v>0</v>
      </c>
      <c r="J1723">
        <f>IF(F1723&lt;&gt;"",MAX('DDD Model Calculations'!$D$20-'Weather Data'!F1723,0),MAX('DDD Model Calculations'!$D$20-AVERAGE('Weather Data'!F1722,'Weather Data'!F1724),0))</f>
        <v>0.20000076293944957</v>
      </c>
      <c r="K1723">
        <f>IF(G1723&lt;&gt;"",MAX('DDD Model Calculations'!$D$20-'Weather Data'!G1723,0),MAX('DDD Model Calculations'!$D$20-AVERAGE('Weather Data'!G1722,'Weather Data'!G1724),0))</f>
        <v>7.3000001907348597</v>
      </c>
      <c r="L1723" s="2">
        <f t="shared" si="130"/>
        <v>43361</v>
      </c>
      <c r="M1723">
        <f t="shared" si="131"/>
        <v>17227.100000701845</v>
      </c>
      <c r="N1723">
        <f t="shared" si="132"/>
        <v>18192.500002093613</v>
      </c>
      <c r="O1723">
        <f t="shared" si="133"/>
        <v>20608.399996593595</v>
      </c>
      <c r="P1723">
        <f t="shared" si="134"/>
        <v>25619.750012151897</v>
      </c>
    </row>
    <row r="1724" spans="1:16" x14ac:dyDescent="0.4">
      <c r="A1724" s="1">
        <v>2018</v>
      </c>
      <c r="B1724" s="1">
        <v>9</v>
      </c>
      <c r="C1724" s="1">
        <v>19</v>
      </c>
      <c r="D1724" s="1">
        <v>17.79999923706055</v>
      </c>
      <c r="E1724" s="1">
        <v>17.70000076293945</v>
      </c>
      <c r="F1724" s="1">
        <v>12.69999980926514</v>
      </c>
      <c r="G1724" s="1">
        <v>10.89999961853027</v>
      </c>
      <c r="H1724">
        <f>IF(D1724&lt;&gt;"",MAX('DDD Model Calculations'!$D$20-'Weather Data'!D1724,0),MAX('DDD Model Calculations'!$D$20-AVERAGE('Weather Data'!D1723,'Weather Data'!D1725),0))</f>
        <v>0.20000076293944957</v>
      </c>
      <c r="I1724">
        <f>IF(E1724&lt;&gt;"",MAX('DDD Model Calculations'!$D$20-'Weather Data'!E1724,0),MAX('DDD Model Calculations'!$D$20-AVERAGE('Weather Data'!E1723,'Weather Data'!E1725),0))</f>
        <v>0.29999923706055043</v>
      </c>
      <c r="J1724">
        <f>IF(F1724&lt;&gt;"",MAX('DDD Model Calculations'!$D$20-'Weather Data'!F1724,0),MAX('DDD Model Calculations'!$D$20-AVERAGE('Weather Data'!F1723,'Weather Data'!F1725),0))</f>
        <v>5.3000001907348597</v>
      </c>
      <c r="K1724">
        <f>IF(G1724&lt;&gt;"",MAX('DDD Model Calculations'!$D$20-'Weather Data'!G1724,0),MAX('DDD Model Calculations'!$D$20-AVERAGE('Weather Data'!G1723,'Weather Data'!G1725),0))</f>
        <v>7.1000003814697301</v>
      </c>
      <c r="L1724" s="2">
        <f t="shared" si="130"/>
        <v>43362</v>
      </c>
      <c r="M1724">
        <f t="shared" si="131"/>
        <v>17227.300001464784</v>
      </c>
      <c r="N1724">
        <f t="shared" si="132"/>
        <v>18192.800001330674</v>
      </c>
      <c r="O1724">
        <f t="shared" si="133"/>
        <v>20613.699996784329</v>
      </c>
      <c r="P1724">
        <f t="shared" si="134"/>
        <v>25626.850012533367</v>
      </c>
    </row>
    <row r="1725" spans="1:16" x14ac:dyDescent="0.4">
      <c r="A1725" s="1">
        <v>2018</v>
      </c>
      <c r="B1725" s="1">
        <v>9</v>
      </c>
      <c r="C1725" s="1">
        <v>20</v>
      </c>
      <c r="D1725" s="1">
        <v>16.89999961853027</v>
      </c>
      <c r="E1725" s="1">
        <v>16.70000076293945</v>
      </c>
      <c r="F1725" s="1">
        <v>12.5</v>
      </c>
      <c r="G1725" s="1">
        <v>9.5</v>
      </c>
      <c r="H1725">
        <f>IF(D1725&lt;&gt;"",MAX('DDD Model Calculations'!$D$20-'Weather Data'!D1725,0),MAX('DDD Model Calculations'!$D$20-AVERAGE('Weather Data'!D1724,'Weather Data'!D1726),0))</f>
        <v>1.1000003814697301</v>
      </c>
      <c r="I1725">
        <f>IF(E1725&lt;&gt;"",MAX('DDD Model Calculations'!$D$20-'Weather Data'!E1725,0),MAX('DDD Model Calculations'!$D$20-AVERAGE('Weather Data'!E1724,'Weather Data'!E1726),0))</f>
        <v>1.2999992370605504</v>
      </c>
      <c r="J1725">
        <f>IF(F1725&lt;&gt;"",MAX('DDD Model Calculations'!$D$20-'Weather Data'!F1725,0),MAX('DDD Model Calculations'!$D$20-AVERAGE('Weather Data'!F1724,'Weather Data'!F1726),0))</f>
        <v>5.5</v>
      </c>
      <c r="K1725">
        <f>IF(G1725&lt;&gt;"",MAX('DDD Model Calculations'!$D$20-'Weather Data'!G1725,0),MAX('DDD Model Calculations'!$D$20-AVERAGE('Weather Data'!G1724,'Weather Data'!G1726),0))</f>
        <v>8.5</v>
      </c>
      <c r="L1725" s="2">
        <f t="shared" si="130"/>
        <v>43363</v>
      </c>
      <c r="M1725">
        <f t="shared" si="131"/>
        <v>17228.400001846254</v>
      </c>
      <c r="N1725">
        <f t="shared" si="132"/>
        <v>18194.100000567734</v>
      </c>
      <c r="O1725">
        <f t="shared" si="133"/>
        <v>20619.199996784329</v>
      </c>
      <c r="P1725">
        <f t="shared" si="134"/>
        <v>25635.350012533367</v>
      </c>
    </row>
    <row r="1726" spans="1:16" x14ac:dyDescent="0.4">
      <c r="A1726" s="1">
        <v>2018</v>
      </c>
      <c r="B1726" s="1">
        <v>9</v>
      </c>
      <c r="C1726" s="1">
        <v>21</v>
      </c>
      <c r="D1726" s="1">
        <v>22.39999961853027</v>
      </c>
      <c r="E1726" s="1">
        <v>21.5</v>
      </c>
      <c r="F1726" s="1">
        <v>20.60000038146973</v>
      </c>
      <c r="G1726" s="1">
        <v>7.9000000953674316</v>
      </c>
      <c r="H1726">
        <f>IF(D1726&lt;&gt;"",MAX('DDD Model Calculations'!$D$20-'Weather Data'!D1726,0),MAX('DDD Model Calculations'!$D$20-AVERAGE('Weather Data'!D1725,'Weather Data'!D1727),0))</f>
        <v>0</v>
      </c>
      <c r="I1726">
        <f>IF(E1726&lt;&gt;"",MAX('DDD Model Calculations'!$D$20-'Weather Data'!E1726,0),MAX('DDD Model Calculations'!$D$20-AVERAGE('Weather Data'!E1725,'Weather Data'!E1727),0))</f>
        <v>0</v>
      </c>
      <c r="J1726">
        <f>IF(F1726&lt;&gt;"",MAX('DDD Model Calculations'!$D$20-'Weather Data'!F1726,0),MAX('DDD Model Calculations'!$D$20-AVERAGE('Weather Data'!F1725,'Weather Data'!F1727),0))</f>
        <v>0</v>
      </c>
      <c r="K1726">
        <f>IF(G1726&lt;&gt;"",MAX('DDD Model Calculations'!$D$20-'Weather Data'!G1726,0),MAX('DDD Model Calculations'!$D$20-AVERAGE('Weather Data'!G1725,'Weather Data'!G1727),0))</f>
        <v>10.099999904632568</v>
      </c>
      <c r="L1726" s="2">
        <f t="shared" si="130"/>
        <v>43364</v>
      </c>
      <c r="M1726">
        <f t="shared" si="131"/>
        <v>17228.400001846254</v>
      </c>
      <c r="N1726">
        <f t="shared" si="132"/>
        <v>18194.100000567734</v>
      </c>
      <c r="O1726">
        <f t="shared" si="133"/>
        <v>20619.199996784329</v>
      </c>
      <c r="P1726">
        <f t="shared" si="134"/>
        <v>25645.450012437999</v>
      </c>
    </row>
    <row r="1727" spans="1:16" x14ac:dyDescent="0.4">
      <c r="A1727" s="1">
        <v>2018</v>
      </c>
      <c r="B1727" s="1">
        <v>9</v>
      </c>
      <c r="C1727" s="1">
        <v>22</v>
      </c>
      <c r="D1727" s="1">
        <v>13.19999980926514</v>
      </c>
      <c r="E1727" s="1">
        <v>10.5</v>
      </c>
      <c r="F1727" s="1">
        <v>10.30000019073486</v>
      </c>
      <c r="G1727" s="1">
        <v>7.5999999046325684</v>
      </c>
      <c r="H1727">
        <f>IF(D1727&lt;&gt;"",MAX('DDD Model Calculations'!$D$20-'Weather Data'!D1727,0),MAX('DDD Model Calculations'!$D$20-AVERAGE('Weather Data'!D1726,'Weather Data'!D1728),0))</f>
        <v>4.8000001907348597</v>
      </c>
      <c r="I1727">
        <f>IF(E1727&lt;&gt;"",MAX('DDD Model Calculations'!$D$20-'Weather Data'!E1727,0),MAX('DDD Model Calculations'!$D$20-AVERAGE('Weather Data'!E1726,'Weather Data'!E1728),0))</f>
        <v>7.5</v>
      </c>
      <c r="J1727">
        <f>IF(F1727&lt;&gt;"",MAX('DDD Model Calculations'!$D$20-'Weather Data'!F1727,0),MAX('DDD Model Calculations'!$D$20-AVERAGE('Weather Data'!F1726,'Weather Data'!F1728),0))</f>
        <v>7.6999998092651403</v>
      </c>
      <c r="K1727">
        <f>IF(G1727&lt;&gt;"",MAX('DDD Model Calculations'!$D$20-'Weather Data'!G1727,0),MAX('DDD Model Calculations'!$D$20-AVERAGE('Weather Data'!G1726,'Weather Data'!G1728),0))</f>
        <v>10.400000095367432</v>
      </c>
      <c r="L1727" s="2">
        <f t="shared" si="130"/>
        <v>43365</v>
      </c>
      <c r="M1727">
        <f t="shared" si="131"/>
        <v>17233.200002036989</v>
      </c>
      <c r="N1727">
        <f t="shared" si="132"/>
        <v>18201.600000567734</v>
      </c>
      <c r="O1727">
        <f t="shared" si="133"/>
        <v>20626.899996593595</v>
      </c>
      <c r="P1727">
        <f t="shared" si="134"/>
        <v>25655.850012533367</v>
      </c>
    </row>
    <row r="1728" spans="1:16" x14ac:dyDescent="0.4">
      <c r="A1728" s="1">
        <v>2018</v>
      </c>
      <c r="B1728" s="1">
        <v>9</v>
      </c>
      <c r="C1728" s="1">
        <v>23</v>
      </c>
      <c r="D1728" s="1">
        <v>12.80000019073486</v>
      </c>
      <c r="E1728" s="1">
        <v>11.80000019073486</v>
      </c>
      <c r="F1728" s="1">
        <v>9.8999996185302734</v>
      </c>
      <c r="G1728" s="1">
        <v>4.3000001907348633</v>
      </c>
      <c r="H1728">
        <f>IF(D1728&lt;&gt;"",MAX('DDD Model Calculations'!$D$20-'Weather Data'!D1728,0),MAX('DDD Model Calculations'!$D$20-AVERAGE('Weather Data'!D1727,'Weather Data'!D1729),0))</f>
        <v>5.1999998092651403</v>
      </c>
      <c r="I1728">
        <f>IF(E1728&lt;&gt;"",MAX('DDD Model Calculations'!$D$20-'Weather Data'!E1728,0),MAX('DDD Model Calculations'!$D$20-AVERAGE('Weather Data'!E1727,'Weather Data'!E1729),0))</f>
        <v>6.1999998092651403</v>
      </c>
      <c r="J1728">
        <f>IF(F1728&lt;&gt;"",MAX('DDD Model Calculations'!$D$20-'Weather Data'!F1728,0),MAX('DDD Model Calculations'!$D$20-AVERAGE('Weather Data'!F1727,'Weather Data'!F1729),0))</f>
        <v>8.1000003814697266</v>
      </c>
      <c r="K1728">
        <f>IF(G1728&lt;&gt;"",MAX('DDD Model Calculations'!$D$20-'Weather Data'!G1728,0),MAX('DDD Model Calculations'!$D$20-AVERAGE('Weather Data'!G1727,'Weather Data'!G1729),0))</f>
        <v>13.699999809265137</v>
      </c>
      <c r="L1728" s="2">
        <f t="shared" si="130"/>
        <v>43366</v>
      </c>
      <c r="M1728">
        <f t="shared" si="131"/>
        <v>17238.400001846254</v>
      </c>
      <c r="N1728">
        <f t="shared" si="132"/>
        <v>18207.800000376999</v>
      </c>
      <c r="O1728">
        <f t="shared" si="133"/>
        <v>20634.999996975064</v>
      </c>
      <c r="P1728">
        <f t="shared" si="134"/>
        <v>25669.550012342632</v>
      </c>
    </row>
    <row r="1729" spans="1:16" x14ac:dyDescent="0.4">
      <c r="A1729" s="1">
        <v>2018</v>
      </c>
      <c r="B1729" s="1">
        <v>9</v>
      </c>
      <c r="C1729" s="1">
        <v>24</v>
      </c>
      <c r="D1729" s="1">
        <v>14.89999961853027</v>
      </c>
      <c r="E1729" s="1">
        <v>14.60000038146973</v>
      </c>
      <c r="F1729" s="1">
        <v>9.6999998092651367</v>
      </c>
      <c r="G1729" s="1">
        <v>13</v>
      </c>
      <c r="H1729">
        <f>IF(D1729&lt;&gt;"",MAX('DDD Model Calculations'!$D$20-'Weather Data'!D1729,0),MAX('DDD Model Calculations'!$D$20-AVERAGE('Weather Data'!D1728,'Weather Data'!D1730),0))</f>
        <v>3.1000003814697301</v>
      </c>
      <c r="I1729">
        <f>IF(E1729&lt;&gt;"",MAX('DDD Model Calculations'!$D$20-'Weather Data'!E1729,0),MAX('DDD Model Calculations'!$D$20-AVERAGE('Weather Data'!E1728,'Weather Data'!E1730),0))</f>
        <v>3.3999996185302699</v>
      </c>
      <c r="J1729">
        <f>IF(F1729&lt;&gt;"",MAX('DDD Model Calculations'!$D$20-'Weather Data'!F1729,0),MAX('DDD Model Calculations'!$D$20-AVERAGE('Weather Data'!F1728,'Weather Data'!F1730),0))</f>
        <v>8.3000001907348633</v>
      </c>
      <c r="K1729">
        <f>IF(G1729&lt;&gt;"",MAX('DDD Model Calculations'!$D$20-'Weather Data'!G1729,0),MAX('DDD Model Calculations'!$D$20-AVERAGE('Weather Data'!G1728,'Weather Data'!G1730),0))</f>
        <v>5</v>
      </c>
      <c r="L1729" s="2">
        <f t="shared" si="130"/>
        <v>43367</v>
      </c>
      <c r="M1729">
        <f t="shared" si="131"/>
        <v>17241.500002227724</v>
      </c>
      <c r="N1729">
        <f t="shared" si="132"/>
        <v>18211.19999999553</v>
      </c>
      <c r="O1729">
        <f t="shared" si="133"/>
        <v>20643.299997165799</v>
      </c>
      <c r="P1729">
        <f t="shared" si="134"/>
        <v>25674.550012342632</v>
      </c>
    </row>
    <row r="1730" spans="1:16" x14ac:dyDescent="0.4">
      <c r="A1730" s="1">
        <v>2018</v>
      </c>
      <c r="B1730" s="1">
        <v>9</v>
      </c>
      <c r="C1730" s="1">
        <v>25</v>
      </c>
      <c r="D1730" s="1">
        <v>18.60000038146973</v>
      </c>
      <c r="E1730" s="1">
        <v>19</v>
      </c>
      <c r="F1730" s="1">
        <v>12.39999961853027</v>
      </c>
      <c r="G1730" s="1">
        <v>10.60000038146973</v>
      </c>
      <c r="H1730">
        <f>IF(D1730&lt;&gt;"",MAX('DDD Model Calculations'!$D$20-'Weather Data'!D1730,0),MAX('DDD Model Calculations'!$D$20-AVERAGE('Weather Data'!D1729,'Weather Data'!D1731),0))</f>
        <v>0</v>
      </c>
      <c r="I1730">
        <f>IF(E1730&lt;&gt;"",MAX('DDD Model Calculations'!$D$20-'Weather Data'!E1730,0),MAX('DDD Model Calculations'!$D$20-AVERAGE('Weather Data'!E1729,'Weather Data'!E1731),0))</f>
        <v>0</v>
      </c>
      <c r="J1730">
        <f>IF(F1730&lt;&gt;"",MAX('DDD Model Calculations'!$D$20-'Weather Data'!F1730,0),MAX('DDD Model Calculations'!$D$20-AVERAGE('Weather Data'!F1729,'Weather Data'!F1731),0))</f>
        <v>5.6000003814697301</v>
      </c>
      <c r="K1730">
        <f>IF(G1730&lt;&gt;"",MAX('DDD Model Calculations'!$D$20-'Weather Data'!G1730,0),MAX('DDD Model Calculations'!$D$20-AVERAGE('Weather Data'!G1729,'Weather Data'!G1731),0))</f>
        <v>7.3999996185302699</v>
      </c>
      <c r="L1730" s="2">
        <f t="shared" ref="L1730:L1793" si="135">DATE(A1730,B1730,C1730)</f>
        <v>43368</v>
      </c>
      <c r="M1730">
        <f t="shared" si="131"/>
        <v>17241.500002227724</v>
      </c>
      <c r="N1730">
        <f t="shared" si="132"/>
        <v>18211.19999999553</v>
      </c>
      <c r="O1730">
        <f t="shared" si="133"/>
        <v>20648.899997547269</v>
      </c>
      <c r="P1730">
        <f t="shared" si="134"/>
        <v>25681.950011961162</v>
      </c>
    </row>
    <row r="1731" spans="1:16" x14ac:dyDescent="0.4">
      <c r="A1731" s="1">
        <v>2018</v>
      </c>
      <c r="B1731" s="1">
        <v>9</v>
      </c>
      <c r="C1731" s="1">
        <v>26</v>
      </c>
      <c r="D1731" s="1">
        <v>17.60000038146973</v>
      </c>
      <c r="E1731" s="1">
        <v>14.10000038146973</v>
      </c>
      <c r="F1731" s="1">
        <v>15.89999961853027</v>
      </c>
      <c r="G1731" s="1">
        <v>9.3999996185302734</v>
      </c>
      <c r="H1731">
        <f>IF(D1731&lt;&gt;"",MAX('DDD Model Calculations'!$D$20-'Weather Data'!D1731,0),MAX('DDD Model Calculations'!$D$20-AVERAGE('Weather Data'!D1730,'Weather Data'!D1732),0))</f>
        <v>0.39999961853026988</v>
      </c>
      <c r="I1731">
        <f>IF(E1731&lt;&gt;"",MAX('DDD Model Calculations'!$D$20-'Weather Data'!E1731,0),MAX('DDD Model Calculations'!$D$20-AVERAGE('Weather Data'!E1730,'Weather Data'!E1732),0))</f>
        <v>3.8999996185302699</v>
      </c>
      <c r="J1731">
        <f>IF(F1731&lt;&gt;"",MAX('DDD Model Calculations'!$D$20-'Weather Data'!F1731,0),MAX('DDD Model Calculations'!$D$20-AVERAGE('Weather Data'!F1730,'Weather Data'!F1732),0))</f>
        <v>2.1000003814697301</v>
      </c>
      <c r="K1731">
        <f>IF(G1731&lt;&gt;"",MAX('DDD Model Calculations'!$D$20-'Weather Data'!G1731,0),MAX('DDD Model Calculations'!$D$20-AVERAGE('Weather Data'!G1730,'Weather Data'!G1732),0))</f>
        <v>8.6000003814697266</v>
      </c>
      <c r="L1731" s="2">
        <f t="shared" si="135"/>
        <v>43369</v>
      </c>
      <c r="M1731">
        <f t="shared" ref="M1731:M1794" si="136">M1730+H1731</f>
        <v>17241.900001846254</v>
      </c>
      <c r="N1731">
        <f t="shared" ref="N1731:N1794" si="137">N1730+I1731</f>
        <v>18215.09999961406</v>
      </c>
      <c r="O1731">
        <f t="shared" ref="O1731:O1794" si="138">O1730+J1731</f>
        <v>20650.999997928739</v>
      </c>
      <c r="P1731">
        <f t="shared" ref="P1731:P1794" si="139">P1730+K1731</f>
        <v>25690.550012342632</v>
      </c>
    </row>
    <row r="1732" spans="1:16" x14ac:dyDescent="0.4">
      <c r="A1732" s="1">
        <v>2018</v>
      </c>
      <c r="B1732" s="1">
        <v>9</v>
      </c>
      <c r="C1732" s="1">
        <v>27</v>
      </c>
      <c r="D1732" s="1">
        <v>13.10000038146973</v>
      </c>
      <c r="E1732" s="1">
        <v>10.60000038146973</v>
      </c>
      <c r="F1732" s="1">
        <v>10.89999961853027</v>
      </c>
      <c r="G1732" s="1">
        <v>8.3000001907348633</v>
      </c>
      <c r="H1732">
        <f>IF(D1732&lt;&gt;"",MAX('DDD Model Calculations'!$D$20-'Weather Data'!D1732,0),MAX('DDD Model Calculations'!$D$20-AVERAGE('Weather Data'!D1731,'Weather Data'!D1733),0))</f>
        <v>4.8999996185302699</v>
      </c>
      <c r="I1732">
        <f>IF(E1732&lt;&gt;"",MAX('DDD Model Calculations'!$D$20-'Weather Data'!E1732,0),MAX('DDD Model Calculations'!$D$20-AVERAGE('Weather Data'!E1731,'Weather Data'!E1733),0))</f>
        <v>7.3999996185302699</v>
      </c>
      <c r="J1732">
        <f>IF(F1732&lt;&gt;"",MAX('DDD Model Calculations'!$D$20-'Weather Data'!F1732,0),MAX('DDD Model Calculations'!$D$20-AVERAGE('Weather Data'!F1731,'Weather Data'!F1733),0))</f>
        <v>7.1000003814697301</v>
      </c>
      <c r="K1732">
        <f>IF(G1732&lt;&gt;"",MAX('DDD Model Calculations'!$D$20-'Weather Data'!G1732,0),MAX('DDD Model Calculations'!$D$20-AVERAGE('Weather Data'!G1731,'Weather Data'!G1733),0))</f>
        <v>9.6999998092651367</v>
      </c>
      <c r="L1732" s="2">
        <f t="shared" si="135"/>
        <v>43370</v>
      </c>
      <c r="M1732">
        <f t="shared" si="136"/>
        <v>17246.800001464784</v>
      </c>
      <c r="N1732">
        <f t="shared" si="137"/>
        <v>18222.49999923259</v>
      </c>
      <c r="O1732">
        <f t="shared" si="138"/>
        <v>20658.099998310208</v>
      </c>
      <c r="P1732">
        <f t="shared" si="139"/>
        <v>25700.250012151897</v>
      </c>
    </row>
    <row r="1733" spans="1:16" x14ac:dyDescent="0.4">
      <c r="A1733" s="1">
        <v>2018</v>
      </c>
      <c r="B1733" s="1">
        <v>9</v>
      </c>
      <c r="C1733" s="1">
        <v>28</v>
      </c>
      <c r="D1733" s="1">
        <v>16.60000038146973</v>
      </c>
      <c r="E1733" s="1">
        <v>13.5</v>
      </c>
      <c r="F1733" s="1">
        <v>14.19999980926514</v>
      </c>
      <c r="G1733" s="1">
        <v>4.9000000953674316</v>
      </c>
      <c r="H1733">
        <f>IF(D1733&lt;&gt;"",MAX('DDD Model Calculations'!$D$20-'Weather Data'!D1733,0),MAX('DDD Model Calculations'!$D$20-AVERAGE('Weather Data'!D1732,'Weather Data'!D1734),0))</f>
        <v>1.3999996185302699</v>
      </c>
      <c r="I1733">
        <f>IF(E1733&lt;&gt;"",MAX('DDD Model Calculations'!$D$20-'Weather Data'!E1733,0),MAX('DDD Model Calculations'!$D$20-AVERAGE('Weather Data'!E1732,'Weather Data'!E1734),0))</f>
        <v>4.5</v>
      </c>
      <c r="J1733">
        <f>IF(F1733&lt;&gt;"",MAX('DDD Model Calculations'!$D$20-'Weather Data'!F1733,0),MAX('DDD Model Calculations'!$D$20-AVERAGE('Weather Data'!F1732,'Weather Data'!F1734),0))</f>
        <v>3.8000001907348597</v>
      </c>
      <c r="K1733">
        <f>IF(G1733&lt;&gt;"",MAX('DDD Model Calculations'!$D$20-'Weather Data'!G1733,0),MAX('DDD Model Calculations'!$D$20-AVERAGE('Weather Data'!G1732,'Weather Data'!G1734),0))</f>
        <v>13.099999904632568</v>
      </c>
      <c r="L1733" s="2">
        <f t="shared" si="135"/>
        <v>43371</v>
      </c>
      <c r="M1733">
        <f t="shared" si="136"/>
        <v>17248.200001083314</v>
      </c>
      <c r="N1733">
        <f t="shared" si="137"/>
        <v>18226.99999923259</v>
      </c>
      <c r="O1733">
        <f t="shared" si="138"/>
        <v>20661.899998500943</v>
      </c>
      <c r="P1733">
        <f t="shared" si="139"/>
        <v>25713.35001205653</v>
      </c>
    </row>
    <row r="1734" spans="1:16" x14ac:dyDescent="0.4">
      <c r="A1734" s="1">
        <v>2018</v>
      </c>
      <c r="B1734" s="1">
        <v>9</v>
      </c>
      <c r="C1734" s="1">
        <v>29</v>
      </c>
      <c r="D1734" s="1">
        <v>12.19999980926514</v>
      </c>
      <c r="E1734" s="1">
        <v>10.5</v>
      </c>
      <c r="F1734" s="1">
        <v>10.10000038146973</v>
      </c>
      <c r="G1734" s="1">
        <v>2.2999999523162842</v>
      </c>
      <c r="H1734">
        <f>IF(D1734&lt;&gt;"",MAX('DDD Model Calculations'!$D$20-'Weather Data'!D1734,0),MAX('DDD Model Calculations'!$D$20-AVERAGE('Weather Data'!D1733,'Weather Data'!D1735),0))</f>
        <v>5.8000001907348597</v>
      </c>
      <c r="I1734">
        <f>IF(E1734&lt;&gt;"",MAX('DDD Model Calculations'!$D$20-'Weather Data'!E1734,0),MAX('DDD Model Calculations'!$D$20-AVERAGE('Weather Data'!E1733,'Weather Data'!E1735),0))</f>
        <v>7.5</v>
      </c>
      <c r="J1734">
        <f>IF(F1734&lt;&gt;"",MAX('DDD Model Calculations'!$D$20-'Weather Data'!F1734,0),MAX('DDD Model Calculations'!$D$20-AVERAGE('Weather Data'!F1733,'Weather Data'!F1735),0))</f>
        <v>7.8999996185302699</v>
      </c>
      <c r="K1734">
        <f>IF(G1734&lt;&gt;"",MAX('DDD Model Calculations'!$D$20-'Weather Data'!G1734,0),MAX('DDD Model Calculations'!$D$20-AVERAGE('Weather Data'!G1733,'Weather Data'!G1735),0))</f>
        <v>15.700000047683716</v>
      </c>
      <c r="L1734" s="2">
        <f t="shared" si="135"/>
        <v>43372</v>
      </c>
      <c r="M1734">
        <f t="shared" si="136"/>
        <v>17254.000001274049</v>
      </c>
      <c r="N1734">
        <f t="shared" si="137"/>
        <v>18234.49999923259</v>
      </c>
      <c r="O1734">
        <f t="shared" si="138"/>
        <v>20669.799998119473</v>
      </c>
      <c r="P1734">
        <f t="shared" si="139"/>
        <v>25729.050012104213</v>
      </c>
    </row>
    <row r="1735" spans="1:16" x14ac:dyDescent="0.4">
      <c r="A1735" s="1">
        <v>2018</v>
      </c>
      <c r="B1735" s="1">
        <v>9</v>
      </c>
      <c r="C1735" s="1">
        <v>30</v>
      </c>
      <c r="D1735" s="1">
        <v>11.19999980926514</v>
      </c>
      <c r="E1735" s="1">
        <v>10.5</v>
      </c>
      <c r="F1735" s="1">
        <v>7.9000000953674316</v>
      </c>
      <c r="G1735" s="1">
        <v>5.4000000953674316</v>
      </c>
      <c r="H1735">
        <f>IF(D1735&lt;&gt;"",MAX('DDD Model Calculations'!$D$20-'Weather Data'!D1735,0),MAX('DDD Model Calculations'!$D$20-AVERAGE('Weather Data'!D1734,'Weather Data'!D1736),0))</f>
        <v>6.8000001907348597</v>
      </c>
      <c r="I1735">
        <f>IF(E1735&lt;&gt;"",MAX('DDD Model Calculations'!$D$20-'Weather Data'!E1735,0),MAX('DDD Model Calculations'!$D$20-AVERAGE('Weather Data'!E1734,'Weather Data'!E1736),0))</f>
        <v>7.5</v>
      </c>
      <c r="J1735">
        <f>IF(F1735&lt;&gt;"",MAX('DDD Model Calculations'!$D$20-'Weather Data'!F1735,0),MAX('DDD Model Calculations'!$D$20-AVERAGE('Weather Data'!F1734,'Weather Data'!F1736),0))</f>
        <v>10.099999904632568</v>
      </c>
      <c r="K1735">
        <f>IF(G1735&lt;&gt;"",MAX('DDD Model Calculations'!$D$20-'Weather Data'!G1735,0),MAX('DDD Model Calculations'!$D$20-AVERAGE('Weather Data'!G1734,'Weather Data'!G1736),0))</f>
        <v>12.599999904632568</v>
      </c>
      <c r="L1735" s="2">
        <f t="shared" si="135"/>
        <v>43373</v>
      </c>
      <c r="M1735">
        <f t="shared" si="136"/>
        <v>17260.800001464784</v>
      </c>
      <c r="N1735">
        <f t="shared" si="137"/>
        <v>18241.99999923259</v>
      </c>
      <c r="O1735">
        <f t="shared" si="138"/>
        <v>20679.899998024106</v>
      </c>
      <c r="P1735">
        <f t="shared" si="139"/>
        <v>25741.650012008846</v>
      </c>
    </row>
    <row r="1736" spans="1:16" x14ac:dyDescent="0.4">
      <c r="A1736" s="1">
        <v>2018</v>
      </c>
      <c r="B1736" s="1">
        <v>10</v>
      </c>
      <c r="C1736" s="1">
        <v>1</v>
      </c>
      <c r="D1736" s="1">
        <v>10</v>
      </c>
      <c r="E1736" s="1">
        <v>9.5</v>
      </c>
      <c r="F1736" s="1">
        <v>9.6999998092651367</v>
      </c>
      <c r="G1736" s="1">
        <v>2.7999999523162842</v>
      </c>
      <c r="H1736">
        <f>IF(D1736&lt;&gt;"",MAX('DDD Model Calculations'!$D$20-'Weather Data'!D1736,0),MAX('DDD Model Calculations'!$D$20-AVERAGE('Weather Data'!D1735,'Weather Data'!D1737),0))</f>
        <v>8</v>
      </c>
      <c r="I1736">
        <f>IF(E1736&lt;&gt;"",MAX('DDD Model Calculations'!$D$20-'Weather Data'!E1736,0),MAX('DDD Model Calculations'!$D$20-AVERAGE('Weather Data'!E1735,'Weather Data'!E1737),0))</f>
        <v>8.5</v>
      </c>
      <c r="J1736">
        <f>IF(F1736&lt;&gt;"",MAX('DDD Model Calculations'!$D$20-'Weather Data'!F1736,0),MAX('DDD Model Calculations'!$D$20-AVERAGE('Weather Data'!F1735,'Weather Data'!F1737),0))</f>
        <v>8.3000001907348633</v>
      </c>
      <c r="K1736">
        <f>IF(G1736&lt;&gt;"",MAX('DDD Model Calculations'!$D$20-'Weather Data'!G1736,0),MAX('DDD Model Calculations'!$D$20-AVERAGE('Weather Data'!G1735,'Weather Data'!G1737),0))</f>
        <v>15.200000047683716</v>
      </c>
      <c r="L1736" s="2">
        <f t="shared" si="135"/>
        <v>43374</v>
      </c>
      <c r="M1736">
        <f t="shared" si="136"/>
        <v>17268.800001464784</v>
      </c>
      <c r="N1736">
        <f t="shared" si="137"/>
        <v>18250.49999923259</v>
      </c>
      <c r="O1736">
        <f t="shared" si="138"/>
        <v>20688.199998214841</v>
      </c>
      <c r="P1736">
        <f t="shared" si="139"/>
        <v>25756.85001205653</v>
      </c>
    </row>
    <row r="1737" spans="1:16" x14ac:dyDescent="0.4">
      <c r="A1737" s="1">
        <v>2018</v>
      </c>
      <c r="B1737" s="1">
        <v>10</v>
      </c>
      <c r="C1737" s="1">
        <v>2</v>
      </c>
      <c r="D1737" s="1">
        <v>11.19999980926514</v>
      </c>
      <c r="E1737" s="1">
        <v>15.30000019073486</v>
      </c>
      <c r="F1737" s="1">
        <v>8.3999996185302734</v>
      </c>
      <c r="G1737" s="1">
        <v>6.9000000953674316</v>
      </c>
      <c r="H1737">
        <f>IF(D1737&lt;&gt;"",MAX('DDD Model Calculations'!$D$20-'Weather Data'!D1737,0),MAX('DDD Model Calculations'!$D$20-AVERAGE('Weather Data'!D1736,'Weather Data'!D1738),0))</f>
        <v>6.8000001907348597</v>
      </c>
      <c r="I1737">
        <f>IF(E1737&lt;&gt;"",MAX('DDD Model Calculations'!$D$20-'Weather Data'!E1737,0),MAX('DDD Model Calculations'!$D$20-AVERAGE('Weather Data'!E1736,'Weather Data'!E1738),0))</f>
        <v>2.6999998092651403</v>
      </c>
      <c r="J1737">
        <f>IF(F1737&lt;&gt;"",MAX('DDD Model Calculations'!$D$20-'Weather Data'!F1737,0),MAX('DDD Model Calculations'!$D$20-AVERAGE('Weather Data'!F1736,'Weather Data'!F1738),0))</f>
        <v>9.6000003814697266</v>
      </c>
      <c r="K1737">
        <f>IF(G1737&lt;&gt;"",MAX('DDD Model Calculations'!$D$20-'Weather Data'!G1737,0),MAX('DDD Model Calculations'!$D$20-AVERAGE('Weather Data'!G1736,'Weather Data'!G1738),0))</f>
        <v>11.099999904632568</v>
      </c>
      <c r="L1737" s="2">
        <f t="shared" si="135"/>
        <v>43375</v>
      </c>
      <c r="M1737">
        <f t="shared" si="136"/>
        <v>17275.600001655519</v>
      </c>
      <c r="N1737">
        <f t="shared" si="137"/>
        <v>18253.199999041855</v>
      </c>
      <c r="O1737">
        <f t="shared" si="138"/>
        <v>20697.799998596311</v>
      </c>
      <c r="P1737">
        <f t="shared" si="139"/>
        <v>25767.950011961162</v>
      </c>
    </row>
    <row r="1738" spans="1:16" x14ac:dyDescent="0.4">
      <c r="A1738" s="1">
        <v>2018</v>
      </c>
      <c r="B1738" s="1">
        <v>10</v>
      </c>
      <c r="C1738" s="1">
        <v>3</v>
      </c>
      <c r="D1738" s="1">
        <v>14.30000019073486</v>
      </c>
      <c r="E1738" s="1">
        <v>15.60000038146973</v>
      </c>
      <c r="F1738" s="1">
        <v>10.80000019073486</v>
      </c>
      <c r="G1738" s="1">
        <v>9.3000001907348633</v>
      </c>
      <c r="H1738">
        <f>IF(D1738&lt;&gt;"",MAX('DDD Model Calculations'!$D$20-'Weather Data'!D1738,0),MAX('DDD Model Calculations'!$D$20-AVERAGE('Weather Data'!D1737,'Weather Data'!D1739),0))</f>
        <v>3.6999998092651403</v>
      </c>
      <c r="I1738">
        <f>IF(E1738&lt;&gt;"",MAX('DDD Model Calculations'!$D$20-'Weather Data'!E1738,0),MAX('DDD Model Calculations'!$D$20-AVERAGE('Weather Data'!E1737,'Weather Data'!E1739),0))</f>
        <v>2.3999996185302699</v>
      </c>
      <c r="J1738">
        <f>IF(F1738&lt;&gt;"",MAX('DDD Model Calculations'!$D$20-'Weather Data'!F1738,0),MAX('DDD Model Calculations'!$D$20-AVERAGE('Weather Data'!F1737,'Weather Data'!F1739),0))</f>
        <v>7.1999998092651403</v>
      </c>
      <c r="K1738">
        <f>IF(G1738&lt;&gt;"",MAX('DDD Model Calculations'!$D$20-'Weather Data'!G1738,0),MAX('DDD Model Calculations'!$D$20-AVERAGE('Weather Data'!G1737,'Weather Data'!G1739),0))</f>
        <v>8.6999998092651367</v>
      </c>
      <c r="L1738" s="2">
        <f t="shared" si="135"/>
        <v>43376</v>
      </c>
      <c r="M1738">
        <f t="shared" si="136"/>
        <v>17279.300001464784</v>
      </c>
      <c r="N1738">
        <f t="shared" si="137"/>
        <v>18255.599998660386</v>
      </c>
      <c r="O1738">
        <f t="shared" si="138"/>
        <v>20704.999998405576</v>
      </c>
      <c r="P1738">
        <f t="shared" si="139"/>
        <v>25776.650011770427</v>
      </c>
    </row>
    <row r="1739" spans="1:16" x14ac:dyDescent="0.4">
      <c r="A1739" s="1">
        <v>2018</v>
      </c>
      <c r="B1739" s="1">
        <v>10</v>
      </c>
      <c r="C1739" s="1">
        <v>4</v>
      </c>
      <c r="D1739" s="1">
        <v>14.60000038146973</v>
      </c>
      <c r="E1739" s="1">
        <v>13</v>
      </c>
      <c r="F1739" s="1">
        <v>14.30000019073486</v>
      </c>
      <c r="G1739" s="1">
        <v>3.4000000953674321</v>
      </c>
      <c r="H1739">
        <f>IF(D1739&lt;&gt;"",MAX('DDD Model Calculations'!$D$20-'Weather Data'!D1739,0),MAX('DDD Model Calculations'!$D$20-AVERAGE('Weather Data'!D1738,'Weather Data'!D1740),0))</f>
        <v>3.3999996185302699</v>
      </c>
      <c r="I1739">
        <f>IF(E1739&lt;&gt;"",MAX('DDD Model Calculations'!$D$20-'Weather Data'!E1739,0),MAX('DDD Model Calculations'!$D$20-AVERAGE('Weather Data'!E1738,'Weather Data'!E1740),0))</f>
        <v>5</v>
      </c>
      <c r="J1739">
        <f>IF(F1739&lt;&gt;"",MAX('DDD Model Calculations'!$D$20-'Weather Data'!F1739,0),MAX('DDD Model Calculations'!$D$20-AVERAGE('Weather Data'!F1738,'Weather Data'!F1740),0))</f>
        <v>3.6999998092651403</v>
      </c>
      <c r="K1739">
        <f>IF(G1739&lt;&gt;"",MAX('DDD Model Calculations'!$D$20-'Weather Data'!G1739,0),MAX('DDD Model Calculations'!$D$20-AVERAGE('Weather Data'!G1738,'Weather Data'!G1740),0))</f>
        <v>14.599999904632568</v>
      </c>
      <c r="L1739" s="2">
        <f t="shared" si="135"/>
        <v>43377</v>
      </c>
      <c r="M1739">
        <f t="shared" si="136"/>
        <v>17282.700001083314</v>
      </c>
      <c r="N1739">
        <f t="shared" si="137"/>
        <v>18260.599998660386</v>
      </c>
      <c r="O1739">
        <f t="shared" si="138"/>
        <v>20708.699998214841</v>
      </c>
      <c r="P1739">
        <f t="shared" si="139"/>
        <v>25791.25001167506</v>
      </c>
    </row>
    <row r="1740" spans="1:16" x14ac:dyDescent="0.4">
      <c r="A1740" s="1">
        <v>2018</v>
      </c>
      <c r="B1740" s="1">
        <v>10</v>
      </c>
      <c r="C1740" s="1">
        <v>5</v>
      </c>
      <c r="D1740" s="1">
        <v>8.8999996185302734</v>
      </c>
      <c r="E1740" s="1">
        <v>7.3000001907348633</v>
      </c>
      <c r="F1740" s="1">
        <v>6.4000000953674316</v>
      </c>
      <c r="G1740" s="1">
        <v>3.4000000953674321</v>
      </c>
      <c r="H1740">
        <f>IF(D1740&lt;&gt;"",MAX('DDD Model Calculations'!$D$20-'Weather Data'!D1740,0),MAX('DDD Model Calculations'!$D$20-AVERAGE('Weather Data'!D1739,'Weather Data'!D1741),0))</f>
        <v>9.1000003814697266</v>
      </c>
      <c r="I1740">
        <f>IF(E1740&lt;&gt;"",MAX('DDD Model Calculations'!$D$20-'Weather Data'!E1740,0),MAX('DDD Model Calculations'!$D$20-AVERAGE('Weather Data'!E1739,'Weather Data'!E1741),0))</f>
        <v>10.699999809265137</v>
      </c>
      <c r="J1740">
        <f>IF(F1740&lt;&gt;"",MAX('DDD Model Calculations'!$D$20-'Weather Data'!F1740,0),MAX('DDD Model Calculations'!$D$20-AVERAGE('Weather Data'!F1739,'Weather Data'!F1741),0))</f>
        <v>11.599999904632568</v>
      </c>
      <c r="K1740">
        <f>IF(G1740&lt;&gt;"",MAX('DDD Model Calculations'!$D$20-'Weather Data'!G1740,0),MAX('DDD Model Calculations'!$D$20-AVERAGE('Weather Data'!G1739,'Weather Data'!G1741),0))</f>
        <v>14.599999904632568</v>
      </c>
      <c r="L1740" s="2">
        <f t="shared" si="135"/>
        <v>43378</v>
      </c>
      <c r="M1740">
        <f t="shared" si="136"/>
        <v>17291.800001464784</v>
      </c>
      <c r="N1740">
        <f t="shared" si="137"/>
        <v>18271.299998469651</v>
      </c>
      <c r="O1740">
        <f t="shared" si="138"/>
        <v>20720.299998119473</v>
      </c>
      <c r="P1740">
        <f t="shared" si="139"/>
        <v>25805.850011579692</v>
      </c>
    </row>
    <row r="1741" spans="1:16" x14ac:dyDescent="0.4">
      <c r="A1741" s="1">
        <v>2018</v>
      </c>
      <c r="B1741" s="1">
        <v>10</v>
      </c>
      <c r="C1741" s="1">
        <v>6</v>
      </c>
      <c r="D1741" s="1">
        <v>13.10000038146973</v>
      </c>
      <c r="E1741" s="1">
        <v>16.89999961853027</v>
      </c>
      <c r="F1741" s="1">
        <v>7.5</v>
      </c>
      <c r="G1741" s="1">
        <v>6.4000000953674316</v>
      </c>
      <c r="H1741">
        <f>IF(D1741&lt;&gt;"",MAX('DDD Model Calculations'!$D$20-'Weather Data'!D1741,0),MAX('DDD Model Calculations'!$D$20-AVERAGE('Weather Data'!D1740,'Weather Data'!D1742),0))</f>
        <v>4.8999996185302699</v>
      </c>
      <c r="I1741">
        <f>IF(E1741&lt;&gt;"",MAX('DDD Model Calculations'!$D$20-'Weather Data'!E1741,0),MAX('DDD Model Calculations'!$D$20-AVERAGE('Weather Data'!E1740,'Weather Data'!E1742),0))</f>
        <v>1.1000003814697301</v>
      </c>
      <c r="J1741">
        <f>IF(F1741&lt;&gt;"",MAX('DDD Model Calculations'!$D$20-'Weather Data'!F1741,0),MAX('DDD Model Calculations'!$D$20-AVERAGE('Weather Data'!F1740,'Weather Data'!F1742),0))</f>
        <v>10.5</v>
      </c>
      <c r="K1741">
        <f>IF(G1741&lt;&gt;"",MAX('DDD Model Calculations'!$D$20-'Weather Data'!G1741,0),MAX('DDD Model Calculations'!$D$20-AVERAGE('Weather Data'!G1740,'Weather Data'!G1742),0))</f>
        <v>11.599999904632568</v>
      </c>
      <c r="L1741" s="2">
        <f t="shared" si="135"/>
        <v>43379</v>
      </c>
      <c r="M1741">
        <f t="shared" si="136"/>
        <v>17296.700001083314</v>
      </c>
      <c r="N1741">
        <f t="shared" si="137"/>
        <v>18272.39999885112</v>
      </c>
      <c r="O1741">
        <f t="shared" si="138"/>
        <v>20730.799998119473</v>
      </c>
      <c r="P1741">
        <f t="shared" si="139"/>
        <v>25817.450011484325</v>
      </c>
    </row>
    <row r="1742" spans="1:16" x14ac:dyDescent="0.4">
      <c r="A1742" s="1">
        <v>2018</v>
      </c>
      <c r="B1742" s="1">
        <v>10</v>
      </c>
      <c r="C1742" s="1">
        <v>7</v>
      </c>
      <c r="D1742" s="1">
        <v>13.10000038146973</v>
      </c>
      <c r="E1742" s="1">
        <v>14.30000019073486</v>
      </c>
      <c r="F1742" s="1">
        <v>9.3000001907348633</v>
      </c>
      <c r="G1742" s="1">
        <v>4.0999999046325684</v>
      </c>
      <c r="H1742">
        <f>IF(D1742&lt;&gt;"",MAX('DDD Model Calculations'!$D$20-'Weather Data'!D1742,0),MAX('DDD Model Calculations'!$D$20-AVERAGE('Weather Data'!D1741,'Weather Data'!D1743),0))</f>
        <v>4.8999996185302699</v>
      </c>
      <c r="I1742">
        <f>IF(E1742&lt;&gt;"",MAX('DDD Model Calculations'!$D$20-'Weather Data'!E1742,0),MAX('DDD Model Calculations'!$D$20-AVERAGE('Weather Data'!E1741,'Weather Data'!E1743),0))</f>
        <v>3.6999998092651403</v>
      </c>
      <c r="J1742">
        <f>IF(F1742&lt;&gt;"",MAX('DDD Model Calculations'!$D$20-'Weather Data'!F1742,0),MAX('DDD Model Calculations'!$D$20-AVERAGE('Weather Data'!F1741,'Weather Data'!F1743),0))</f>
        <v>8.6999998092651367</v>
      </c>
      <c r="K1742">
        <f>IF(G1742&lt;&gt;"",MAX('DDD Model Calculations'!$D$20-'Weather Data'!G1742,0),MAX('DDD Model Calculations'!$D$20-AVERAGE('Weather Data'!G1741,'Weather Data'!G1743),0))</f>
        <v>13.900000095367432</v>
      </c>
      <c r="L1742" s="2">
        <f t="shared" si="135"/>
        <v>43380</v>
      </c>
      <c r="M1742">
        <f t="shared" si="136"/>
        <v>17301.600000701845</v>
      </c>
      <c r="N1742">
        <f t="shared" si="137"/>
        <v>18276.099998660386</v>
      </c>
      <c r="O1742">
        <f t="shared" si="138"/>
        <v>20739.499997928739</v>
      </c>
      <c r="P1742">
        <f t="shared" si="139"/>
        <v>25831.350011579692</v>
      </c>
    </row>
    <row r="1743" spans="1:16" x14ac:dyDescent="0.4">
      <c r="A1743" s="1">
        <v>2018</v>
      </c>
      <c r="B1743" s="1">
        <v>10</v>
      </c>
      <c r="C1743" s="1">
        <v>8</v>
      </c>
      <c r="D1743" s="1">
        <v>12.60000038146973</v>
      </c>
      <c r="E1743" s="1">
        <v>19.60000038146973</v>
      </c>
      <c r="F1743" s="1">
        <v>8</v>
      </c>
      <c r="G1743" s="1">
        <v>5.6999998092651367</v>
      </c>
      <c r="H1743">
        <f>IF(D1743&lt;&gt;"",MAX('DDD Model Calculations'!$D$20-'Weather Data'!D1743,0),MAX('DDD Model Calculations'!$D$20-AVERAGE('Weather Data'!D1742,'Weather Data'!D1744),0))</f>
        <v>5.3999996185302699</v>
      </c>
      <c r="I1743">
        <f>IF(E1743&lt;&gt;"",MAX('DDD Model Calculations'!$D$20-'Weather Data'!E1743,0),MAX('DDD Model Calculations'!$D$20-AVERAGE('Weather Data'!E1742,'Weather Data'!E1744),0))</f>
        <v>0</v>
      </c>
      <c r="J1743">
        <f>IF(F1743&lt;&gt;"",MAX('DDD Model Calculations'!$D$20-'Weather Data'!F1743,0),MAX('DDD Model Calculations'!$D$20-AVERAGE('Weather Data'!F1742,'Weather Data'!F1744),0))</f>
        <v>10</v>
      </c>
      <c r="K1743">
        <f>IF(G1743&lt;&gt;"",MAX('DDD Model Calculations'!$D$20-'Weather Data'!G1743,0),MAX('DDD Model Calculations'!$D$20-AVERAGE('Weather Data'!G1742,'Weather Data'!G1744),0))</f>
        <v>12.300000190734863</v>
      </c>
      <c r="L1743" s="2">
        <f t="shared" si="135"/>
        <v>43381</v>
      </c>
      <c r="M1743">
        <f t="shared" si="136"/>
        <v>17307.000000320375</v>
      </c>
      <c r="N1743">
        <f t="shared" si="137"/>
        <v>18276.099998660386</v>
      </c>
      <c r="O1743">
        <f t="shared" si="138"/>
        <v>20749.499997928739</v>
      </c>
      <c r="P1743">
        <f t="shared" si="139"/>
        <v>25843.650011770427</v>
      </c>
    </row>
    <row r="1744" spans="1:16" x14ac:dyDescent="0.4">
      <c r="A1744" s="1">
        <v>2018</v>
      </c>
      <c r="B1744" s="1">
        <v>10</v>
      </c>
      <c r="C1744" s="1">
        <v>9</v>
      </c>
      <c r="D1744" s="1">
        <v>21.20000076293945</v>
      </c>
      <c r="E1744" s="1">
        <v>22.20000076293945</v>
      </c>
      <c r="F1744" s="1">
        <v>17.79999923706055</v>
      </c>
      <c r="G1744" s="1">
        <v>4.6999998092651367</v>
      </c>
      <c r="H1744">
        <f>IF(D1744&lt;&gt;"",MAX('DDD Model Calculations'!$D$20-'Weather Data'!D1744,0),MAX('DDD Model Calculations'!$D$20-AVERAGE('Weather Data'!D1743,'Weather Data'!D1745),0))</f>
        <v>0</v>
      </c>
      <c r="I1744">
        <f>IF(E1744&lt;&gt;"",MAX('DDD Model Calculations'!$D$20-'Weather Data'!E1744,0),MAX('DDD Model Calculations'!$D$20-AVERAGE('Weather Data'!E1743,'Weather Data'!E1745),0))</f>
        <v>0</v>
      </c>
      <c r="J1744">
        <f>IF(F1744&lt;&gt;"",MAX('DDD Model Calculations'!$D$20-'Weather Data'!F1744,0),MAX('DDD Model Calculations'!$D$20-AVERAGE('Weather Data'!F1743,'Weather Data'!F1745),0))</f>
        <v>0.20000076293944957</v>
      </c>
      <c r="K1744">
        <f>IF(G1744&lt;&gt;"",MAX('DDD Model Calculations'!$D$20-'Weather Data'!G1744,0),MAX('DDD Model Calculations'!$D$20-AVERAGE('Weather Data'!G1743,'Weather Data'!G1745),0))</f>
        <v>13.300000190734863</v>
      </c>
      <c r="L1744" s="2">
        <f t="shared" si="135"/>
        <v>43382</v>
      </c>
      <c r="M1744">
        <f t="shared" si="136"/>
        <v>17307.000000320375</v>
      </c>
      <c r="N1744">
        <f t="shared" si="137"/>
        <v>18276.099998660386</v>
      </c>
      <c r="O1744">
        <f t="shared" si="138"/>
        <v>20749.699998691678</v>
      </c>
      <c r="P1744">
        <f t="shared" si="139"/>
        <v>25856.950011961162</v>
      </c>
    </row>
    <row r="1745" spans="1:16" x14ac:dyDescent="0.4">
      <c r="A1745" s="1">
        <v>2018</v>
      </c>
      <c r="B1745" s="1">
        <v>10</v>
      </c>
      <c r="C1745" s="1">
        <v>10</v>
      </c>
      <c r="D1745" s="1">
        <v>23</v>
      </c>
      <c r="E1745" s="1">
        <v>21.10000038146973</v>
      </c>
      <c r="F1745" s="1">
        <v>18.70000076293945</v>
      </c>
      <c r="G1745" s="1">
        <v>2.7000000476837158</v>
      </c>
      <c r="H1745">
        <f>IF(D1745&lt;&gt;"",MAX('DDD Model Calculations'!$D$20-'Weather Data'!D1745,0),MAX('DDD Model Calculations'!$D$20-AVERAGE('Weather Data'!D1744,'Weather Data'!D1746),0))</f>
        <v>0</v>
      </c>
      <c r="I1745">
        <f>IF(E1745&lt;&gt;"",MAX('DDD Model Calculations'!$D$20-'Weather Data'!E1745,0),MAX('DDD Model Calculations'!$D$20-AVERAGE('Weather Data'!E1744,'Weather Data'!E1746),0))</f>
        <v>0</v>
      </c>
      <c r="J1745">
        <f>IF(F1745&lt;&gt;"",MAX('DDD Model Calculations'!$D$20-'Weather Data'!F1745,0),MAX('DDD Model Calculations'!$D$20-AVERAGE('Weather Data'!F1744,'Weather Data'!F1746),0))</f>
        <v>0</v>
      </c>
      <c r="K1745">
        <f>IF(G1745&lt;&gt;"",MAX('DDD Model Calculations'!$D$20-'Weather Data'!G1745,0),MAX('DDD Model Calculations'!$D$20-AVERAGE('Weather Data'!G1744,'Weather Data'!G1746),0))</f>
        <v>15.299999952316284</v>
      </c>
      <c r="L1745" s="2">
        <f t="shared" si="135"/>
        <v>43383</v>
      </c>
      <c r="M1745">
        <f t="shared" si="136"/>
        <v>17307.000000320375</v>
      </c>
      <c r="N1745">
        <f t="shared" si="137"/>
        <v>18276.099998660386</v>
      </c>
      <c r="O1745">
        <f t="shared" si="138"/>
        <v>20749.699998691678</v>
      </c>
      <c r="P1745">
        <f t="shared" si="139"/>
        <v>25872.250011913478</v>
      </c>
    </row>
    <row r="1746" spans="1:16" x14ac:dyDescent="0.4">
      <c r="A1746" s="1">
        <v>2018</v>
      </c>
      <c r="B1746" s="1">
        <v>10</v>
      </c>
      <c r="C1746" s="1">
        <v>11</v>
      </c>
      <c r="D1746" s="1">
        <v>15</v>
      </c>
      <c r="E1746" s="1">
        <v>13.60000038146973</v>
      </c>
      <c r="F1746" s="1">
        <v>10.19999980926514</v>
      </c>
      <c r="G1746" s="1">
        <v>1.200000047683716</v>
      </c>
      <c r="H1746">
        <f>IF(D1746&lt;&gt;"",MAX('DDD Model Calculations'!$D$20-'Weather Data'!D1746,0),MAX('DDD Model Calculations'!$D$20-AVERAGE('Weather Data'!D1745,'Weather Data'!D1747),0))</f>
        <v>3</v>
      </c>
      <c r="I1746">
        <f>IF(E1746&lt;&gt;"",MAX('DDD Model Calculations'!$D$20-'Weather Data'!E1746,0),MAX('DDD Model Calculations'!$D$20-AVERAGE('Weather Data'!E1745,'Weather Data'!E1747),0))</f>
        <v>4.3999996185302699</v>
      </c>
      <c r="J1746">
        <f>IF(F1746&lt;&gt;"",MAX('DDD Model Calculations'!$D$20-'Weather Data'!F1746,0),MAX('DDD Model Calculations'!$D$20-AVERAGE('Weather Data'!F1745,'Weather Data'!F1747),0))</f>
        <v>7.8000001907348597</v>
      </c>
      <c r="K1746">
        <f>IF(G1746&lt;&gt;"",MAX('DDD Model Calculations'!$D$20-'Weather Data'!G1746,0),MAX('DDD Model Calculations'!$D$20-AVERAGE('Weather Data'!G1745,'Weather Data'!G1747),0))</f>
        <v>16.799999952316284</v>
      </c>
      <c r="L1746" s="2">
        <f t="shared" si="135"/>
        <v>43384</v>
      </c>
      <c r="M1746">
        <f t="shared" si="136"/>
        <v>17310.000000320375</v>
      </c>
      <c r="N1746">
        <f t="shared" si="137"/>
        <v>18280.499998278916</v>
      </c>
      <c r="O1746">
        <f t="shared" si="138"/>
        <v>20757.499998882413</v>
      </c>
      <c r="P1746">
        <f t="shared" si="139"/>
        <v>25889.050011865795</v>
      </c>
    </row>
    <row r="1747" spans="1:16" x14ac:dyDescent="0.4">
      <c r="A1747" s="1">
        <v>2018</v>
      </c>
      <c r="B1747" s="1">
        <v>10</v>
      </c>
      <c r="C1747" s="1">
        <v>12</v>
      </c>
      <c r="D1747" s="1">
        <v>8.1999998092651367</v>
      </c>
      <c r="E1747" s="1">
        <v>5.9000000953674316</v>
      </c>
      <c r="F1747" s="1">
        <v>8</v>
      </c>
      <c r="G1747" s="1">
        <v>0</v>
      </c>
      <c r="H1747">
        <f>IF(D1747&lt;&gt;"",MAX('DDD Model Calculations'!$D$20-'Weather Data'!D1747,0),MAX('DDD Model Calculations'!$D$20-AVERAGE('Weather Data'!D1746,'Weather Data'!D1748),0))</f>
        <v>9.8000001907348633</v>
      </c>
      <c r="I1747">
        <f>IF(E1747&lt;&gt;"",MAX('DDD Model Calculations'!$D$20-'Weather Data'!E1747,0),MAX('DDD Model Calculations'!$D$20-AVERAGE('Weather Data'!E1746,'Weather Data'!E1748),0))</f>
        <v>12.099999904632568</v>
      </c>
      <c r="J1747">
        <f>IF(F1747&lt;&gt;"",MAX('DDD Model Calculations'!$D$20-'Weather Data'!F1747,0),MAX('DDD Model Calculations'!$D$20-AVERAGE('Weather Data'!F1746,'Weather Data'!F1748),0))</f>
        <v>10</v>
      </c>
      <c r="K1747">
        <f>IF(G1747&lt;&gt;"",MAX('DDD Model Calculations'!$D$20-'Weather Data'!G1747,0),MAX('DDD Model Calculations'!$D$20-AVERAGE('Weather Data'!G1746,'Weather Data'!G1748),0))</f>
        <v>18</v>
      </c>
      <c r="L1747" s="2">
        <f t="shared" si="135"/>
        <v>43385</v>
      </c>
      <c r="M1747">
        <f t="shared" si="136"/>
        <v>17319.80000051111</v>
      </c>
      <c r="N1747">
        <f t="shared" si="137"/>
        <v>18292.599998183548</v>
      </c>
      <c r="O1747">
        <f t="shared" si="138"/>
        <v>20767.499998882413</v>
      </c>
      <c r="P1747">
        <f t="shared" si="139"/>
        <v>25907.050011865795</v>
      </c>
    </row>
    <row r="1748" spans="1:16" x14ac:dyDescent="0.4">
      <c r="A1748" s="1">
        <v>2018</v>
      </c>
      <c r="B1748" s="1">
        <v>10</v>
      </c>
      <c r="C1748" s="1">
        <v>13</v>
      </c>
      <c r="D1748" s="1">
        <v>6.6999998092651367</v>
      </c>
      <c r="E1748" s="1">
        <v>6</v>
      </c>
      <c r="F1748" s="1">
        <v>5.3000001907348633</v>
      </c>
      <c r="G1748" s="1">
        <v>0.20000000298023221</v>
      </c>
      <c r="H1748">
        <f>IF(D1748&lt;&gt;"",MAX('DDD Model Calculations'!$D$20-'Weather Data'!D1748,0),MAX('DDD Model Calculations'!$D$20-AVERAGE('Weather Data'!D1747,'Weather Data'!D1749),0))</f>
        <v>11.300000190734863</v>
      </c>
      <c r="I1748">
        <f>IF(E1748&lt;&gt;"",MAX('DDD Model Calculations'!$D$20-'Weather Data'!E1748,0),MAX('DDD Model Calculations'!$D$20-AVERAGE('Weather Data'!E1747,'Weather Data'!E1749),0))</f>
        <v>12</v>
      </c>
      <c r="J1748">
        <f>IF(F1748&lt;&gt;"",MAX('DDD Model Calculations'!$D$20-'Weather Data'!F1748,0),MAX('DDD Model Calculations'!$D$20-AVERAGE('Weather Data'!F1747,'Weather Data'!F1749),0))</f>
        <v>12.699999809265137</v>
      </c>
      <c r="K1748">
        <f>IF(G1748&lt;&gt;"",MAX('DDD Model Calculations'!$D$20-'Weather Data'!G1748,0),MAX('DDD Model Calculations'!$D$20-AVERAGE('Weather Data'!G1747,'Weather Data'!G1749),0))</f>
        <v>17.799999997019768</v>
      </c>
      <c r="L1748" s="2">
        <f t="shared" si="135"/>
        <v>43386</v>
      </c>
      <c r="M1748">
        <f t="shared" si="136"/>
        <v>17331.100000701845</v>
      </c>
      <c r="N1748">
        <f t="shared" si="137"/>
        <v>18304.599998183548</v>
      </c>
      <c r="O1748">
        <f t="shared" si="138"/>
        <v>20780.199998691678</v>
      </c>
      <c r="P1748">
        <f t="shared" si="139"/>
        <v>25924.850011862814</v>
      </c>
    </row>
    <row r="1749" spans="1:16" x14ac:dyDescent="0.4">
      <c r="A1749" s="1">
        <v>2018</v>
      </c>
      <c r="B1749" s="1">
        <v>10</v>
      </c>
      <c r="C1749" s="1">
        <v>14</v>
      </c>
      <c r="D1749" s="1">
        <v>9.1999998092651367</v>
      </c>
      <c r="E1749" s="1">
        <v>7.3000001907348633</v>
      </c>
      <c r="F1749" s="1">
        <v>7.1999998092651367</v>
      </c>
      <c r="G1749" s="1">
        <v>2.2999999523162842</v>
      </c>
      <c r="H1749">
        <f>IF(D1749&lt;&gt;"",MAX('DDD Model Calculations'!$D$20-'Weather Data'!D1749,0),MAX('DDD Model Calculations'!$D$20-AVERAGE('Weather Data'!D1748,'Weather Data'!D1750),0))</f>
        <v>8.8000001907348633</v>
      </c>
      <c r="I1749">
        <f>IF(E1749&lt;&gt;"",MAX('DDD Model Calculations'!$D$20-'Weather Data'!E1749,0),MAX('DDD Model Calculations'!$D$20-AVERAGE('Weather Data'!E1748,'Weather Data'!E1750),0))</f>
        <v>10.699999809265137</v>
      </c>
      <c r="J1749">
        <f>IF(F1749&lt;&gt;"",MAX('DDD Model Calculations'!$D$20-'Weather Data'!F1749,0),MAX('DDD Model Calculations'!$D$20-AVERAGE('Weather Data'!F1748,'Weather Data'!F1750),0))</f>
        <v>10.800000190734863</v>
      </c>
      <c r="K1749">
        <f>IF(G1749&lt;&gt;"",MAX('DDD Model Calculations'!$D$20-'Weather Data'!G1749,0),MAX('DDD Model Calculations'!$D$20-AVERAGE('Weather Data'!G1748,'Weather Data'!G1750),0))</f>
        <v>15.700000047683716</v>
      </c>
      <c r="L1749" s="2">
        <f t="shared" si="135"/>
        <v>43387</v>
      </c>
      <c r="M1749">
        <f t="shared" si="136"/>
        <v>17339.90000089258</v>
      </c>
      <c r="N1749">
        <f t="shared" si="137"/>
        <v>18315.299997992814</v>
      </c>
      <c r="O1749">
        <f t="shared" si="138"/>
        <v>20790.999998882413</v>
      </c>
      <c r="P1749">
        <f t="shared" si="139"/>
        <v>25940.550011910498</v>
      </c>
    </row>
    <row r="1750" spans="1:16" x14ac:dyDescent="0.4">
      <c r="A1750" s="1">
        <v>2018</v>
      </c>
      <c r="B1750" s="1">
        <v>10</v>
      </c>
      <c r="C1750" s="1">
        <v>15</v>
      </c>
      <c r="D1750" s="1">
        <v>8</v>
      </c>
      <c r="E1750" s="1">
        <v>6.3000001907348633</v>
      </c>
      <c r="F1750" s="1">
        <v>6.5999999046325684</v>
      </c>
      <c r="G1750" s="1">
        <v>2.2999999523162842</v>
      </c>
      <c r="H1750">
        <f>IF(D1750&lt;&gt;"",MAX('DDD Model Calculations'!$D$20-'Weather Data'!D1750,0),MAX('DDD Model Calculations'!$D$20-AVERAGE('Weather Data'!D1749,'Weather Data'!D1751),0))</f>
        <v>10</v>
      </c>
      <c r="I1750">
        <f>IF(E1750&lt;&gt;"",MAX('DDD Model Calculations'!$D$20-'Weather Data'!E1750,0),MAX('DDD Model Calculations'!$D$20-AVERAGE('Weather Data'!E1749,'Weather Data'!E1751),0))</f>
        <v>11.699999809265137</v>
      </c>
      <c r="J1750">
        <f>IF(F1750&lt;&gt;"",MAX('DDD Model Calculations'!$D$20-'Weather Data'!F1750,0),MAX('DDD Model Calculations'!$D$20-AVERAGE('Weather Data'!F1749,'Weather Data'!F1751),0))</f>
        <v>11.400000095367432</v>
      </c>
      <c r="K1750">
        <f>IF(G1750&lt;&gt;"",MAX('DDD Model Calculations'!$D$20-'Weather Data'!G1750,0),MAX('DDD Model Calculations'!$D$20-AVERAGE('Weather Data'!G1749,'Weather Data'!G1751),0))</f>
        <v>15.700000047683716</v>
      </c>
      <c r="L1750" s="2">
        <f t="shared" si="135"/>
        <v>43388</v>
      </c>
      <c r="M1750">
        <f t="shared" si="136"/>
        <v>17349.90000089258</v>
      </c>
      <c r="N1750">
        <f t="shared" si="137"/>
        <v>18326.999997802079</v>
      </c>
      <c r="O1750">
        <f t="shared" si="138"/>
        <v>20802.39999897778</v>
      </c>
      <c r="P1750">
        <f t="shared" si="139"/>
        <v>25956.250011958182</v>
      </c>
    </row>
    <row r="1751" spans="1:16" x14ac:dyDescent="0.4">
      <c r="A1751" s="1">
        <v>2018</v>
      </c>
      <c r="B1751" s="1">
        <v>10</v>
      </c>
      <c r="C1751" s="1">
        <v>16</v>
      </c>
      <c r="D1751" s="1">
        <v>6.5</v>
      </c>
      <c r="E1751" s="1">
        <v>5.3000001907348633</v>
      </c>
      <c r="F1751" s="1">
        <v>5.3000001907348633</v>
      </c>
      <c r="G1751" s="1">
        <v>3</v>
      </c>
      <c r="H1751">
        <f>IF(D1751&lt;&gt;"",MAX('DDD Model Calculations'!$D$20-'Weather Data'!D1751,0),MAX('DDD Model Calculations'!$D$20-AVERAGE('Weather Data'!D1750,'Weather Data'!D1752),0))</f>
        <v>11.5</v>
      </c>
      <c r="I1751">
        <f>IF(E1751&lt;&gt;"",MAX('DDD Model Calculations'!$D$20-'Weather Data'!E1751,0),MAX('DDD Model Calculations'!$D$20-AVERAGE('Weather Data'!E1750,'Weather Data'!E1752),0))</f>
        <v>12.699999809265137</v>
      </c>
      <c r="J1751">
        <f>IF(F1751&lt;&gt;"",MAX('DDD Model Calculations'!$D$20-'Weather Data'!F1751,0),MAX('DDD Model Calculations'!$D$20-AVERAGE('Weather Data'!F1750,'Weather Data'!F1752),0))</f>
        <v>12.699999809265137</v>
      </c>
      <c r="K1751">
        <f>IF(G1751&lt;&gt;"",MAX('DDD Model Calculations'!$D$20-'Weather Data'!G1751,0),MAX('DDD Model Calculations'!$D$20-AVERAGE('Weather Data'!G1750,'Weather Data'!G1752),0))</f>
        <v>15</v>
      </c>
      <c r="L1751" s="2">
        <f t="shared" si="135"/>
        <v>43389</v>
      </c>
      <c r="M1751">
        <f t="shared" si="136"/>
        <v>17361.40000089258</v>
      </c>
      <c r="N1751">
        <f t="shared" si="137"/>
        <v>18339.699997611344</v>
      </c>
      <c r="O1751">
        <f t="shared" si="138"/>
        <v>20815.099998787045</v>
      </c>
      <c r="P1751">
        <f t="shared" si="139"/>
        <v>25971.250011958182</v>
      </c>
    </row>
    <row r="1752" spans="1:16" x14ac:dyDescent="0.4">
      <c r="A1752" s="1">
        <v>2018</v>
      </c>
      <c r="B1752" s="1">
        <v>10</v>
      </c>
      <c r="C1752" s="1">
        <v>17</v>
      </c>
      <c r="D1752" s="1">
        <v>5.0999999046325684</v>
      </c>
      <c r="E1752" s="1">
        <v>4.4000000953674316</v>
      </c>
      <c r="F1752" s="1">
        <v>4.1999998092651367</v>
      </c>
      <c r="G1752" s="1">
        <v>-2.0999999046325679</v>
      </c>
      <c r="H1752">
        <f>IF(D1752&lt;&gt;"",MAX('DDD Model Calculations'!$D$20-'Weather Data'!D1752,0),MAX('DDD Model Calculations'!$D$20-AVERAGE('Weather Data'!D1751,'Weather Data'!D1753),0))</f>
        <v>12.900000095367432</v>
      </c>
      <c r="I1752">
        <f>IF(E1752&lt;&gt;"",MAX('DDD Model Calculations'!$D$20-'Weather Data'!E1752,0),MAX('DDD Model Calculations'!$D$20-AVERAGE('Weather Data'!E1751,'Weather Data'!E1753),0))</f>
        <v>13.599999904632568</v>
      </c>
      <c r="J1752">
        <f>IF(F1752&lt;&gt;"",MAX('DDD Model Calculations'!$D$20-'Weather Data'!F1752,0),MAX('DDD Model Calculations'!$D$20-AVERAGE('Weather Data'!F1751,'Weather Data'!F1753),0))</f>
        <v>13.800000190734863</v>
      </c>
      <c r="K1752">
        <f>IF(G1752&lt;&gt;"",MAX('DDD Model Calculations'!$D$20-'Weather Data'!G1752,0),MAX('DDD Model Calculations'!$D$20-AVERAGE('Weather Data'!G1751,'Weather Data'!G1753),0))</f>
        <v>20.099999904632568</v>
      </c>
      <c r="L1752" s="2">
        <f t="shared" si="135"/>
        <v>43390</v>
      </c>
      <c r="M1752">
        <f t="shared" si="136"/>
        <v>17374.300000987947</v>
      </c>
      <c r="N1752">
        <f t="shared" si="137"/>
        <v>18353.299997515976</v>
      </c>
      <c r="O1752">
        <f t="shared" si="138"/>
        <v>20828.89999897778</v>
      </c>
      <c r="P1752">
        <f t="shared" si="139"/>
        <v>25991.350011862814</v>
      </c>
    </row>
    <row r="1753" spans="1:16" x14ac:dyDescent="0.4">
      <c r="A1753" s="1">
        <v>2018</v>
      </c>
      <c r="B1753" s="1">
        <v>10</v>
      </c>
      <c r="C1753" s="1">
        <v>18</v>
      </c>
      <c r="D1753" s="1">
        <v>3.5</v>
      </c>
      <c r="E1753" s="1">
        <v>4.8000001907348633</v>
      </c>
      <c r="F1753" s="1">
        <v>1.6000000238418579</v>
      </c>
      <c r="G1753" s="1"/>
      <c r="H1753">
        <f>IF(D1753&lt;&gt;"",MAX('DDD Model Calculations'!$D$20-'Weather Data'!D1753,0),MAX('DDD Model Calculations'!$D$20-AVERAGE('Weather Data'!D1752,'Weather Data'!D1754),0))</f>
        <v>14.5</v>
      </c>
      <c r="I1753">
        <f>IF(E1753&lt;&gt;"",MAX('DDD Model Calculations'!$D$20-'Weather Data'!E1753,0),MAX('DDD Model Calculations'!$D$20-AVERAGE('Weather Data'!E1752,'Weather Data'!E1754),0))</f>
        <v>13.199999809265137</v>
      </c>
      <c r="J1753">
        <f>IF(F1753&lt;&gt;"",MAX('DDD Model Calculations'!$D$20-'Weather Data'!F1753,0),MAX('DDD Model Calculations'!$D$20-AVERAGE('Weather Data'!F1752,'Weather Data'!F1754),0))</f>
        <v>16.399999976158142</v>
      </c>
      <c r="K1753">
        <f>IF(G1753&lt;&gt;"",MAX('DDD Model Calculations'!$D$20-'Weather Data'!G1753,0),MAX('DDD Model Calculations'!$D$20-AVERAGE('Weather Data'!G1752,'Weather Data'!G1754),0))</f>
        <v>14.549999952316284</v>
      </c>
      <c r="L1753" s="2">
        <f t="shared" si="135"/>
        <v>43391</v>
      </c>
      <c r="M1753">
        <f t="shared" si="136"/>
        <v>17388.800000987947</v>
      </c>
      <c r="N1753">
        <f t="shared" si="137"/>
        <v>18366.499997325242</v>
      </c>
      <c r="O1753">
        <f t="shared" si="138"/>
        <v>20845.299998953938</v>
      </c>
      <c r="P1753">
        <f t="shared" si="139"/>
        <v>26005.900011815131</v>
      </c>
    </row>
    <row r="1754" spans="1:16" x14ac:dyDescent="0.4">
      <c r="A1754" s="1">
        <v>2018</v>
      </c>
      <c r="B1754" s="1">
        <v>10</v>
      </c>
      <c r="C1754" s="1">
        <v>19</v>
      </c>
      <c r="D1754" s="1">
        <v>10.60000038146973</v>
      </c>
      <c r="E1754" s="1">
        <v>8.8999996185302734</v>
      </c>
      <c r="F1754" s="1">
        <v>9.3999996185302734</v>
      </c>
      <c r="G1754" s="1">
        <v>9</v>
      </c>
      <c r="H1754">
        <f>IF(D1754&lt;&gt;"",MAX('DDD Model Calculations'!$D$20-'Weather Data'!D1754,0),MAX('DDD Model Calculations'!$D$20-AVERAGE('Weather Data'!D1753,'Weather Data'!D1755),0))</f>
        <v>7.3999996185302699</v>
      </c>
      <c r="I1754">
        <f>IF(E1754&lt;&gt;"",MAX('DDD Model Calculations'!$D$20-'Weather Data'!E1754,0),MAX('DDD Model Calculations'!$D$20-AVERAGE('Weather Data'!E1753,'Weather Data'!E1755),0))</f>
        <v>9.1000003814697266</v>
      </c>
      <c r="J1754">
        <f>IF(F1754&lt;&gt;"",MAX('DDD Model Calculations'!$D$20-'Weather Data'!F1754,0),MAX('DDD Model Calculations'!$D$20-AVERAGE('Weather Data'!F1753,'Weather Data'!F1755),0))</f>
        <v>8.6000003814697266</v>
      </c>
      <c r="K1754">
        <f>IF(G1754&lt;&gt;"",MAX('DDD Model Calculations'!$D$20-'Weather Data'!G1754,0),MAX('DDD Model Calculations'!$D$20-AVERAGE('Weather Data'!G1753,'Weather Data'!G1755),0))</f>
        <v>9</v>
      </c>
      <c r="L1754" s="2">
        <f t="shared" si="135"/>
        <v>43392</v>
      </c>
      <c r="M1754">
        <f t="shared" si="136"/>
        <v>17396.200000606477</v>
      </c>
      <c r="N1754">
        <f t="shared" si="137"/>
        <v>18375.599997706711</v>
      </c>
      <c r="O1754">
        <f t="shared" si="138"/>
        <v>20853.899999335408</v>
      </c>
      <c r="P1754">
        <f t="shared" si="139"/>
        <v>26014.900011815131</v>
      </c>
    </row>
    <row r="1755" spans="1:16" x14ac:dyDescent="0.4">
      <c r="A1755" s="1">
        <v>2018</v>
      </c>
      <c r="B1755" s="1">
        <v>10</v>
      </c>
      <c r="C1755" s="1">
        <v>20</v>
      </c>
      <c r="D1755" s="1">
        <v>7.3000001907348633</v>
      </c>
      <c r="E1755" s="1">
        <v>6.3000001907348633</v>
      </c>
      <c r="F1755" s="1">
        <v>6.1999998092651367</v>
      </c>
      <c r="G1755" s="1">
        <v>-0.5</v>
      </c>
      <c r="H1755">
        <f>IF(D1755&lt;&gt;"",MAX('DDD Model Calculations'!$D$20-'Weather Data'!D1755,0),MAX('DDD Model Calculations'!$D$20-AVERAGE('Weather Data'!D1754,'Weather Data'!D1756),0))</f>
        <v>10.699999809265137</v>
      </c>
      <c r="I1755">
        <f>IF(E1755&lt;&gt;"",MAX('DDD Model Calculations'!$D$20-'Weather Data'!E1755,0),MAX('DDD Model Calculations'!$D$20-AVERAGE('Weather Data'!E1754,'Weather Data'!E1756),0))</f>
        <v>11.699999809265137</v>
      </c>
      <c r="J1755">
        <f>IF(F1755&lt;&gt;"",MAX('DDD Model Calculations'!$D$20-'Weather Data'!F1755,0),MAX('DDD Model Calculations'!$D$20-AVERAGE('Weather Data'!F1754,'Weather Data'!F1756),0))</f>
        <v>11.800000190734863</v>
      </c>
      <c r="K1755">
        <f>IF(G1755&lt;&gt;"",MAX('DDD Model Calculations'!$D$20-'Weather Data'!G1755,0),MAX('DDD Model Calculations'!$D$20-AVERAGE('Weather Data'!G1754,'Weather Data'!G1756),0))</f>
        <v>18.5</v>
      </c>
      <c r="L1755" s="2">
        <f t="shared" si="135"/>
        <v>43393</v>
      </c>
      <c r="M1755">
        <f t="shared" si="136"/>
        <v>17406.900000415742</v>
      </c>
      <c r="N1755">
        <f t="shared" si="137"/>
        <v>18387.299997515976</v>
      </c>
      <c r="O1755">
        <f t="shared" si="138"/>
        <v>20865.699999526143</v>
      </c>
      <c r="P1755">
        <f t="shared" si="139"/>
        <v>26033.400011815131</v>
      </c>
    </row>
    <row r="1756" spans="1:16" x14ac:dyDescent="0.4">
      <c r="A1756" s="1">
        <v>2018</v>
      </c>
      <c r="B1756" s="1">
        <v>10</v>
      </c>
      <c r="C1756" s="1">
        <v>21</v>
      </c>
      <c r="D1756" s="1">
        <v>3</v>
      </c>
      <c r="E1756" s="1">
        <v>2.7000000476837158</v>
      </c>
      <c r="F1756" s="1">
        <v>1.299999952316284</v>
      </c>
      <c r="G1756" s="1">
        <v>1.5</v>
      </c>
      <c r="H1756">
        <f>IF(D1756&lt;&gt;"",MAX('DDD Model Calculations'!$D$20-'Weather Data'!D1756,0),MAX('DDD Model Calculations'!$D$20-AVERAGE('Weather Data'!D1755,'Weather Data'!D1757),0))</f>
        <v>15</v>
      </c>
      <c r="I1756">
        <f>IF(E1756&lt;&gt;"",MAX('DDD Model Calculations'!$D$20-'Weather Data'!E1756,0),MAX('DDD Model Calculations'!$D$20-AVERAGE('Weather Data'!E1755,'Weather Data'!E1757),0))</f>
        <v>15.299999952316284</v>
      </c>
      <c r="J1756">
        <f>IF(F1756&lt;&gt;"",MAX('DDD Model Calculations'!$D$20-'Weather Data'!F1756,0),MAX('DDD Model Calculations'!$D$20-AVERAGE('Weather Data'!F1755,'Weather Data'!F1757),0))</f>
        <v>16.700000047683716</v>
      </c>
      <c r="K1756">
        <f>IF(G1756&lt;&gt;"",MAX('DDD Model Calculations'!$D$20-'Weather Data'!G1756,0),MAX('DDD Model Calculations'!$D$20-AVERAGE('Weather Data'!G1755,'Weather Data'!G1757),0))</f>
        <v>16.5</v>
      </c>
      <c r="L1756" s="2">
        <f t="shared" si="135"/>
        <v>43394</v>
      </c>
      <c r="M1756">
        <f t="shared" si="136"/>
        <v>17421.900000415742</v>
      </c>
      <c r="N1756">
        <f t="shared" si="137"/>
        <v>18402.599997468293</v>
      </c>
      <c r="O1756">
        <f t="shared" si="138"/>
        <v>20882.399999573827</v>
      </c>
      <c r="P1756">
        <f t="shared" si="139"/>
        <v>26049.900011815131</v>
      </c>
    </row>
    <row r="1757" spans="1:16" x14ac:dyDescent="0.4">
      <c r="A1757" s="1">
        <v>2018</v>
      </c>
      <c r="B1757" s="1">
        <v>10</v>
      </c>
      <c r="C1757" s="1">
        <v>22</v>
      </c>
      <c r="D1757" s="1">
        <v>6.5999999046325684</v>
      </c>
      <c r="E1757" s="1">
        <v>6.4000000953674316</v>
      </c>
      <c r="F1757" s="1">
        <v>1.700000047683716</v>
      </c>
      <c r="G1757" s="1">
        <v>3.5</v>
      </c>
      <c r="H1757">
        <f>IF(D1757&lt;&gt;"",MAX('DDD Model Calculations'!$D$20-'Weather Data'!D1757,0),MAX('DDD Model Calculations'!$D$20-AVERAGE('Weather Data'!D1756,'Weather Data'!D1758),0))</f>
        <v>11.400000095367432</v>
      </c>
      <c r="I1757">
        <f>IF(E1757&lt;&gt;"",MAX('DDD Model Calculations'!$D$20-'Weather Data'!E1757,0),MAX('DDD Model Calculations'!$D$20-AVERAGE('Weather Data'!E1756,'Weather Data'!E1758),0))</f>
        <v>11.599999904632568</v>
      </c>
      <c r="J1757">
        <f>IF(F1757&lt;&gt;"",MAX('DDD Model Calculations'!$D$20-'Weather Data'!F1757,0),MAX('DDD Model Calculations'!$D$20-AVERAGE('Weather Data'!F1756,'Weather Data'!F1758),0))</f>
        <v>16.299999952316284</v>
      </c>
      <c r="K1757">
        <f>IF(G1757&lt;&gt;"",MAX('DDD Model Calculations'!$D$20-'Weather Data'!G1757,0),MAX('DDD Model Calculations'!$D$20-AVERAGE('Weather Data'!G1756,'Weather Data'!G1758),0))</f>
        <v>14.5</v>
      </c>
      <c r="L1757" s="2">
        <f t="shared" si="135"/>
        <v>43395</v>
      </c>
      <c r="M1757">
        <f t="shared" si="136"/>
        <v>17433.30000051111</v>
      </c>
      <c r="N1757">
        <f t="shared" si="137"/>
        <v>18414.199997372925</v>
      </c>
      <c r="O1757">
        <f t="shared" si="138"/>
        <v>20898.699999526143</v>
      </c>
      <c r="P1757">
        <f t="shared" si="139"/>
        <v>26064.400011815131</v>
      </c>
    </row>
    <row r="1758" spans="1:16" x14ac:dyDescent="0.4">
      <c r="A1758" s="1">
        <v>2018</v>
      </c>
      <c r="B1758" s="1">
        <v>10</v>
      </c>
      <c r="C1758" s="1">
        <v>23</v>
      </c>
      <c r="D1758" s="1">
        <v>5.4000000953674316</v>
      </c>
      <c r="E1758" s="1">
        <v>4.9000000953674316</v>
      </c>
      <c r="F1758" s="1">
        <v>5.4000000953674316</v>
      </c>
      <c r="G1758" s="1">
        <v>1.8999999761581421</v>
      </c>
      <c r="H1758">
        <f>IF(D1758&lt;&gt;"",MAX('DDD Model Calculations'!$D$20-'Weather Data'!D1758,0),MAX('DDD Model Calculations'!$D$20-AVERAGE('Weather Data'!D1757,'Weather Data'!D1759),0))</f>
        <v>12.599999904632568</v>
      </c>
      <c r="I1758">
        <f>IF(E1758&lt;&gt;"",MAX('DDD Model Calculations'!$D$20-'Weather Data'!E1758,0),MAX('DDD Model Calculations'!$D$20-AVERAGE('Weather Data'!E1757,'Weather Data'!E1759),0))</f>
        <v>13.099999904632568</v>
      </c>
      <c r="J1758">
        <f>IF(F1758&lt;&gt;"",MAX('DDD Model Calculations'!$D$20-'Weather Data'!F1758,0),MAX('DDD Model Calculations'!$D$20-AVERAGE('Weather Data'!F1757,'Weather Data'!F1759),0))</f>
        <v>12.599999904632568</v>
      </c>
      <c r="K1758">
        <f>IF(G1758&lt;&gt;"",MAX('DDD Model Calculations'!$D$20-'Weather Data'!G1758,0),MAX('DDD Model Calculations'!$D$20-AVERAGE('Weather Data'!G1757,'Weather Data'!G1759),0))</f>
        <v>16.100000023841858</v>
      </c>
      <c r="L1758" s="2">
        <f t="shared" si="135"/>
        <v>43396</v>
      </c>
      <c r="M1758">
        <f t="shared" si="136"/>
        <v>17445.900000415742</v>
      </c>
      <c r="N1758">
        <f t="shared" si="137"/>
        <v>18427.299997277558</v>
      </c>
      <c r="O1758">
        <f t="shared" si="138"/>
        <v>20911.299999430776</v>
      </c>
      <c r="P1758">
        <f t="shared" si="139"/>
        <v>26080.500011838973</v>
      </c>
    </row>
    <row r="1759" spans="1:16" x14ac:dyDescent="0.4">
      <c r="A1759" s="1">
        <v>2018</v>
      </c>
      <c r="B1759" s="1">
        <v>10</v>
      </c>
      <c r="C1759" s="1">
        <v>24</v>
      </c>
      <c r="D1759" s="1">
        <v>3.5999999046325679</v>
      </c>
      <c r="E1759" s="1">
        <v>2.5</v>
      </c>
      <c r="F1759" s="1">
        <v>5</v>
      </c>
      <c r="G1759" s="1">
        <v>1.3999999761581421</v>
      </c>
      <c r="H1759">
        <f>IF(D1759&lt;&gt;"",MAX('DDD Model Calculations'!$D$20-'Weather Data'!D1759,0),MAX('DDD Model Calculations'!$D$20-AVERAGE('Weather Data'!D1758,'Weather Data'!D1760),0))</f>
        <v>14.400000095367432</v>
      </c>
      <c r="I1759">
        <f>IF(E1759&lt;&gt;"",MAX('DDD Model Calculations'!$D$20-'Weather Data'!E1759,0),MAX('DDD Model Calculations'!$D$20-AVERAGE('Weather Data'!E1758,'Weather Data'!E1760),0))</f>
        <v>15.5</v>
      </c>
      <c r="J1759">
        <f>IF(F1759&lt;&gt;"",MAX('DDD Model Calculations'!$D$20-'Weather Data'!F1759,0),MAX('DDD Model Calculations'!$D$20-AVERAGE('Weather Data'!F1758,'Weather Data'!F1760),0))</f>
        <v>13</v>
      </c>
      <c r="K1759">
        <f>IF(G1759&lt;&gt;"",MAX('DDD Model Calculations'!$D$20-'Weather Data'!G1759,0),MAX('DDD Model Calculations'!$D$20-AVERAGE('Weather Data'!G1758,'Weather Data'!G1760),0))</f>
        <v>16.600000023841858</v>
      </c>
      <c r="L1759" s="2">
        <f t="shared" si="135"/>
        <v>43397</v>
      </c>
      <c r="M1759">
        <f t="shared" si="136"/>
        <v>17460.30000051111</v>
      </c>
      <c r="N1759">
        <f t="shared" si="137"/>
        <v>18442.799997277558</v>
      </c>
      <c r="O1759">
        <f t="shared" si="138"/>
        <v>20924.299999430776</v>
      </c>
      <c r="P1759">
        <f t="shared" si="139"/>
        <v>26097.100011862814</v>
      </c>
    </row>
    <row r="1760" spans="1:16" x14ac:dyDescent="0.4">
      <c r="A1760" s="1">
        <v>2018</v>
      </c>
      <c r="B1760" s="1">
        <v>10</v>
      </c>
      <c r="C1760" s="1">
        <v>25</v>
      </c>
      <c r="D1760" s="1">
        <v>4.5</v>
      </c>
      <c r="E1760" s="1">
        <v>4.9000000953674316</v>
      </c>
      <c r="F1760" s="1">
        <v>0.80000001192092896</v>
      </c>
      <c r="G1760" s="1">
        <v>3.2000000476837158</v>
      </c>
      <c r="H1760">
        <f>IF(D1760&lt;&gt;"",MAX('DDD Model Calculations'!$D$20-'Weather Data'!D1760,0),MAX('DDD Model Calculations'!$D$20-AVERAGE('Weather Data'!D1759,'Weather Data'!D1761),0))</f>
        <v>13.5</v>
      </c>
      <c r="I1760">
        <f>IF(E1760&lt;&gt;"",MAX('DDD Model Calculations'!$D$20-'Weather Data'!E1760,0),MAX('DDD Model Calculations'!$D$20-AVERAGE('Weather Data'!E1759,'Weather Data'!E1761),0))</f>
        <v>13.099999904632568</v>
      </c>
      <c r="J1760">
        <f>IF(F1760&lt;&gt;"",MAX('DDD Model Calculations'!$D$20-'Weather Data'!F1760,0),MAX('DDD Model Calculations'!$D$20-AVERAGE('Weather Data'!F1759,'Weather Data'!F1761),0))</f>
        <v>17.199999988079071</v>
      </c>
      <c r="K1760">
        <f>IF(G1760&lt;&gt;"",MAX('DDD Model Calculations'!$D$20-'Weather Data'!G1760,0),MAX('DDD Model Calculations'!$D$20-AVERAGE('Weather Data'!G1759,'Weather Data'!G1761),0))</f>
        <v>14.799999952316284</v>
      </c>
      <c r="L1760" s="2">
        <f t="shared" si="135"/>
        <v>43398</v>
      </c>
      <c r="M1760">
        <f t="shared" si="136"/>
        <v>17473.80000051111</v>
      </c>
      <c r="N1760">
        <f t="shared" si="137"/>
        <v>18455.89999718219</v>
      </c>
      <c r="O1760">
        <f t="shared" si="138"/>
        <v>20941.499999418855</v>
      </c>
      <c r="P1760">
        <f t="shared" si="139"/>
        <v>26111.900011815131</v>
      </c>
    </row>
    <row r="1761" spans="1:16" x14ac:dyDescent="0.4">
      <c r="A1761" s="1">
        <v>2018</v>
      </c>
      <c r="B1761" s="1">
        <v>10</v>
      </c>
      <c r="C1761" s="1">
        <v>26</v>
      </c>
      <c r="D1761" s="1">
        <v>6.6999998092651367</v>
      </c>
      <c r="E1761" s="1">
        <v>4.5999999046325684</v>
      </c>
      <c r="F1761" s="1">
        <v>0</v>
      </c>
      <c r="G1761" s="1">
        <v>4.5999999046325684</v>
      </c>
      <c r="H1761">
        <f>IF(D1761&lt;&gt;"",MAX('DDD Model Calculations'!$D$20-'Weather Data'!D1761,0),MAX('DDD Model Calculations'!$D$20-AVERAGE('Weather Data'!D1760,'Weather Data'!D1762),0))</f>
        <v>11.300000190734863</v>
      </c>
      <c r="I1761">
        <f>IF(E1761&lt;&gt;"",MAX('DDD Model Calculations'!$D$20-'Weather Data'!E1761,0),MAX('DDD Model Calculations'!$D$20-AVERAGE('Weather Data'!E1760,'Weather Data'!E1762),0))</f>
        <v>13.400000095367432</v>
      </c>
      <c r="J1761">
        <f>IF(F1761&lt;&gt;"",MAX('DDD Model Calculations'!$D$20-'Weather Data'!F1761,0),MAX('DDD Model Calculations'!$D$20-AVERAGE('Weather Data'!F1760,'Weather Data'!F1762),0))</f>
        <v>18</v>
      </c>
      <c r="K1761">
        <f>IF(G1761&lt;&gt;"",MAX('DDD Model Calculations'!$D$20-'Weather Data'!G1761,0),MAX('DDD Model Calculations'!$D$20-AVERAGE('Weather Data'!G1760,'Weather Data'!G1762),0))</f>
        <v>13.400000095367432</v>
      </c>
      <c r="L1761" s="2">
        <f t="shared" si="135"/>
        <v>43399</v>
      </c>
      <c r="M1761">
        <f t="shared" si="136"/>
        <v>17485.100000701845</v>
      </c>
      <c r="N1761">
        <f t="shared" si="137"/>
        <v>18469.299997277558</v>
      </c>
      <c r="O1761">
        <f t="shared" si="138"/>
        <v>20959.499999418855</v>
      </c>
      <c r="P1761">
        <f t="shared" si="139"/>
        <v>26125.300011910498</v>
      </c>
    </row>
    <row r="1762" spans="1:16" x14ac:dyDescent="0.4">
      <c r="A1762" s="1">
        <v>2018</v>
      </c>
      <c r="B1762" s="1">
        <v>10</v>
      </c>
      <c r="C1762" s="1">
        <v>27</v>
      </c>
      <c r="D1762" s="1">
        <v>3.5</v>
      </c>
      <c r="E1762" s="1">
        <v>2.7999999523162842</v>
      </c>
      <c r="F1762" s="1">
        <v>1.5</v>
      </c>
      <c r="G1762" s="1">
        <v>6.4000000953674316</v>
      </c>
      <c r="H1762">
        <f>IF(D1762&lt;&gt;"",MAX('DDD Model Calculations'!$D$20-'Weather Data'!D1762,0),MAX('DDD Model Calculations'!$D$20-AVERAGE('Weather Data'!D1761,'Weather Data'!D1763),0))</f>
        <v>14.5</v>
      </c>
      <c r="I1762">
        <f>IF(E1762&lt;&gt;"",MAX('DDD Model Calculations'!$D$20-'Weather Data'!E1762,0),MAX('DDD Model Calculations'!$D$20-AVERAGE('Weather Data'!E1761,'Weather Data'!E1763),0))</f>
        <v>15.200000047683716</v>
      </c>
      <c r="J1762">
        <f>IF(F1762&lt;&gt;"",MAX('DDD Model Calculations'!$D$20-'Weather Data'!F1762,0),MAX('DDD Model Calculations'!$D$20-AVERAGE('Weather Data'!F1761,'Weather Data'!F1763),0))</f>
        <v>16.5</v>
      </c>
      <c r="K1762">
        <f>IF(G1762&lt;&gt;"",MAX('DDD Model Calculations'!$D$20-'Weather Data'!G1762,0),MAX('DDD Model Calculations'!$D$20-AVERAGE('Weather Data'!G1761,'Weather Data'!G1763),0))</f>
        <v>11.599999904632568</v>
      </c>
      <c r="L1762" s="2">
        <f t="shared" si="135"/>
        <v>43400</v>
      </c>
      <c r="M1762">
        <f t="shared" si="136"/>
        <v>17499.600000701845</v>
      </c>
      <c r="N1762">
        <f t="shared" si="137"/>
        <v>18484.499997325242</v>
      </c>
      <c r="O1762">
        <f t="shared" si="138"/>
        <v>20975.999999418855</v>
      </c>
      <c r="P1762">
        <f t="shared" si="139"/>
        <v>26136.900011815131</v>
      </c>
    </row>
    <row r="1763" spans="1:16" x14ac:dyDescent="0.4">
      <c r="A1763" s="1">
        <v>2018</v>
      </c>
      <c r="B1763" s="1">
        <v>10</v>
      </c>
      <c r="C1763" s="1">
        <v>28</v>
      </c>
      <c r="D1763" s="1">
        <v>3.5</v>
      </c>
      <c r="E1763" s="1">
        <v>3.5999999046325679</v>
      </c>
      <c r="F1763" s="1">
        <v>1</v>
      </c>
      <c r="G1763" s="1">
        <v>5.6999998092651367</v>
      </c>
      <c r="H1763">
        <f>IF(D1763&lt;&gt;"",MAX('DDD Model Calculations'!$D$20-'Weather Data'!D1763,0),MAX('DDD Model Calculations'!$D$20-AVERAGE('Weather Data'!D1762,'Weather Data'!D1764),0))</f>
        <v>14.5</v>
      </c>
      <c r="I1763">
        <f>IF(E1763&lt;&gt;"",MAX('DDD Model Calculations'!$D$20-'Weather Data'!E1763,0),MAX('DDD Model Calculations'!$D$20-AVERAGE('Weather Data'!E1762,'Weather Data'!E1764),0))</f>
        <v>14.400000095367432</v>
      </c>
      <c r="J1763">
        <f>IF(F1763&lt;&gt;"",MAX('DDD Model Calculations'!$D$20-'Weather Data'!F1763,0),MAX('DDD Model Calculations'!$D$20-AVERAGE('Weather Data'!F1762,'Weather Data'!F1764),0))</f>
        <v>17</v>
      </c>
      <c r="K1763">
        <f>IF(G1763&lt;&gt;"",MAX('DDD Model Calculations'!$D$20-'Weather Data'!G1763,0),MAX('DDD Model Calculations'!$D$20-AVERAGE('Weather Data'!G1762,'Weather Data'!G1764),0))</f>
        <v>12.300000190734863</v>
      </c>
      <c r="L1763" s="2">
        <f t="shared" si="135"/>
        <v>43401</v>
      </c>
      <c r="M1763">
        <f t="shared" si="136"/>
        <v>17514.100000701845</v>
      </c>
      <c r="N1763">
        <f t="shared" si="137"/>
        <v>18498.899997420609</v>
      </c>
      <c r="O1763">
        <f t="shared" si="138"/>
        <v>20992.999999418855</v>
      </c>
      <c r="P1763">
        <f t="shared" si="139"/>
        <v>26149.200012005866</v>
      </c>
    </row>
    <row r="1764" spans="1:16" x14ac:dyDescent="0.4">
      <c r="A1764" s="1">
        <v>2018</v>
      </c>
      <c r="B1764" s="1">
        <v>10</v>
      </c>
      <c r="C1764" s="1">
        <v>29</v>
      </c>
      <c r="D1764" s="1">
        <v>4.0999999046325684</v>
      </c>
      <c r="E1764" s="1">
        <v>4.1999998092651367</v>
      </c>
      <c r="F1764" s="1">
        <v>2.7999999523162842</v>
      </c>
      <c r="G1764" s="1">
        <v>5.4000000953674316</v>
      </c>
      <c r="H1764">
        <f>IF(D1764&lt;&gt;"",MAX('DDD Model Calculations'!$D$20-'Weather Data'!D1764,0),MAX('DDD Model Calculations'!$D$20-AVERAGE('Weather Data'!D1763,'Weather Data'!D1765),0))</f>
        <v>13.900000095367432</v>
      </c>
      <c r="I1764">
        <f>IF(E1764&lt;&gt;"",MAX('DDD Model Calculations'!$D$20-'Weather Data'!E1764,0),MAX('DDD Model Calculations'!$D$20-AVERAGE('Weather Data'!E1763,'Weather Data'!E1765),0))</f>
        <v>13.800000190734863</v>
      </c>
      <c r="J1764">
        <f>IF(F1764&lt;&gt;"",MAX('DDD Model Calculations'!$D$20-'Weather Data'!F1764,0),MAX('DDD Model Calculations'!$D$20-AVERAGE('Weather Data'!F1763,'Weather Data'!F1765),0))</f>
        <v>15.200000047683716</v>
      </c>
      <c r="K1764">
        <f>IF(G1764&lt;&gt;"",MAX('DDD Model Calculations'!$D$20-'Weather Data'!G1764,0),MAX('DDD Model Calculations'!$D$20-AVERAGE('Weather Data'!G1763,'Weather Data'!G1765),0))</f>
        <v>12.599999904632568</v>
      </c>
      <c r="L1764" s="2">
        <f t="shared" si="135"/>
        <v>43402</v>
      </c>
      <c r="M1764">
        <f t="shared" si="136"/>
        <v>17528.000000797212</v>
      </c>
      <c r="N1764">
        <f t="shared" si="137"/>
        <v>18512.699997611344</v>
      </c>
      <c r="O1764">
        <f t="shared" si="138"/>
        <v>21008.199999466538</v>
      </c>
      <c r="P1764">
        <f t="shared" si="139"/>
        <v>26161.800011910498</v>
      </c>
    </row>
    <row r="1765" spans="1:16" x14ac:dyDescent="0.4">
      <c r="A1765" s="1">
        <v>2018</v>
      </c>
      <c r="B1765" s="1">
        <v>10</v>
      </c>
      <c r="C1765" s="1">
        <v>30</v>
      </c>
      <c r="D1765" s="1">
        <v>4.9000000953674316</v>
      </c>
      <c r="E1765" s="1">
        <v>4.8000001907348633</v>
      </c>
      <c r="F1765" s="1">
        <v>3.2000000476837158</v>
      </c>
      <c r="G1765" s="1">
        <v>3.5</v>
      </c>
      <c r="H1765">
        <f>IF(D1765&lt;&gt;"",MAX('DDD Model Calculations'!$D$20-'Weather Data'!D1765,0),MAX('DDD Model Calculations'!$D$20-AVERAGE('Weather Data'!D1764,'Weather Data'!D1766),0))</f>
        <v>13.099999904632568</v>
      </c>
      <c r="I1765">
        <f>IF(E1765&lt;&gt;"",MAX('DDD Model Calculations'!$D$20-'Weather Data'!E1765,0),MAX('DDD Model Calculations'!$D$20-AVERAGE('Weather Data'!E1764,'Weather Data'!E1766),0))</f>
        <v>13.199999809265137</v>
      </c>
      <c r="J1765">
        <f>IF(F1765&lt;&gt;"",MAX('DDD Model Calculations'!$D$20-'Weather Data'!F1765,0),MAX('DDD Model Calculations'!$D$20-AVERAGE('Weather Data'!F1764,'Weather Data'!F1766),0))</f>
        <v>14.799999952316284</v>
      </c>
      <c r="K1765">
        <f>IF(G1765&lt;&gt;"",MAX('DDD Model Calculations'!$D$20-'Weather Data'!G1765,0),MAX('DDD Model Calculations'!$D$20-AVERAGE('Weather Data'!G1764,'Weather Data'!G1766),0))</f>
        <v>14.5</v>
      </c>
      <c r="L1765" s="2">
        <f t="shared" si="135"/>
        <v>43403</v>
      </c>
      <c r="M1765">
        <f t="shared" si="136"/>
        <v>17541.100000701845</v>
      </c>
      <c r="N1765">
        <f t="shared" si="137"/>
        <v>18525.899997420609</v>
      </c>
      <c r="O1765">
        <f t="shared" si="138"/>
        <v>21022.999999418855</v>
      </c>
      <c r="P1765">
        <f t="shared" si="139"/>
        <v>26176.300011910498</v>
      </c>
    </row>
    <row r="1766" spans="1:16" x14ac:dyDescent="0.4">
      <c r="A1766" s="1">
        <v>2018</v>
      </c>
      <c r="B1766" s="1">
        <v>10</v>
      </c>
      <c r="C1766" s="1">
        <v>31</v>
      </c>
      <c r="D1766" s="1">
        <v>8.8999996185302734</v>
      </c>
      <c r="E1766" s="1">
        <v>8</v>
      </c>
      <c r="F1766" s="1">
        <v>2</v>
      </c>
      <c r="G1766" s="1">
        <v>3.5</v>
      </c>
      <c r="H1766">
        <f>IF(D1766&lt;&gt;"",MAX('DDD Model Calculations'!$D$20-'Weather Data'!D1766,0),MAX('DDD Model Calculations'!$D$20-AVERAGE('Weather Data'!D1765,'Weather Data'!D1767),0))</f>
        <v>9.1000003814697266</v>
      </c>
      <c r="I1766">
        <f>IF(E1766&lt;&gt;"",MAX('DDD Model Calculations'!$D$20-'Weather Data'!E1766,0),MAX('DDD Model Calculations'!$D$20-AVERAGE('Weather Data'!E1765,'Weather Data'!E1767),0))</f>
        <v>10</v>
      </c>
      <c r="J1766">
        <f>IF(F1766&lt;&gt;"",MAX('DDD Model Calculations'!$D$20-'Weather Data'!F1766,0),MAX('DDD Model Calculations'!$D$20-AVERAGE('Weather Data'!F1765,'Weather Data'!F1767),0))</f>
        <v>16</v>
      </c>
      <c r="K1766">
        <f>IF(G1766&lt;&gt;"",MAX('DDD Model Calculations'!$D$20-'Weather Data'!G1766,0),MAX('DDD Model Calculations'!$D$20-AVERAGE('Weather Data'!G1765,'Weather Data'!G1767),0))</f>
        <v>14.5</v>
      </c>
      <c r="L1766" s="2">
        <f t="shared" si="135"/>
        <v>43404</v>
      </c>
      <c r="M1766">
        <f t="shared" si="136"/>
        <v>17550.200001083314</v>
      </c>
      <c r="N1766">
        <f t="shared" si="137"/>
        <v>18535.899997420609</v>
      </c>
      <c r="O1766">
        <f t="shared" si="138"/>
        <v>21038.999999418855</v>
      </c>
      <c r="P1766">
        <f t="shared" si="139"/>
        <v>26190.800011910498</v>
      </c>
    </row>
    <row r="1767" spans="1:16" x14ac:dyDescent="0.4">
      <c r="A1767" s="1">
        <v>2018</v>
      </c>
      <c r="B1767" s="1">
        <v>11</v>
      </c>
      <c r="C1767" s="1">
        <v>1</v>
      </c>
      <c r="D1767" s="1">
        <v>6.1999998092651367</v>
      </c>
      <c r="E1767" s="1">
        <v>5.5999999046325684</v>
      </c>
      <c r="F1767" s="1">
        <v>4.9000000953674316</v>
      </c>
      <c r="G1767" s="1">
        <v>2.9000000953674321</v>
      </c>
      <c r="H1767">
        <f>IF(D1767&lt;&gt;"",MAX('DDD Model Calculations'!$D$20-'Weather Data'!D1767,0),MAX('DDD Model Calculations'!$D$20-AVERAGE('Weather Data'!D1766,'Weather Data'!D1768),0))</f>
        <v>11.800000190734863</v>
      </c>
      <c r="I1767">
        <f>IF(E1767&lt;&gt;"",MAX('DDD Model Calculations'!$D$20-'Weather Data'!E1767,0),MAX('DDD Model Calculations'!$D$20-AVERAGE('Weather Data'!E1766,'Weather Data'!E1768),0))</f>
        <v>12.400000095367432</v>
      </c>
      <c r="J1767">
        <f>IF(F1767&lt;&gt;"",MAX('DDD Model Calculations'!$D$20-'Weather Data'!F1767,0),MAX('DDD Model Calculations'!$D$20-AVERAGE('Weather Data'!F1766,'Weather Data'!F1768),0))</f>
        <v>13.099999904632568</v>
      </c>
      <c r="K1767">
        <f>IF(G1767&lt;&gt;"",MAX('DDD Model Calculations'!$D$20-'Weather Data'!G1767,0),MAX('DDD Model Calculations'!$D$20-AVERAGE('Weather Data'!G1766,'Weather Data'!G1768),0))</f>
        <v>15.099999904632568</v>
      </c>
      <c r="L1767" s="2">
        <f t="shared" si="135"/>
        <v>43405</v>
      </c>
      <c r="M1767">
        <f t="shared" si="136"/>
        <v>17562.000001274049</v>
      </c>
      <c r="N1767">
        <f t="shared" si="137"/>
        <v>18548.299997515976</v>
      </c>
      <c r="O1767">
        <f t="shared" si="138"/>
        <v>21052.099999323487</v>
      </c>
      <c r="P1767">
        <f t="shared" si="139"/>
        <v>26205.900011815131</v>
      </c>
    </row>
    <row r="1768" spans="1:16" x14ac:dyDescent="0.4">
      <c r="A1768" s="1">
        <v>2018</v>
      </c>
      <c r="B1768" s="1">
        <v>11</v>
      </c>
      <c r="C1768" s="1">
        <v>2</v>
      </c>
      <c r="D1768" s="1">
        <v>4.4000000953674316</v>
      </c>
      <c r="E1768" s="1">
        <v>4.1999998092651367</v>
      </c>
      <c r="F1768" s="1">
        <v>3.2000000476837158</v>
      </c>
      <c r="G1768" s="1">
        <v>2</v>
      </c>
      <c r="H1768">
        <f>IF(D1768&lt;&gt;"",MAX('DDD Model Calculations'!$D$20-'Weather Data'!D1768,0),MAX('DDD Model Calculations'!$D$20-AVERAGE('Weather Data'!D1767,'Weather Data'!D1769),0))</f>
        <v>13.599999904632568</v>
      </c>
      <c r="I1768">
        <f>IF(E1768&lt;&gt;"",MAX('DDD Model Calculations'!$D$20-'Weather Data'!E1768,0),MAX('DDD Model Calculations'!$D$20-AVERAGE('Weather Data'!E1767,'Weather Data'!E1769),0))</f>
        <v>13.800000190734863</v>
      </c>
      <c r="J1768">
        <f>IF(F1768&lt;&gt;"",MAX('DDD Model Calculations'!$D$20-'Weather Data'!F1768,0),MAX('DDD Model Calculations'!$D$20-AVERAGE('Weather Data'!F1767,'Weather Data'!F1769),0))</f>
        <v>14.799999952316284</v>
      </c>
      <c r="K1768">
        <f>IF(G1768&lt;&gt;"",MAX('DDD Model Calculations'!$D$20-'Weather Data'!G1768,0),MAX('DDD Model Calculations'!$D$20-AVERAGE('Weather Data'!G1767,'Weather Data'!G1769),0))</f>
        <v>16</v>
      </c>
      <c r="L1768" s="2">
        <f t="shared" si="135"/>
        <v>43406</v>
      </c>
      <c r="M1768">
        <f t="shared" si="136"/>
        <v>17575.600001178682</v>
      </c>
      <c r="N1768">
        <f t="shared" si="137"/>
        <v>18562.099997706711</v>
      </c>
      <c r="O1768">
        <f t="shared" si="138"/>
        <v>21066.899999275804</v>
      </c>
      <c r="P1768">
        <f t="shared" si="139"/>
        <v>26221.900011815131</v>
      </c>
    </row>
    <row r="1769" spans="1:16" x14ac:dyDescent="0.4">
      <c r="A1769" s="1">
        <v>2018</v>
      </c>
      <c r="B1769" s="1">
        <v>11</v>
      </c>
      <c r="C1769" s="1">
        <v>3</v>
      </c>
      <c r="D1769" s="1">
        <v>3.5999999046325679</v>
      </c>
      <c r="E1769" s="1">
        <v>2</v>
      </c>
      <c r="F1769" s="1">
        <v>2.7000000476837158</v>
      </c>
      <c r="G1769" s="1">
        <v>1.5</v>
      </c>
      <c r="H1769">
        <f>IF(D1769&lt;&gt;"",MAX('DDD Model Calculations'!$D$20-'Weather Data'!D1769,0),MAX('DDD Model Calculations'!$D$20-AVERAGE('Weather Data'!D1768,'Weather Data'!D1770),0))</f>
        <v>14.400000095367432</v>
      </c>
      <c r="I1769">
        <f>IF(E1769&lt;&gt;"",MAX('DDD Model Calculations'!$D$20-'Weather Data'!E1769,0),MAX('DDD Model Calculations'!$D$20-AVERAGE('Weather Data'!E1768,'Weather Data'!E1770),0))</f>
        <v>16</v>
      </c>
      <c r="J1769">
        <f>IF(F1769&lt;&gt;"",MAX('DDD Model Calculations'!$D$20-'Weather Data'!F1769,0),MAX('DDD Model Calculations'!$D$20-AVERAGE('Weather Data'!F1768,'Weather Data'!F1770),0))</f>
        <v>15.299999952316284</v>
      </c>
      <c r="K1769">
        <f>IF(G1769&lt;&gt;"",MAX('DDD Model Calculations'!$D$20-'Weather Data'!G1769,0),MAX('DDD Model Calculations'!$D$20-AVERAGE('Weather Data'!G1768,'Weather Data'!G1770),0))</f>
        <v>16.5</v>
      </c>
      <c r="L1769" s="2">
        <f t="shared" si="135"/>
        <v>43407</v>
      </c>
      <c r="M1769">
        <f t="shared" si="136"/>
        <v>17590.000001274049</v>
      </c>
      <c r="N1769">
        <f t="shared" si="137"/>
        <v>18578.099997706711</v>
      </c>
      <c r="O1769">
        <f t="shared" si="138"/>
        <v>21082.19999922812</v>
      </c>
      <c r="P1769">
        <f t="shared" si="139"/>
        <v>26238.400011815131</v>
      </c>
    </row>
    <row r="1770" spans="1:16" x14ac:dyDescent="0.4">
      <c r="A1770" s="1">
        <v>2018</v>
      </c>
      <c r="B1770" s="1">
        <v>11</v>
      </c>
      <c r="C1770" s="1">
        <v>4</v>
      </c>
      <c r="D1770" s="1">
        <v>3.4000000953674321</v>
      </c>
      <c r="E1770" s="1">
        <v>2.4000000953674321</v>
      </c>
      <c r="F1770" s="1">
        <v>2.5999999046325679</v>
      </c>
      <c r="G1770" s="1">
        <v>1</v>
      </c>
      <c r="H1770">
        <f>IF(D1770&lt;&gt;"",MAX('DDD Model Calculations'!$D$20-'Weather Data'!D1770,0),MAX('DDD Model Calculations'!$D$20-AVERAGE('Weather Data'!D1769,'Weather Data'!D1771),0))</f>
        <v>14.599999904632568</v>
      </c>
      <c r="I1770">
        <f>IF(E1770&lt;&gt;"",MAX('DDD Model Calculations'!$D$20-'Weather Data'!E1770,0),MAX('DDD Model Calculations'!$D$20-AVERAGE('Weather Data'!E1769,'Weather Data'!E1771),0))</f>
        <v>15.599999904632568</v>
      </c>
      <c r="J1770">
        <f>IF(F1770&lt;&gt;"",MAX('DDD Model Calculations'!$D$20-'Weather Data'!F1770,0),MAX('DDD Model Calculations'!$D$20-AVERAGE('Weather Data'!F1769,'Weather Data'!F1771),0))</f>
        <v>15.400000095367432</v>
      </c>
      <c r="K1770">
        <f>IF(G1770&lt;&gt;"",MAX('DDD Model Calculations'!$D$20-'Weather Data'!G1770,0),MAX('DDD Model Calculations'!$D$20-AVERAGE('Weather Data'!G1769,'Weather Data'!G1771),0))</f>
        <v>17</v>
      </c>
      <c r="L1770" s="2">
        <f t="shared" si="135"/>
        <v>43408</v>
      </c>
      <c r="M1770">
        <f t="shared" si="136"/>
        <v>17604.600001178682</v>
      </c>
      <c r="N1770">
        <f t="shared" si="137"/>
        <v>18593.699997611344</v>
      </c>
      <c r="O1770">
        <f t="shared" si="138"/>
        <v>21097.599999323487</v>
      </c>
      <c r="P1770">
        <f t="shared" si="139"/>
        <v>26255.400011815131</v>
      </c>
    </row>
    <row r="1771" spans="1:16" x14ac:dyDescent="0.4">
      <c r="A1771" s="1">
        <v>2018</v>
      </c>
      <c r="B1771" s="1">
        <v>11</v>
      </c>
      <c r="C1771" s="1">
        <v>5</v>
      </c>
      <c r="D1771" s="1">
        <v>8.8000001907348633</v>
      </c>
      <c r="E1771" s="1">
        <v>8.5</v>
      </c>
      <c r="F1771" s="1">
        <v>3.5</v>
      </c>
      <c r="G1771" s="1">
        <v>4.3000001907348633</v>
      </c>
      <c r="H1771">
        <f>IF(D1771&lt;&gt;"",MAX('DDD Model Calculations'!$D$20-'Weather Data'!D1771,0),MAX('DDD Model Calculations'!$D$20-AVERAGE('Weather Data'!D1770,'Weather Data'!D1772),0))</f>
        <v>9.1999998092651367</v>
      </c>
      <c r="I1771">
        <f>IF(E1771&lt;&gt;"",MAX('DDD Model Calculations'!$D$20-'Weather Data'!E1771,0),MAX('DDD Model Calculations'!$D$20-AVERAGE('Weather Data'!E1770,'Weather Data'!E1772),0))</f>
        <v>9.5</v>
      </c>
      <c r="J1771">
        <f>IF(F1771&lt;&gt;"",MAX('DDD Model Calculations'!$D$20-'Weather Data'!F1771,0),MAX('DDD Model Calculations'!$D$20-AVERAGE('Weather Data'!F1770,'Weather Data'!F1772),0))</f>
        <v>14.5</v>
      </c>
      <c r="K1771">
        <f>IF(G1771&lt;&gt;"",MAX('DDD Model Calculations'!$D$20-'Weather Data'!G1771,0),MAX('DDD Model Calculations'!$D$20-AVERAGE('Weather Data'!G1770,'Weather Data'!G1772),0))</f>
        <v>13.699999809265137</v>
      </c>
      <c r="L1771" s="2">
        <f t="shared" si="135"/>
        <v>43409</v>
      </c>
      <c r="M1771">
        <f t="shared" si="136"/>
        <v>17613.800000987947</v>
      </c>
      <c r="N1771">
        <f t="shared" si="137"/>
        <v>18603.199997611344</v>
      </c>
      <c r="O1771">
        <f t="shared" si="138"/>
        <v>21112.099999323487</v>
      </c>
      <c r="P1771">
        <f t="shared" si="139"/>
        <v>26269.100011624396</v>
      </c>
    </row>
    <row r="1772" spans="1:16" x14ac:dyDescent="0.4">
      <c r="A1772" s="1">
        <v>2018</v>
      </c>
      <c r="B1772" s="1">
        <v>11</v>
      </c>
      <c r="C1772" s="1">
        <v>6</v>
      </c>
      <c r="D1772" s="1">
        <v>12.39999961853027</v>
      </c>
      <c r="E1772" s="1">
        <v>9.8999996185302734</v>
      </c>
      <c r="F1772" s="1">
        <v>8.8000001907348633</v>
      </c>
      <c r="G1772" s="1">
        <v>2.9000000953674321</v>
      </c>
      <c r="H1772">
        <f>IF(D1772&lt;&gt;"",MAX('DDD Model Calculations'!$D$20-'Weather Data'!D1772,0),MAX('DDD Model Calculations'!$D$20-AVERAGE('Weather Data'!D1771,'Weather Data'!D1773),0))</f>
        <v>5.6000003814697301</v>
      </c>
      <c r="I1772">
        <f>IF(E1772&lt;&gt;"",MAX('DDD Model Calculations'!$D$20-'Weather Data'!E1772,0),MAX('DDD Model Calculations'!$D$20-AVERAGE('Weather Data'!E1771,'Weather Data'!E1773),0))</f>
        <v>8.1000003814697266</v>
      </c>
      <c r="J1772">
        <f>IF(F1772&lt;&gt;"",MAX('DDD Model Calculations'!$D$20-'Weather Data'!F1772,0),MAX('DDD Model Calculations'!$D$20-AVERAGE('Weather Data'!F1771,'Weather Data'!F1773),0))</f>
        <v>9.1999998092651367</v>
      </c>
      <c r="K1772">
        <f>IF(G1772&lt;&gt;"",MAX('DDD Model Calculations'!$D$20-'Weather Data'!G1772,0),MAX('DDD Model Calculations'!$D$20-AVERAGE('Weather Data'!G1771,'Weather Data'!G1773),0))</f>
        <v>15.099999904632568</v>
      </c>
      <c r="L1772" s="2">
        <f t="shared" si="135"/>
        <v>43410</v>
      </c>
      <c r="M1772">
        <f t="shared" si="136"/>
        <v>17619.400001369417</v>
      </c>
      <c r="N1772">
        <f t="shared" si="137"/>
        <v>18611.299997992814</v>
      </c>
      <c r="O1772">
        <f t="shared" si="138"/>
        <v>21121.299999132752</v>
      </c>
      <c r="P1772">
        <f t="shared" si="139"/>
        <v>26284.200011529028</v>
      </c>
    </row>
    <row r="1773" spans="1:16" x14ac:dyDescent="0.4">
      <c r="A1773" s="1">
        <v>2018</v>
      </c>
      <c r="B1773" s="1">
        <v>11</v>
      </c>
      <c r="C1773" s="1">
        <v>7</v>
      </c>
      <c r="D1773" s="1">
        <v>6.5999999046325684</v>
      </c>
      <c r="E1773" s="1">
        <v>4.8000001907348633</v>
      </c>
      <c r="F1773" s="1">
        <v>7.5</v>
      </c>
      <c r="G1773" s="1">
        <v>-2</v>
      </c>
      <c r="H1773">
        <f>IF(D1773&lt;&gt;"",MAX('DDD Model Calculations'!$D$20-'Weather Data'!D1773,0),MAX('DDD Model Calculations'!$D$20-AVERAGE('Weather Data'!D1772,'Weather Data'!D1774),0))</f>
        <v>11.400000095367432</v>
      </c>
      <c r="I1773">
        <f>IF(E1773&lt;&gt;"",MAX('DDD Model Calculations'!$D$20-'Weather Data'!E1773,0),MAX('DDD Model Calculations'!$D$20-AVERAGE('Weather Data'!E1772,'Weather Data'!E1774),0))</f>
        <v>13.199999809265137</v>
      </c>
      <c r="J1773">
        <f>IF(F1773&lt;&gt;"",MAX('DDD Model Calculations'!$D$20-'Weather Data'!F1773,0),MAX('DDD Model Calculations'!$D$20-AVERAGE('Weather Data'!F1772,'Weather Data'!F1774),0))</f>
        <v>10.5</v>
      </c>
      <c r="K1773">
        <f>IF(G1773&lt;&gt;"",MAX('DDD Model Calculations'!$D$20-'Weather Data'!G1773,0),MAX('DDD Model Calculations'!$D$20-AVERAGE('Weather Data'!G1772,'Weather Data'!G1774),0))</f>
        <v>20</v>
      </c>
      <c r="L1773" s="2">
        <f t="shared" si="135"/>
        <v>43411</v>
      </c>
      <c r="M1773">
        <f t="shared" si="136"/>
        <v>17630.800001464784</v>
      </c>
      <c r="N1773">
        <f t="shared" si="137"/>
        <v>18624.499997802079</v>
      </c>
      <c r="O1773">
        <f t="shared" si="138"/>
        <v>21131.799999132752</v>
      </c>
      <c r="P1773">
        <f t="shared" si="139"/>
        <v>26304.200011529028</v>
      </c>
    </row>
    <row r="1774" spans="1:16" x14ac:dyDescent="0.4">
      <c r="A1774" s="1">
        <v>2018</v>
      </c>
      <c r="B1774" s="1">
        <v>11</v>
      </c>
      <c r="C1774" s="1">
        <v>8</v>
      </c>
      <c r="D1774" s="1">
        <v>4.0999999046325684</v>
      </c>
      <c r="E1774" s="1">
        <v>2.5999999046325679</v>
      </c>
      <c r="F1774" s="1">
        <v>3</v>
      </c>
      <c r="G1774" s="1">
        <v>-5.1999998092651367</v>
      </c>
      <c r="H1774">
        <f>IF(D1774&lt;&gt;"",MAX('DDD Model Calculations'!$D$20-'Weather Data'!D1774,0),MAX('DDD Model Calculations'!$D$20-AVERAGE('Weather Data'!D1773,'Weather Data'!D1775),0))</f>
        <v>13.900000095367432</v>
      </c>
      <c r="I1774">
        <f>IF(E1774&lt;&gt;"",MAX('DDD Model Calculations'!$D$20-'Weather Data'!E1774,0),MAX('DDD Model Calculations'!$D$20-AVERAGE('Weather Data'!E1773,'Weather Data'!E1775),0))</f>
        <v>15.400000095367432</v>
      </c>
      <c r="J1774">
        <f>IF(F1774&lt;&gt;"",MAX('DDD Model Calculations'!$D$20-'Weather Data'!F1774,0),MAX('DDD Model Calculations'!$D$20-AVERAGE('Weather Data'!F1773,'Weather Data'!F1775),0))</f>
        <v>15</v>
      </c>
      <c r="K1774">
        <f>IF(G1774&lt;&gt;"",MAX('DDD Model Calculations'!$D$20-'Weather Data'!G1774,0),MAX('DDD Model Calculations'!$D$20-AVERAGE('Weather Data'!G1773,'Weather Data'!G1775),0))</f>
        <v>23.199999809265137</v>
      </c>
      <c r="L1774" s="2">
        <f t="shared" si="135"/>
        <v>43412</v>
      </c>
      <c r="M1774">
        <f t="shared" si="136"/>
        <v>17644.700001560152</v>
      </c>
      <c r="N1774">
        <f t="shared" si="137"/>
        <v>18639.899997897446</v>
      </c>
      <c r="O1774">
        <f t="shared" si="138"/>
        <v>21146.799999132752</v>
      </c>
      <c r="P1774">
        <f t="shared" si="139"/>
        <v>26327.400011338294</v>
      </c>
    </row>
    <row r="1775" spans="1:16" x14ac:dyDescent="0.4">
      <c r="A1775" s="1">
        <v>2018</v>
      </c>
      <c r="B1775" s="1">
        <v>11</v>
      </c>
      <c r="C1775" s="1">
        <v>9</v>
      </c>
      <c r="D1775" s="1">
        <v>2.5</v>
      </c>
      <c r="E1775" s="1">
        <v>-0.40000000596046448</v>
      </c>
      <c r="F1775" s="1">
        <v>-1.299999952316284</v>
      </c>
      <c r="G1775" s="1">
        <v>-6.4000000953674316</v>
      </c>
      <c r="H1775">
        <f>IF(D1775&lt;&gt;"",MAX('DDD Model Calculations'!$D$20-'Weather Data'!D1775,0),MAX('DDD Model Calculations'!$D$20-AVERAGE('Weather Data'!D1774,'Weather Data'!D1776),0))</f>
        <v>15.5</v>
      </c>
      <c r="I1775">
        <f>IF(E1775&lt;&gt;"",MAX('DDD Model Calculations'!$D$20-'Weather Data'!E1775,0),MAX('DDD Model Calculations'!$D$20-AVERAGE('Weather Data'!E1774,'Weather Data'!E1776),0))</f>
        <v>18.400000005960464</v>
      </c>
      <c r="J1775">
        <f>IF(F1775&lt;&gt;"",MAX('DDD Model Calculations'!$D$20-'Weather Data'!F1775,0),MAX('DDD Model Calculations'!$D$20-AVERAGE('Weather Data'!F1774,'Weather Data'!F1776),0))</f>
        <v>19.299999952316284</v>
      </c>
      <c r="K1775">
        <f>IF(G1775&lt;&gt;"",MAX('DDD Model Calculations'!$D$20-'Weather Data'!G1775,0),MAX('DDD Model Calculations'!$D$20-AVERAGE('Weather Data'!G1774,'Weather Data'!G1776),0))</f>
        <v>24.400000095367432</v>
      </c>
      <c r="L1775" s="2">
        <f t="shared" si="135"/>
        <v>43413</v>
      </c>
      <c r="M1775">
        <f t="shared" si="136"/>
        <v>17660.200001560152</v>
      </c>
      <c r="N1775">
        <f t="shared" si="137"/>
        <v>18658.299997903407</v>
      </c>
      <c r="O1775">
        <f t="shared" si="138"/>
        <v>21166.099999085069</v>
      </c>
      <c r="P1775">
        <f t="shared" si="139"/>
        <v>26351.800011433661</v>
      </c>
    </row>
    <row r="1776" spans="1:16" x14ac:dyDescent="0.4">
      <c r="A1776" s="1">
        <v>2018</v>
      </c>
      <c r="B1776" s="1">
        <v>11</v>
      </c>
      <c r="C1776" s="1">
        <v>10</v>
      </c>
      <c r="D1776" s="1">
        <v>-0.10000000149011611</v>
      </c>
      <c r="E1776" s="1">
        <v>-2.2999999523162842</v>
      </c>
      <c r="F1776" s="1">
        <v>-0.20000000298023221</v>
      </c>
      <c r="G1776" s="1">
        <v>-8.8000001907348633</v>
      </c>
      <c r="H1776">
        <f>IF(D1776&lt;&gt;"",MAX('DDD Model Calculations'!$D$20-'Weather Data'!D1776,0),MAX('DDD Model Calculations'!$D$20-AVERAGE('Weather Data'!D1775,'Weather Data'!D1777),0))</f>
        <v>18.100000001490116</v>
      </c>
      <c r="I1776">
        <f>IF(E1776&lt;&gt;"",MAX('DDD Model Calculations'!$D$20-'Weather Data'!E1776,0),MAX('DDD Model Calculations'!$D$20-AVERAGE('Weather Data'!E1775,'Weather Data'!E1777),0))</f>
        <v>20.299999952316284</v>
      </c>
      <c r="J1776">
        <f>IF(F1776&lt;&gt;"",MAX('DDD Model Calculations'!$D$20-'Weather Data'!F1776,0),MAX('DDD Model Calculations'!$D$20-AVERAGE('Weather Data'!F1775,'Weather Data'!F1777),0))</f>
        <v>18.200000002980232</v>
      </c>
      <c r="K1776">
        <f>IF(G1776&lt;&gt;"",MAX('DDD Model Calculations'!$D$20-'Weather Data'!G1776,0),MAX('DDD Model Calculations'!$D$20-AVERAGE('Weather Data'!G1775,'Weather Data'!G1777),0))</f>
        <v>26.800000190734863</v>
      </c>
      <c r="L1776" s="2">
        <f t="shared" si="135"/>
        <v>43414</v>
      </c>
      <c r="M1776">
        <f t="shared" si="136"/>
        <v>17678.300001561642</v>
      </c>
      <c r="N1776">
        <f t="shared" si="137"/>
        <v>18678.599997855723</v>
      </c>
      <c r="O1776">
        <f t="shared" si="138"/>
        <v>21184.299999088049</v>
      </c>
      <c r="P1776">
        <f t="shared" si="139"/>
        <v>26378.600011624396</v>
      </c>
    </row>
    <row r="1777" spans="1:16" x14ac:dyDescent="0.4">
      <c r="A1777" s="1">
        <v>2018</v>
      </c>
      <c r="B1777" s="1">
        <v>11</v>
      </c>
      <c r="C1777" s="1">
        <v>11</v>
      </c>
      <c r="D1777" s="1">
        <v>0.60000002384185791</v>
      </c>
      <c r="E1777" s="1">
        <v>-0.10000000149011611</v>
      </c>
      <c r="F1777" s="1">
        <v>-3.7999999523162842</v>
      </c>
      <c r="G1777" s="1">
        <v>-5.5</v>
      </c>
      <c r="H1777">
        <f>IF(D1777&lt;&gt;"",MAX('DDD Model Calculations'!$D$20-'Weather Data'!D1777,0),MAX('DDD Model Calculations'!$D$20-AVERAGE('Weather Data'!D1776,'Weather Data'!D1778),0))</f>
        <v>17.399999976158142</v>
      </c>
      <c r="I1777">
        <f>IF(E1777&lt;&gt;"",MAX('DDD Model Calculations'!$D$20-'Weather Data'!E1777,0),MAX('DDD Model Calculations'!$D$20-AVERAGE('Weather Data'!E1776,'Weather Data'!E1778),0))</f>
        <v>18.100000001490116</v>
      </c>
      <c r="J1777">
        <f>IF(F1777&lt;&gt;"",MAX('DDD Model Calculations'!$D$20-'Weather Data'!F1777,0),MAX('DDD Model Calculations'!$D$20-AVERAGE('Weather Data'!F1776,'Weather Data'!F1778),0))</f>
        <v>21.799999952316284</v>
      </c>
      <c r="K1777">
        <f>IF(G1777&lt;&gt;"",MAX('DDD Model Calculations'!$D$20-'Weather Data'!G1777,0),MAX('DDD Model Calculations'!$D$20-AVERAGE('Weather Data'!G1776,'Weather Data'!G1778),0))</f>
        <v>23.5</v>
      </c>
      <c r="L1777" s="2">
        <f t="shared" si="135"/>
        <v>43415</v>
      </c>
      <c r="M1777">
        <f t="shared" si="136"/>
        <v>17695.7000015378</v>
      </c>
      <c r="N1777">
        <f t="shared" si="137"/>
        <v>18696.699997857213</v>
      </c>
      <c r="O1777">
        <f t="shared" si="138"/>
        <v>21206.099999040365</v>
      </c>
      <c r="P1777">
        <f t="shared" si="139"/>
        <v>26402.100011624396</v>
      </c>
    </row>
    <row r="1778" spans="1:16" x14ac:dyDescent="0.4">
      <c r="A1778" s="1">
        <v>2018</v>
      </c>
      <c r="B1778" s="1">
        <v>11</v>
      </c>
      <c r="C1778" s="1">
        <v>12</v>
      </c>
      <c r="D1778" s="1">
        <v>3.5999999046325679</v>
      </c>
      <c r="E1778" s="1">
        <v>2.2999999523162842</v>
      </c>
      <c r="F1778" s="1">
        <v>-0.30000001192092901</v>
      </c>
      <c r="G1778" s="1">
        <v>-9.6999998092651367</v>
      </c>
      <c r="H1778">
        <f>IF(D1778&lt;&gt;"",MAX('DDD Model Calculations'!$D$20-'Weather Data'!D1778,0),MAX('DDD Model Calculations'!$D$20-AVERAGE('Weather Data'!D1777,'Weather Data'!D1779),0))</f>
        <v>14.400000095367432</v>
      </c>
      <c r="I1778">
        <f>IF(E1778&lt;&gt;"",MAX('DDD Model Calculations'!$D$20-'Weather Data'!E1778,0),MAX('DDD Model Calculations'!$D$20-AVERAGE('Weather Data'!E1777,'Weather Data'!E1779),0))</f>
        <v>15.700000047683716</v>
      </c>
      <c r="J1778">
        <f>IF(F1778&lt;&gt;"",MAX('DDD Model Calculations'!$D$20-'Weather Data'!F1778,0),MAX('DDD Model Calculations'!$D$20-AVERAGE('Weather Data'!F1777,'Weather Data'!F1779),0))</f>
        <v>18.300000011920929</v>
      </c>
      <c r="K1778">
        <f>IF(G1778&lt;&gt;"",MAX('DDD Model Calculations'!$D$20-'Weather Data'!G1778,0),MAX('DDD Model Calculations'!$D$20-AVERAGE('Weather Data'!G1777,'Weather Data'!G1779),0))</f>
        <v>27.699999809265137</v>
      </c>
      <c r="L1778" s="2">
        <f t="shared" si="135"/>
        <v>43416</v>
      </c>
      <c r="M1778">
        <f t="shared" si="136"/>
        <v>17710.100001633167</v>
      </c>
      <c r="N1778">
        <f t="shared" si="137"/>
        <v>18712.399997904897</v>
      </c>
      <c r="O1778">
        <f t="shared" si="138"/>
        <v>21224.399999052286</v>
      </c>
      <c r="P1778">
        <f t="shared" si="139"/>
        <v>26429.800011433661</v>
      </c>
    </row>
    <row r="1779" spans="1:16" x14ac:dyDescent="0.4">
      <c r="A1779" s="1">
        <v>2018</v>
      </c>
      <c r="B1779" s="1">
        <v>11</v>
      </c>
      <c r="C1779" s="1">
        <v>13</v>
      </c>
      <c r="D1779" s="1">
        <v>-1.299999952316284</v>
      </c>
      <c r="E1779" s="1">
        <v>-2.2999999523162842</v>
      </c>
      <c r="F1779" s="1">
        <v>-3.7000000476837158</v>
      </c>
      <c r="G1779" s="1">
        <v>-12</v>
      </c>
      <c r="H1779">
        <f>IF(D1779&lt;&gt;"",MAX('DDD Model Calculations'!$D$20-'Weather Data'!D1779,0),MAX('DDD Model Calculations'!$D$20-AVERAGE('Weather Data'!D1778,'Weather Data'!D1780),0))</f>
        <v>19.299999952316284</v>
      </c>
      <c r="I1779">
        <f>IF(E1779&lt;&gt;"",MAX('DDD Model Calculations'!$D$20-'Weather Data'!E1779,0),MAX('DDD Model Calculations'!$D$20-AVERAGE('Weather Data'!E1778,'Weather Data'!E1780),0))</f>
        <v>20.299999952316284</v>
      </c>
      <c r="J1779">
        <f>IF(F1779&lt;&gt;"",MAX('DDD Model Calculations'!$D$20-'Weather Data'!F1779,0),MAX('DDD Model Calculations'!$D$20-AVERAGE('Weather Data'!F1778,'Weather Data'!F1780),0))</f>
        <v>21.700000047683716</v>
      </c>
      <c r="K1779">
        <f>IF(G1779&lt;&gt;"",MAX('DDD Model Calculations'!$D$20-'Weather Data'!G1779,0),MAX('DDD Model Calculations'!$D$20-AVERAGE('Weather Data'!G1778,'Weather Data'!G1780),0))</f>
        <v>30</v>
      </c>
      <c r="L1779" s="2">
        <f t="shared" si="135"/>
        <v>43417</v>
      </c>
      <c r="M1779">
        <f t="shared" si="136"/>
        <v>17729.400001585484</v>
      </c>
      <c r="N1779">
        <f t="shared" si="137"/>
        <v>18732.699997857213</v>
      </c>
      <c r="O1779">
        <f t="shared" si="138"/>
        <v>21246.09999909997</v>
      </c>
      <c r="P1779">
        <f t="shared" si="139"/>
        <v>26459.800011433661</v>
      </c>
    </row>
    <row r="1780" spans="1:16" x14ac:dyDescent="0.4">
      <c r="A1780" s="1">
        <v>2018</v>
      </c>
      <c r="B1780" s="1">
        <v>11</v>
      </c>
      <c r="C1780" s="1">
        <v>14</v>
      </c>
      <c r="D1780" s="1">
        <v>-2.2000000476837158</v>
      </c>
      <c r="E1780" s="1">
        <v>-3</v>
      </c>
      <c r="F1780" s="1">
        <v>-10</v>
      </c>
      <c r="G1780" s="1">
        <v>-9</v>
      </c>
      <c r="H1780">
        <f>IF(D1780&lt;&gt;"",MAX('DDD Model Calculations'!$D$20-'Weather Data'!D1780,0),MAX('DDD Model Calculations'!$D$20-AVERAGE('Weather Data'!D1779,'Weather Data'!D1781),0))</f>
        <v>20.200000047683716</v>
      </c>
      <c r="I1780">
        <f>IF(E1780&lt;&gt;"",MAX('DDD Model Calculations'!$D$20-'Weather Data'!E1780,0),MAX('DDD Model Calculations'!$D$20-AVERAGE('Weather Data'!E1779,'Weather Data'!E1781),0))</f>
        <v>21</v>
      </c>
      <c r="J1780">
        <f>IF(F1780&lt;&gt;"",MAX('DDD Model Calculations'!$D$20-'Weather Data'!F1780,0),MAX('DDD Model Calculations'!$D$20-AVERAGE('Weather Data'!F1779,'Weather Data'!F1781),0))</f>
        <v>28</v>
      </c>
      <c r="K1780">
        <f>IF(G1780&lt;&gt;"",MAX('DDD Model Calculations'!$D$20-'Weather Data'!G1780,0),MAX('DDD Model Calculations'!$D$20-AVERAGE('Weather Data'!G1779,'Weather Data'!G1781),0))</f>
        <v>27</v>
      </c>
      <c r="L1780" s="2">
        <f t="shared" si="135"/>
        <v>43418</v>
      </c>
      <c r="M1780">
        <f t="shared" si="136"/>
        <v>17749.600001633167</v>
      </c>
      <c r="N1780">
        <f t="shared" si="137"/>
        <v>18753.699997857213</v>
      </c>
      <c r="O1780">
        <f t="shared" si="138"/>
        <v>21274.09999909997</v>
      </c>
      <c r="P1780">
        <f t="shared" si="139"/>
        <v>26486.800011433661</v>
      </c>
    </row>
    <row r="1781" spans="1:16" x14ac:dyDescent="0.4">
      <c r="A1781" s="1">
        <v>2018</v>
      </c>
      <c r="B1781" s="1">
        <v>11</v>
      </c>
      <c r="C1781" s="1">
        <v>15</v>
      </c>
      <c r="D1781" s="1">
        <v>-2.4000000953674321</v>
      </c>
      <c r="E1781" s="1">
        <v>-2.5</v>
      </c>
      <c r="F1781" s="1">
        <v>-9</v>
      </c>
      <c r="G1781" s="1">
        <v>1.8999999761581421</v>
      </c>
      <c r="H1781">
        <f>IF(D1781&lt;&gt;"",MAX('DDD Model Calculations'!$D$20-'Weather Data'!D1781,0),MAX('DDD Model Calculations'!$D$20-AVERAGE('Weather Data'!D1780,'Weather Data'!D1782),0))</f>
        <v>20.400000095367432</v>
      </c>
      <c r="I1781">
        <f>IF(E1781&lt;&gt;"",MAX('DDD Model Calculations'!$D$20-'Weather Data'!E1781,0),MAX('DDD Model Calculations'!$D$20-AVERAGE('Weather Data'!E1780,'Weather Data'!E1782),0))</f>
        <v>20.5</v>
      </c>
      <c r="J1781">
        <f>IF(F1781&lt;&gt;"",MAX('DDD Model Calculations'!$D$20-'Weather Data'!F1781,0),MAX('DDD Model Calculations'!$D$20-AVERAGE('Weather Data'!F1780,'Weather Data'!F1782),0))</f>
        <v>27</v>
      </c>
      <c r="K1781">
        <f>IF(G1781&lt;&gt;"",MAX('DDD Model Calculations'!$D$20-'Weather Data'!G1781,0),MAX('DDD Model Calculations'!$D$20-AVERAGE('Weather Data'!G1780,'Weather Data'!G1782),0))</f>
        <v>16.100000023841858</v>
      </c>
      <c r="L1781" s="2">
        <f t="shared" si="135"/>
        <v>43419</v>
      </c>
      <c r="M1781">
        <f t="shared" si="136"/>
        <v>17770.000001728535</v>
      </c>
      <c r="N1781">
        <f t="shared" si="137"/>
        <v>18774.199997857213</v>
      </c>
      <c r="O1781">
        <f t="shared" si="138"/>
        <v>21301.09999909997</v>
      </c>
      <c r="P1781">
        <f t="shared" si="139"/>
        <v>26502.900011457503</v>
      </c>
    </row>
    <row r="1782" spans="1:16" x14ac:dyDescent="0.4">
      <c r="A1782" s="1">
        <v>2018</v>
      </c>
      <c r="B1782" s="1">
        <v>11</v>
      </c>
      <c r="C1782" s="1">
        <v>16</v>
      </c>
      <c r="D1782" s="1">
        <v>1.200000047683716</v>
      </c>
      <c r="E1782" s="1">
        <v>0.40000000596046448</v>
      </c>
      <c r="F1782" s="1">
        <v>-4.1999998092651367</v>
      </c>
      <c r="G1782" s="1">
        <v>-4.8000001907348633</v>
      </c>
      <c r="H1782">
        <f>IF(D1782&lt;&gt;"",MAX('DDD Model Calculations'!$D$20-'Weather Data'!D1782,0),MAX('DDD Model Calculations'!$D$20-AVERAGE('Weather Data'!D1781,'Weather Data'!D1783),0))</f>
        <v>16.799999952316284</v>
      </c>
      <c r="I1782">
        <f>IF(E1782&lt;&gt;"",MAX('DDD Model Calculations'!$D$20-'Weather Data'!E1782,0),MAX('DDD Model Calculations'!$D$20-AVERAGE('Weather Data'!E1781,'Weather Data'!E1783),0))</f>
        <v>17.599999994039536</v>
      </c>
      <c r="J1782">
        <f>IF(F1782&lt;&gt;"",MAX('DDD Model Calculations'!$D$20-'Weather Data'!F1782,0),MAX('DDD Model Calculations'!$D$20-AVERAGE('Weather Data'!F1781,'Weather Data'!F1783),0))</f>
        <v>22.199999809265137</v>
      </c>
      <c r="K1782">
        <f>IF(G1782&lt;&gt;"",MAX('DDD Model Calculations'!$D$20-'Weather Data'!G1782,0),MAX('DDD Model Calculations'!$D$20-AVERAGE('Weather Data'!G1781,'Weather Data'!G1783),0))</f>
        <v>22.800000190734863</v>
      </c>
      <c r="L1782" s="2">
        <f t="shared" si="135"/>
        <v>43420</v>
      </c>
      <c r="M1782">
        <f t="shared" si="136"/>
        <v>17786.800001680851</v>
      </c>
      <c r="N1782">
        <f t="shared" si="137"/>
        <v>18791.799997851253</v>
      </c>
      <c r="O1782">
        <f t="shared" si="138"/>
        <v>21323.299998909235</v>
      </c>
      <c r="P1782">
        <f t="shared" si="139"/>
        <v>26525.700011648238</v>
      </c>
    </row>
    <row r="1783" spans="1:16" x14ac:dyDescent="0.4">
      <c r="A1783" s="1">
        <v>2018</v>
      </c>
      <c r="B1783" s="1">
        <v>11</v>
      </c>
      <c r="C1783" s="1">
        <v>17</v>
      </c>
      <c r="D1783" s="1">
        <v>-1.200000047683716</v>
      </c>
      <c r="E1783" s="1">
        <v>-0.40000000596046448</v>
      </c>
      <c r="F1783" s="1">
        <v>-5.8000001907348633</v>
      </c>
      <c r="G1783" s="1">
        <v>-13.5</v>
      </c>
      <c r="H1783">
        <f>IF(D1783&lt;&gt;"",MAX('DDD Model Calculations'!$D$20-'Weather Data'!D1783,0),MAX('DDD Model Calculations'!$D$20-AVERAGE('Weather Data'!D1782,'Weather Data'!D1784),0))</f>
        <v>19.200000047683716</v>
      </c>
      <c r="I1783">
        <f>IF(E1783&lt;&gt;"",MAX('DDD Model Calculations'!$D$20-'Weather Data'!E1783,0),MAX('DDD Model Calculations'!$D$20-AVERAGE('Weather Data'!E1782,'Weather Data'!E1784),0))</f>
        <v>18.400000005960464</v>
      </c>
      <c r="J1783">
        <f>IF(F1783&lt;&gt;"",MAX('DDD Model Calculations'!$D$20-'Weather Data'!F1783,0),MAX('DDD Model Calculations'!$D$20-AVERAGE('Weather Data'!F1782,'Weather Data'!F1784),0))</f>
        <v>23.800000190734863</v>
      </c>
      <c r="K1783">
        <f>IF(G1783&lt;&gt;"",MAX('DDD Model Calculations'!$D$20-'Weather Data'!G1783,0),MAX('DDD Model Calculations'!$D$20-AVERAGE('Weather Data'!G1782,'Weather Data'!G1784),0))</f>
        <v>31.5</v>
      </c>
      <c r="L1783" s="2">
        <f t="shared" si="135"/>
        <v>43421</v>
      </c>
      <c r="M1783">
        <f t="shared" si="136"/>
        <v>17806.000001728535</v>
      </c>
      <c r="N1783">
        <f t="shared" si="137"/>
        <v>18810.199997857213</v>
      </c>
      <c r="O1783">
        <f t="shared" si="138"/>
        <v>21347.09999909997</v>
      </c>
      <c r="P1783">
        <f t="shared" si="139"/>
        <v>26557.200011648238</v>
      </c>
    </row>
    <row r="1784" spans="1:16" x14ac:dyDescent="0.4">
      <c r="A1784" s="1">
        <v>2018</v>
      </c>
      <c r="B1784" s="1">
        <v>11</v>
      </c>
      <c r="C1784" s="1">
        <v>18</v>
      </c>
      <c r="D1784" s="1">
        <v>-1.8999999761581421</v>
      </c>
      <c r="E1784" s="1">
        <v>-1.700000047683716</v>
      </c>
      <c r="F1784" s="1">
        <v>-8.6000003814697266</v>
      </c>
      <c r="G1784" s="1">
        <v>-13.30000019073486</v>
      </c>
      <c r="H1784">
        <f>IF(D1784&lt;&gt;"",MAX('DDD Model Calculations'!$D$20-'Weather Data'!D1784,0),MAX('DDD Model Calculations'!$D$20-AVERAGE('Weather Data'!D1783,'Weather Data'!D1785),0))</f>
        <v>19.899999976158142</v>
      </c>
      <c r="I1784">
        <f>IF(E1784&lt;&gt;"",MAX('DDD Model Calculations'!$D$20-'Weather Data'!E1784,0),MAX('DDD Model Calculations'!$D$20-AVERAGE('Weather Data'!E1783,'Weather Data'!E1785),0))</f>
        <v>19.700000047683716</v>
      </c>
      <c r="J1784">
        <f>IF(F1784&lt;&gt;"",MAX('DDD Model Calculations'!$D$20-'Weather Data'!F1784,0),MAX('DDD Model Calculations'!$D$20-AVERAGE('Weather Data'!F1783,'Weather Data'!F1785),0))</f>
        <v>26.600000381469727</v>
      </c>
      <c r="K1784">
        <f>IF(G1784&lt;&gt;"",MAX('DDD Model Calculations'!$D$20-'Weather Data'!G1784,0),MAX('DDD Model Calculations'!$D$20-AVERAGE('Weather Data'!G1783,'Weather Data'!G1785),0))</f>
        <v>31.30000019073486</v>
      </c>
      <c r="L1784" s="2">
        <f t="shared" si="135"/>
        <v>43422</v>
      </c>
      <c r="M1784">
        <f t="shared" si="136"/>
        <v>17825.900001704693</v>
      </c>
      <c r="N1784">
        <f t="shared" si="137"/>
        <v>18829.899997904897</v>
      </c>
      <c r="O1784">
        <f t="shared" si="138"/>
        <v>21373.69999948144</v>
      </c>
      <c r="P1784">
        <f t="shared" si="139"/>
        <v>26588.500011838973</v>
      </c>
    </row>
    <row r="1785" spans="1:16" x14ac:dyDescent="0.4">
      <c r="A1785" s="1">
        <v>2018</v>
      </c>
      <c r="B1785" s="1">
        <v>11</v>
      </c>
      <c r="C1785" s="1">
        <v>19</v>
      </c>
      <c r="D1785" s="1">
        <v>0.10000000149011611</v>
      </c>
      <c r="E1785" s="1">
        <v>-1.3999999761581421</v>
      </c>
      <c r="F1785" s="1">
        <v>-2.4000000953674321</v>
      </c>
      <c r="G1785" s="1">
        <v>-15.60000038146973</v>
      </c>
      <c r="H1785">
        <f>IF(D1785&lt;&gt;"",MAX('DDD Model Calculations'!$D$20-'Weather Data'!D1785,0),MAX('DDD Model Calculations'!$D$20-AVERAGE('Weather Data'!D1784,'Weather Data'!D1786),0))</f>
        <v>17.899999998509884</v>
      </c>
      <c r="I1785">
        <f>IF(E1785&lt;&gt;"",MAX('DDD Model Calculations'!$D$20-'Weather Data'!E1785,0),MAX('DDD Model Calculations'!$D$20-AVERAGE('Weather Data'!E1784,'Weather Data'!E1786),0))</f>
        <v>19.399999976158142</v>
      </c>
      <c r="J1785">
        <f>IF(F1785&lt;&gt;"",MAX('DDD Model Calculations'!$D$20-'Weather Data'!F1785,0),MAX('DDD Model Calculations'!$D$20-AVERAGE('Weather Data'!F1784,'Weather Data'!F1786),0))</f>
        <v>20.400000095367432</v>
      </c>
      <c r="K1785">
        <f>IF(G1785&lt;&gt;"",MAX('DDD Model Calculations'!$D$20-'Weather Data'!G1785,0),MAX('DDD Model Calculations'!$D$20-AVERAGE('Weather Data'!G1784,'Weather Data'!G1786),0))</f>
        <v>33.600000381469727</v>
      </c>
      <c r="L1785" s="2">
        <f t="shared" si="135"/>
        <v>43423</v>
      </c>
      <c r="M1785">
        <f t="shared" si="136"/>
        <v>17843.800001703203</v>
      </c>
      <c r="N1785">
        <f t="shared" si="137"/>
        <v>18849.299997881055</v>
      </c>
      <c r="O1785">
        <f t="shared" si="138"/>
        <v>21394.099999576807</v>
      </c>
      <c r="P1785">
        <f t="shared" si="139"/>
        <v>26622.100012220442</v>
      </c>
    </row>
    <row r="1786" spans="1:16" x14ac:dyDescent="0.4">
      <c r="A1786" s="1">
        <v>2018</v>
      </c>
      <c r="B1786" s="1">
        <v>11</v>
      </c>
      <c r="C1786" s="1">
        <v>20</v>
      </c>
      <c r="D1786" s="1">
        <v>-1.200000047683716</v>
      </c>
      <c r="E1786" s="1">
        <v>-3.0999999046325679</v>
      </c>
      <c r="F1786" s="1">
        <v>-7.8000001907348633</v>
      </c>
      <c r="G1786" s="1">
        <v>-15.39999961853027</v>
      </c>
      <c r="H1786">
        <f>IF(D1786&lt;&gt;"",MAX('DDD Model Calculations'!$D$20-'Weather Data'!D1786,0),MAX('DDD Model Calculations'!$D$20-AVERAGE('Weather Data'!D1785,'Weather Data'!D1787),0))</f>
        <v>19.200000047683716</v>
      </c>
      <c r="I1786">
        <f>IF(E1786&lt;&gt;"",MAX('DDD Model Calculations'!$D$20-'Weather Data'!E1786,0),MAX('DDD Model Calculations'!$D$20-AVERAGE('Weather Data'!E1785,'Weather Data'!E1787),0))</f>
        <v>21.099999904632568</v>
      </c>
      <c r="J1786">
        <f>IF(F1786&lt;&gt;"",MAX('DDD Model Calculations'!$D$20-'Weather Data'!F1786,0),MAX('DDD Model Calculations'!$D$20-AVERAGE('Weather Data'!F1785,'Weather Data'!F1787),0))</f>
        <v>25.800000190734863</v>
      </c>
      <c r="K1786">
        <f>IF(G1786&lt;&gt;"",MAX('DDD Model Calculations'!$D$20-'Weather Data'!G1786,0),MAX('DDD Model Calculations'!$D$20-AVERAGE('Weather Data'!G1785,'Weather Data'!G1787),0))</f>
        <v>33.399999618530273</v>
      </c>
      <c r="L1786" s="2">
        <f t="shared" si="135"/>
        <v>43424</v>
      </c>
      <c r="M1786">
        <f t="shared" si="136"/>
        <v>17863.000001750886</v>
      </c>
      <c r="N1786">
        <f t="shared" si="137"/>
        <v>18870.399997785687</v>
      </c>
      <c r="O1786">
        <f t="shared" si="138"/>
        <v>21419.899999767542</v>
      </c>
      <c r="P1786">
        <f t="shared" si="139"/>
        <v>26655.500011838973</v>
      </c>
    </row>
    <row r="1787" spans="1:16" x14ac:dyDescent="0.4">
      <c r="A1787" s="1">
        <v>2018</v>
      </c>
      <c r="B1787" s="1">
        <v>11</v>
      </c>
      <c r="C1787" s="1">
        <v>21</v>
      </c>
      <c r="D1787" s="1">
        <v>-5.8000001907348633</v>
      </c>
      <c r="E1787" s="1">
        <v>-5.1999998092651367</v>
      </c>
      <c r="F1787" s="1">
        <v>-10.69999980926514</v>
      </c>
      <c r="G1787" s="1">
        <v>-15.69999980926514</v>
      </c>
      <c r="H1787">
        <f>IF(D1787&lt;&gt;"",MAX('DDD Model Calculations'!$D$20-'Weather Data'!D1787,0),MAX('DDD Model Calculations'!$D$20-AVERAGE('Weather Data'!D1786,'Weather Data'!D1788),0))</f>
        <v>23.800000190734863</v>
      </c>
      <c r="I1787">
        <f>IF(E1787&lt;&gt;"",MAX('DDD Model Calculations'!$D$20-'Weather Data'!E1787,0),MAX('DDD Model Calculations'!$D$20-AVERAGE('Weather Data'!E1786,'Weather Data'!E1788),0))</f>
        <v>23.199999809265137</v>
      </c>
      <c r="J1787">
        <f>IF(F1787&lt;&gt;"",MAX('DDD Model Calculations'!$D$20-'Weather Data'!F1787,0),MAX('DDD Model Calculations'!$D$20-AVERAGE('Weather Data'!F1786,'Weather Data'!F1788),0))</f>
        <v>28.69999980926514</v>
      </c>
      <c r="K1787">
        <f>IF(G1787&lt;&gt;"",MAX('DDD Model Calculations'!$D$20-'Weather Data'!G1787,0),MAX('DDD Model Calculations'!$D$20-AVERAGE('Weather Data'!G1786,'Weather Data'!G1788),0))</f>
        <v>33.699999809265137</v>
      </c>
      <c r="L1787" s="2">
        <f t="shared" si="135"/>
        <v>43425</v>
      </c>
      <c r="M1787">
        <f t="shared" si="136"/>
        <v>17886.800001941621</v>
      </c>
      <c r="N1787">
        <f t="shared" si="137"/>
        <v>18893.599997594953</v>
      </c>
      <c r="O1787">
        <f t="shared" si="138"/>
        <v>21448.599999576807</v>
      </c>
      <c r="P1787">
        <f t="shared" si="139"/>
        <v>26689.200011648238</v>
      </c>
    </row>
    <row r="1788" spans="1:16" x14ac:dyDescent="0.4">
      <c r="A1788" s="1">
        <v>2018</v>
      </c>
      <c r="B1788" s="1">
        <v>11</v>
      </c>
      <c r="C1788" s="1">
        <v>22</v>
      </c>
      <c r="D1788" s="1">
        <v>-9.6000003814697266</v>
      </c>
      <c r="E1788" s="1">
        <v>-9.3999996185302734</v>
      </c>
      <c r="F1788" s="1">
        <v>-14.5</v>
      </c>
      <c r="G1788" s="1">
        <v>-8.1000003814697266</v>
      </c>
      <c r="H1788">
        <f>IF(D1788&lt;&gt;"",MAX('DDD Model Calculations'!$D$20-'Weather Data'!D1788,0),MAX('DDD Model Calculations'!$D$20-AVERAGE('Weather Data'!D1787,'Weather Data'!D1789),0))</f>
        <v>27.600000381469727</v>
      </c>
      <c r="I1788">
        <f>IF(E1788&lt;&gt;"",MAX('DDD Model Calculations'!$D$20-'Weather Data'!E1788,0),MAX('DDD Model Calculations'!$D$20-AVERAGE('Weather Data'!E1787,'Weather Data'!E1789),0))</f>
        <v>27.399999618530273</v>
      </c>
      <c r="J1788">
        <f>IF(F1788&lt;&gt;"",MAX('DDD Model Calculations'!$D$20-'Weather Data'!F1788,0),MAX('DDD Model Calculations'!$D$20-AVERAGE('Weather Data'!F1787,'Weather Data'!F1789),0))</f>
        <v>32.5</v>
      </c>
      <c r="K1788">
        <f>IF(G1788&lt;&gt;"",MAX('DDD Model Calculations'!$D$20-'Weather Data'!G1788,0),MAX('DDD Model Calculations'!$D$20-AVERAGE('Weather Data'!G1787,'Weather Data'!G1789),0))</f>
        <v>26.100000381469727</v>
      </c>
      <c r="L1788" s="2">
        <f t="shared" si="135"/>
        <v>43426</v>
      </c>
      <c r="M1788">
        <f t="shared" si="136"/>
        <v>17914.400002323091</v>
      </c>
      <c r="N1788">
        <f t="shared" si="137"/>
        <v>18920.999997213483</v>
      </c>
      <c r="O1788">
        <f t="shared" si="138"/>
        <v>21481.099999576807</v>
      </c>
      <c r="P1788">
        <f t="shared" si="139"/>
        <v>26715.300012029707</v>
      </c>
    </row>
    <row r="1789" spans="1:16" x14ac:dyDescent="0.4">
      <c r="A1789" s="1">
        <v>2018</v>
      </c>
      <c r="B1789" s="1">
        <v>11</v>
      </c>
      <c r="C1789" s="1">
        <v>23</v>
      </c>
      <c r="D1789" s="1">
        <v>-1.700000047683716</v>
      </c>
      <c r="E1789" s="1">
        <v>-1.5</v>
      </c>
      <c r="F1789" s="1">
        <v>-12.60000038146973</v>
      </c>
      <c r="G1789" s="1">
        <v>3.0999999046325679</v>
      </c>
      <c r="H1789">
        <f>IF(D1789&lt;&gt;"",MAX('DDD Model Calculations'!$D$20-'Weather Data'!D1789,0),MAX('DDD Model Calculations'!$D$20-AVERAGE('Weather Data'!D1788,'Weather Data'!D1790),0))</f>
        <v>19.700000047683716</v>
      </c>
      <c r="I1789">
        <f>IF(E1789&lt;&gt;"",MAX('DDD Model Calculations'!$D$20-'Weather Data'!E1789,0),MAX('DDD Model Calculations'!$D$20-AVERAGE('Weather Data'!E1788,'Weather Data'!E1790),0))</f>
        <v>19.5</v>
      </c>
      <c r="J1789">
        <f>IF(F1789&lt;&gt;"",MAX('DDD Model Calculations'!$D$20-'Weather Data'!F1789,0),MAX('DDD Model Calculations'!$D$20-AVERAGE('Weather Data'!F1788,'Weather Data'!F1790),0))</f>
        <v>30.60000038146973</v>
      </c>
      <c r="K1789">
        <f>IF(G1789&lt;&gt;"",MAX('DDD Model Calculations'!$D$20-'Weather Data'!G1789,0),MAX('DDD Model Calculations'!$D$20-AVERAGE('Weather Data'!G1788,'Weather Data'!G1790),0))</f>
        <v>14.900000095367432</v>
      </c>
      <c r="L1789" s="2">
        <f t="shared" si="135"/>
        <v>43427</v>
      </c>
      <c r="M1789">
        <f t="shared" si="136"/>
        <v>17934.100002370775</v>
      </c>
      <c r="N1789">
        <f t="shared" si="137"/>
        <v>18940.499997213483</v>
      </c>
      <c r="O1789">
        <f t="shared" si="138"/>
        <v>21511.699999958277</v>
      </c>
      <c r="P1789">
        <f t="shared" si="139"/>
        <v>26730.200012125075</v>
      </c>
    </row>
    <row r="1790" spans="1:16" x14ac:dyDescent="0.4">
      <c r="A1790" s="1">
        <v>2018</v>
      </c>
      <c r="B1790" s="1">
        <v>11</v>
      </c>
      <c r="C1790" s="1">
        <v>24</v>
      </c>
      <c r="D1790" s="1">
        <v>3.4000000953674321</v>
      </c>
      <c r="E1790" s="1">
        <v>4</v>
      </c>
      <c r="F1790" s="1">
        <v>-5.6999998092651367</v>
      </c>
      <c r="G1790" s="1">
        <v>1.200000047683716</v>
      </c>
      <c r="H1790">
        <f>IF(D1790&lt;&gt;"",MAX('DDD Model Calculations'!$D$20-'Weather Data'!D1790,0),MAX('DDD Model Calculations'!$D$20-AVERAGE('Weather Data'!D1789,'Weather Data'!D1791),0))</f>
        <v>14.599999904632568</v>
      </c>
      <c r="I1790">
        <f>IF(E1790&lt;&gt;"",MAX('DDD Model Calculations'!$D$20-'Weather Data'!E1790,0),MAX('DDD Model Calculations'!$D$20-AVERAGE('Weather Data'!E1789,'Weather Data'!E1791),0))</f>
        <v>14</v>
      </c>
      <c r="J1790">
        <f>IF(F1790&lt;&gt;"",MAX('DDD Model Calculations'!$D$20-'Weather Data'!F1790,0),MAX('DDD Model Calculations'!$D$20-AVERAGE('Weather Data'!F1789,'Weather Data'!F1791),0))</f>
        <v>23.699999809265137</v>
      </c>
      <c r="K1790">
        <f>IF(G1790&lt;&gt;"",MAX('DDD Model Calculations'!$D$20-'Weather Data'!G1790,0),MAX('DDD Model Calculations'!$D$20-AVERAGE('Weather Data'!G1789,'Weather Data'!G1791),0))</f>
        <v>16.799999952316284</v>
      </c>
      <c r="L1790" s="2">
        <f t="shared" si="135"/>
        <v>43428</v>
      </c>
      <c r="M1790">
        <f t="shared" si="136"/>
        <v>17948.700002275407</v>
      </c>
      <c r="N1790">
        <f t="shared" si="137"/>
        <v>18954.499997213483</v>
      </c>
      <c r="O1790">
        <f t="shared" si="138"/>
        <v>21535.399999767542</v>
      </c>
      <c r="P1790">
        <f t="shared" si="139"/>
        <v>26747.000012077391</v>
      </c>
    </row>
    <row r="1791" spans="1:16" x14ac:dyDescent="0.4">
      <c r="A1791" s="1">
        <v>2018</v>
      </c>
      <c r="B1791" s="1">
        <v>11</v>
      </c>
      <c r="C1791" s="1">
        <v>25</v>
      </c>
      <c r="D1791" s="1">
        <v>5.6999998092651367</v>
      </c>
      <c r="E1791" s="1">
        <v>4.1999998092651367</v>
      </c>
      <c r="F1791" s="1">
        <v>2.7000000476837158</v>
      </c>
      <c r="G1791" s="1">
        <v>-5.9000000953674316</v>
      </c>
      <c r="H1791">
        <f>IF(D1791&lt;&gt;"",MAX('DDD Model Calculations'!$D$20-'Weather Data'!D1791,0),MAX('DDD Model Calculations'!$D$20-AVERAGE('Weather Data'!D1790,'Weather Data'!D1792),0))</f>
        <v>12.300000190734863</v>
      </c>
      <c r="I1791">
        <f>IF(E1791&lt;&gt;"",MAX('DDD Model Calculations'!$D$20-'Weather Data'!E1791,0),MAX('DDD Model Calculations'!$D$20-AVERAGE('Weather Data'!E1790,'Weather Data'!E1792),0))</f>
        <v>13.800000190734863</v>
      </c>
      <c r="J1791">
        <f>IF(F1791&lt;&gt;"",MAX('DDD Model Calculations'!$D$20-'Weather Data'!F1791,0),MAX('DDD Model Calculations'!$D$20-AVERAGE('Weather Data'!F1790,'Weather Data'!F1792),0))</f>
        <v>15.299999952316284</v>
      </c>
      <c r="K1791">
        <f>IF(G1791&lt;&gt;"",MAX('DDD Model Calculations'!$D$20-'Weather Data'!G1791,0),MAX('DDD Model Calculations'!$D$20-AVERAGE('Weather Data'!G1790,'Weather Data'!G1792),0))</f>
        <v>23.900000095367432</v>
      </c>
      <c r="L1791" s="2">
        <f t="shared" si="135"/>
        <v>43429</v>
      </c>
      <c r="M1791">
        <f t="shared" si="136"/>
        <v>17961.000002466142</v>
      </c>
      <c r="N1791">
        <f t="shared" si="137"/>
        <v>18968.299997404218</v>
      </c>
      <c r="O1791">
        <f t="shared" si="138"/>
        <v>21550.699999719858</v>
      </c>
      <c r="P1791">
        <f t="shared" si="139"/>
        <v>26770.900012172759</v>
      </c>
    </row>
    <row r="1792" spans="1:16" x14ac:dyDescent="0.4">
      <c r="A1792" s="1">
        <v>2018</v>
      </c>
      <c r="B1792" s="1">
        <v>11</v>
      </c>
      <c r="C1792" s="1">
        <v>26</v>
      </c>
      <c r="D1792" s="1">
        <v>3.7999999523162842</v>
      </c>
      <c r="E1792" s="1">
        <v>2.2999999523162842</v>
      </c>
      <c r="F1792" s="1">
        <v>1.700000047683716</v>
      </c>
      <c r="G1792" s="1">
        <v>-8</v>
      </c>
      <c r="H1792">
        <f>IF(D1792&lt;&gt;"",MAX('DDD Model Calculations'!$D$20-'Weather Data'!D1792,0),MAX('DDD Model Calculations'!$D$20-AVERAGE('Weather Data'!D1791,'Weather Data'!D1793),0))</f>
        <v>14.200000047683716</v>
      </c>
      <c r="I1792">
        <f>IF(E1792&lt;&gt;"",MAX('DDD Model Calculations'!$D$20-'Weather Data'!E1792,0),MAX('DDD Model Calculations'!$D$20-AVERAGE('Weather Data'!E1791,'Weather Data'!E1793),0))</f>
        <v>15.700000047683716</v>
      </c>
      <c r="J1792">
        <f>IF(F1792&lt;&gt;"",MAX('DDD Model Calculations'!$D$20-'Weather Data'!F1792,0),MAX('DDD Model Calculations'!$D$20-AVERAGE('Weather Data'!F1791,'Weather Data'!F1793),0))</f>
        <v>16.299999952316284</v>
      </c>
      <c r="K1792">
        <f>IF(G1792&lt;&gt;"",MAX('DDD Model Calculations'!$D$20-'Weather Data'!G1792,0),MAX('DDD Model Calculations'!$D$20-AVERAGE('Weather Data'!G1791,'Weather Data'!G1793),0))</f>
        <v>26</v>
      </c>
      <c r="L1792" s="2">
        <f t="shared" si="135"/>
        <v>43430</v>
      </c>
      <c r="M1792">
        <f t="shared" si="136"/>
        <v>17975.200002513826</v>
      </c>
      <c r="N1792">
        <f t="shared" si="137"/>
        <v>18983.999997451901</v>
      </c>
      <c r="O1792">
        <f t="shared" si="138"/>
        <v>21566.999999672174</v>
      </c>
      <c r="P1792">
        <f t="shared" si="139"/>
        <v>26796.900012172759</v>
      </c>
    </row>
    <row r="1793" spans="1:16" x14ac:dyDescent="0.4">
      <c r="A1793" s="1">
        <v>2018</v>
      </c>
      <c r="B1793" s="1">
        <v>11</v>
      </c>
      <c r="C1793" s="1">
        <v>27</v>
      </c>
      <c r="D1793" s="1">
        <v>0.40000000596046448</v>
      </c>
      <c r="E1793" s="1">
        <v>-1.299999952316284</v>
      </c>
      <c r="F1793" s="1">
        <v>0.30000001192092901</v>
      </c>
      <c r="G1793" s="1">
        <v>-10.89999961853027</v>
      </c>
      <c r="H1793">
        <f>IF(D1793&lt;&gt;"",MAX('DDD Model Calculations'!$D$20-'Weather Data'!D1793,0),MAX('DDD Model Calculations'!$D$20-AVERAGE('Weather Data'!D1792,'Weather Data'!D1794),0))</f>
        <v>17.599999994039536</v>
      </c>
      <c r="I1793">
        <f>IF(E1793&lt;&gt;"",MAX('DDD Model Calculations'!$D$20-'Weather Data'!E1793,0),MAX('DDD Model Calculations'!$D$20-AVERAGE('Weather Data'!E1792,'Weather Data'!E1794),0))</f>
        <v>19.299999952316284</v>
      </c>
      <c r="J1793">
        <f>IF(F1793&lt;&gt;"",MAX('DDD Model Calculations'!$D$20-'Weather Data'!F1793,0),MAX('DDD Model Calculations'!$D$20-AVERAGE('Weather Data'!F1792,'Weather Data'!F1794),0))</f>
        <v>17.699999988079071</v>
      </c>
      <c r="K1793">
        <f>IF(G1793&lt;&gt;"",MAX('DDD Model Calculations'!$D$20-'Weather Data'!G1793,0),MAX('DDD Model Calculations'!$D$20-AVERAGE('Weather Data'!G1792,'Weather Data'!G1794),0))</f>
        <v>28.89999961853027</v>
      </c>
      <c r="L1793" s="2">
        <f t="shared" si="135"/>
        <v>43431</v>
      </c>
      <c r="M1793">
        <f t="shared" si="136"/>
        <v>17992.800002507865</v>
      </c>
      <c r="N1793">
        <f t="shared" si="137"/>
        <v>19003.299997404218</v>
      </c>
      <c r="O1793">
        <f t="shared" si="138"/>
        <v>21584.699999660254</v>
      </c>
      <c r="P1793">
        <f t="shared" si="139"/>
        <v>26825.800011791289</v>
      </c>
    </row>
    <row r="1794" spans="1:16" x14ac:dyDescent="0.4">
      <c r="A1794" s="1">
        <v>2018</v>
      </c>
      <c r="B1794" s="1">
        <v>11</v>
      </c>
      <c r="C1794" s="1">
        <v>28</v>
      </c>
      <c r="D1794" s="1">
        <v>0.80000001192092896</v>
      </c>
      <c r="E1794" s="1">
        <v>-2</v>
      </c>
      <c r="F1794" s="1">
        <v>0.60000002384185791</v>
      </c>
      <c r="G1794" s="1">
        <v>-8.3999996185302734</v>
      </c>
      <c r="H1794">
        <f>IF(D1794&lt;&gt;"",MAX('DDD Model Calculations'!$D$20-'Weather Data'!D1794,0),MAX('DDD Model Calculations'!$D$20-AVERAGE('Weather Data'!D1793,'Weather Data'!D1795),0))</f>
        <v>17.199999988079071</v>
      </c>
      <c r="I1794">
        <f>IF(E1794&lt;&gt;"",MAX('DDD Model Calculations'!$D$20-'Weather Data'!E1794,0),MAX('DDD Model Calculations'!$D$20-AVERAGE('Weather Data'!E1793,'Weather Data'!E1795),0))</f>
        <v>20</v>
      </c>
      <c r="J1794">
        <f>IF(F1794&lt;&gt;"",MAX('DDD Model Calculations'!$D$20-'Weather Data'!F1794,0),MAX('DDD Model Calculations'!$D$20-AVERAGE('Weather Data'!F1793,'Weather Data'!F1795),0))</f>
        <v>17.399999976158142</v>
      </c>
      <c r="K1794">
        <f>IF(G1794&lt;&gt;"",MAX('DDD Model Calculations'!$D$20-'Weather Data'!G1794,0),MAX('DDD Model Calculations'!$D$20-AVERAGE('Weather Data'!G1793,'Weather Data'!G1795),0))</f>
        <v>26.399999618530273</v>
      </c>
      <c r="L1794" s="2">
        <f t="shared" ref="L1794:L1857" si="140">DATE(A1794,B1794,C1794)</f>
        <v>43432</v>
      </c>
      <c r="M1794">
        <f t="shared" si="136"/>
        <v>18010.000002495944</v>
      </c>
      <c r="N1794">
        <f t="shared" si="137"/>
        <v>19023.299997404218</v>
      </c>
      <c r="O1794">
        <f t="shared" si="138"/>
        <v>21602.099999636412</v>
      </c>
      <c r="P1794">
        <f t="shared" si="139"/>
        <v>26852.200011409819</v>
      </c>
    </row>
    <row r="1795" spans="1:16" x14ac:dyDescent="0.4">
      <c r="A1795" s="1">
        <v>2018</v>
      </c>
      <c r="B1795" s="1">
        <v>11</v>
      </c>
      <c r="C1795" s="1">
        <v>29</v>
      </c>
      <c r="D1795" s="1">
        <v>0.89999997615814209</v>
      </c>
      <c r="E1795" s="1">
        <v>-2.5</v>
      </c>
      <c r="F1795" s="1">
        <v>0.60000002384185791</v>
      </c>
      <c r="G1795" s="1">
        <v>-3</v>
      </c>
      <c r="H1795">
        <f>IF(D1795&lt;&gt;"",MAX('DDD Model Calculations'!$D$20-'Weather Data'!D1795,0),MAX('DDD Model Calculations'!$D$20-AVERAGE('Weather Data'!D1794,'Weather Data'!D1796),0))</f>
        <v>17.100000023841858</v>
      </c>
      <c r="I1795">
        <f>IF(E1795&lt;&gt;"",MAX('DDD Model Calculations'!$D$20-'Weather Data'!E1795,0),MAX('DDD Model Calculations'!$D$20-AVERAGE('Weather Data'!E1794,'Weather Data'!E1796),0))</f>
        <v>20.5</v>
      </c>
      <c r="J1795">
        <f>IF(F1795&lt;&gt;"",MAX('DDD Model Calculations'!$D$20-'Weather Data'!F1795,0),MAX('DDD Model Calculations'!$D$20-AVERAGE('Weather Data'!F1794,'Weather Data'!F1796),0))</f>
        <v>17.399999976158142</v>
      </c>
      <c r="K1795">
        <f>IF(G1795&lt;&gt;"",MAX('DDD Model Calculations'!$D$20-'Weather Data'!G1795,0),MAX('DDD Model Calculations'!$D$20-AVERAGE('Weather Data'!G1794,'Weather Data'!G1796),0))</f>
        <v>21</v>
      </c>
      <c r="L1795" s="2">
        <f t="shared" si="140"/>
        <v>43433</v>
      </c>
      <c r="M1795">
        <f t="shared" ref="M1795:M1858" si="141">M1794+H1795</f>
        <v>18027.100002519786</v>
      </c>
      <c r="N1795">
        <f t="shared" ref="N1795:N1858" si="142">N1794+I1795</f>
        <v>19043.799997404218</v>
      </c>
      <c r="O1795">
        <f t="shared" ref="O1795:O1858" si="143">O1794+J1795</f>
        <v>21619.49999961257</v>
      </c>
      <c r="P1795">
        <f t="shared" ref="P1795:P1858" si="144">P1794+K1795</f>
        <v>26873.200011409819</v>
      </c>
    </row>
    <row r="1796" spans="1:16" x14ac:dyDescent="0.4">
      <c r="A1796" s="1">
        <v>2018</v>
      </c>
      <c r="B1796" s="1">
        <v>11</v>
      </c>
      <c r="C1796" s="1">
        <v>30</v>
      </c>
      <c r="D1796" s="1">
        <v>0.80000001192092896</v>
      </c>
      <c r="E1796" s="1">
        <v>-1</v>
      </c>
      <c r="F1796" s="1">
        <v>-1</v>
      </c>
      <c r="G1796" s="1">
        <v>-1.700000047683716</v>
      </c>
      <c r="H1796">
        <f>IF(D1796&lt;&gt;"",MAX('DDD Model Calculations'!$D$20-'Weather Data'!D1796,0),MAX('DDD Model Calculations'!$D$20-AVERAGE('Weather Data'!D1795,'Weather Data'!D1797),0))</f>
        <v>17.199999988079071</v>
      </c>
      <c r="I1796">
        <f>IF(E1796&lt;&gt;"",MAX('DDD Model Calculations'!$D$20-'Weather Data'!E1796,0),MAX('DDD Model Calculations'!$D$20-AVERAGE('Weather Data'!E1795,'Weather Data'!E1797),0))</f>
        <v>19</v>
      </c>
      <c r="J1796">
        <f>IF(F1796&lt;&gt;"",MAX('DDD Model Calculations'!$D$20-'Weather Data'!F1796,0),MAX('DDD Model Calculations'!$D$20-AVERAGE('Weather Data'!F1795,'Weather Data'!F1797),0))</f>
        <v>19</v>
      </c>
      <c r="K1796">
        <f>IF(G1796&lt;&gt;"",MAX('DDD Model Calculations'!$D$20-'Weather Data'!G1796,0),MAX('DDD Model Calculations'!$D$20-AVERAGE('Weather Data'!G1795,'Weather Data'!G1797),0))</f>
        <v>19.700000047683716</v>
      </c>
      <c r="L1796" s="2">
        <f t="shared" si="140"/>
        <v>43434</v>
      </c>
      <c r="M1796">
        <f t="shared" si="141"/>
        <v>18044.300002507865</v>
      </c>
      <c r="N1796">
        <f t="shared" si="142"/>
        <v>19062.799997404218</v>
      </c>
      <c r="O1796">
        <f t="shared" si="143"/>
        <v>21638.49999961257</v>
      </c>
      <c r="P1796">
        <f t="shared" si="144"/>
        <v>26892.900011457503</v>
      </c>
    </row>
    <row r="1797" spans="1:16" x14ac:dyDescent="0.4">
      <c r="A1797" s="1">
        <v>2018</v>
      </c>
      <c r="B1797" s="1">
        <v>12</v>
      </c>
      <c r="C1797" s="1">
        <v>1</v>
      </c>
      <c r="D1797" s="1">
        <v>1.3999999761581421</v>
      </c>
      <c r="E1797" s="1">
        <v>0.10000000149011611</v>
      </c>
      <c r="F1797" s="1">
        <v>-2.4000000953674321</v>
      </c>
      <c r="G1797" s="1">
        <v>-6.0999999046325684</v>
      </c>
      <c r="H1797">
        <f>IF(D1797&lt;&gt;"",MAX('DDD Model Calculations'!$D$20-'Weather Data'!D1797,0),MAX('DDD Model Calculations'!$D$20-AVERAGE('Weather Data'!D1796,'Weather Data'!D1798),0))</f>
        <v>16.600000023841858</v>
      </c>
      <c r="I1797">
        <f>IF(E1797&lt;&gt;"",MAX('DDD Model Calculations'!$D$20-'Weather Data'!E1797,0),MAX('DDD Model Calculations'!$D$20-AVERAGE('Weather Data'!E1796,'Weather Data'!E1798),0))</f>
        <v>17.899999998509884</v>
      </c>
      <c r="J1797">
        <f>IF(F1797&lt;&gt;"",MAX('DDD Model Calculations'!$D$20-'Weather Data'!F1797,0),MAX('DDD Model Calculations'!$D$20-AVERAGE('Weather Data'!F1796,'Weather Data'!F1798),0))</f>
        <v>20.400000095367432</v>
      </c>
      <c r="K1797">
        <f>IF(G1797&lt;&gt;"",MAX('DDD Model Calculations'!$D$20-'Weather Data'!G1797,0),MAX('DDD Model Calculations'!$D$20-AVERAGE('Weather Data'!G1796,'Weather Data'!G1798),0))</f>
        <v>24.099999904632568</v>
      </c>
      <c r="L1797" s="2">
        <f t="shared" si="140"/>
        <v>43435</v>
      </c>
      <c r="M1797">
        <f t="shared" si="141"/>
        <v>18060.900002531707</v>
      </c>
      <c r="N1797">
        <f t="shared" si="142"/>
        <v>19080.699997402728</v>
      </c>
      <c r="O1797">
        <f t="shared" si="143"/>
        <v>21658.899999707937</v>
      </c>
      <c r="P1797">
        <f t="shared" si="144"/>
        <v>26917.000011362135</v>
      </c>
    </row>
    <row r="1798" spans="1:16" x14ac:dyDescent="0.4">
      <c r="A1798" s="1">
        <v>2018</v>
      </c>
      <c r="B1798" s="1">
        <v>12</v>
      </c>
      <c r="C1798" s="1">
        <v>2</v>
      </c>
      <c r="D1798" s="1">
        <v>6.6999998092651367</v>
      </c>
      <c r="E1798" s="1">
        <v>7.8000001907348633</v>
      </c>
      <c r="F1798" s="1">
        <v>-0.20000000298023221</v>
      </c>
      <c r="G1798" s="1">
        <v>-3</v>
      </c>
      <c r="H1798">
        <f>IF(D1798&lt;&gt;"",MAX('DDD Model Calculations'!$D$20-'Weather Data'!D1798,0),MAX('DDD Model Calculations'!$D$20-AVERAGE('Weather Data'!D1797,'Weather Data'!D1799),0))</f>
        <v>11.300000190734863</v>
      </c>
      <c r="I1798">
        <f>IF(E1798&lt;&gt;"",MAX('DDD Model Calculations'!$D$20-'Weather Data'!E1798,0),MAX('DDD Model Calculations'!$D$20-AVERAGE('Weather Data'!E1797,'Weather Data'!E1799),0))</f>
        <v>10.199999809265137</v>
      </c>
      <c r="J1798">
        <f>IF(F1798&lt;&gt;"",MAX('DDD Model Calculations'!$D$20-'Weather Data'!F1798,0),MAX('DDD Model Calculations'!$D$20-AVERAGE('Weather Data'!F1797,'Weather Data'!F1799),0))</f>
        <v>18.200000002980232</v>
      </c>
      <c r="K1798">
        <f>IF(G1798&lt;&gt;"",MAX('DDD Model Calculations'!$D$20-'Weather Data'!G1798,0),MAX('DDD Model Calculations'!$D$20-AVERAGE('Weather Data'!G1797,'Weather Data'!G1799),0))</f>
        <v>21</v>
      </c>
      <c r="L1798" s="2">
        <f t="shared" si="140"/>
        <v>43436</v>
      </c>
      <c r="M1798">
        <f t="shared" si="141"/>
        <v>18072.200002722442</v>
      </c>
      <c r="N1798">
        <f t="shared" si="142"/>
        <v>19090.899997211993</v>
      </c>
      <c r="O1798">
        <f t="shared" si="143"/>
        <v>21677.099999710917</v>
      </c>
      <c r="P1798">
        <f t="shared" si="144"/>
        <v>26938.000011362135</v>
      </c>
    </row>
    <row r="1799" spans="1:16" x14ac:dyDescent="0.4">
      <c r="A1799" s="1">
        <v>2018</v>
      </c>
      <c r="B1799" s="1">
        <v>12</v>
      </c>
      <c r="C1799" s="1">
        <v>3</v>
      </c>
      <c r="D1799" s="1">
        <v>2.7000000476837158</v>
      </c>
      <c r="E1799" s="1">
        <v>1.200000047683716</v>
      </c>
      <c r="F1799" s="1">
        <v>-1.5</v>
      </c>
      <c r="G1799" s="1">
        <v>-6.5</v>
      </c>
      <c r="H1799">
        <f>IF(D1799&lt;&gt;"",MAX('DDD Model Calculations'!$D$20-'Weather Data'!D1799,0),MAX('DDD Model Calculations'!$D$20-AVERAGE('Weather Data'!D1798,'Weather Data'!D1800),0))</f>
        <v>15.299999952316284</v>
      </c>
      <c r="I1799">
        <f>IF(E1799&lt;&gt;"",MAX('DDD Model Calculations'!$D$20-'Weather Data'!E1799,0),MAX('DDD Model Calculations'!$D$20-AVERAGE('Weather Data'!E1798,'Weather Data'!E1800),0))</f>
        <v>16.799999952316284</v>
      </c>
      <c r="J1799">
        <f>IF(F1799&lt;&gt;"",MAX('DDD Model Calculations'!$D$20-'Weather Data'!F1799,0),MAX('DDD Model Calculations'!$D$20-AVERAGE('Weather Data'!F1798,'Weather Data'!F1800),0))</f>
        <v>19.5</v>
      </c>
      <c r="K1799">
        <f>IF(G1799&lt;&gt;"",MAX('DDD Model Calculations'!$D$20-'Weather Data'!G1799,0),MAX('DDD Model Calculations'!$D$20-AVERAGE('Weather Data'!G1798,'Weather Data'!G1800),0))</f>
        <v>24.5</v>
      </c>
      <c r="L1799" s="2">
        <f t="shared" si="140"/>
        <v>43437</v>
      </c>
      <c r="M1799">
        <f t="shared" si="141"/>
        <v>18087.500002674758</v>
      </c>
      <c r="N1799">
        <f t="shared" si="142"/>
        <v>19107.699997164309</v>
      </c>
      <c r="O1799">
        <f t="shared" si="143"/>
        <v>21696.599999710917</v>
      </c>
      <c r="P1799">
        <f t="shared" si="144"/>
        <v>26962.500011362135</v>
      </c>
    </row>
    <row r="1800" spans="1:16" x14ac:dyDescent="0.4">
      <c r="A1800" s="1">
        <v>2018</v>
      </c>
      <c r="B1800" s="1">
        <v>12</v>
      </c>
      <c r="C1800" s="1">
        <v>4</v>
      </c>
      <c r="D1800" s="1">
        <v>-3.0999999046325679</v>
      </c>
      <c r="E1800" s="1">
        <v>-2</v>
      </c>
      <c r="F1800" s="1">
        <v>-6.5</v>
      </c>
      <c r="G1800" s="1">
        <v>-7.5999999046325684</v>
      </c>
      <c r="H1800">
        <f>IF(D1800&lt;&gt;"",MAX('DDD Model Calculations'!$D$20-'Weather Data'!D1800,0),MAX('DDD Model Calculations'!$D$20-AVERAGE('Weather Data'!D1799,'Weather Data'!D1801),0))</f>
        <v>21.099999904632568</v>
      </c>
      <c r="I1800">
        <f>IF(E1800&lt;&gt;"",MAX('DDD Model Calculations'!$D$20-'Weather Data'!E1800,0),MAX('DDD Model Calculations'!$D$20-AVERAGE('Weather Data'!E1799,'Weather Data'!E1801),0))</f>
        <v>20</v>
      </c>
      <c r="J1800">
        <f>IF(F1800&lt;&gt;"",MAX('DDD Model Calculations'!$D$20-'Weather Data'!F1800,0),MAX('DDD Model Calculations'!$D$20-AVERAGE('Weather Data'!F1799,'Weather Data'!F1801),0))</f>
        <v>24.5</v>
      </c>
      <c r="K1800">
        <f>IF(G1800&lt;&gt;"",MAX('DDD Model Calculations'!$D$20-'Weather Data'!G1800,0),MAX('DDD Model Calculations'!$D$20-AVERAGE('Weather Data'!G1799,'Weather Data'!G1801),0))</f>
        <v>25.599999904632568</v>
      </c>
      <c r="L1800" s="2">
        <f t="shared" si="140"/>
        <v>43438</v>
      </c>
      <c r="M1800">
        <f t="shared" si="141"/>
        <v>18108.600002579391</v>
      </c>
      <c r="N1800">
        <f t="shared" si="142"/>
        <v>19127.699997164309</v>
      </c>
      <c r="O1800">
        <f t="shared" si="143"/>
        <v>21721.099999710917</v>
      </c>
      <c r="P1800">
        <f t="shared" si="144"/>
        <v>26988.100011266768</v>
      </c>
    </row>
    <row r="1801" spans="1:16" x14ac:dyDescent="0.4">
      <c r="A1801" s="1">
        <v>2018</v>
      </c>
      <c r="B1801" s="1">
        <v>12</v>
      </c>
      <c r="C1801" s="1">
        <v>5</v>
      </c>
      <c r="D1801" s="1">
        <v>-3.5</v>
      </c>
      <c r="E1801" s="1">
        <v>-1.799999952316284</v>
      </c>
      <c r="F1801" s="1">
        <v>-7.0999999046325684</v>
      </c>
      <c r="G1801" s="1">
        <v>-5.5999999046325684</v>
      </c>
      <c r="H1801">
        <f>IF(D1801&lt;&gt;"",MAX('DDD Model Calculations'!$D$20-'Weather Data'!D1801,0),MAX('DDD Model Calculations'!$D$20-AVERAGE('Weather Data'!D1800,'Weather Data'!D1802),0))</f>
        <v>21.5</v>
      </c>
      <c r="I1801">
        <f>IF(E1801&lt;&gt;"",MAX('DDD Model Calculations'!$D$20-'Weather Data'!E1801,0),MAX('DDD Model Calculations'!$D$20-AVERAGE('Weather Data'!E1800,'Weather Data'!E1802),0))</f>
        <v>19.799999952316284</v>
      </c>
      <c r="J1801">
        <f>IF(F1801&lt;&gt;"",MAX('DDD Model Calculations'!$D$20-'Weather Data'!F1801,0),MAX('DDD Model Calculations'!$D$20-AVERAGE('Weather Data'!F1800,'Weather Data'!F1802),0))</f>
        <v>25.099999904632568</v>
      </c>
      <c r="K1801">
        <f>IF(G1801&lt;&gt;"",MAX('DDD Model Calculations'!$D$20-'Weather Data'!G1801,0),MAX('DDD Model Calculations'!$D$20-AVERAGE('Weather Data'!G1800,'Weather Data'!G1802),0))</f>
        <v>23.599999904632568</v>
      </c>
      <c r="L1801" s="2">
        <f t="shared" si="140"/>
        <v>43439</v>
      </c>
      <c r="M1801">
        <f t="shared" si="141"/>
        <v>18130.100002579391</v>
      </c>
      <c r="N1801">
        <f t="shared" si="142"/>
        <v>19147.499997116625</v>
      </c>
      <c r="O1801">
        <f t="shared" si="143"/>
        <v>21746.19999961555</v>
      </c>
      <c r="P1801">
        <f t="shared" si="144"/>
        <v>27011.700011171401</v>
      </c>
    </row>
    <row r="1802" spans="1:16" x14ac:dyDescent="0.4">
      <c r="A1802" s="1">
        <v>2018</v>
      </c>
      <c r="B1802" s="1">
        <v>12</v>
      </c>
      <c r="C1802" s="1">
        <v>6</v>
      </c>
      <c r="D1802" s="1">
        <v>-1</v>
      </c>
      <c r="E1802" s="1">
        <v>-2.4000000953674321</v>
      </c>
      <c r="F1802" s="1">
        <v>-5.5</v>
      </c>
      <c r="G1802" s="1">
        <v>-14.89999961853027</v>
      </c>
      <c r="H1802">
        <f>IF(D1802&lt;&gt;"",MAX('DDD Model Calculations'!$D$20-'Weather Data'!D1802,0),MAX('DDD Model Calculations'!$D$20-AVERAGE('Weather Data'!D1801,'Weather Data'!D1803),0))</f>
        <v>19</v>
      </c>
      <c r="I1802">
        <f>IF(E1802&lt;&gt;"",MAX('DDD Model Calculations'!$D$20-'Weather Data'!E1802,0),MAX('DDD Model Calculations'!$D$20-AVERAGE('Weather Data'!E1801,'Weather Data'!E1803),0))</f>
        <v>20.400000095367432</v>
      </c>
      <c r="J1802">
        <f>IF(F1802&lt;&gt;"",MAX('DDD Model Calculations'!$D$20-'Weather Data'!F1802,0),MAX('DDD Model Calculations'!$D$20-AVERAGE('Weather Data'!F1801,'Weather Data'!F1803),0))</f>
        <v>23.5</v>
      </c>
      <c r="K1802">
        <f>IF(G1802&lt;&gt;"",MAX('DDD Model Calculations'!$D$20-'Weather Data'!G1802,0),MAX('DDD Model Calculations'!$D$20-AVERAGE('Weather Data'!G1801,'Weather Data'!G1803),0))</f>
        <v>32.899999618530273</v>
      </c>
      <c r="L1802" s="2">
        <f t="shared" si="140"/>
        <v>43440</v>
      </c>
      <c r="M1802">
        <f t="shared" si="141"/>
        <v>18149.100002579391</v>
      </c>
      <c r="N1802">
        <f t="shared" si="142"/>
        <v>19167.899997211993</v>
      </c>
      <c r="O1802">
        <f t="shared" si="143"/>
        <v>21769.69999961555</v>
      </c>
      <c r="P1802">
        <f t="shared" si="144"/>
        <v>27044.600010789931</v>
      </c>
    </row>
    <row r="1803" spans="1:16" x14ac:dyDescent="0.4">
      <c r="A1803" s="1">
        <v>2018</v>
      </c>
      <c r="B1803" s="1">
        <v>12</v>
      </c>
      <c r="C1803" s="1">
        <v>7</v>
      </c>
      <c r="D1803" s="1">
        <v>-6.1999998092651367</v>
      </c>
      <c r="E1803" s="1">
        <v>-4.5999999046325684</v>
      </c>
      <c r="F1803" s="1">
        <v>-13.39999961853027</v>
      </c>
      <c r="G1803" s="1">
        <v>-16.79999923706055</v>
      </c>
      <c r="H1803">
        <f>IF(D1803&lt;&gt;"",MAX('DDD Model Calculations'!$D$20-'Weather Data'!D1803,0),MAX('DDD Model Calculations'!$D$20-AVERAGE('Weather Data'!D1802,'Weather Data'!D1804),0))</f>
        <v>24.199999809265137</v>
      </c>
      <c r="I1803">
        <f>IF(E1803&lt;&gt;"",MAX('DDD Model Calculations'!$D$20-'Weather Data'!E1803,0),MAX('DDD Model Calculations'!$D$20-AVERAGE('Weather Data'!E1802,'Weather Data'!E1804),0))</f>
        <v>22.599999904632568</v>
      </c>
      <c r="J1803">
        <f>IF(F1803&lt;&gt;"",MAX('DDD Model Calculations'!$D$20-'Weather Data'!F1803,0),MAX('DDD Model Calculations'!$D$20-AVERAGE('Weather Data'!F1802,'Weather Data'!F1804),0))</f>
        <v>31.39999961853027</v>
      </c>
      <c r="K1803">
        <f>IF(G1803&lt;&gt;"",MAX('DDD Model Calculations'!$D$20-'Weather Data'!G1803,0),MAX('DDD Model Calculations'!$D$20-AVERAGE('Weather Data'!G1802,'Weather Data'!G1804),0))</f>
        <v>34.799999237060547</v>
      </c>
      <c r="L1803" s="2">
        <f t="shared" si="140"/>
        <v>43441</v>
      </c>
      <c r="M1803">
        <f t="shared" si="141"/>
        <v>18173.300002388656</v>
      </c>
      <c r="N1803">
        <f t="shared" si="142"/>
        <v>19190.499997116625</v>
      </c>
      <c r="O1803">
        <f t="shared" si="143"/>
        <v>21801.09999923408</v>
      </c>
      <c r="P1803">
        <f t="shared" si="144"/>
        <v>27079.400010026991</v>
      </c>
    </row>
    <row r="1804" spans="1:16" x14ac:dyDescent="0.4">
      <c r="A1804" s="1">
        <v>2018</v>
      </c>
      <c r="B1804" s="1">
        <v>12</v>
      </c>
      <c r="C1804" s="1">
        <v>8</v>
      </c>
      <c r="D1804" s="1">
        <v>-3.2999999523162842</v>
      </c>
      <c r="E1804" s="1">
        <v>-6.6999998092651367</v>
      </c>
      <c r="F1804" s="1">
        <v>-14.19999980926514</v>
      </c>
      <c r="G1804" s="1">
        <v>-10.10000038146973</v>
      </c>
      <c r="H1804">
        <f>IF(D1804&lt;&gt;"",MAX('DDD Model Calculations'!$D$20-'Weather Data'!D1804,0),MAX('DDD Model Calculations'!$D$20-AVERAGE('Weather Data'!D1803,'Weather Data'!D1805),0))</f>
        <v>21.299999952316284</v>
      </c>
      <c r="I1804">
        <f>IF(E1804&lt;&gt;"",MAX('DDD Model Calculations'!$D$20-'Weather Data'!E1804,0),MAX('DDD Model Calculations'!$D$20-AVERAGE('Weather Data'!E1803,'Weather Data'!E1805),0))</f>
        <v>24.699999809265137</v>
      </c>
      <c r="J1804">
        <f>IF(F1804&lt;&gt;"",MAX('DDD Model Calculations'!$D$20-'Weather Data'!F1804,0),MAX('DDD Model Calculations'!$D$20-AVERAGE('Weather Data'!F1803,'Weather Data'!F1805),0))</f>
        <v>32.199999809265137</v>
      </c>
      <c r="K1804">
        <f>IF(G1804&lt;&gt;"",MAX('DDD Model Calculations'!$D$20-'Weather Data'!G1804,0),MAX('DDD Model Calculations'!$D$20-AVERAGE('Weather Data'!G1803,'Weather Data'!G1805),0))</f>
        <v>28.10000038146973</v>
      </c>
      <c r="L1804" s="2">
        <f t="shared" si="140"/>
        <v>43442</v>
      </c>
      <c r="M1804">
        <f t="shared" si="141"/>
        <v>18194.600002340972</v>
      </c>
      <c r="N1804">
        <f t="shared" si="142"/>
        <v>19215.19999692589</v>
      </c>
      <c r="O1804">
        <f t="shared" si="143"/>
        <v>21833.299999043345</v>
      </c>
      <c r="P1804">
        <f t="shared" si="144"/>
        <v>27107.500010408461</v>
      </c>
    </row>
    <row r="1805" spans="1:16" x14ac:dyDescent="0.4">
      <c r="A1805" s="1">
        <v>2018</v>
      </c>
      <c r="B1805" s="1">
        <v>12</v>
      </c>
      <c r="C1805" s="1">
        <v>9</v>
      </c>
      <c r="D1805" s="1">
        <v>-2.9000000953674321</v>
      </c>
      <c r="E1805" s="1">
        <v>-7.5</v>
      </c>
      <c r="F1805" s="1">
        <v>-5.8000001907348633</v>
      </c>
      <c r="G1805" s="1">
        <v>-6.3000001907348633</v>
      </c>
      <c r="H1805">
        <f>IF(D1805&lt;&gt;"",MAX('DDD Model Calculations'!$D$20-'Weather Data'!D1805,0),MAX('DDD Model Calculations'!$D$20-AVERAGE('Weather Data'!D1804,'Weather Data'!D1806),0))</f>
        <v>20.900000095367432</v>
      </c>
      <c r="I1805">
        <f>IF(E1805&lt;&gt;"",MAX('DDD Model Calculations'!$D$20-'Weather Data'!E1805,0),MAX('DDD Model Calculations'!$D$20-AVERAGE('Weather Data'!E1804,'Weather Data'!E1806),0))</f>
        <v>25.5</v>
      </c>
      <c r="J1805">
        <f>IF(F1805&lt;&gt;"",MAX('DDD Model Calculations'!$D$20-'Weather Data'!F1805,0),MAX('DDD Model Calculations'!$D$20-AVERAGE('Weather Data'!F1804,'Weather Data'!F1806),0))</f>
        <v>23.800000190734863</v>
      </c>
      <c r="K1805">
        <f>IF(G1805&lt;&gt;"",MAX('DDD Model Calculations'!$D$20-'Weather Data'!G1805,0),MAX('DDD Model Calculations'!$D$20-AVERAGE('Weather Data'!G1804,'Weather Data'!G1806),0))</f>
        <v>24.300000190734863</v>
      </c>
      <c r="L1805" s="2">
        <f t="shared" si="140"/>
        <v>43443</v>
      </c>
      <c r="M1805">
        <f t="shared" si="141"/>
        <v>18215.50000243634</v>
      </c>
      <c r="N1805">
        <f t="shared" si="142"/>
        <v>19240.69999692589</v>
      </c>
      <c r="O1805">
        <f t="shared" si="143"/>
        <v>21857.09999923408</v>
      </c>
      <c r="P1805">
        <f t="shared" si="144"/>
        <v>27131.800010599196</v>
      </c>
    </row>
    <row r="1806" spans="1:16" x14ac:dyDescent="0.4">
      <c r="A1806" s="1">
        <v>2018</v>
      </c>
      <c r="B1806" s="1">
        <v>12</v>
      </c>
      <c r="C1806" s="1">
        <v>10</v>
      </c>
      <c r="D1806" s="1">
        <v>-0.10000000149011611</v>
      </c>
      <c r="E1806" s="1">
        <v>-2.9000000953674321</v>
      </c>
      <c r="F1806" s="1">
        <v>-9.8000001907348633</v>
      </c>
      <c r="G1806" s="1">
        <v>-9.1000003814697266</v>
      </c>
      <c r="H1806">
        <f>IF(D1806&lt;&gt;"",MAX('DDD Model Calculations'!$D$20-'Weather Data'!D1806,0),MAX('DDD Model Calculations'!$D$20-AVERAGE('Weather Data'!D1805,'Weather Data'!D1807),0))</f>
        <v>18.100000001490116</v>
      </c>
      <c r="I1806">
        <f>IF(E1806&lt;&gt;"",MAX('DDD Model Calculations'!$D$20-'Weather Data'!E1806,0),MAX('DDD Model Calculations'!$D$20-AVERAGE('Weather Data'!E1805,'Weather Data'!E1807),0))</f>
        <v>20.900000095367432</v>
      </c>
      <c r="J1806">
        <f>IF(F1806&lt;&gt;"",MAX('DDD Model Calculations'!$D$20-'Weather Data'!F1806,0),MAX('DDD Model Calculations'!$D$20-AVERAGE('Weather Data'!F1805,'Weather Data'!F1807),0))</f>
        <v>27.800000190734863</v>
      </c>
      <c r="K1806">
        <f>IF(G1806&lt;&gt;"",MAX('DDD Model Calculations'!$D$20-'Weather Data'!G1806,0),MAX('DDD Model Calculations'!$D$20-AVERAGE('Weather Data'!G1805,'Weather Data'!G1807),0))</f>
        <v>27.100000381469727</v>
      </c>
      <c r="L1806" s="2">
        <f t="shared" si="140"/>
        <v>43444</v>
      </c>
      <c r="M1806">
        <f t="shared" si="141"/>
        <v>18233.60000243783</v>
      </c>
      <c r="N1806">
        <f t="shared" si="142"/>
        <v>19261.599997021258</v>
      </c>
      <c r="O1806">
        <f t="shared" si="143"/>
        <v>21884.899999424815</v>
      </c>
      <c r="P1806">
        <f t="shared" si="144"/>
        <v>27158.900010980666</v>
      </c>
    </row>
    <row r="1807" spans="1:16" x14ac:dyDescent="0.4">
      <c r="A1807" s="1">
        <v>2018</v>
      </c>
      <c r="B1807" s="1">
        <v>12</v>
      </c>
      <c r="C1807" s="1">
        <v>11</v>
      </c>
      <c r="D1807" s="1">
        <v>-1.799999952316284</v>
      </c>
      <c r="E1807" s="1">
        <v>-3.0999999046325679</v>
      </c>
      <c r="F1807" s="1">
        <v>-8.3000001907348633</v>
      </c>
      <c r="G1807" s="1">
        <v>-8.1000003814697266</v>
      </c>
      <c r="H1807">
        <f>IF(D1807&lt;&gt;"",MAX('DDD Model Calculations'!$D$20-'Weather Data'!D1807,0),MAX('DDD Model Calculations'!$D$20-AVERAGE('Weather Data'!D1806,'Weather Data'!D1808),0))</f>
        <v>19.799999952316284</v>
      </c>
      <c r="I1807">
        <f>IF(E1807&lt;&gt;"",MAX('DDD Model Calculations'!$D$20-'Weather Data'!E1807,0),MAX('DDD Model Calculations'!$D$20-AVERAGE('Weather Data'!E1806,'Weather Data'!E1808),0))</f>
        <v>21.099999904632568</v>
      </c>
      <c r="J1807">
        <f>IF(F1807&lt;&gt;"",MAX('DDD Model Calculations'!$D$20-'Weather Data'!F1807,0),MAX('DDD Model Calculations'!$D$20-AVERAGE('Weather Data'!F1806,'Weather Data'!F1808),0))</f>
        <v>26.300000190734863</v>
      </c>
      <c r="K1807">
        <f>IF(G1807&lt;&gt;"",MAX('DDD Model Calculations'!$D$20-'Weather Data'!G1807,0),MAX('DDD Model Calculations'!$D$20-AVERAGE('Weather Data'!G1806,'Weather Data'!G1808),0))</f>
        <v>26.100000381469727</v>
      </c>
      <c r="L1807" s="2">
        <f t="shared" si="140"/>
        <v>43445</v>
      </c>
      <c r="M1807">
        <f t="shared" si="141"/>
        <v>18253.400002390146</v>
      </c>
      <c r="N1807">
        <f t="shared" si="142"/>
        <v>19282.69999692589</v>
      </c>
      <c r="O1807">
        <f t="shared" si="143"/>
        <v>21911.19999961555</v>
      </c>
      <c r="P1807">
        <f t="shared" si="144"/>
        <v>27185.000011362135</v>
      </c>
    </row>
    <row r="1808" spans="1:16" x14ac:dyDescent="0.4">
      <c r="A1808" s="1">
        <v>2018</v>
      </c>
      <c r="B1808" s="1">
        <v>12</v>
      </c>
      <c r="C1808" s="1">
        <v>12</v>
      </c>
      <c r="D1808" s="1">
        <v>0.20000000298023221</v>
      </c>
      <c r="E1808" s="1">
        <v>-0.80000001192092896</v>
      </c>
      <c r="F1808" s="1">
        <v>-10.10000038146973</v>
      </c>
      <c r="G1808" s="1">
        <v>-2.4000000953674321</v>
      </c>
      <c r="H1808">
        <f>IF(D1808&lt;&gt;"",MAX('DDD Model Calculations'!$D$20-'Weather Data'!D1808,0),MAX('DDD Model Calculations'!$D$20-AVERAGE('Weather Data'!D1807,'Weather Data'!D1809),0))</f>
        <v>17.799999997019768</v>
      </c>
      <c r="I1808">
        <f>IF(E1808&lt;&gt;"",MAX('DDD Model Calculations'!$D$20-'Weather Data'!E1808,0),MAX('DDD Model Calculations'!$D$20-AVERAGE('Weather Data'!E1807,'Weather Data'!E1809),0))</f>
        <v>18.800000011920929</v>
      </c>
      <c r="J1808">
        <f>IF(F1808&lt;&gt;"",MAX('DDD Model Calculations'!$D$20-'Weather Data'!F1808,0),MAX('DDD Model Calculations'!$D$20-AVERAGE('Weather Data'!F1807,'Weather Data'!F1809),0))</f>
        <v>28.10000038146973</v>
      </c>
      <c r="K1808">
        <f>IF(G1808&lt;&gt;"",MAX('DDD Model Calculations'!$D$20-'Weather Data'!G1808,0),MAX('DDD Model Calculations'!$D$20-AVERAGE('Weather Data'!G1807,'Weather Data'!G1809),0))</f>
        <v>20.400000095367432</v>
      </c>
      <c r="L1808" s="2">
        <f t="shared" si="140"/>
        <v>43446</v>
      </c>
      <c r="M1808">
        <f t="shared" si="141"/>
        <v>18271.200002387166</v>
      </c>
      <c r="N1808">
        <f t="shared" si="142"/>
        <v>19301.499996937811</v>
      </c>
      <c r="O1808">
        <f t="shared" si="143"/>
        <v>21939.29999999702</v>
      </c>
      <c r="P1808">
        <f t="shared" si="144"/>
        <v>27205.400011457503</v>
      </c>
    </row>
    <row r="1809" spans="1:16" x14ac:dyDescent="0.4">
      <c r="A1809" s="1">
        <v>2018</v>
      </c>
      <c r="B1809" s="1">
        <v>12</v>
      </c>
      <c r="C1809" s="1">
        <v>13</v>
      </c>
      <c r="D1809" s="1">
        <v>0.69999998807907104</v>
      </c>
      <c r="E1809" s="1">
        <v>1.299999952316284</v>
      </c>
      <c r="F1809" s="1">
        <v>-11.80000019073486</v>
      </c>
      <c r="G1809" s="1">
        <v>-0.69999998807907104</v>
      </c>
      <c r="H1809">
        <f>IF(D1809&lt;&gt;"",MAX('DDD Model Calculations'!$D$20-'Weather Data'!D1809,0),MAX('DDD Model Calculations'!$D$20-AVERAGE('Weather Data'!D1808,'Weather Data'!D1810),0))</f>
        <v>17.300000011920929</v>
      </c>
      <c r="I1809">
        <f>IF(E1809&lt;&gt;"",MAX('DDD Model Calculations'!$D$20-'Weather Data'!E1809,0),MAX('DDD Model Calculations'!$D$20-AVERAGE('Weather Data'!E1808,'Weather Data'!E1810),0))</f>
        <v>16.700000047683716</v>
      </c>
      <c r="J1809">
        <f>IF(F1809&lt;&gt;"",MAX('DDD Model Calculations'!$D$20-'Weather Data'!F1809,0),MAX('DDD Model Calculations'!$D$20-AVERAGE('Weather Data'!F1808,'Weather Data'!F1810),0))</f>
        <v>29.80000019073486</v>
      </c>
      <c r="K1809">
        <f>IF(G1809&lt;&gt;"",MAX('DDD Model Calculations'!$D$20-'Weather Data'!G1809,0),MAX('DDD Model Calculations'!$D$20-AVERAGE('Weather Data'!G1808,'Weather Data'!G1810),0))</f>
        <v>18.699999988079071</v>
      </c>
      <c r="L1809" s="2">
        <f t="shared" si="140"/>
        <v>43447</v>
      </c>
      <c r="M1809">
        <f t="shared" si="141"/>
        <v>18288.500002399087</v>
      </c>
      <c r="N1809">
        <f t="shared" si="142"/>
        <v>19318.199996985495</v>
      </c>
      <c r="O1809">
        <f t="shared" si="143"/>
        <v>21969.100000187755</v>
      </c>
      <c r="P1809">
        <f t="shared" si="144"/>
        <v>27224.100011445582</v>
      </c>
    </row>
    <row r="1810" spans="1:16" x14ac:dyDescent="0.4">
      <c r="A1810" s="1">
        <v>2018</v>
      </c>
      <c r="B1810" s="1">
        <v>12</v>
      </c>
      <c r="C1810" s="1">
        <v>14</v>
      </c>
      <c r="D1810" s="1">
        <v>2.2000000476837158</v>
      </c>
      <c r="E1810" s="1">
        <v>2.0999999046325679</v>
      </c>
      <c r="F1810" s="1">
        <v>-3.0999999046325679</v>
      </c>
      <c r="G1810" s="1">
        <v>-1.700000047683716</v>
      </c>
      <c r="H1810">
        <f>IF(D1810&lt;&gt;"",MAX('DDD Model Calculations'!$D$20-'Weather Data'!D1810,0),MAX('DDD Model Calculations'!$D$20-AVERAGE('Weather Data'!D1809,'Weather Data'!D1811),0))</f>
        <v>15.799999952316284</v>
      </c>
      <c r="I1810">
        <f>IF(E1810&lt;&gt;"",MAX('DDD Model Calculations'!$D$20-'Weather Data'!E1810,0),MAX('DDD Model Calculations'!$D$20-AVERAGE('Weather Data'!E1809,'Weather Data'!E1811),0))</f>
        <v>15.900000095367432</v>
      </c>
      <c r="J1810">
        <f>IF(F1810&lt;&gt;"",MAX('DDD Model Calculations'!$D$20-'Weather Data'!F1810,0),MAX('DDD Model Calculations'!$D$20-AVERAGE('Weather Data'!F1809,'Weather Data'!F1811),0))</f>
        <v>21.099999904632568</v>
      </c>
      <c r="K1810">
        <f>IF(G1810&lt;&gt;"",MAX('DDD Model Calculations'!$D$20-'Weather Data'!G1810,0),MAX('DDD Model Calculations'!$D$20-AVERAGE('Weather Data'!G1809,'Weather Data'!G1811),0))</f>
        <v>19.700000047683716</v>
      </c>
      <c r="L1810" s="2">
        <f t="shared" si="140"/>
        <v>43448</v>
      </c>
      <c r="M1810">
        <f t="shared" si="141"/>
        <v>18304.300002351403</v>
      </c>
      <c r="N1810">
        <f t="shared" si="142"/>
        <v>19334.099997080863</v>
      </c>
      <c r="O1810">
        <f t="shared" si="143"/>
        <v>21990.200000092387</v>
      </c>
      <c r="P1810">
        <f t="shared" si="144"/>
        <v>27243.800011493266</v>
      </c>
    </row>
    <row r="1811" spans="1:16" x14ac:dyDescent="0.4">
      <c r="A1811" s="1">
        <v>2018</v>
      </c>
      <c r="B1811" s="1">
        <v>12</v>
      </c>
      <c r="C1811" s="1">
        <v>15</v>
      </c>
      <c r="D1811" s="1">
        <v>1.700000047683716</v>
      </c>
      <c r="E1811" s="1">
        <v>1.1000000238418579</v>
      </c>
      <c r="F1811" s="1">
        <v>-0.20000000298023221</v>
      </c>
      <c r="G1811" s="1">
        <v>-2.0999999046325679</v>
      </c>
      <c r="H1811">
        <f>IF(D1811&lt;&gt;"",MAX('DDD Model Calculations'!$D$20-'Weather Data'!D1811,0),MAX('DDD Model Calculations'!$D$20-AVERAGE('Weather Data'!D1810,'Weather Data'!D1812),0))</f>
        <v>16.299999952316284</v>
      </c>
      <c r="I1811">
        <f>IF(E1811&lt;&gt;"",MAX('DDD Model Calculations'!$D$20-'Weather Data'!E1811,0),MAX('DDD Model Calculations'!$D$20-AVERAGE('Weather Data'!E1810,'Weather Data'!E1812),0))</f>
        <v>16.899999976158142</v>
      </c>
      <c r="J1811">
        <f>IF(F1811&lt;&gt;"",MAX('DDD Model Calculations'!$D$20-'Weather Data'!F1811,0),MAX('DDD Model Calculations'!$D$20-AVERAGE('Weather Data'!F1810,'Weather Data'!F1812),0))</f>
        <v>18.200000002980232</v>
      </c>
      <c r="K1811">
        <f>IF(G1811&lt;&gt;"",MAX('DDD Model Calculations'!$D$20-'Weather Data'!G1811,0),MAX('DDD Model Calculations'!$D$20-AVERAGE('Weather Data'!G1810,'Weather Data'!G1812),0))</f>
        <v>20.099999904632568</v>
      </c>
      <c r="L1811" s="2">
        <f t="shared" si="140"/>
        <v>43449</v>
      </c>
      <c r="M1811">
        <f t="shared" si="141"/>
        <v>18320.60000230372</v>
      </c>
      <c r="N1811">
        <f t="shared" si="142"/>
        <v>19350.999997057021</v>
      </c>
      <c r="O1811">
        <f t="shared" si="143"/>
        <v>22008.400000095367</v>
      </c>
      <c r="P1811">
        <f t="shared" si="144"/>
        <v>27263.900011397898</v>
      </c>
    </row>
    <row r="1812" spans="1:16" x14ac:dyDescent="0.4">
      <c r="A1812" s="1">
        <v>2018</v>
      </c>
      <c r="B1812" s="1">
        <v>12</v>
      </c>
      <c r="C1812" s="1">
        <v>16</v>
      </c>
      <c r="D1812" s="1">
        <v>1.700000047683716</v>
      </c>
      <c r="E1812" s="1">
        <v>2.4000000953674321</v>
      </c>
      <c r="F1812" s="1">
        <v>-2.2999999523162842</v>
      </c>
      <c r="G1812" s="1">
        <v>-1</v>
      </c>
      <c r="H1812">
        <f>IF(D1812&lt;&gt;"",MAX('DDD Model Calculations'!$D$20-'Weather Data'!D1812,0),MAX('DDD Model Calculations'!$D$20-AVERAGE('Weather Data'!D1811,'Weather Data'!D1813),0))</f>
        <v>16.299999952316284</v>
      </c>
      <c r="I1812">
        <f>IF(E1812&lt;&gt;"",MAX('DDD Model Calculations'!$D$20-'Weather Data'!E1812,0),MAX('DDD Model Calculations'!$D$20-AVERAGE('Weather Data'!E1811,'Weather Data'!E1813),0))</f>
        <v>15.599999904632568</v>
      </c>
      <c r="J1812">
        <f>IF(F1812&lt;&gt;"",MAX('DDD Model Calculations'!$D$20-'Weather Data'!F1812,0),MAX('DDD Model Calculations'!$D$20-AVERAGE('Weather Data'!F1811,'Weather Data'!F1813),0))</f>
        <v>20.299999952316284</v>
      </c>
      <c r="K1812">
        <f>IF(G1812&lt;&gt;"",MAX('DDD Model Calculations'!$D$20-'Weather Data'!G1812,0),MAX('DDD Model Calculations'!$D$20-AVERAGE('Weather Data'!G1811,'Weather Data'!G1813),0))</f>
        <v>19</v>
      </c>
      <c r="L1812" s="2">
        <f t="shared" si="140"/>
        <v>43450</v>
      </c>
      <c r="M1812">
        <f t="shared" si="141"/>
        <v>18336.900002256036</v>
      </c>
      <c r="N1812">
        <f t="shared" si="142"/>
        <v>19366.599996961653</v>
      </c>
      <c r="O1812">
        <f t="shared" si="143"/>
        <v>22028.700000047684</v>
      </c>
      <c r="P1812">
        <f t="shared" si="144"/>
        <v>27282.900011397898</v>
      </c>
    </row>
    <row r="1813" spans="1:16" x14ac:dyDescent="0.4">
      <c r="A1813" s="1">
        <v>2018</v>
      </c>
      <c r="B1813" s="1">
        <v>12</v>
      </c>
      <c r="C1813" s="1">
        <v>17</v>
      </c>
      <c r="D1813" s="1">
        <v>0.89999997615814209</v>
      </c>
      <c r="E1813" s="1">
        <v>-0.20000000298023221</v>
      </c>
      <c r="F1813" s="1">
        <v>-4.0999999046325684</v>
      </c>
      <c r="G1813" s="1">
        <v>-10.30000019073486</v>
      </c>
      <c r="H1813">
        <f>IF(D1813&lt;&gt;"",MAX('DDD Model Calculations'!$D$20-'Weather Data'!D1813,0),MAX('DDD Model Calculations'!$D$20-AVERAGE('Weather Data'!D1812,'Weather Data'!D1814),0))</f>
        <v>17.100000023841858</v>
      </c>
      <c r="I1813">
        <f>IF(E1813&lt;&gt;"",MAX('DDD Model Calculations'!$D$20-'Weather Data'!E1813,0),MAX('DDD Model Calculations'!$D$20-AVERAGE('Weather Data'!E1812,'Weather Data'!E1814),0))</f>
        <v>18.200000002980232</v>
      </c>
      <c r="J1813">
        <f>IF(F1813&lt;&gt;"",MAX('DDD Model Calculations'!$D$20-'Weather Data'!F1813,0),MAX('DDD Model Calculations'!$D$20-AVERAGE('Weather Data'!F1812,'Weather Data'!F1814),0))</f>
        <v>22.099999904632568</v>
      </c>
      <c r="K1813">
        <f>IF(G1813&lt;&gt;"",MAX('DDD Model Calculations'!$D$20-'Weather Data'!G1813,0),MAX('DDD Model Calculations'!$D$20-AVERAGE('Weather Data'!G1812,'Weather Data'!G1814),0))</f>
        <v>28.30000019073486</v>
      </c>
      <c r="L1813" s="2">
        <f t="shared" si="140"/>
        <v>43451</v>
      </c>
      <c r="M1813">
        <f t="shared" si="141"/>
        <v>18354.000002279878</v>
      </c>
      <c r="N1813">
        <f t="shared" si="142"/>
        <v>19384.799996964633</v>
      </c>
      <c r="O1813">
        <f t="shared" si="143"/>
        <v>22050.799999952316</v>
      </c>
      <c r="P1813">
        <f t="shared" si="144"/>
        <v>27311.200011588633</v>
      </c>
    </row>
    <row r="1814" spans="1:16" x14ac:dyDescent="0.4">
      <c r="A1814" s="1">
        <v>2018</v>
      </c>
      <c r="B1814" s="1">
        <v>12</v>
      </c>
      <c r="C1814" s="1">
        <v>18</v>
      </c>
      <c r="D1814" s="1">
        <v>-3</v>
      </c>
      <c r="E1814" s="1">
        <v>-1.5</v>
      </c>
      <c r="F1814" s="1">
        <v>-10.19999980926514</v>
      </c>
      <c r="G1814" s="1">
        <v>-7.4000000953674316</v>
      </c>
      <c r="H1814">
        <f>IF(D1814&lt;&gt;"",MAX('DDD Model Calculations'!$D$20-'Weather Data'!D1814,0),MAX('DDD Model Calculations'!$D$20-AVERAGE('Weather Data'!D1813,'Weather Data'!D1815),0))</f>
        <v>21</v>
      </c>
      <c r="I1814">
        <f>IF(E1814&lt;&gt;"",MAX('DDD Model Calculations'!$D$20-'Weather Data'!E1814,0),MAX('DDD Model Calculations'!$D$20-AVERAGE('Weather Data'!E1813,'Weather Data'!E1815),0))</f>
        <v>19.5</v>
      </c>
      <c r="J1814">
        <f>IF(F1814&lt;&gt;"",MAX('DDD Model Calculations'!$D$20-'Weather Data'!F1814,0),MAX('DDD Model Calculations'!$D$20-AVERAGE('Weather Data'!F1813,'Weather Data'!F1815),0))</f>
        <v>28.19999980926514</v>
      </c>
      <c r="K1814">
        <f>IF(G1814&lt;&gt;"",MAX('DDD Model Calculations'!$D$20-'Weather Data'!G1814,0),MAX('DDD Model Calculations'!$D$20-AVERAGE('Weather Data'!G1813,'Weather Data'!G1815),0))</f>
        <v>25.400000095367432</v>
      </c>
      <c r="L1814" s="2">
        <f t="shared" si="140"/>
        <v>43452</v>
      </c>
      <c r="M1814">
        <f t="shared" si="141"/>
        <v>18375.000002279878</v>
      </c>
      <c r="N1814">
        <f t="shared" si="142"/>
        <v>19404.299996964633</v>
      </c>
      <c r="O1814">
        <f t="shared" si="143"/>
        <v>22078.999999761581</v>
      </c>
      <c r="P1814">
        <f t="shared" si="144"/>
        <v>27336.600011684</v>
      </c>
    </row>
    <row r="1815" spans="1:16" x14ac:dyDescent="0.4">
      <c r="A1815" s="1">
        <v>2018</v>
      </c>
      <c r="B1815" s="1">
        <v>12</v>
      </c>
      <c r="C1815" s="1">
        <v>19</v>
      </c>
      <c r="D1815" s="1">
        <v>1.6000000238418579</v>
      </c>
      <c r="E1815" s="1">
        <v>1.200000047683716</v>
      </c>
      <c r="F1815" s="1">
        <v>-7.0999999046325684</v>
      </c>
      <c r="G1815" s="1">
        <v>-6.1999998092651367</v>
      </c>
      <c r="H1815">
        <f>IF(D1815&lt;&gt;"",MAX('DDD Model Calculations'!$D$20-'Weather Data'!D1815,0),MAX('DDD Model Calculations'!$D$20-AVERAGE('Weather Data'!D1814,'Weather Data'!D1816),0))</f>
        <v>16.399999976158142</v>
      </c>
      <c r="I1815">
        <f>IF(E1815&lt;&gt;"",MAX('DDD Model Calculations'!$D$20-'Weather Data'!E1815,0),MAX('DDD Model Calculations'!$D$20-AVERAGE('Weather Data'!E1814,'Weather Data'!E1816),0))</f>
        <v>16.799999952316284</v>
      </c>
      <c r="J1815">
        <f>IF(F1815&lt;&gt;"",MAX('DDD Model Calculations'!$D$20-'Weather Data'!F1815,0),MAX('DDD Model Calculations'!$D$20-AVERAGE('Weather Data'!F1814,'Weather Data'!F1816),0))</f>
        <v>25.099999904632568</v>
      </c>
      <c r="K1815">
        <f>IF(G1815&lt;&gt;"",MAX('DDD Model Calculations'!$D$20-'Weather Data'!G1815,0),MAX('DDD Model Calculations'!$D$20-AVERAGE('Weather Data'!G1814,'Weather Data'!G1816),0))</f>
        <v>24.199999809265137</v>
      </c>
      <c r="L1815" s="2">
        <f t="shared" si="140"/>
        <v>43453</v>
      </c>
      <c r="M1815">
        <f t="shared" si="141"/>
        <v>18391.400002256036</v>
      </c>
      <c r="N1815">
        <f t="shared" si="142"/>
        <v>19421.09999691695</v>
      </c>
      <c r="O1815">
        <f t="shared" si="143"/>
        <v>22104.099999666214</v>
      </c>
      <c r="P1815">
        <f t="shared" si="144"/>
        <v>27360.800011493266</v>
      </c>
    </row>
    <row r="1816" spans="1:16" x14ac:dyDescent="0.4">
      <c r="A1816" s="1">
        <v>2018</v>
      </c>
      <c r="B1816" s="1">
        <v>12</v>
      </c>
      <c r="C1816" s="1">
        <v>20</v>
      </c>
      <c r="D1816" s="1">
        <v>2.5</v>
      </c>
      <c r="E1816" s="1">
        <v>1.8999999761581421</v>
      </c>
      <c r="F1816" s="1">
        <v>-3.2999999523162842</v>
      </c>
      <c r="G1816" s="1">
        <v>-3.9000000953674321</v>
      </c>
      <c r="H1816">
        <f>IF(D1816&lt;&gt;"",MAX('DDD Model Calculations'!$D$20-'Weather Data'!D1816,0),MAX('DDD Model Calculations'!$D$20-AVERAGE('Weather Data'!D1815,'Weather Data'!D1817),0))</f>
        <v>15.5</v>
      </c>
      <c r="I1816">
        <f>IF(E1816&lt;&gt;"",MAX('DDD Model Calculations'!$D$20-'Weather Data'!E1816,0),MAX('DDD Model Calculations'!$D$20-AVERAGE('Weather Data'!E1815,'Weather Data'!E1817),0))</f>
        <v>16.100000023841858</v>
      </c>
      <c r="J1816">
        <f>IF(F1816&lt;&gt;"",MAX('DDD Model Calculations'!$D$20-'Weather Data'!F1816,0),MAX('DDD Model Calculations'!$D$20-AVERAGE('Weather Data'!F1815,'Weather Data'!F1817),0))</f>
        <v>21.299999952316284</v>
      </c>
      <c r="K1816">
        <f>IF(G1816&lt;&gt;"",MAX('DDD Model Calculations'!$D$20-'Weather Data'!G1816,0),MAX('DDD Model Calculations'!$D$20-AVERAGE('Weather Data'!G1815,'Weather Data'!G1817),0))</f>
        <v>21.900000095367432</v>
      </c>
      <c r="L1816" s="2">
        <f t="shared" si="140"/>
        <v>43454</v>
      </c>
      <c r="M1816">
        <f t="shared" si="141"/>
        <v>18406.900002256036</v>
      </c>
      <c r="N1816">
        <f t="shared" si="142"/>
        <v>19437.199996940792</v>
      </c>
      <c r="O1816">
        <f t="shared" si="143"/>
        <v>22125.39999961853</v>
      </c>
      <c r="P1816">
        <f t="shared" si="144"/>
        <v>27382.700011588633</v>
      </c>
    </row>
    <row r="1817" spans="1:16" x14ac:dyDescent="0.4">
      <c r="A1817" s="1">
        <v>2018</v>
      </c>
      <c r="B1817" s="1">
        <v>12</v>
      </c>
      <c r="C1817" s="1">
        <v>21</v>
      </c>
      <c r="D1817" s="1">
        <v>2.0999999046325679</v>
      </c>
      <c r="E1817" s="1">
        <v>1.200000047683716</v>
      </c>
      <c r="F1817" s="1">
        <v>2.2000000476837158</v>
      </c>
      <c r="G1817" s="1">
        <v>-13</v>
      </c>
      <c r="H1817">
        <f>IF(D1817&lt;&gt;"",MAX('DDD Model Calculations'!$D$20-'Weather Data'!D1817,0),MAX('DDD Model Calculations'!$D$20-AVERAGE('Weather Data'!D1816,'Weather Data'!D1818),0))</f>
        <v>15.900000095367432</v>
      </c>
      <c r="I1817">
        <f>IF(E1817&lt;&gt;"",MAX('DDD Model Calculations'!$D$20-'Weather Data'!E1817,0),MAX('DDD Model Calculations'!$D$20-AVERAGE('Weather Data'!E1816,'Weather Data'!E1818),0))</f>
        <v>16.799999952316284</v>
      </c>
      <c r="J1817">
        <f>IF(F1817&lt;&gt;"",MAX('DDD Model Calculations'!$D$20-'Weather Data'!F1817,0),MAX('DDD Model Calculations'!$D$20-AVERAGE('Weather Data'!F1816,'Weather Data'!F1818),0))</f>
        <v>15.799999952316284</v>
      </c>
      <c r="K1817">
        <f>IF(G1817&lt;&gt;"",MAX('DDD Model Calculations'!$D$20-'Weather Data'!G1817,0),MAX('DDD Model Calculations'!$D$20-AVERAGE('Weather Data'!G1816,'Weather Data'!G1818),0))</f>
        <v>31</v>
      </c>
      <c r="L1817" s="2">
        <f t="shared" si="140"/>
        <v>43455</v>
      </c>
      <c r="M1817">
        <f t="shared" si="141"/>
        <v>18422.800002351403</v>
      </c>
      <c r="N1817">
        <f t="shared" si="142"/>
        <v>19453.999996893108</v>
      </c>
      <c r="O1817">
        <f t="shared" si="143"/>
        <v>22141.199999570847</v>
      </c>
      <c r="P1817">
        <f t="shared" si="144"/>
        <v>27413.700011588633</v>
      </c>
    </row>
    <row r="1818" spans="1:16" x14ac:dyDescent="0.4">
      <c r="A1818" s="1">
        <v>2018</v>
      </c>
      <c r="B1818" s="1">
        <v>12</v>
      </c>
      <c r="C1818" s="1">
        <v>22</v>
      </c>
      <c r="D1818" s="1">
        <v>-1.200000047683716</v>
      </c>
      <c r="E1818" s="1">
        <v>-1.700000047683716</v>
      </c>
      <c r="F1818" s="1">
        <v>-3.7999999523162842</v>
      </c>
      <c r="G1818" s="1">
        <v>-12.10000038146973</v>
      </c>
      <c r="H1818">
        <f>IF(D1818&lt;&gt;"",MAX('DDD Model Calculations'!$D$20-'Weather Data'!D1818,0),MAX('DDD Model Calculations'!$D$20-AVERAGE('Weather Data'!D1817,'Weather Data'!D1819),0))</f>
        <v>19.200000047683716</v>
      </c>
      <c r="I1818">
        <f>IF(E1818&lt;&gt;"",MAX('DDD Model Calculations'!$D$20-'Weather Data'!E1818,0),MAX('DDD Model Calculations'!$D$20-AVERAGE('Weather Data'!E1817,'Weather Data'!E1819),0))</f>
        <v>19.700000047683716</v>
      </c>
      <c r="J1818">
        <f>IF(F1818&lt;&gt;"",MAX('DDD Model Calculations'!$D$20-'Weather Data'!F1818,0),MAX('DDD Model Calculations'!$D$20-AVERAGE('Weather Data'!F1817,'Weather Data'!F1819),0))</f>
        <v>21.799999952316284</v>
      </c>
      <c r="K1818">
        <f>IF(G1818&lt;&gt;"",MAX('DDD Model Calculations'!$D$20-'Weather Data'!G1818,0),MAX('DDD Model Calculations'!$D$20-AVERAGE('Weather Data'!G1817,'Weather Data'!G1819),0))</f>
        <v>30.10000038146973</v>
      </c>
      <c r="L1818" s="2">
        <f t="shared" si="140"/>
        <v>43456</v>
      </c>
      <c r="M1818">
        <f t="shared" si="141"/>
        <v>18442.000002399087</v>
      </c>
      <c r="N1818">
        <f t="shared" si="142"/>
        <v>19473.699996940792</v>
      </c>
      <c r="O1818">
        <f t="shared" si="143"/>
        <v>22162.999999523163</v>
      </c>
      <c r="P1818">
        <f t="shared" si="144"/>
        <v>27443.800011970103</v>
      </c>
    </row>
    <row r="1819" spans="1:16" x14ac:dyDescent="0.4">
      <c r="A1819" s="1">
        <v>2018</v>
      </c>
      <c r="B1819" s="1">
        <v>12</v>
      </c>
      <c r="C1819" s="1">
        <v>23</v>
      </c>
      <c r="D1819" s="1">
        <v>-0.60000002384185791</v>
      </c>
      <c r="E1819" s="1">
        <v>-0.30000001192092901</v>
      </c>
      <c r="F1819" s="1">
        <v>-10.80000019073486</v>
      </c>
      <c r="G1819" s="1">
        <v>-5.8000001907348633</v>
      </c>
      <c r="H1819">
        <f>IF(D1819&lt;&gt;"",MAX('DDD Model Calculations'!$D$20-'Weather Data'!D1819,0),MAX('DDD Model Calculations'!$D$20-AVERAGE('Weather Data'!D1818,'Weather Data'!D1820),0))</f>
        <v>18.600000023841858</v>
      </c>
      <c r="I1819">
        <f>IF(E1819&lt;&gt;"",MAX('DDD Model Calculations'!$D$20-'Weather Data'!E1819,0),MAX('DDD Model Calculations'!$D$20-AVERAGE('Weather Data'!E1818,'Weather Data'!E1820),0))</f>
        <v>18.300000011920929</v>
      </c>
      <c r="J1819">
        <f>IF(F1819&lt;&gt;"",MAX('DDD Model Calculations'!$D$20-'Weather Data'!F1819,0),MAX('DDD Model Calculations'!$D$20-AVERAGE('Weather Data'!F1818,'Weather Data'!F1820),0))</f>
        <v>28.80000019073486</v>
      </c>
      <c r="K1819">
        <f>IF(G1819&lt;&gt;"",MAX('DDD Model Calculations'!$D$20-'Weather Data'!G1819,0),MAX('DDD Model Calculations'!$D$20-AVERAGE('Weather Data'!G1818,'Weather Data'!G1820),0))</f>
        <v>23.800000190734863</v>
      </c>
      <c r="L1819" s="2">
        <f t="shared" si="140"/>
        <v>43457</v>
      </c>
      <c r="M1819">
        <f t="shared" si="141"/>
        <v>18460.600002422929</v>
      </c>
      <c r="N1819">
        <f t="shared" si="142"/>
        <v>19491.999996952713</v>
      </c>
      <c r="O1819">
        <f t="shared" si="143"/>
        <v>22191.799999713898</v>
      </c>
      <c r="P1819">
        <f t="shared" si="144"/>
        <v>27467.600012160838</v>
      </c>
    </row>
    <row r="1820" spans="1:16" x14ac:dyDescent="0.4">
      <c r="A1820" s="1">
        <v>2018</v>
      </c>
      <c r="B1820" s="1">
        <v>12</v>
      </c>
      <c r="C1820" s="1">
        <v>24</v>
      </c>
      <c r="D1820" s="1">
        <v>-1.299999952316284</v>
      </c>
      <c r="E1820" s="1">
        <v>-1.1000000238418579</v>
      </c>
      <c r="F1820" s="1">
        <v>-10.69999980926514</v>
      </c>
      <c r="G1820" s="1">
        <v>-11.39999961853027</v>
      </c>
      <c r="H1820">
        <f>IF(D1820&lt;&gt;"",MAX('DDD Model Calculations'!$D$20-'Weather Data'!D1820,0),MAX('DDD Model Calculations'!$D$20-AVERAGE('Weather Data'!D1819,'Weather Data'!D1821),0))</f>
        <v>19.299999952316284</v>
      </c>
      <c r="I1820">
        <f>IF(E1820&lt;&gt;"",MAX('DDD Model Calculations'!$D$20-'Weather Data'!E1820,0),MAX('DDD Model Calculations'!$D$20-AVERAGE('Weather Data'!E1819,'Weather Data'!E1821),0))</f>
        <v>19.100000023841858</v>
      </c>
      <c r="J1820">
        <f>IF(F1820&lt;&gt;"",MAX('DDD Model Calculations'!$D$20-'Weather Data'!F1820,0),MAX('DDD Model Calculations'!$D$20-AVERAGE('Weather Data'!F1819,'Weather Data'!F1821),0))</f>
        <v>28.69999980926514</v>
      </c>
      <c r="K1820">
        <f>IF(G1820&lt;&gt;"",MAX('DDD Model Calculations'!$D$20-'Weather Data'!G1820,0),MAX('DDD Model Calculations'!$D$20-AVERAGE('Weather Data'!G1819,'Weather Data'!G1821),0))</f>
        <v>29.39999961853027</v>
      </c>
      <c r="L1820" s="2">
        <f t="shared" si="140"/>
        <v>43458</v>
      </c>
      <c r="M1820">
        <f t="shared" si="141"/>
        <v>18479.900002375245</v>
      </c>
      <c r="N1820">
        <f t="shared" si="142"/>
        <v>19511.099996976554</v>
      </c>
      <c r="O1820">
        <f t="shared" si="143"/>
        <v>22220.499999523163</v>
      </c>
      <c r="P1820">
        <f t="shared" si="144"/>
        <v>27497.000011779368</v>
      </c>
    </row>
    <row r="1821" spans="1:16" x14ac:dyDescent="0.4">
      <c r="A1821" s="1">
        <v>2018</v>
      </c>
      <c r="B1821" s="1">
        <v>12</v>
      </c>
      <c r="C1821" s="1">
        <v>25</v>
      </c>
      <c r="D1821" s="1">
        <v>-1.5</v>
      </c>
      <c r="E1821" s="1">
        <v>-1</v>
      </c>
      <c r="F1821" s="1">
        <v>-15</v>
      </c>
      <c r="G1821" s="1">
        <v>-6.4000000953674316</v>
      </c>
      <c r="H1821">
        <f>IF(D1821&lt;&gt;"",MAX('DDD Model Calculations'!$D$20-'Weather Data'!D1821,0),MAX('DDD Model Calculations'!$D$20-AVERAGE('Weather Data'!D1820,'Weather Data'!D1822),0))</f>
        <v>19.5</v>
      </c>
      <c r="I1821">
        <f>IF(E1821&lt;&gt;"",MAX('DDD Model Calculations'!$D$20-'Weather Data'!E1821,0),MAX('DDD Model Calculations'!$D$20-AVERAGE('Weather Data'!E1820,'Weather Data'!E1822),0))</f>
        <v>19</v>
      </c>
      <c r="J1821">
        <f>IF(F1821&lt;&gt;"",MAX('DDD Model Calculations'!$D$20-'Weather Data'!F1821,0),MAX('DDD Model Calculations'!$D$20-AVERAGE('Weather Data'!F1820,'Weather Data'!F1822),0))</f>
        <v>33</v>
      </c>
      <c r="K1821">
        <f>IF(G1821&lt;&gt;"",MAX('DDD Model Calculations'!$D$20-'Weather Data'!G1821,0),MAX('DDD Model Calculations'!$D$20-AVERAGE('Weather Data'!G1820,'Weather Data'!G1822),0))</f>
        <v>24.400000095367432</v>
      </c>
      <c r="L1821" s="2">
        <f t="shared" si="140"/>
        <v>43459</v>
      </c>
      <c r="M1821">
        <f t="shared" si="141"/>
        <v>18499.400002375245</v>
      </c>
      <c r="N1821">
        <f t="shared" si="142"/>
        <v>19530.099996976554</v>
      </c>
      <c r="O1821">
        <f t="shared" si="143"/>
        <v>22253.499999523163</v>
      </c>
      <c r="P1821">
        <f t="shared" si="144"/>
        <v>27521.400011874735</v>
      </c>
    </row>
    <row r="1822" spans="1:16" x14ac:dyDescent="0.4">
      <c r="A1822" s="1">
        <v>2018</v>
      </c>
      <c r="B1822" s="1">
        <v>12</v>
      </c>
      <c r="C1822" s="1">
        <v>26</v>
      </c>
      <c r="D1822" s="1">
        <v>-1.8999999761581421</v>
      </c>
      <c r="E1822" s="1">
        <v>-1.1000000238418579</v>
      </c>
      <c r="F1822" s="1">
        <v>-11.60000038146973</v>
      </c>
      <c r="G1822" s="1">
        <v>-11.60000038146973</v>
      </c>
      <c r="H1822">
        <f>IF(D1822&lt;&gt;"",MAX('DDD Model Calculations'!$D$20-'Weather Data'!D1822,0),MAX('DDD Model Calculations'!$D$20-AVERAGE('Weather Data'!D1821,'Weather Data'!D1823),0))</f>
        <v>19.899999976158142</v>
      </c>
      <c r="I1822">
        <f>IF(E1822&lt;&gt;"",MAX('DDD Model Calculations'!$D$20-'Weather Data'!E1822,0),MAX('DDD Model Calculations'!$D$20-AVERAGE('Weather Data'!E1821,'Weather Data'!E1823),0))</f>
        <v>19.100000023841858</v>
      </c>
      <c r="J1822">
        <f>IF(F1822&lt;&gt;"",MAX('DDD Model Calculations'!$D$20-'Weather Data'!F1822,0),MAX('DDD Model Calculations'!$D$20-AVERAGE('Weather Data'!F1821,'Weather Data'!F1823),0))</f>
        <v>29.60000038146973</v>
      </c>
      <c r="K1822">
        <f>IF(G1822&lt;&gt;"",MAX('DDD Model Calculations'!$D$20-'Weather Data'!G1822,0),MAX('DDD Model Calculations'!$D$20-AVERAGE('Weather Data'!G1821,'Weather Data'!G1823),0))</f>
        <v>29.60000038146973</v>
      </c>
      <c r="L1822" s="2">
        <f t="shared" si="140"/>
        <v>43460</v>
      </c>
      <c r="M1822">
        <f t="shared" si="141"/>
        <v>18519.300002351403</v>
      </c>
      <c r="N1822">
        <f t="shared" si="142"/>
        <v>19549.199997000396</v>
      </c>
      <c r="O1822">
        <f t="shared" si="143"/>
        <v>22283.099999904633</v>
      </c>
      <c r="P1822">
        <f t="shared" si="144"/>
        <v>27551.000012256205</v>
      </c>
    </row>
    <row r="1823" spans="1:16" x14ac:dyDescent="0.4">
      <c r="A1823" s="1">
        <v>2018</v>
      </c>
      <c r="B1823" s="1">
        <v>12</v>
      </c>
      <c r="C1823" s="1">
        <v>27</v>
      </c>
      <c r="D1823" s="1">
        <v>-2.2999999523162842</v>
      </c>
      <c r="E1823" s="1">
        <v>0.89999997615814209</v>
      </c>
      <c r="F1823" s="1">
        <v>-13.39999961853027</v>
      </c>
      <c r="G1823" s="1">
        <v>-2.0999999046325679</v>
      </c>
      <c r="H1823">
        <f>IF(D1823&lt;&gt;"",MAX('DDD Model Calculations'!$D$20-'Weather Data'!D1823,0),MAX('DDD Model Calculations'!$D$20-AVERAGE('Weather Data'!D1822,'Weather Data'!D1824),0))</f>
        <v>20.299999952316284</v>
      </c>
      <c r="I1823">
        <f>IF(E1823&lt;&gt;"",MAX('DDD Model Calculations'!$D$20-'Weather Data'!E1823,0),MAX('DDD Model Calculations'!$D$20-AVERAGE('Weather Data'!E1822,'Weather Data'!E1824),0))</f>
        <v>17.100000023841858</v>
      </c>
      <c r="J1823">
        <f>IF(F1823&lt;&gt;"",MAX('DDD Model Calculations'!$D$20-'Weather Data'!F1823,0),MAX('DDD Model Calculations'!$D$20-AVERAGE('Weather Data'!F1822,'Weather Data'!F1824),0))</f>
        <v>31.39999961853027</v>
      </c>
      <c r="K1823">
        <f>IF(G1823&lt;&gt;"",MAX('DDD Model Calculations'!$D$20-'Weather Data'!G1823,0),MAX('DDD Model Calculations'!$D$20-AVERAGE('Weather Data'!G1822,'Weather Data'!G1824),0))</f>
        <v>20.099999904632568</v>
      </c>
      <c r="L1823" s="2">
        <f t="shared" si="140"/>
        <v>43461</v>
      </c>
      <c r="M1823">
        <f t="shared" si="141"/>
        <v>18539.60000230372</v>
      </c>
      <c r="N1823">
        <f t="shared" si="142"/>
        <v>19566.299997024238</v>
      </c>
      <c r="O1823">
        <f t="shared" si="143"/>
        <v>22314.499999523163</v>
      </c>
      <c r="P1823">
        <f t="shared" si="144"/>
        <v>27571.100012160838</v>
      </c>
    </row>
    <row r="1824" spans="1:16" x14ac:dyDescent="0.4">
      <c r="A1824" s="1">
        <v>2018</v>
      </c>
      <c r="B1824" s="1">
        <v>12</v>
      </c>
      <c r="C1824" s="1">
        <v>28</v>
      </c>
      <c r="D1824" s="1">
        <v>7.5999999046325684</v>
      </c>
      <c r="E1824" s="1">
        <v>5.8000001907348633</v>
      </c>
      <c r="F1824" s="1">
        <v>-1.1000000238418579</v>
      </c>
      <c r="G1824" s="1">
        <v>-13.19999980926514</v>
      </c>
      <c r="H1824">
        <f>IF(D1824&lt;&gt;"",MAX('DDD Model Calculations'!$D$20-'Weather Data'!D1824,0),MAX('DDD Model Calculations'!$D$20-AVERAGE('Weather Data'!D1823,'Weather Data'!D1825),0))</f>
        <v>10.400000095367432</v>
      </c>
      <c r="I1824">
        <f>IF(E1824&lt;&gt;"",MAX('DDD Model Calculations'!$D$20-'Weather Data'!E1824,0),MAX('DDD Model Calculations'!$D$20-AVERAGE('Weather Data'!E1823,'Weather Data'!E1825),0))</f>
        <v>12.199999809265137</v>
      </c>
      <c r="J1824">
        <f>IF(F1824&lt;&gt;"",MAX('DDD Model Calculations'!$D$20-'Weather Data'!F1824,0),MAX('DDD Model Calculations'!$D$20-AVERAGE('Weather Data'!F1823,'Weather Data'!F1825),0))</f>
        <v>19.100000023841858</v>
      </c>
      <c r="K1824">
        <f>IF(G1824&lt;&gt;"",MAX('DDD Model Calculations'!$D$20-'Weather Data'!G1824,0),MAX('DDD Model Calculations'!$D$20-AVERAGE('Weather Data'!G1823,'Weather Data'!G1825),0))</f>
        <v>31.19999980926514</v>
      </c>
      <c r="L1824" s="2">
        <f t="shared" si="140"/>
        <v>43462</v>
      </c>
      <c r="M1824">
        <f t="shared" si="141"/>
        <v>18550.000002399087</v>
      </c>
      <c r="N1824">
        <f t="shared" si="142"/>
        <v>19578.499996833503</v>
      </c>
      <c r="O1824">
        <f t="shared" si="143"/>
        <v>22333.599999547005</v>
      </c>
      <c r="P1824">
        <f t="shared" si="144"/>
        <v>27602.300011970103</v>
      </c>
    </row>
    <row r="1825" spans="1:16" x14ac:dyDescent="0.4">
      <c r="A1825" s="1">
        <v>2018</v>
      </c>
      <c r="B1825" s="1">
        <v>12</v>
      </c>
      <c r="C1825" s="1">
        <v>29</v>
      </c>
      <c r="D1825" s="1">
        <v>-2.2000000476837158</v>
      </c>
      <c r="E1825" s="1">
        <v>-1.5</v>
      </c>
      <c r="F1825" s="1">
        <v>-3.5999999046325679</v>
      </c>
      <c r="G1825" s="1">
        <v>-20.39999961853027</v>
      </c>
      <c r="H1825">
        <f>IF(D1825&lt;&gt;"",MAX('DDD Model Calculations'!$D$20-'Weather Data'!D1825,0),MAX('DDD Model Calculations'!$D$20-AVERAGE('Weather Data'!D1824,'Weather Data'!D1826),0))</f>
        <v>20.200000047683716</v>
      </c>
      <c r="I1825">
        <f>IF(E1825&lt;&gt;"",MAX('DDD Model Calculations'!$D$20-'Weather Data'!E1825,0),MAX('DDD Model Calculations'!$D$20-AVERAGE('Weather Data'!E1824,'Weather Data'!E1826),0))</f>
        <v>19.5</v>
      </c>
      <c r="J1825">
        <f>IF(F1825&lt;&gt;"",MAX('DDD Model Calculations'!$D$20-'Weather Data'!F1825,0),MAX('DDD Model Calculations'!$D$20-AVERAGE('Weather Data'!F1824,'Weather Data'!F1826),0))</f>
        <v>21.599999904632568</v>
      </c>
      <c r="K1825">
        <f>IF(G1825&lt;&gt;"",MAX('DDD Model Calculations'!$D$20-'Weather Data'!G1825,0),MAX('DDD Model Calculations'!$D$20-AVERAGE('Weather Data'!G1824,'Weather Data'!G1826),0))</f>
        <v>38.399999618530273</v>
      </c>
      <c r="L1825" s="2">
        <f t="shared" si="140"/>
        <v>43463</v>
      </c>
      <c r="M1825">
        <f t="shared" si="141"/>
        <v>18570.200002446771</v>
      </c>
      <c r="N1825">
        <f t="shared" si="142"/>
        <v>19597.999996833503</v>
      </c>
      <c r="O1825">
        <f t="shared" si="143"/>
        <v>22355.199999451637</v>
      </c>
      <c r="P1825">
        <f t="shared" si="144"/>
        <v>27640.700011588633</v>
      </c>
    </row>
    <row r="1826" spans="1:16" x14ac:dyDescent="0.4">
      <c r="A1826" s="1">
        <v>2018</v>
      </c>
      <c r="B1826" s="1">
        <v>12</v>
      </c>
      <c r="C1826" s="1">
        <v>30</v>
      </c>
      <c r="D1826" s="1">
        <v>-3</v>
      </c>
      <c r="E1826" s="1">
        <v>-3.7999999523162842</v>
      </c>
      <c r="F1826" s="1">
        <v>-10.39999961853027</v>
      </c>
      <c r="G1826" s="1">
        <v>-11</v>
      </c>
      <c r="H1826">
        <f>IF(D1826&lt;&gt;"",MAX('DDD Model Calculations'!$D$20-'Weather Data'!D1826,0),MAX('DDD Model Calculations'!$D$20-AVERAGE('Weather Data'!D1825,'Weather Data'!D1827),0))</f>
        <v>21</v>
      </c>
      <c r="I1826">
        <f>IF(E1826&lt;&gt;"",MAX('DDD Model Calculations'!$D$20-'Weather Data'!E1826,0),MAX('DDD Model Calculations'!$D$20-AVERAGE('Weather Data'!E1825,'Weather Data'!E1827),0))</f>
        <v>21.799999952316284</v>
      </c>
      <c r="J1826">
        <f>IF(F1826&lt;&gt;"",MAX('DDD Model Calculations'!$D$20-'Weather Data'!F1826,0),MAX('DDD Model Calculations'!$D$20-AVERAGE('Weather Data'!F1825,'Weather Data'!F1827),0))</f>
        <v>28.39999961853027</v>
      </c>
      <c r="K1826">
        <f>IF(G1826&lt;&gt;"",MAX('DDD Model Calculations'!$D$20-'Weather Data'!G1826,0),MAX('DDD Model Calculations'!$D$20-AVERAGE('Weather Data'!G1825,'Weather Data'!G1827),0))</f>
        <v>29</v>
      </c>
      <c r="L1826" s="2">
        <f t="shared" si="140"/>
        <v>43464</v>
      </c>
      <c r="M1826">
        <f t="shared" si="141"/>
        <v>18591.200002446771</v>
      </c>
      <c r="N1826">
        <f t="shared" si="142"/>
        <v>19619.79999678582</v>
      </c>
      <c r="O1826">
        <f t="shared" si="143"/>
        <v>22383.599999070168</v>
      </c>
      <c r="P1826">
        <f t="shared" si="144"/>
        <v>27669.700011588633</v>
      </c>
    </row>
    <row r="1827" spans="1:16" x14ac:dyDescent="0.4">
      <c r="A1827" s="1">
        <v>2018</v>
      </c>
      <c r="B1827" s="1">
        <v>12</v>
      </c>
      <c r="C1827" s="1">
        <v>31</v>
      </c>
      <c r="D1827" s="1">
        <v>1.299999952316284</v>
      </c>
      <c r="E1827" s="1">
        <v>1.5</v>
      </c>
      <c r="F1827" s="1">
        <v>-3.5</v>
      </c>
      <c r="G1827" s="1">
        <v>-15.10000038146973</v>
      </c>
      <c r="H1827">
        <f>IF(D1827&lt;&gt;"",MAX('DDD Model Calculations'!$D$20-'Weather Data'!D1827,0),MAX('DDD Model Calculations'!$D$20-AVERAGE('Weather Data'!D1826,'Weather Data'!D1828),0))</f>
        <v>16.700000047683716</v>
      </c>
      <c r="I1827">
        <f>IF(E1827&lt;&gt;"",MAX('DDD Model Calculations'!$D$20-'Weather Data'!E1827,0),MAX('DDD Model Calculations'!$D$20-AVERAGE('Weather Data'!E1826,'Weather Data'!E1828),0))</f>
        <v>16.5</v>
      </c>
      <c r="J1827">
        <f>IF(F1827&lt;&gt;"",MAX('DDD Model Calculations'!$D$20-'Weather Data'!F1827,0),MAX('DDD Model Calculations'!$D$20-AVERAGE('Weather Data'!F1826,'Weather Data'!F1828),0))</f>
        <v>21.5</v>
      </c>
      <c r="K1827">
        <f>IF(G1827&lt;&gt;"",MAX('DDD Model Calculations'!$D$20-'Weather Data'!G1827,0),MAX('DDD Model Calculations'!$D$20-AVERAGE('Weather Data'!G1826,'Weather Data'!G1828),0))</f>
        <v>33.100000381469727</v>
      </c>
      <c r="L1827" s="2">
        <f t="shared" si="140"/>
        <v>43465</v>
      </c>
      <c r="M1827">
        <f t="shared" si="141"/>
        <v>18607.900002494454</v>
      </c>
      <c r="N1827">
        <f t="shared" si="142"/>
        <v>19636.29999678582</v>
      </c>
      <c r="O1827">
        <f t="shared" si="143"/>
        <v>22405.099999070168</v>
      </c>
      <c r="P1827">
        <f t="shared" si="144"/>
        <v>27702.800011970103</v>
      </c>
    </row>
    <row r="1828" spans="1:16" x14ac:dyDescent="0.4">
      <c r="A1828" s="1">
        <v>2019</v>
      </c>
      <c r="B1828" s="1">
        <v>1</v>
      </c>
      <c r="C1828" s="1">
        <v>1</v>
      </c>
      <c r="D1828" s="1">
        <v>-1.3999999761581421</v>
      </c>
      <c r="E1828" s="1">
        <v>-0.69999998807907104</v>
      </c>
      <c r="F1828" s="1">
        <v>-8.3000001907348633</v>
      </c>
      <c r="G1828" s="1">
        <v>-21.39999961853027</v>
      </c>
      <c r="H1828">
        <f>IF(D1828&lt;&gt;"",MAX('DDD Model Calculations'!$D$20-'Weather Data'!D1828,0),MAX('DDD Model Calculations'!$D$20-AVERAGE('Weather Data'!D1827,'Weather Data'!D1829),0))</f>
        <v>19.399999976158142</v>
      </c>
      <c r="I1828">
        <f>IF(E1828&lt;&gt;"",MAX('DDD Model Calculations'!$D$20-'Weather Data'!E1828,0),MAX('DDD Model Calculations'!$D$20-AVERAGE('Weather Data'!E1827,'Weather Data'!E1829),0))</f>
        <v>18.699999988079071</v>
      </c>
      <c r="J1828">
        <f>IF(F1828&lt;&gt;"",MAX('DDD Model Calculations'!$D$20-'Weather Data'!F1828,0),MAX('DDD Model Calculations'!$D$20-AVERAGE('Weather Data'!F1827,'Weather Data'!F1829),0))</f>
        <v>26.300000190734863</v>
      </c>
      <c r="K1828">
        <f>IF(G1828&lt;&gt;"",MAX('DDD Model Calculations'!$D$20-'Weather Data'!G1828,0),MAX('DDD Model Calculations'!$D$20-AVERAGE('Weather Data'!G1827,'Weather Data'!G1829),0))</f>
        <v>39.399999618530273</v>
      </c>
      <c r="L1828" s="2">
        <f t="shared" si="140"/>
        <v>43466</v>
      </c>
      <c r="M1828">
        <f t="shared" si="141"/>
        <v>18627.300002470613</v>
      </c>
      <c r="N1828">
        <f t="shared" si="142"/>
        <v>19654.999996773899</v>
      </c>
      <c r="O1828">
        <f t="shared" si="143"/>
        <v>22431.399999260902</v>
      </c>
      <c r="P1828">
        <f t="shared" si="144"/>
        <v>27742.200011588633</v>
      </c>
    </row>
    <row r="1829" spans="1:16" x14ac:dyDescent="0.4">
      <c r="A1829" s="1">
        <v>2019</v>
      </c>
      <c r="B1829" s="1">
        <v>1</v>
      </c>
      <c r="C1829" s="1">
        <v>2</v>
      </c>
      <c r="D1829" s="1">
        <v>-4.9000000953674316</v>
      </c>
      <c r="E1829" s="1">
        <v>-3.7000000476837158</v>
      </c>
      <c r="F1829" s="1">
        <v>-15.69999980926514</v>
      </c>
      <c r="G1829" s="1">
        <v>-17.39999961853027</v>
      </c>
      <c r="H1829">
        <f>IF(D1829&lt;&gt;"",MAX('DDD Model Calculations'!$D$20-'Weather Data'!D1829,0),MAX('DDD Model Calculations'!$D$20-AVERAGE('Weather Data'!D1828,'Weather Data'!D1830),0))</f>
        <v>22.900000095367432</v>
      </c>
      <c r="I1829">
        <f>IF(E1829&lt;&gt;"",MAX('DDD Model Calculations'!$D$20-'Weather Data'!E1829,0),MAX('DDD Model Calculations'!$D$20-AVERAGE('Weather Data'!E1828,'Weather Data'!E1830),0))</f>
        <v>21.700000047683716</v>
      </c>
      <c r="J1829">
        <f>IF(F1829&lt;&gt;"",MAX('DDD Model Calculations'!$D$20-'Weather Data'!F1829,0),MAX('DDD Model Calculations'!$D$20-AVERAGE('Weather Data'!F1828,'Weather Data'!F1830),0))</f>
        <v>33.699999809265137</v>
      </c>
      <c r="K1829">
        <f>IF(G1829&lt;&gt;"",MAX('DDD Model Calculations'!$D$20-'Weather Data'!G1829,0),MAX('DDD Model Calculations'!$D$20-AVERAGE('Weather Data'!G1828,'Weather Data'!G1830),0))</f>
        <v>35.399999618530273</v>
      </c>
      <c r="L1829" s="2">
        <f t="shared" si="140"/>
        <v>43467</v>
      </c>
      <c r="M1829">
        <f t="shared" si="141"/>
        <v>18650.20000256598</v>
      </c>
      <c r="N1829">
        <f t="shared" si="142"/>
        <v>19676.699996821582</v>
      </c>
      <c r="O1829">
        <f t="shared" si="143"/>
        <v>22465.099999070168</v>
      </c>
      <c r="P1829">
        <f t="shared" si="144"/>
        <v>27777.600011207163</v>
      </c>
    </row>
    <row r="1830" spans="1:16" x14ac:dyDescent="0.4">
      <c r="A1830" s="1">
        <v>2019</v>
      </c>
      <c r="B1830" s="1">
        <v>1</v>
      </c>
      <c r="C1830" s="1">
        <v>3</v>
      </c>
      <c r="D1830" s="1">
        <v>-1</v>
      </c>
      <c r="E1830" s="1">
        <v>-1.299999952316284</v>
      </c>
      <c r="F1830" s="1">
        <v>-7.1999998092651367</v>
      </c>
      <c r="G1830" s="1">
        <v>-5.4000000953674316</v>
      </c>
      <c r="H1830">
        <f>IF(D1830&lt;&gt;"",MAX('DDD Model Calculations'!$D$20-'Weather Data'!D1830,0),MAX('DDD Model Calculations'!$D$20-AVERAGE('Weather Data'!D1829,'Weather Data'!D1831),0))</f>
        <v>19</v>
      </c>
      <c r="I1830">
        <f>IF(E1830&lt;&gt;"",MAX('DDD Model Calculations'!$D$20-'Weather Data'!E1830,0),MAX('DDD Model Calculations'!$D$20-AVERAGE('Weather Data'!E1829,'Weather Data'!E1831),0))</f>
        <v>19.299999952316284</v>
      </c>
      <c r="J1830">
        <f>IF(F1830&lt;&gt;"",MAX('DDD Model Calculations'!$D$20-'Weather Data'!F1830,0),MAX('DDD Model Calculations'!$D$20-AVERAGE('Weather Data'!F1829,'Weather Data'!F1831),0))</f>
        <v>25.199999809265137</v>
      </c>
      <c r="K1830">
        <f>IF(G1830&lt;&gt;"",MAX('DDD Model Calculations'!$D$20-'Weather Data'!G1830,0),MAX('DDD Model Calculations'!$D$20-AVERAGE('Weather Data'!G1829,'Weather Data'!G1831),0))</f>
        <v>23.400000095367432</v>
      </c>
      <c r="L1830" s="2">
        <f t="shared" si="140"/>
        <v>43468</v>
      </c>
      <c r="M1830">
        <f t="shared" si="141"/>
        <v>18669.20000256598</v>
      </c>
      <c r="N1830">
        <f t="shared" si="142"/>
        <v>19695.999996773899</v>
      </c>
      <c r="O1830">
        <f t="shared" si="143"/>
        <v>22490.299998879433</v>
      </c>
      <c r="P1830">
        <f t="shared" si="144"/>
        <v>27801.000011302531</v>
      </c>
    </row>
    <row r="1831" spans="1:16" x14ac:dyDescent="0.4">
      <c r="A1831" s="1">
        <v>2019</v>
      </c>
      <c r="B1831" s="1">
        <v>1</v>
      </c>
      <c r="C1831" s="1">
        <v>4</v>
      </c>
      <c r="D1831" s="1">
        <v>3.5999999046325679</v>
      </c>
      <c r="E1831" s="1">
        <v>1.1000000238418579</v>
      </c>
      <c r="F1831" s="1">
        <v>-0.40000000596046448</v>
      </c>
      <c r="G1831" s="1">
        <v>-1.299999952316284</v>
      </c>
      <c r="H1831">
        <f>IF(D1831&lt;&gt;"",MAX('DDD Model Calculations'!$D$20-'Weather Data'!D1831,0),MAX('DDD Model Calculations'!$D$20-AVERAGE('Weather Data'!D1830,'Weather Data'!D1832),0))</f>
        <v>14.400000095367432</v>
      </c>
      <c r="I1831">
        <f>IF(E1831&lt;&gt;"",MAX('DDD Model Calculations'!$D$20-'Weather Data'!E1831,0),MAX('DDD Model Calculations'!$D$20-AVERAGE('Weather Data'!E1830,'Weather Data'!E1832),0))</f>
        <v>16.899999976158142</v>
      </c>
      <c r="J1831">
        <f>IF(F1831&lt;&gt;"",MAX('DDD Model Calculations'!$D$20-'Weather Data'!F1831,0),MAX('DDD Model Calculations'!$D$20-AVERAGE('Weather Data'!F1830,'Weather Data'!F1832),0))</f>
        <v>18.400000005960464</v>
      </c>
      <c r="K1831">
        <f>IF(G1831&lt;&gt;"",MAX('DDD Model Calculations'!$D$20-'Weather Data'!G1831,0),MAX('DDD Model Calculations'!$D$20-AVERAGE('Weather Data'!G1830,'Weather Data'!G1832),0))</f>
        <v>19.299999952316284</v>
      </c>
      <c r="L1831" s="2">
        <f t="shared" si="140"/>
        <v>43469</v>
      </c>
      <c r="M1831">
        <f t="shared" si="141"/>
        <v>18683.600002661347</v>
      </c>
      <c r="N1831">
        <f t="shared" si="142"/>
        <v>19712.899996750057</v>
      </c>
      <c r="O1831">
        <f t="shared" si="143"/>
        <v>22508.699998885393</v>
      </c>
      <c r="P1831">
        <f t="shared" si="144"/>
        <v>27820.300011254847</v>
      </c>
    </row>
    <row r="1832" spans="1:16" x14ac:dyDescent="0.4">
      <c r="A1832" s="1">
        <v>2019</v>
      </c>
      <c r="B1832" s="1">
        <v>1</v>
      </c>
      <c r="C1832" s="1">
        <v>5</v>
      </c>
      <c r="D1832" s="1">
        <v>1.200000047683716</v>
      </c>
      <c r="E1832" s="1">
        <v>-0.30000001192092901</v>
      </c>
      <c r="F1832" s="1">
        <v>-0.80000001192092896</v>
      </c>
      <c r="G1832" s="1">
        <v>-1.6000000238418579</v>
      </c>
      <c r="H1832">
        <f>IF(D1832&lt;&gt;"",MAX('DDD Model Calculations'!$D$20-'Weather Data'!D1832,0),MAX('DDD Model Calculations'!$D$20-AVERAGE('Weather Data'!D1831,'Weather Data'!D1833),0))</f>
        <v>16.799999952316284</v>
      </c>
      <c r="I1832">
        <f>IF(E1832&lt;&gt;"",MAX('DDD Model Calculations'!$D$20-'Weather Data'!E1832,0),MAX('DDD Model Calculations'!$D$20-AVERAGE('Weather Data'!E1831,'Weather Data'!E1833),0))</f>
        <v>18.300000011920929</v>
      </c>
      <c r="J1832">
        <f>IF(F1832&lt;&gt;"",MAX('DDD Model Calculations'!$D$20-'Weather Data'!F1832,0),MAX('DDD Model Calculations'!$D$20-AVERAGE('Weather Data'!F1831,'Weather Data'!F1833),0))</f>
        <v>18.800000011920929</v>
      </c>
      <c r="K1832">
        <f>IF(G1832&lt;&gt;"",MAX('DDD Model Calculations'!$D$20-'Weather Data'!G1832,0),MAX('DDD Model Calculations'!$D$20-AVERAGE('Weather Data'!G1831,'Weather Data'!G1833),0))</f>
        <v>19.600000023841858</v>
      </c>
      <c r="L1832" s="2">
        <f t="shared" si="140"/>
        <v>43470</v>
      </c>
      <c r="M1832">
        <f t="shared" si="141"/>
        <v>18700.400002613664</v>
      </c>
      <c r="N1832">
        <f t="shared" si="142"/>
        <v>19731.199996761978</v>
      </c>
      <c r="O1832">
        <f t="shared" si="143"/>
        <v>22527.499998897314</v>
      </c>
      <c r="P1832">
        <f t="shared" si="144"/>
        <v>27839.900011278689</v>
      </c>
    </row>
    <row r="1833" spans="1:16" x14ac:dyDescent="0.4">
      <c r="A1833" s="1">
        <v>2019</v>
      </c>
      <c r="B1833" s="1">
        <v>1</v>
      </c>
      <c r="C1833" s="1">
        <v>6</v>
      </c>
      <c r="D1833" s="1">
        <v>-1.700000047683716</v>
      </c>
      <c r="E1833" s="1">
        <v>-1.299999952316284</v>
      </c>
      <c r="F1833" s="1">
        <v>-6.8000001907348633</v>
      </c>
      <c r="G1833" s="1">
        <v>-5.9000000953674316</v>
      </c>
      <c r="H1833">
        <f>IF(D1833&lt;&gt;"",MAX('DDD Model Calculations'!$D$20-'Weather Data'!D1833,0),MAX('DDD Model Calculations'!$D$20-AVERAGE('Weather Data'!D1832,'Weather Data'!D1834),0))</f>
        <v>19.700000047683716</v>
      </c>
      <c r="I1833">
        <f>IF(E1833&lt;&gt;"",MAX('DDD Model Calculations'!$D$20-'Weather Data'!E1833,0),MAX('DDD Model Calculations'!$D$20-AVERAGE('Weather Data'!E1832,'Weather Data'!E1834),0))</f>
        <v>19.299999952316284</v>
      </c>
      <c r="J1833">
        <f>IF(F1833&lt;&gt;"",MAX('DDD Model Calculations'!$D$20-'Weather Data'!F1833,0),MAX('DDD Model Calculations'!$D$20-AVERAGE('Weather Data'!F1832,'Weather Data'!F1834),0))</f>
        <v>24.800000190734863</v>
      </c>
      <c r="K1833">
        <f>IF(G1833&lt;&gt;"",MAX('DDD Model Calculations'!$D$20-'Weather Data'!G1833,0),MAX('DDD Model Calculations'!$D$20-AVERAGE('Weather Data'!G1832,'Weather Data'!G1834),0))</f>
        <v>23.900000095367432</v>
      </c>
      <c r="L1833" s="2">
        <f t="shared" si="140"/>
        <v>43471</v>
      </c>
      <c r="M1833">
        <f t="shared" si="141"/>
        <v>18720.100002661347</v>
      </c>
      <c r="N1833">
        <f t="shared" si="142"/>
        <v>19750.499996714294</v>
      </c>
      <c r="O1833">
        <f t="shared" si="143"/>
        <v>22552.299999088049</v>
      </c>
      <c r="P1833">
        <f t="shared" si="144"/>
        <v>27863.800011374056</v>
      </c>
    </row>
    <row r="1834" spans="1:16" x14ac:dyDescent="0.4">
      <c r="A1834" s="1">
        <v>2019</v>
      </c>
      <c r="B1834" s="1">
        <v>1</v>
      </c>
      <c r="C1834" s="1">
        <v>7</v>
      </c>
      <c r="D1834" s="1">
        <v>-1.3999999761581421</v>
      </c>
      <c r="E1834" s="1">
        <v>1.700000047683716</v>
      </c>
      <c r="F1834" s="1">
        <v>-13.89999961853027</v>
      </c>
      <c r="G1834" s="1">
        <v>-1.299999952316284</v>
      </c>
      <c r="H1834">
        <f>IF(D1834&lt;&gt;"",MAX('DDD Model Calculations'!$D$20-'Weather Data'!D1834,0),MAX('DDD Model Calculations'!$D$20-AVERAGE('Weather Data'!D1833,'Weather Data'!D1835),0))</f>
        <v>19.399999976158142</v>
      </c>
      <c r="I1834">
        <f>IF(E1834&lt;&gt;"",MAX('DDD Model Calculations'!$D$20-'Weather Data'!E1834,0),MAX('DDD Model Calculations'!$D$20-AVERAGE('Weather Data'!E1833,'Weather Data'!E1835),0))</f>
        <v>16.299999952316284</v>
      </c>
      <c r="J1834">
        <f>IF(F1834&lt;&gt;"",MAX('DDD Model Calculations'!$D$20-'Weather Data'!F1834,0),MAX('DDD Model Calculations'!$D$20-AVERAGE('Weather Data'!F1833,'Weather Data'!F1835),0))</f>
        <v>31.89999961853027</v>
      </c>
      <c r="K1834">
        <f>IF(G1834&lt;&gt;"",MAX('DDD Model Calculations'!$D$20-'Weather Data'!G1834,0),MAX('DDD Model Calculations'!$D$20-AVERAGE('Weather Data'!G1833,'Weather Data'!G1835),0))</f>
        <v>19.299999952316284</v>
      </c>
      <c r="L1834" s="2">
        <f t="shared" si="140"/>
        <v>43472</v>
      </c>
      <c r="M1834">
        <f t="shared" si="141"/>
        <v>18739.500002637506</v>
      </c>
      <c r="N1834">
        <f t="shared" si="142"/>
        <v>19766.79999666661</v>
      </c>
      <c r="O1834">
        <f t="shared" si="143"/>
        <v>22584.199998706579</v>
      </c>
      <c r="P1834">
        <f t="shared" si="144"/>
        <v>27883.100011326373</v>
      </c>
    </row>
    <row r="1835" spans="1:16" x14ac:dyDescent="0.4">
      <c r="A1835" s="1">
        <v>2019</v>
      </c>
      <c r="B1835" s="1">
        <v>1</v>
      </c>
      <c r="C1835" s="1">
        <v>8</v>
      </c>
      <c r="D1835" s="1">
        <v>5.3000001907348633</v>
      </c>
      <c r="E1835" s="1">
        <v>4.8000001907348633</v>
      </c>
      <c r="F1835" s="1">
        <v>-4.6999998092651367</v>
      </c>
      <c r="G1835" s="1">
        <v>-5.3000001907348633</v>
      </c>
      <c r="H1835">
        <f>IF(D1835&lt;&gt;"",MAX('DDD Model Calculations'!$D$20-'Weather Data'!D1835,0),MAX('DDD Model Calculations'!$D$20-AVERAGE('Weather Data'!D1834,'Weather Data'!D1836),0))</f>
        <v>12.699999809265137</v>
      </c>
      <c r="I1835">
        <f>IF(E1835&lt;&gt;"",MAX('DDD Model Calculations'!$D$20-'Weather Data'!E1835,0),MAX('DDD Model Calculations'!$D$20-AVERAGE('Weather Data'!E1834,'Weather Data'!E1836),0))</f>
        <v>13.199999809265137</v>
      </c>
      <c r="J1835">
        <f>IF(F1835&lt;&gt;"",MAX('DDD Model Calculations'!$D$20-'Weather Data'!F1835,0),MAX('DDD Model Calculations'!$D$20-AVERAGE('Weather Data'!F1834,'Weather Data'!F1836),0))</f>
        <v>22.699999809265137</v>
      </c>
      <c r="K1835">
        <f>IF(G1835&lt;&gt;"",MAX('DDD Model Calculations'!$D$20-'Weather Data'!G1835,0),MAX('DDD Model Calculations'!$D$20-AVERAGE('Weather Data'!G1834,'Weather Data'!G1836),0))</f>
        <v>23.300000190734863</v>
      </c>
      <c r="L1835" s="2">
        <f t="shared" si="140"/>
        <v>43473</v>
      </c>
      <c r="M1835">
        <f t="shared" si="141"/>
        <v>18752.200002446771</v>
      </c>
      <c r="N1835">
        <f t="shared" si="142"/>
        <v>19779.999996475875</v>
      </c>
      <c r="O1835">
        <f t="shared" si="143"/>
        <v>22606.899998515844</v>
      </c>
      <c r="P1835">
        <f t="shared" si="144"/>
        <v>27906.400011517107</v>
      </c>
    </row>
    <row r="1836" spans="1:16" x14ac:dyDescent="0.4">
      <c r="A1836" s="1">
        <v>2019</v>
      </c>
      <c r="B1836" s="1">
        <v>1</v>
      </c>
      <c r="C1836" s="1">
        <v>9</v>
      </c>
      <c r="D1836" s="1">
        <v>-1.299999952316284</v>
      </c>
      <c r="E1836" s="1">
        <v>-2.2000000476837158</v>
      </c>
      <c r="F1836" s="1">
        <v>-1.200000047683716</v>
      </c>
      <c r="G1836" s="1">
        <v>-14.60000038146973</v>
      </c>
      <c r="H1836">
        <f>IF(D1836&lt;&gt;"",MAX('DDD Model Calculations'!$D$20-'Weather Data'!D1836,0),MAX('DDD Model Calculations'!$D$20-AVERAGE('Weather Data'!D1835,'Weather Data'!D1837),0))</f>
        <v>19.299999952316284</v>
      </c>
      <c r="I1836">
        <f>IF(E1836&lt;&gt;"",MAX('DDD Model Calculations'!$D$20-'Weather Data'!E1836,0),MAX('DDD Model Calculations'!$D$20-AVERAGE('Weather Data'!E1835,'Weather Data'!E1837),0))</f>
        <v>20.200000047683716</v>
      </c>
      <c r="J1836">
        <f>IF(F1836&lt;&gt;"",MAX('DDD Model Calculations'!$D$20-'Weather Data'!F1836,0),MAX('DDD Model Calculations'!$D$20-AVERAGE('Weather Data'!F1835,'Weather Data'!F1837),0))</f>
        <v>19.200000047683716</v>
      </c>
      <c r="K1836">
        <f>IF(G1836&lt;&gt;"",MAX('DDD Model Calculations'!$D$20-'Weather Data'!G1836,0),MAX('DDD Model Calculations'!$D$20-AVERAGE('Weather Data'!G1835,'Weather Data'!G1837),0))</f>
        <v>32.600000381469727</v>
      </c>
      <c r="L1836" s="2">
        <f t="shared" si="140"/>
        <v>43474</v>
      </c>
      <c r="M1836">
        <f t="shared" si="141"/>
        <v>18771.500002399087</v>
      </c>
      <c r="N1836">
        <f t="shared" si="142"/>
        <v>19800.199996523559</v>
      </c>
      <c r="O1836">
        <f t="shared" si="143"/>
        <v>22626.099998563528</v>
      </c>
      <c r="P1836">
        <f t="shared" si="144"/>
        <v>27939.000011898577</v>
      </c>
    </row>
    <row r="1837" spans="1:16" x14ac:dyDescent="0.4">
      <c r="A1837" s="1">
        <v>2019</v>
      </c>
      <c r="B1837" s="1">
        <v>1</v>
      </c>
      <c r="C1837" s="1">
        <v>10</v>
      </c>
      <c r="D1837" s="1">
        <v>-8</v>
      </c>
      <c r="E1837" s="1">
        <v>-6.5</v>
      </c>
      <c r="F1837" s="1">
        <v>-10.19999980926514</v>
      </c>
      <c r="G1837" s="1">
        <v>-19.10000038146973</v>
      </c>
      <c r="H1837">
        <f>IF(D1837&lt;&gt;"",MAX('DDD Model Calculations'!$D$20-'Weather Data'!D1837,0),MAX('DDD Model Calculations'!$D$20-AVERAGE('Weather Data'!D1836,'Weather Data'!D1838),0))</f>
        <v>26</v>
      </c>
      <c r="I1837">
        <f>IF(E1837&lt;&gt;"",MAX('DDD Model Calculations'!$D$20-'Weather Data'!E1837,0),MAX('DDD Model Calculations'!$D$20-AVERAGE('Weather Data'!E1836,'Weather Data'!E1838),0))</f>
        <v>24.5</v>
      </c>
      <c r="J1837">
        <f>IF(F1837&lt;&gt;"",MAX('DDD Model Calculations'!$D$20-'Weather Data'!F1837,0),MAX('DDD Model Calculations'!$D$20-AVERAGE('Weather Data'!F1836,'Weather Data'!F1838),0))</f>
        <v>28.19999980926514</v>
      </c>
      <c r="K1837">
        <f>IF(G1837&lt;&gt;"",MAX('DDD Model Calculations'!$D$20-'Weather Data'!G1837,0),MAX('DDD Model Calculations'!$D$20-AVERAGE('Weather Data'!G1836,'Weather Data'!G1838),0))</f>
        <v>37.100000381469727</v>
      </c>
      <c r="L1837" s="2">
        <f t="shared" si="140"/>
        <v>43475</v>
      </c>
      <c r="M1837">
        <f t="shared" si="141"/>
        <v>18797.500002399087</v>
      </c>
      <c r="N1837">
        <f t="shared" si="142"/>
        <v>19824.699996523559</v>
      </c>
      <c r="O1837">
        <f t="shared" si="143"/>
        <v>22654.299998372793</v>
      </c>
      <c r="P1837">
        <f t="shared" si="144"/>
        <v>27976.100012280047</v>
      </c>
    </row>
    <row r="1838" spans="1:16" x14ac:dyDescent="0.4">
      <c r="A1838" s="1">
        <v>2019</v>
      </c>
      <c r="B1838" s="1">
        <v>1</v>
      </c>
      <c r="C1838" s="1">
        <v>11</v>
      </c>
      <c r="D1838" s="1">
        <v>-10.69999980926514</v>
      </c>
      <c r="E1838" s="1">
        <v>-9.6000003814697266</v>
      </c>
      <c r="F1838" s="1">
        <v>-18.5</v>
      </c>
      <c r="G1838" s="1">
        <v>-10.80000019073486</v>
      </c>
      <c r="H1838">
        <f>IF(D1838&lt;&gt;"",MAX('DDD Model Calculations'!$D$20-'Weather Data'!D1838,0),MAX('DDD Model Calculations'!$D$20-AVERAGE('Weather Data'!D1837,'Weather Data'!D1839),0))</f>
        <v>28.69999980926514</v>
      </c>
      <c r="I1838">
        <f>IF(E1838&lt;&gt;"",MAX('DDD Model Calculations'!$D$20-'Weather Data'!E1838,0),MAX('DDD Model Calculations'!$D$20-AVERAGE('Weather Data'!E1837,'Weather Data'!E1839),0))</f>
        <v>27.600000381469727</v>
      </c>
      <c r="J1838">
        <f>IF(F1838&lt;&gt;"",MAX('DDD Model Calculations'!$D$20-'Weather Data'!F1838,0),MAX('DDD Model Calculations'!$D$20-AVERAGE('Weather Data'!F1837,'Weather Data'!F1839),0))</f>
        <v>36.5</v>
      </c>
      <c r="K1838">
        <f>IF(G1838&lt;&gt;"",MAX('DDD Model Calculations'!$D$20-'Weather Data'!G1838,0),MAX('DDD Model Calculations'!$D$20-AVERAGE('Weather Data'!G1837,'Weather Data'!G1839),0))</f>
        <v>28.80000019073486</v>
      </c>
      <c r="L1838" s="2">
        <f t="shared" si="140"/>
        <v>43476</v>
      </c>
      <c r="M1838">
        <f t="shared" si="141"/>
        <v>18826.200002208352</v>
      </c>
      <c r="N1838">
        <f t="shared" si="142"/>
        <v>19852.299996905029</v>
      </c>
      <c r="O1838">
        <f t="shared" si="143"/>
        <v>22690.799998372793</v>
      </c>
      <c r="P1838">
        <f t="shared" si="144"/>
        <v>28004.900012470782</v>
      </c>
    </row>
    <row r="1839" spans="1:16" x14ac:dyDescent="0.4">
      <c r="A1839" s="1">
        <v>2019</v>
      </c>
      <c r="B1839" s="1">
        <v>1</v>
      </c>
      <c r="C1839" s="1">
        <v>12</v>
      </c>
      <c r="D1839" s="1">
        <v>-6.6999998092651367</v>
      </c>
      <c r="E1839" s="1">
        <v>-6</v>
      </c>
      <c r="F1839" s="1">
        <v>-17.10000038146973</v>
      </c>
      <c r="G1839" s="1">
        <v>-10</v>
      </c>
      <c r="H1839">
        <f>IF(D1839&lt;&gt;"",MAX('DDD Model Calculations'!$D$20-'Weather Data'!D1839,0),MAX('DDD Model Calculations'!$D$20-AVERAGE('Weather Data'!D1838,'Weather Data'!D1840),0))</f>
        <v>24.699999809265137</v>
      </c>
      <c r="I1839">
        <f>IF(E1839&lt;&gt;"",MAX('DDD Model Calculations'!$D$20-'Weather Data'!E1839,0),MAX('DDD Model Calculations'!$D$20-AVERAGE('Weather Data'!E1838,'Weather Data'!E1840),0))</f>
        <v>24</v>
      </c>
      <c r="J1839">
        <f>IF(F1839&lt;&gt;"",MAX('DDD Model Calculations'!$D$20-'Weather Data'!F1839,0),MAX('DDD Model Calculations'!$D$20-AVERAGE('Weather Data'!F1838,'Weather Data'!F1840),0))</f>
        <v>35.100000381469727</v>
      </c>
      <c r="K1839">
        <f>IF(G1839&lt;&gt;"",MAX('DDD Model Calculations'!$D$20-'Weather Data'!G1839,0),MAX('DDD Model Calculations'!$D$20-AVERAGE('Weather Data'!G1838,'Weather Data'!G1840),0))</f>
        <v>28</v>
      </c>
      <c r="L1839" s="2">
        <f t="shared" si="140"/>
        <v>43477</v>
      </c>
      <c r="M1839">
        <f t="shared" si="141"/>
        <v>18850.900002017617</v>
      </c>
      <c r="N1839">
        <f t="shared" si="142"/>
        <v>19876.299996905029</v>
      </c>
      <c r="O1839">
        <f t="shared" si="143"/>
        <v>22725.899998754263</v>
      </c>
      <c r="P1839">
        <f t="shared" si="144"/>
        <v>28032.900012470782</v>
      </c>
    </row>
    <row r="1840" spans="1:16" x14ac:dyDescent="0.4">
      <c r="A1840" s="1">
        <v>2019</v>
      </c>
      <c r="B1840" s="1">
        <v>1</v>
      </c>
      <c r="C1840" s="1">
        <v>13</v>
      </c>
      <c r="D1840" s="1">
        <v>-8.6999998092651367</v>
      </c>
      <c r="E1840" s="1">
        <v>-8.3000001907348633</v>
      </c>
      <c r="F1840" s="1">
        <v>-15.5</v>
      </c>
      <c r="G1840" s="1">
        <v>-3.9000000953674321</v>
      </c>
      <c r="H1840">
        <f>IF(D1840&lt;&gt;"",MAX('DDD Model Calculations'!$D$20-'Weather Data'!D1840,0),MAX('DDD Model Calculations'!$D$20-AVERAGE('Weather Data'!D1839,'Weather Data'!D1841),0))</f>
        <v>26.699999809265137</v>
      </c>
      <c r="I1840">
        <f>IF(E1840&lt;&gt;"",MAX('DDD Model Calculations'!$D$20-'Weather Data'!E1840,0),MAX('DDD Model Calculations'!$D$20-AVERAGE('Weather Data'!E1839,'Weather Data'!E1841),0))</f>
        <v>26.300000190734863</v>
      </c>
      <c r="J1840">
        <f>IF(F1840&lt;&gt;"",MAX('DDD Model Calculations'!$D$20-'Weather Data'!F1840,0),MAX('DDD Model Calculations'!$D$20-AVERAGE('Weather Data'!F1839,'Weather Data'!F1841),0))</f>
        <v>33.5</v>
      </c>
      <c r="K1840">
        <f>IF(G1840&lt;&gt;"",MAX('DDD Model Calculations'!$D$20-'Weather Data'!G1840,0),MAX('DDD Model Calculations'!$D$20-AVERAGE('Weather Data'!G1839,'Weather Data'!G1841),0))</f>
        <v>21.900000095367432</v>
      </c>
      <c r="L1840" s="2">
        <f t="shared" si="140"/>
        <v>43478</v>
      </c>
      <c r="M1840">
        <f t="shared" si="141"/>
        <v>18877.600001826882</v>
      </c>
      <c r="N1840">
        <f t="shared" si="142"/>
        <v>19902.599997095764</v>
      </c>
      <c r="O1840">
        <f t="shared" si="143"/>
        <v>22759.399998754263</v>
      </c>
      <c r="P1840">
        <f t="shared" si="144"/>
        <v>28054.800012566149</v>
      </c>
    </row>
    <row r="1841" spans="1:16" x14ac:dyDescent="0.4">
      <c r="A1841" s="1">
        <v>2019</v>
      </c>
      <c r="B1841" s="1">
        <v>1</v>
      </c>
      <c r="C1841" s="1">
        <v>14</v>
      </c>
      <c r="D1841" s="1">
        <v>-4.3000001907348633</v>
      </c>
      <c r="E1841" s="1">
        <v>-8.6999998092651367</v>
      </c>
      <c r="F1841" s="1">
        <v>-14.10000038146973</v>
      </c>
      <c r="G1841" s="1">
        <v>-6</v>
      </c>
      <c r="H1841">
        <f>IF(D1841&lt;&gt;"",MAX('DDD Model Calculations'!$D$20-'Weather Data'!D1841,0),MAX('DDD Model Calculations'!$D$20-AVERAGE('Weather Data'!D1840,'Weather Data'!D1842),0))</f>
        <v>22.300000190734863</v>
      </c>
      <c r="I1841">
        <f>IF(E1841&lt;&gt;"",MAX('DDD Model Calculations'!$D$20-'Weather Data'!E1841,0),MAX('DDD Model Calculations'!$D$20-AVERAGE('Weather Data'!E1840,'Weather Data'!E1842),0))</f>
        <v>26.699999809265137</v>
      </c>
      <c r="J1841">
        <f>IF(F1841&lt;&gt;"",MAX('DDD Model Calculations'!$D$20-'Weather Data'!F1841,0),MAX('DDD Model Calculations'!$D$20-AVERAGE('Weather Data'!F1840,'Weather Data'!F1842),0))</f>
        <v>32.100000381469727</v>
      </c>
      <c r="K1841">
        <f>IF(G1841&lt;&gt;"",MAX('DDD Model Calculations'!$D$20-'Weather Data'!G1841,0),MAX('DDD Model Calculations'!$D$20-AVERAGE('Weather Data'!G1840,'Weather Data'!G1842),0))</f>
        <v>24</v>
      </c>
      <c r="L1841" s="2">
        <f t="shared" si="140"/>
        <v>43479</v>
      </c>
      <c r="M1841">
        <f t="shared" si="141"/>
        <v>18899.900002017617</v>
      </c>
      <c r="N1841">
        <f t="shared" si="142"/>
        <v>19929.299996905029</v>
      </c>
      <c r="O1841">
        <f t="shared" si="143"/>
        <v>22791.499999135733</v>
      </c>
      <c r="P1841">
        <f t="shared" si="144"/>
        <v>28078.800012566149</v>
      </c>
    </row>
    <row r="1842" spans="1:16" x14ac:dyDescent="0.4">
      <c r="A1842" s="1">
        <v>2019</v>
      </c>
      <c r="B1842" s="1">
        <v>1</v>
      </c>
      <c r="C1842" s="1">
        <v>15</v>
      </c>
      <c r="D1842" s="1">
        <v>-2</v>
      </c>
      <c r="E1842" s="1">
        <v>-3.7999999523162842</v>
      </c>
      <c r="F1842" s="1">
        <v>-3.7000000476837158</v>
      </c>
      <c r="G1842" s="1">
        <v>-9.1999998092651367</v>
      </c>
      <c r="H1842">
        <f>IF(D1842&lt;&gt;"",MAX('DDD Model Calculations'!$D$20-'Weather Data'!D1842,0),MAX('DDD Model Calculations'!$D$20-AVERAGE('Weather Data'!D1841,'Weather Data'!D1843),0))</f>
        <v>20</v>
      </c>
      <c r="I1842">
        <f>IF(E1842&lt;&gt;"",MAX('DDD Model Calculations'!$D$20-'Weather Data'!E1842,0),MAX('DDD Model Calculations'!$D$20-AVERAGE('Weather Data'!E1841,'Weather Data'!E1843),0))</f>
        <v>21.799999952316284</v>
      </c>
      <c r="J1842">
        <f>IF(F1842&lt;&gt;"",MAX('DDD Model Calculations'!$D$20-'Weather Data'!F1842,0),MAX('DDD Model Calculations'!$D$20-AVERAGE('Weather Data'!F1841,'Weather Data'!F1843),0))</f>
        <v>21.700000047683716</v>
      </c>
      <c r="K1842">
        <f>IF(G1842&lt;&gt;"",MAX('DDD Model Calculations'!$D$20-'Weather Data'!G1842,0),MAX('DDD Model Calculations'!$D$20-AVERAGE('Weather Data'!G1841,'Weather Data'!G1843),0))</f>
        <v>27.199999809265137</v>
      </c>
      <c r="L1842" s="2">
        <f t="shared" si="140"/>
        <v>43480</v>
      </c>
      <c r="M1842">
        <f t="shared" si="141"/>
        <v>18919.900002017617</v>
      </c>
      <c r="N1842">
        <f t="shared" si="142"/>
        <v>19951.099996857345</v>
      </c>
      <c r="O1842">
        <f t="shared" si="143"/>
        <v>22813.199999183416</v>
      </c>
      <c r="P1842">
        <f t="shared" si="144"/>
        <v>28106.000012375414</v>
      </c>
    </row>
    <row r="1843" spans="1:16" x14ac:dyDescent="0.4">
      <c r="A1843" s="1">
        <v>2019</v>
      </c>
      <c r="B1843" s="1">
        <v>1</v>
      </c>
      <c r="C1843" s="1">
        <v>16</v>
      </c>
      <c r="D1843" s="1">
        <v>-6.3000001907348633</v>
      </c>
      <c r="E1843" s="1">
        <v>-7.1999998092651367</v>
      </c>
      <c r="F1843" s="1">
        <v>-9.3000001907348633</v>
      </c>
      <c r="G1843" s="1">
        <v>-19.39999961853027</v>
      </c>
      <c r="H1843">
        <f>IF(D1843&lt;&gt;"",MAX('DDD Model Calculations'!$D$20-'Weather Data'!D1843,0),MAX('DDD Model Calculations'!$D$20-AVERAGE('Weather Data'!D1842,'Weather Data'!D1844),0))</f>
        <v>24.300000190734863</v>
      </c>
      <c r="I1843">
        <f>IF(E1843&lt;&gt;"",MAX('DDD Model Calculations'!$D$20-'Weather Data'!E1843,0),MAX('DDD Model Calculations'!$D$20-AVERAGE('Weather Data'!E1842,'Weather Data'!E1844),0))</f>
        <v>25.199999809265137</v>
      </c>
      <c r="J1843">
        <f>IF(F1843&lt;&gt;"",MAX('DDD Model Calculations'!$D$20-'Weather Data'!F1843,0),MAX('DDD Model Calculations'!$D$20-AVERAGE('Weather Data'!F1842,'Weather Data'!F1844),0))</f>
        <v>27.300000190734863</v>
      </c>
      <c r="K1843">
        <f>IF(G1843&lt;&gt;"",MAX('DDD Model Calculations'!$D$20-'Weather Data'!G1843,0),MAX('DDD Model Calculations'!$D$20-AVERAGE('Weather Data'!G1842,'Weather Data'!G1844),0))</f>
        <v>37.399999618530273</v>
      </c>
      <c r="L1843" s="2">
        <f t="shared" si="140"/>
        <v>43481</v>
      </c>
      <c r="M1843">
        <f t="shared" si="141"/>
        <v>18944.200002208352</v>
      </c>
      <c r="N1843">
        <f t="shared" si="142"/>
        <v>19976.29999666661</v>
      </c>
      <c r="O1843">
        <f t="shared" si="143"/>
        <v>22840.499999374151</v>
      </c>
      <c r="P1843">
        <f t="shared" si="144"/>
        <v>28143.400011993945</v>
      </c>
    </row>
    <row r="1844" spans="1:16" x14ac:dyDescent="0.4">
      <c r="A1844" s="1">
        <v>2019</v>
      </c>
      <c r="B1844" s="1">
        <v>1</v>
      </c>
      <c r="C1844" s="1">
        <v>17</v>
      </c>
      <c r="D1844" s="1">
        <v>-8.3999996185302734</v>
      </c>
      <c r="E1844" s="1">
        <v>-9.8999996185302734</v>
      </c>
      <c r="F1844" s="1">
        <v>-19.10000038146973</v>
      </c>
      <c r="G1844" s="1">
        <v>-15</v>
      </c>
      <c r="H1844">
        <f>IF(D1844&lt;&gt;"",MAX('DDD Model Calculations'!$D$20-'Weather Data'!D1844,0),MAX('DDD Model Calculations'!$D$20-AVERAGE('Weather Data'!D1843,'Weather Data'!D1845),0))</f>
        <v>26.399999618530273</v>
      </c>
      <c r="I1844">
        <f>IF(E1844&lt;&gt;"",MAX('DDD Model Calculations'!$D$20-'Weather Data'!E1844,0),MAX('DDD Model Calculations'!$D$20-AVERAGE('Weather Data'!E1843,'Weather Data'!E1845),0))</f>
        <v>27.899999618530273</v>
      </c>
      <c r="J1844">
        <f>IF(F1844&lt;&gt;"",MAX('DDD Model Calculations'!$D$20-'Weather Data'!F1844,0),MAX('DDD Model Calculations'!$D$20-AVERAGE('Weather Data'!F1843,'Weather Data'!F1845),0))</f>
        <v>37.100000381469727</v>
      </c>
      <c r="K1844">
        <f>IF(G1844&lt;&gt;"",MAX('DDD Model Calculations'!$D$20-'Weather Data'!G1844,0),MAX('DDD Model Calculations'!$D$20-AVERAGE('Weather Data'!G1843,'Weather Data'!G1845),0))</f>
        <v>33</v>
      </c>
      <c r="L1844" s="2">
        <f t="shared" si="140"/>
        <v>43482</v>
      </c>
      <c r="M1844">
        <f t="shared" si="141"/>
        <v>18970.600001826882</v>
      </c>
      <c r="N1844">
        <f t="shared" si="142"/>
        <v>20004.199996285141</v>
      </c>
      <c r="O1844">
        <f t="shared" si="143"/>
        <v>22877.599999755621</v>
      </c>
      <c r="P1844">
        <f t="shared" si="144"/>
        <v>28176.400011993945</v>
      </c>
    </row>
    <row r="1845" spans="1:16" x14ac:dyDescent="0.4">
      <c r="A1845" s="1">
        <v>2019</v>
      </c>
      <c r="B1845" s="1">
        <v>1</v>
      </c>
      <c r="C1845" s="1">
        <v>18</v>
      </c>
      <c r="D1845" s="1">
        <v>-5.4000000953674316</v>
      </c>
      <c r="E1845" s="1">
        <v>-4.5999999046325684</v>
      </c>
      <c r="F1845" s="1">
        <v>-14.19999980926514</v>
      </c>
      <c r="G1845" s="1">
        <v>-24.29999923706055</v>
      </c>
      <c r="H1845">
        <f>IF(D1845&lt;&gt;"",MAX('DDD Model Calculations'!$D$20-'Weather Data'!D1845,0),MAX('DDD Model Calculations'!$D$20-AVERAGE('Weather Data'!D1844,'Weather Data'!D1846),0))</f>
        <v>23.400000095367432</v>
      </c>
      <c r="I1845">
        <f>IF(E1845&lt;&gt;"",MAX('DDD Model Calculations'!$D$20-'Weather Data'!E1845,0),MAX('DDD Model Calculations'!$D$20-AVERAGE('Weather Data'!E1844,'Weather Data'!E1846),0))</f>
        <v>22.599999904632568</v>
      </c>
      <c r="J1845">
        <f>IF(F1845&lt;&gt;"",MAX('DDD Model Calculations'!$D$20-'Weather Data'!F1845,0),MAX('DDD Model Calculations'!$D$20-AVERAGE('Weather Data'!F1844,'Weather Data'!F1846),0))</f>
        <v>32.199999809265137</v>
      </c>
      <c r="K1845">
        <f>IF(G1845&lt;&gt;"",MAX('DDD Model Calculations'!$D$20-'Weather Data'!G1845,0),MAX('DDD Model Calculations'!$D$20-AVERAGE('Weather Data'!G1844,'Weather Data'!G1846),0))</f>
        <v>42.299999237060547</v>
      </c>
      <c r="L1845" s="2">
        <f t="shared" si="140"/>
        <v>43483</v>
      </c>
      <c r="M1845">
        <f t="shared" si="141"/>
        <v>18994.00000192225</v>
      </c>
      <c r="N1845">
        <f t="shared" si="142"/>
        <v>20026.799996189773</v>
      </c>
      <c r="O1845">
        <f t="shared" si="143"/>
        <v>22909.799999564886</v>
      </c>
      <c r="P1845">
        <f t="shared" si="144"/>
        <v>28218.700011231005</v>
      </c>
    </row>
    <row r="1846" spans="1:16" x14ac:dyDescent="0.4">
      <c r="A1846" s="1">
        <v>2019</v>
      </c>
      <c r="B1846" s="1">
        <v>1</v>
      </c>
      <c r="C1846" s="1">
        <v>19</v>
      </c>
      <c r="D1846" s="1">
        <v>-13.60000038146973</v>
      </c>
      <c r="E1846" s="1">
        <v>-10.69999980926514</v>
      </c>
      <c r="F1846" s="1">
        <v>-21.79999923706055</v>
      </c>
      <c r="G1846" s="1">
        <v>-26.79999923706055</v>
      </c>
      <c r="H1846">
        <f>IF(D1846&lt;&gt;"",MAX('DDD Model Calculations'!$D$20-'Weather Data'!D1846,0),MAX('DDD Model Calculations'!$D$20-AVERAGE('Weather Data'!D1845,'Weather Data'!D1847),0))</f>
        <v>31.60000038146973</v>
      </c>
      <c r="I1846">
        <f>IF(E1846&lt;&gt;"",MAX('DDD Model Calculations'!$D$20-'Weather Data'!E1846,0),MAX('DDD Model Calculations'!$D$20-AVERAGE('Weather Data'!E1845,'Weather Data'!E1847),0))</f>
        <v>28.69999980926514</v>
      </c>
      <c r="J1846">
        <f>IF(F1846&lt;&gt;"",MAX('DDD Model Calculations'!$D$20-'Weather Data'!F1846,0),MAX('DDD Model Calculations'!$D$20-AVERAGE('Weather Data'!F1845,'Weather Data'!F1847),0))</f>
        <v>39.799999237060547</v>
      </c>
      <c r="K1846">
        <f>IF(G1846&lt;&gt;"",MAX('DDD Model Calculations'!$D$20-'Weather Data'!G1846,0),MAX('DDD Model Calculations'!$D$20-AVERAGE('Weather Data'!G1845,'Weather Data'!G1847),0))</f>
        <v>44.799999237060547</v>
      </c>
      <c r="L1846" s="2">
        <f t="shared" si="140"/>
        <v>43484</v>
      </c>
      <c r="M1846">
        <f t="shared" si="141"/>
        <v>19025.60000230372</v>
      </c>
      <c r="N1846">
        <f t="shared" si="142"/>
        <v>20055.499995999038</v>
      </c>
      <c r="O1846">
        <f t="shared" si="143"/>
        <v>22949.599998801947</v>
      </c>
      <c r="P1846">
        <f t="shared" si="144"/>
        <v>28263.500010468066</v>
      </c>
    </row>
    <row r="1847" spans="1:16" x14ac:dyDescent="0.4">
      <c r="A1847" s="1">
        <v>2019</v>
      </c>
      <c r="B1847" s="1">
        <v>1</v>
      </c>
      <c r="C1847" s="1">
        <v>20</v>
      </c>
      <c r="D1847" s="1">
        <v>-18</v>
      </c>
      <c r="E1847" s="1">
        <v>-17</v>
      </c>
      <c r="F1847" s="1">
        <v>-20.10000038146973</v>
      </c>
      <c r="G1847" s="1">
        <v>-28.29999923706055</v>
      </c>
      <c r="H1847">
        <f>IF(D1847&lt;&gt;"",MAX('DDD Model Calculations'!$D$20-'Weather Data'!D1847,0),MAX('DDD Model Calculations'!$D$20-AVERAGE('Weather Data'!D1846,'Weather Data'!D1848),0))</f>
        <v>36</v>
      </c>
      <c r="I1847">
        <f>IF(E1847&lt;&gt;"",MAX('DDD Model Calculations'!$D$20-'Weather Data'!E1847,0),MAX('DDD Model Calculations'!$D$20-AVERAGE('Weather Data'!E1846,'Weather Data'!E1848),0))</f>
        <v>35</v>
      </c>
      <c r="J1847">
        <f>IF(F1847&lt;&gt;"",MAX('DDD Model Calculations'!$D$20-'Weather Data'!F1847,0),MAX('DDD Model Calculations'!$D$20-AVERAGE('Weather Data'!F1846,'Weather Data'!F1848),0))</f>
        <v>38.100000381469727</v>
      </c>
      <c r="K1847">
        <f>IF(G1847&lt;&gt;"",MAX('DDD Model Calculations'!$D$20-'Weather Data'!G1847,0),MAX('DDD Model Calculations'!$D$20-AVERAGE('Weather Data'!G1846,'Weather Data'!G1848),0))</f>
        <v>46.299999237060547</v>
      </c>
      <c r="L1847" s="2">
        <f t="shared" si="140"/>
        <v>43485</v>
      </c>
      <c r="M1847">
        <f t="shared" si="141"/>
        <v>19061.60000230372</v>
      </c>
      <c r="N1847">
        <f t="shared" si="142"/>
        <v>20090.499995999038</v>
      </c>
      <c r="O1847">
        <f t="shared" si="143"/>
        <v>22987.699999183416</v>
      </c>
      <c r="P1847">
        <f t="shared" si="144"/>
        <v>28309.800009705126</v>
      </c>
    </row>
    <row r="1848" spans="1:16" x14ac:dyDescent="0.4">
      <c r="A1848" s="1">
        <v>2019</v>
      </c>
      <c r="B1848" s="1">
        <v>1</v>
      </c>
      <c r="C1848" s="1">
        <v>21</v>
      </c>
      <c r="D1848" s="1">
        <v>-16.70000076293945</v>
      </c>
      <c r="E1848" s="1">
        <v>-16.5</v>
      </c>
      <c r="F1848" s="1">
        <v>-21.10000038146973</v>
      </c>
      <c r="G1848" s="1">
        <v>-21.29999923706055</v>
      </c>
      <c r="H1848">
        <f>IF(D1848&lt;&gt;"",MAX('DDD Model Calculations'!$D$20-'Weather Data'!D1848,0),MAX('DDD Model Calculations'!$D$20-AVERAGE('Weather Data'!D1847,'Weather Data'!D1849),0))</f>
        <v>34.700000762939453</v>
      </c>
      <c r="I1848">
        <f>IF(E1848&lt;&gt;"",MAX('DDD Model Calculations'!$D$20-'Weather Data'!E1848,0),MAX('DDD Model Calculations'!$D$20-AVERAGE('Weather Data'!E1847,'Weather Data'!E1849),0))</f>
        <v>34.5</v>
      </c>
      <c r="J1848">
        <f>IF(F1848&lt;&gt;"",MAX('DDD Model Calculations'!$D$20-'Weather Data'!F1848,0),MAX('DDD Model Calculations'!$D$20-AVERAGE('Weather Data'!F1847,'Weather Data'!F1849),0))</f>
        <v>39.100000381469727</v>
      </c>
      <c r="K1848">
        <f>IF(G1848&lt;&gt;"",MAX('DDD Model Calculations'!$D$20-'Weather Data'!G1848,0),MAX('DDD Model Calculations'!$D$20-AVERAGE('Weather Data'!G1847,'Weather Data'!G1849),0))</f>
        <v>39.299999237060547</v>
      </c>
      <c r="L1848" s="2">
        <f t="shared" si="140"/>
        <v>43486</v>
      </c>
      <c r="M1848">
        <f t="shared" si="141"/>
        <v>19096.300003066659</v>
      </c>
      <c r="N1848">
        <f t="shared" si="142"/>
        <v>20124.999995999038</v>
      </c>
      <c r="O1848">
        <f t="shared" si="143"/>
        <v>23026.799999564886</v>
      </c>
      <c r="P1848">
        <f t="shared" si="144"/>
        <v>28349.100008942187</v>
      </c>
    </row>
    <row r="1849" spans="1:16" x14ac:dyDescent="0.4">
      <c r="A1849" s="1">
        <v>2019</v>
      </c>
      <c r="B1849" s="1">
        <v>1</v>
      </c>
      <c r="C1849" s="1">
        <v>22</v>
      </c>
      <c r="D1849" s="1">
        <v>-9.8999996185302734</v>
      </c>
      <c r="E1849" s="1">
        <v>-10.69999980926514</v>
      </c>
      <c r="F1849" s="1">
        <v>-20</v>
      </c>
      <c r="G1849" s="1">
        <v>-9.6000003814697266</v>
      </c>
      <c r="H1849">
        <f>IF(D1849&lt;&gt;"",MAX('DDD Model Calculations'!$D$20-'Weather Data'!D1849,0),MAX('DDD Model Calculations'!$D$20-AVERAGE('Weather Data'!D1848,'Weather Data'!D1850),0))</f>
        <v>27.899999618530273</v>
      </c>
      <c r="I1849">
        <f>IF(E1849&lt;&gt;"",MAX('DDD Model Calculations'!$D$20-'Weather Data'!E1849,0),MAX('DDD Model Calculations'!$D$20-AVERAGE('Weather Data'!E1848,'Weather Data'!E1850),0))</f>
        <v>28.69999980926514</v>
      </c>
      <c r="J1849">
        <f>IF(F1849&lt;&gt;"",MAX('DDD Model Calculations'!$D$20-'Weather Data'!F1849,0),MAX('DDD Model Calculations'!$D$20-AVERAGE('Weather Data'!F1848,'Weather Data'!F1850),0))</f>
        <v>38</v>
      </c>
      <c r="K1849">
        <f>IF(G1849&lt;&gt;"",MAX('DDD Model Calculations'!$D$20-'Weather Data'!G1849,0),MAX('DDD Model Calculations'!$D$20-AVERAGE('Weather Data'!G1848,'Weather Data'!G1850),0))</f>
        <v>27.600000381469727</v>
      </c>
      <c r="L1849" s="2">
        <f t="shared" si="140"/>
        <v>43487</v>
      </c>
      <c r="M1849">
        <f t="shared" si="141"/>
        <v>19124.200002685189</v>
      </c>
      <c r="N1849">
        <f t="shared" si="142"/>
        <v>20153.699995808303</v>
      </c>
      <c r="O1849">
        <f t="shared" si="143"/>
        <v>23064.799999564886</v>
      </c>
      <c r="P1849">
        <f t="shared" si="144"/>
        <v>28376.700009323657</v>
      </c>
    </row>
    <row r="1850" spans="1:16" x14ac:dyDescent="0.4">
      <c r="A1850" s="1">
        <v>2019</v>
      </c>
      <c r="B1850" s="1">
        <v>1</v>
      </c>
      <c r="C1850" s="1">
        <v>23</v>
      </c>
      <c r="D1850" s="1">
        <v>2.5</v>
      </c>
      <c r="E1850" s="1">
        <v>2.0999999046325679</v>
      </c>
      <c r="F1850" s="1">
        <v>-7.5</v>
      </c>
      <c r="G1850" s="1">
        <v>-12.80000019073486</v>
      </c>
      <c r="H1850">
        <f>IF(D1850&lt;&gt;"",MAX('DDD Model Calculations'!$D$20-'Weather Data'!D1850,0),MAX('DDD Model Calculations'!$D$20-AVERAGE('Weather Data'!D1849,'Weather Data'!D1851),0))</f>
        <v>15.5</v>
      </c>
      <c r="I1850">
        <f>IF(E1850&lt;&gt;"",MAX('DDD Model Calculations'!$D$20-'Weather Data'!E1850,0),MAX('DDD Model Calculations'!$D$20-AVERAGE('Weather Data'!E1849,'Weather Data'!E1851),0))</f>
        <v>15.900000095367432</v>
      </c>
      <c r="J1850">
        <f>IF(F1850&lt;&gt;"",MAX('DDD Model Calculations'!$D$20-'Weather Data'!F1850,0),MAX('DDD Model Calculations'!$D$20-AVERAGE('Weather Data'!F1849,'Weather Data'!F1851),0))</f>
        <v>25.5</v>
      </c>
      <c r="K1850">
        <f>IF(G1850&lt;&gt;"",MAX('DDD Model Calculations'!$D$20-'Weather Data'!G1850,0),MAX('DDD Model Calculations'!$D$20-AVERAGE('Weather Data'!G1849,'Weather Data'!G1851),0))</f>
        <v>30.80000019073486</v>
      </c>
      <c r="L1850" s="2">
        <f t="shared" si="140"/>
        <v>43488</v>
      </c>
      <c r="M1850">
        <f t="shared" si="141"/>
        <v>19139.700002685189</v>
      </c>
      <c r="N1850">
        <f t="shared" si="142"/>
        <v>20169.599995903671</v>
      </c>
      <c r="O1850">
        <f t="shared" si="143"/>
        <v>23090.299999564886</v>
      </c>
      <c r="P1850">
        <f t="shared" si="144"/>
        <v>28407.500009514391</v>
      </c>
    </row>
    <row r="1851" spans="1:16" x14ac:dyDescent="0.4">
      <c r="A1851" s="1">
        <v>2019</v>
      </c>
      <c r="B1851" s="1">
        <v>1</v>
      </c>
      <c r="C1851" s="1">
        <v>24</v>
      </c>
      <c r="D1851" s="1">
        <v>-0.40000000596046448</v>
      </c>
      <c r="E1851" s="1">
        <v>-2.7999999523162842</v>
      </c>
      <c r="F1851" s="1">
        <v>-3.5</v>
      </c>
      <c r="G1851" s="1">
        <v>-18</v>
      </c>
      <c r="H1851">
        <f>IF(D1851&lt;&gt;"",MAX('DDD Model Calculations'!$D$20-'Weather Data'!D1851,0),MAX('DDD Model Calculations'!$D$20-AVERAGE('Weather Data'!D1850,'Weather Data'!D1852),0))</f>
        <v>18.400000005960464</v>
      </c>
      <c r="I1851">
        <f>IF(E1851&lt;&gt;"",MAX('DDD Model Calculations'!$D$20-'Weather Data'!E1851,0),MAX('DDD Model Calculations'!$D$20-AVERAGE('Weather Data'!E1850,'Weather Data'!E1852),0))</f>
        <v>20.799999952316284</v>
      </c>
      <c r="J1851">
        <f>IF(F1851&lt;&gt;"",MAX('DDD Model Calculations'!$D$20-'Weather Data'!F1851,0),MAX('DDD Model Calculations'!$D$20-AVERAGE('Weather Data'!F1850,'Weather Data'!F1852),0))</f>
        <v>21.5</v>
      </c>
      <c r="K1851">
        <f>IF(G1851&lt;&gt;"",MAX('DDD Model Calculations'!$D$20-'Weather Data'!G1851,0),MAX('DDD Model Calculations'!$D$20-AVERAGE('Weather Data'!G1850,'Weather Data'!G1852),0))</f>
        <v>36</v>
      </c>
      <c r="L1851" s="2">
        <f t="shared" si="140"/>
        <v>43489</v>
      </c>
      <c r="M1851">
        <f t="shared" si="141"/>
        <v>19158.10000269115</v>
      </c>
      <c r="N1851">
        <f t="shared" si="142"/>
        <v>20190.399995855987</v>
      </c>
      <c r="O1851">
        <f t="shared" si="143"/>
        <v>23111.799999564886</v>
      </c>
      <c r="P1851">
        <f t="shared" si="144"/>
        <v>28443.500009514391</v>
      </c>
    </row>
    <row r="1852" spans="1:16" x14ac:dyDescent="0.4">
      <c r="A1852" s="1">
        <v>2019</v>
      </c>
      <c r="B1852" s="1">
        <v>1</v>
      </c>
      <c r="C1852" s="1">
        <v>25</v>
      </c>
      <c r="D1852" s="1">
        <v>-7.5999999046325684</v>
      </c>
      <c r="E1852" s="1">
        <v>-9.1999998092651367</v>
      </c>
      <c r="F1852" s="1">
        <v>-8.3000001907348633</v>
      </c>
      <c r="G1852" s="1">
        <v>-28.79999923706055</v>
      </c>
      <c r="H1852">
        <f>IF(D1852&lt;&gt;"",MAX('DDD Model Calculations'!$D$20-'Weather Data'!D1852,0),MAX('DDD Model Calculations'!$D$20-AVERAGE('Weather Data'!D1851,'Weather Data'!D1853),0))</f>
        <v>25.599999904632568</v>
      </c>
      <c r="I1852">
        <f>IF(E1852&lt;&gt;"",MAX('DDD Model Calculations'!$D$20-'Weather Data'!E1852,0),MAX('DDD Model Calculations'!$D$20-AVERAGE('Weather Data'!E1851,'Weather Data'!E1853),0))</f>
        <v>27.199999809265137</v>
      </c>
      <c r="J1852">
        <f>IF(F1852&lt;&gt;"",MAX('DDD Model Calculations'!$D$20-'Weather Data'!F1852,0),MAX('DDD Model Calculations'!$D$20-AVERAGE('Weather Data'!F1851,'Weather Data'!F1853),0))</f>
        <v>26.300000190734863</v>
      </c>
      <c r="K1852">
        <f>IF(G1852&lt;&gt;"",MAX('DDD Model Calculations'!$D$20-'Weather Data'!G1852,0),MAX('DDD Model Calculations'!$D$20-AVERAGE('Weather Data'!G1851,'Weather Data'!G1853),0))</f>
        <v>46.799999237060547</v>
      </c>
      <c r="L1852" s="2">
        <f t="shared" si="140"/>
        <v>43490</v>
      </c>
      <c r="M1852">
        <f t="shared" si="141"/>
        <v>19183.700002595782</v>
      </c>
      <c r="N1852">
        <f t="shared" si="142"/>
        <v>20217.599995665252</v>
      </c>
      <c r="O1852">
        <f t="shared" si="143"/>
        <v>23138.099999755621</v>
      </c>
      <c r="P1852">
        <f t="shared" si="144"/>
        <v>28490.300008751452</v>
      </c>
    </row>
    <row r="1853" spans="1:16" x14ac:dyDescent="0.4">
      <c r="A1853" s="1">
        <v>2019</v>
      </c>
      <c r="B1853" s="1">
        <v>1</v>
      </c>
      <c r="C1853" s="1">
        <v>26</v>
      </c>
      <c r="D1853" s="1">
        <v>-10.5</v>
      </c>
      <c r="E1853" s="1">
        <v>-13</v>
      </c>
      <c r="F1853" s="1">
        <v>-15.5</v>
      </c>
      <c r="G1853" s="1">
        <v>-27.20000076293945</v>
      </c>
      <c r="H1853">
        <f>IF(D1853&lt;&gt;"",MAX('DDD Model Calculations'!$D$20-'Weather Data'!D1853,0),MAX('DDD Model Calculations'!$D$20-AVERAGE('Weather Data'!D1852,'Weather Data'!D1854),0))</f>
        <v>28.5</v>
      </c>
      <c r="I1853">
        <f>IF(E1853&lt;&gt;"",MAX('DDD Model Calculations'!$D$20-'Weather Data'!E1853,0),MAX('DDD Model Calculations'!$D$20-AVERAGE('Weather Data'!E1852,'Weather Data'!E1854),0))</f>
        <v>31</v>
      </c>
      <c r="J1853">
        <f>IF(F1853&lt;&gt;"",MAX('DDD Model Calculations'!$D$20-'Weather Data'!F1853,0),MAX('DDD Model Calculations'!$D$20-AVERAGE('Weather Data'!F1852,'Weather Data'!F1854),0))</f>
        <v>33.5</v>
      </c>
      <c r="K1853">
        <f>IF(G1853&lt;&gt;"",MAX('DDD Model Calculations'!$D$20-'Weather Data'!G1853,0),MAX('DDD Model Calculations'!$D$20-AVERAGE('Weather Data'!G1852,'Weather Data'!G1854),0))</f>
        <v>45.200000762939453</v>
      </c>
      <c r="L1853" s="2">
        <f t="shared" si="140"/>
        <v>43491</v>
      </c>
      <c r="M1853">
        <f t="shared" si="141"/>
        <v>19212.200002595782</v>
      </c>
      <c r="N1853">
        <f t="shared" si="142"/>
        <v>20248.599995665252</v>
      </c>
      <c r="O1853">
        <f t="shared" si="143"/>
        <v>23171.599999755621</v>
      </c>
      <c r="P1853">
        <f t="shared" si="144"/>
        <v>28535.500009514391</v>
      </c>
    </row>
    <row r="1854" spans="1:16" x14ac:dyDescent="0.4">
      <c r="A1854" s="1">
        <v>2019</v>
      </c>
      <c r="B1854" s="1">
        <v>1</v>
      </c>
      <c r="C1854" s="1">
        <v>27</v>
      </c>
      <c r="D1854" s="1">
        <v>-11.10000038146973</v>
      </c>
      <c r="E1854" s="1">
        <v>-14.39999961853027</v>
      </c>
      <c r="F1854" s="1">
        <v>-10.69999980926514</v>
      </c>
      <c r="G1854" s="1">
        <v>-31.10000038146973</v>
      </c>
      <c r="H1854">
        <f>IF(D1854&lt;&gt;"",MAX('DDD Model Calculations'!$D$20-'Weather Data'!D1854,0),MAX('DDD Model Calculations'!$D$20-AVERAGE('Weather Data'!D1853,'Weather Data'!D1855),0))</f>
        <v>29.10000038146973</v>
      </c>
      <c r="I1854">
        <f>IF(E1854&lt;&gt;"",MAX('DDD Model Calculations'!$D$20-'Weather Data'!E1854,0),MAX('DDD Model Calculations'!$D$20-AVERAGE('Weather Data'!E1853,'Weather Data'!E1855),0))</f>
        <v>32.399999618530273</v>
      </c>
      <c r="J1854">
        <f>IF(F1854&lt;&gt;"",MAX('DDD Model Calculations'!$D$20-'Weather Data'!F1854,0),MAX('DDD Model Calculations'!$D$20-AVERAGE('Weather Data'!F1853,'Weather Data'!F1855),0))</f>
        <v>28.69999980926514</v>
      </c>
      <c r="K1854">
        <f>IF(G1854&lt;&gt;"",MAX('DDD Model Calculations'!$D$20-'Weather Data'!G1854,0),MAX('DDD Model Calculations'!$D$20-AVERAGE('Weather Data'!G1853,'Weather Data'!G1855),0))</f>
        <v>49.100000381469727</v>
      </c>
      <c r="L1854" s="2">
        <f t="shared" si="140"/>
        <v>43492</v>
      </c>
      <c r="M1854">
        <f t="shared" si="141"/>
        <v>19241.300002977252</v>
      </c>
      <c r="N1854">
        <f t="shared" si="142"/>
        <v>20280.999995283782</v>
      </c>
      <c r="O1854">
        <f t="shared" si="143"/>
        <v>23200.299999564886</v>
      </c>
      <c r="P1854">
        <f t="shared" si="144"/>
        <v>28584.600009895861</v>
      </c>
    </row>
    <row r="1855" spans="1:16" x14ac:dyDescent="0.4">
      <c r="A1855" s="1">
        <v>2019</v>
      </c>
      <c r="B1855" s="1">
        <v>1</v>
      </c>
      <c r="C1855" s="1">
        <v>28</v>
      </c>
      <c r="D1855" s="1">
        <v>-12.69999980926514</v>
      </c>
      <c r="E1855" s="1">
        <v>-11.80000019073486</v>
      </c>
      <c r="F1855" s="1">
        <v>-22.20000076293945</v>
      </c>
      <c r="G1855" s="1">
        <v>-26.89999961853027</v>
      </c>
      <c r="H1855">
        <f>IF(D1855&lt;&gt;"",MAX('DDD Model Calculations'!$D$20-'Weather Data'!D1855,0),MAX('DDD Model Calculations'!$D$20-AVERAGE('Weather Data'!D1854,'Weather Data'!D1856),0))</f>
        <v>30.69999980926514</v>
      </c>
      <c r="I1855">
        <f>IF(E1855&lt;&gt;"",MAX('DDD Model Calculations'!$D$20-'Weather Data'!E1855,0),MAX('DDD Model Calculations'!$D$20-AVERAGE('Weather Data'!E1854,'Weather Data'!E1856),0))</f>
        <v>29.80000019073486</v>
      </c>
      <c r="J1855">
        <f>IF(F1855&lt;&gt;"",MAX('DDD Model Calculations'!$D$20-'Weather Data'!F1855,0),MAX('DDD Model Calculations'!$D$20-AVERAGE('Weather Data'!F1854,'Weather Data'!F1856),0))</f>
        <v>40.200000762939453</v>
      </c>
      <c r="K1855">
        <f>IF(G1855&lt;&gt;"",MAX('DDD Model Calculations'!$D$20-'Weather Data'!G1855,0),MAX('DDD Model Calculations'!$D$20-AVERAGE('Weather Data'!G1854,'Weather Data'!G1856),0))</f>
        <v>44.899999618530273</v>
      </c>
      <c r="L1855" s="2">
        <f t="shared" si="140"/>
        <v>43493</v>
      </c>
      <c r="M1855">
        <f t="shared" si="141"/>
        <v>19272.000002786517</v>
      </c>
      <c r="N1855">
        <f t="shared" si="142"/>
        <v>20310.799995474517</v>
      </c>
      <c r="O1855">
        <f t="shared" si="143"/>
        <v>23240.500000327826</v>
      </c>
      <c r="P1855">
        <f t="shared" si="144"/>
        <v>28629.500009514391</v>
      </c>
    </row>
    <row r="1856" spans="1:16" x14ac:dyDescent="0.4">
      <c r="A1856" s="1">
        <v>2019</v>
      </c>
      <c r="B1856" s="1">
        <v>1</v>
      </c>
      <c r="C1856" s="1">
        <v>29</v>
      </c>
      <c r="D1856" s="1">
        <v>-8.8000001907348633</v>
      </c>
      <c r="E1856" s="1">
        <v>-8.5</v>
      </c>
      <c r="F1856" s="1">
        <v>-13.80000019073486</v>
      </c>
      <c r="G1856" s="1">
        <v>-21.70000076293945</v>
      </c>
      <c r="H1856">
        <f>IF(D1856&lt;&gt;"",MAX('DDD Model Calculations'!$D$20-'Weather Data'!D1856,0),MAX('DDD Model Calculations'!$D$20-AVERAGE('Weather Data'!D1855,'Weather Data'!D1857),0))</f>
        <v>26.800000190734863</v>
      </c>
      <c r="I1856">
        <f>IF(E1856&lt;&gt;"",MAX('DDD Model Calculations'!$D$20-'Weather Data'!E1856,0),MAX('DDD Model Calculations'!$D$20-AVERAGE('Weather Data'!E1855,'Weather Data'!E1857),0))</f>
        <v>26.5</v>
      </c>
      <c r="J1856">
        <f>IF(F1856&lt;&gt;"",MAX('DDD Model Calculations'!$D$20-'Weather Data'!F1856,0),MAX('DDD Model Calculations'!$D$20-AVERAGE('Weather Data'!F1855,'Weather Data'!F1857),0))</f>
        <v>31.80000019073486</v>
      </c>
      <c r="K1856">
        <f>IF(G1856&lt;&gt;"",MAX('DDD Model Calculations'!$D$20-'Weather Data'!G1856,0),MAX('DDD Model Calculations'!$D$20-AVERAGE('Weather Data'!G1855,'Weather Data'!G1857),0))</f>
        <v>39.700000762939453</v>
      </c>
      <c r="L1856" s="2">
        <f t="shared" si="140"/>
        <v>43494</v>
      </c>
      <c r="M1856">
        <f t="shared" si="141"/>
        <v>19298.800002977252</v>
      </c>
      <c r="N1856">
        <f t="shared" si="142"/>
        <v>20337.299995474517</v>
      </c>
      <c r="O1856">
        <f t="shared" si="143"/>
        <v>23272.30000051856</v>
      </c>
      <c r="P1856">
        <f t="shared" si="144"/>
        <v>28669.200010277331</v>
      </c>
    </row>
    <row r="1857" spans="1:16" x14ac:dyDescent="0.4">
      <c r="A1857" s="1">
        <v>2019</v>
      </c>
      <c r="B1857" s="1">
        <v>1</v>
      </c>
      <c r="C1857" s="1">
        <v>30</v>
      </c>
      <c r="D1857" s="1">
        <v>-19</v>
      </c>
      <c r="E1857" s="1">
        <v>-21.20000076293945</v>
      </c>
      <c r="F1857" s="1">
        <v>-13.60000038146973</v>
      </c>
      <c r="G1857" s="1">
        <v>-25.79999923706055</v>
      </c>
      <c r="H1857">
        <f>IF(D1857&lt;&gt;"",MAX('DDD Model Calculations'!$D$20-'Weather Data'!D1857,0),MAX('DDD Model Calculations'!$D$20-AVERAGE('Weather Data'!D1856,'Weather Data'!D1858),0))</f>
        <v>37</v>
      </c>
      <c r="I1857">
        <f>IF(E1857&lt;&gt;"",MAX('DDD Model Calculations'!$D$20-'Weather Data'!E1857,0),MAX('DDD Model Calculations'!$D$20-AVERAGE('Weather Data'!E1856,'Weather Data'!E1858),0))</f>
        <v>39.200000762939453</v>
      </c>
      <c r="J1857">
        <f>IF(F1857&lt;&gt;"",MAX('DDD Model Calculations'!$D$20-'Weather Data'!F1857,0),MAX('DDD Model Calculations'!$D$20-AVERAGE('Weather Data'!F1856,'Weather Data'!F1858),0))</f>
        <v>31.60000038146973</v>
      </c>
      <c r="K1857">
        <f>IF(G1857&lt;&gt;"",MAX('DDD Model Calculations'!$D$20-'Weather Data'!G1857,0),MAX('DDD Model Calculations'!$D$20-AVERAGE('Weather Data'!G1856,'Weather Data'!G1858),0))</f>
        <v>43.799999237060547</v>
      </c>
      <c r="L1857" s="2">
        <f t="shared" si="140"/>
        <v>43495</v>
      </c>
      <c r="M1857">
        <f t="shared" si="141"/>
        <v>19335.800002977252</v>
      </c>
      <c r="N1857">
        <f t="shared" si="142"/>
        <v>20376.499996237457</v>
      </c>
      <c r="O1857">
        <f t="shared" si="143"/>
        <v>23303.90000090003</v>
      </c>
      <c r="P1857">
        <f t="shared" si="144"/>
        <v>28713.000009514391</v>
      </c>
    </row>
    <row r="1858" spans="1:16" x14ac:dyDescent="0.4">
      <c r="A1858" s="1">
        <v>2019</v>
      </c>
      <c r="B1858" s="1">
        <v>1</v>
      </c>
      <c r="C1858" s="1">
        <v>31</v>
      </c>
      <c r="D1858" s="1">
        <v>-18.60000038146973</v>
      </c>
      <c r="E1858" s="1">
        <v>-20.70000076293945</v>
      </c>
      <c r="F1858" s="1">
        <v>-18.10000038146973</v>
      </c>
      <c r="G1858" s="1">
        <v>-27</v>
      </c>
      <c r="H1858">
        <f>IF(D1858&lt;&gt;"",MAX('DDD Model Calculations'!$D$20-'Weather Data'!D1858,0),MAX('DDD Model Calculations'!$D$20-AVERAGE('Weather Data'!D1857,'Weather Data'!D1859),0))</f>
        <v>36.600000381469727</v>
      </c>
      <c r="I1858">
        <f>IF(E1858&lt;&gt;"",MAX('DDD Model Calculations'!$D$20-'Weather Data'!E1858,0),MAX('DDD Model Calculations'!$D$20-AVERAGE('Weather Data'!E1857,'Weather Data'!E1859),0))</f>
        <v>38.700000762939453</v>
      </c>
      <c r="J1858">
        <f>IF(F1858&lt;&gt;"",MAX('DDD Model Calculations'!$D$20-'Weather Data'!F1858,0),MAX('DDD Model Calculations'!$D$20-AVERAGE('Weather Data'!F1857,'Weather Data'!F1859),0))</f>
        <v>36.100000381469727</v>
      </c>
      <c r="K1858">
        <f>IF(G1858&lt;&gt;"",MAX('DDD Model Calculations'!$D$20-'Weather Data'!G1858,0),MAX('DDD Model Calculations'!$D$20-AVERAGE('Weather Data'!G1857,'Weather Data'!G1859),0))</f>
        <v>45</v>
      </c>
      <c r="L1858" s="2">
        <f t="shared" ref="L1858:L1921" si="145">DATE(A1858,B1858,C1858)</f>
        <v>43496</v>
      </c>
      <c r="M1858">
        <f t="shared" si="141"/>
        <v>19372.400003358722</v>
      </c>
      <c r="N1858">
        <f t="shared" si="142"/>
        <v>20415.199997000396</v>
      </c>
      <c r="O1858">
        <f t="shared" si="143"/>
        <v>23340.0000012815</v>
      </c>
      <c r="P1858">
        <f t="shared" si="144"/>
        <v>28758.000009514391</v>
      </c>
    </row>
    <row r="1859" spans="1:16" x14ac:dyDescent="0.4">
      <c r="A1859" s="1">
        <v>2019</v>
      </c>
      <c r="B1859" s="1">
        <v>2</v>
      </c>
      <c r="C1859" s="1">
        <v>1</v>
      </c>
      <c r="D1859" s="1">
        <v>-14.60000038146973</v>
      </c>
      <c r="E1859" s="1">
        <v>-19</v>
      </c>
      <c r="F1859" s="1">
        <v>-15.89999961853027</v>
      </c>
      <c r="G1859" s="1">
        <v>-23.10000038146973</v>
      </c>
      <c r="H1859">
        <f>IF(D1859&lt;&gt;"",MAX('DDD Model Calculations'!$D$20-'Weather Data'!D1859,0),MAX('DDD Model Calculations'!$D$20-AVERAGE('Weather Data'!D1858,'Weather Data'!D1860),0))</f>
        <v>32.600000381469727</v>
      </c>
      <c r="I1859">
        <f>IF(E1859&lt;&gt;"",MAX('DDD Model Calculations'!$D$20-'Weather Data'!E1859,0),MAX('DDD Model Calculations'!$D$20-AVERAGE('Weather Data'!E1858,'Weather Data'!E1860),0))</f>
        <v>37</v>
      </c>
      <c r="J1859">
        <f>IF(F1859&lt;&gt;"",MAX('DDD Model Calculations'!$D$20-'Weather Data'!F1859,0),MAX('DDD Model Calculations'!$D$20-AVERAGE('Weather Data'!F1858,'Weather Data'!F1860),0))</f>
        <v>33.899999618530273</v>
      </c>
      <c r="K1859">
        <f>IF(G1859&lt;&gt;"",MAX('DDD Model Calculations'!$D$20-'Weather Data'!G1859,0),MAX('DDD Model Calculations'!$D$20-AVERAGE('Weather Data'!G1858,'Weather Data'!G1860),0))</f>
        <v>41.100000381469727</v>
      </c>
      <c r="L1859" s="2">
        <f t="shared" si="145"/>
        <v>43497</v>
      </c>
      <c r="M1859">
        <f t="shared" ref="M1859:M1922" si="146">M1858+H1859</f>
        <v>19405.000003740191</v>
      </c>
      <c r="N1859">
        <f t="shared" ref="N1859:N1922" si="147">N1858+I1859</f>
        <v>20452.199997000396</v>
      </c>
      <c r="O1859">
        <f t="shared" ref="O1859:O1922" si="148">O1858+J1859</f>
        <v>23373.90000090003</v>
      </c>
      <c r="P1859">
        <f t="shared" ref="P1859:P1922" si="149">P1858+K1859</f>
        <v>28799.100009895861</v>
      </c>
    </row>
    <row r="1860" spans="1:16" x14ac:dyDescent="0.4">
      <c r="A1860" s="1">
        <v>2019</v>
      </c>
      <c r="B1860" s="1">
        <v>2</v>
      </c>
      <c r="C1860" s="1">
        <v>2</v>
      </c>
      <c r="D1860" s="1">
        <v>-6.9000000953674316</v>
      </c>
      <c r="E1860" s="1">
        <v>-7.9000000953674316</v>
      </c>
      <c r="F1860" s="1">
        <v>-11.89999961853027</v>
      </c>
      <c r="G1860" s="1">
        <v>-12.19999980926514</v>
      </c>
      <c r="H1860">
        <f>IF(D1860&lt;&gt;"",MAX('DDD Model Calculations'!$D$20-'Weather Data'!D1860,0),MAX('DDD Model Calculations'!$D$20-AVERAGE('Weather Data'!D1859,'Weather Data'!D1861),0))</f>
        <v>24.900000095367432</v>
      </c>
      <c r="I1860">
        <f>IF(E1860&lt;&gt;"",MAX('DDD Model Calculations'!$D$20-'Weather Data'!E1860,0),MAX('DDD Model Calculations'!$D$20-AVERAGE('Weather Data'!E1859,'Weather Data'!E1861),0))</f>
        <v>25.900000095367432</v>
      </c>
      <c r="J1860">
        <f>IF(F1860&lt;&gt;"",MAX('DDD Model Calculations'!$D$20-'Weather Data'!F1860,0),MAX('DDD Model Calculations'!$D$20-AVERAGE('Weather Data'!F1859,'Weather Data'!F1861),0))</f>
        <v>29.89999961853027</v>
      </c>
      <c r="K1860">
        <f>IF(G1860&lt;&gt;"",MAX('DDD Model Calculations'!$D$20-'Weather Data'!G1860,0),MAX('DDD Model Calculations'!$D$20-AVERAGE('Weather Data'!G1859,'Weather Data'!G1861),0))</f>
        <v>30.19999980926514</v>
      </c>
      <c r="L1860" s="2">
        <f t="shared" si="145"/>
        <v>43498</v>
      </c>
      <c r="M1860">
        <f t="shared" si="146"/>
        <v>19429.900003835559</v>
      </c>
      <c r="N1860">
        <f t="shared" si="147"/>
        <v>20478.099997095764</v>
      </c>
      <c r="O1860">
        <f t="shared" si="148"/>
        <v>23403.80000051856</v>
      </c>
      <c r="P1860">
        <f t="shared" si="149"/>
        <v>28829.300009705126</v>
      </c>
    </row>
    <row r="1861" spans="1:16" x14ac:dyDescent="0.4">
      <c r="A1861" s="1">
        <v>2019</v>
      </c>
      <c r="B1861" s="1">
        <v>2</v>
      </c>
      <c r="C1861" s="1">
        <v>3</v>
      </c>
      <c r="D1861" s="1">
        <v>3.9000000953674321</v>
      </c>
      <c r="E1861" s="1">
        <v>4.4000000953674316</v>
      </c>
      <c r="F1861" s="1">
        <v>-9.8999996185302734</v>
      </c>
      <c r="G1861" s="1">
        <v>-10.89999961853027</v>
      </c>
      <c r="H1861">
        <f>IF(D1861&lt;&gt;"",MAX('DDD Model Calculations'!$D$20-'Weather Data'!D1861,0),MAX('DDD Model Calculations'!$D$20-AVERAGE('Weather Data'!D1860,'Weather Data'!D1862),0))</f>
        <v>14.099999904632568</v>
      </c>
      <c r="I1861">
        <f>IF(E1861&lt;&gt;"",MAX('DDD Model Calculations'!$D$20-'Weather Data'!E1861,0),MAX('DDD Model Calculations'!$D$20-AVERAGE('Weather Data'!E1860,'Weather Data'!E1862),0))</f>
        <v>13.599999904632568</v>
      </c>
      <c r="J1861">
        <f>IF(F1861&lt;&gt;"",MAX('DDD Model Calculations'!$D$20-'Weather Data'!F1861,0),MAX('DDD Model Calculations'!$D$20-AVERAGE('Weather Data'!F1860,'Weather Data'!F1862),0))</f>
        <v>27.899999618530273</v>
      </c>
      <c r="K1861">
        <f>IF(G1861&lt;&gt;"",MAX('DDD Model Calculations'!$D$20-'Weather Data'!G1861,0),MAX('DDD Model Calculations'!$D$20-AVERAGE('Weather Data'!G1860,'Weather Data'!G1862),0))</f>
        <v>28.89999961853027</v>
      </c>
      <c r="L1861" s="2">
        <f t="shared" si="145"/>
        <v>43499</v>
      </c>
      <c r="M1861">
        <f t="shared" si="146"/>
        <v>19444.000003740191</v>
      </c>
      <c r="N1861">
        <f t="shared" si="147"/>
        <v>20491.699997000396</v>
      </c>
      <c r="O1861">
        <f t="shared" si="148"/>
        <v>23431.700000137091</v>
      </c>
      <c r="P1861">
        <f t="shared" si="149"/>
        <v>28858.200009323657</v>
      </c>
    </row>
    <row r="1862" spans="1:16" x14ac:dyDescent="0.4">
      <c r="A1862" s="1">
        <v>2019</v>
      </c>
      <c r="B1862" s="1">
        <v>2</v>
      </c>
      <c r="C1862" s="1">
        <v>4</v>
      </c>
      <c r="D1862" s="1">
        <v>9.1999998092651367</v>
      </c>
      <c r="E1862" s="1">
        <v>7.0999999046325684</v>
      </c>
      <c r="F1862" s="1">
        <v>-5.1999998092651367</v>
      </c>
      <c r="G1862" s="1">
        <v>-16.89999961853027</v>
      </c>
      <c r="H1862">
        <f>IF(D1862&lt;&gt;"",MAX('DDD Model Calculations'!$D$20-'Weather Data'!D1862,0),MAX('DDD Model Calculations'!$D$20-AVERAGE('Weather Data'!D1861,'Weather Data'!D1863),0))</f>
        <v>8.8000001907348633</v>
      </c>
      <c r="I1862">
        <f>IF(E1862&lt;&gt;"",MAX('DDD Model Calculations'!$D$20-'Weather Data'!E1862,0),MAX('DDD Model Calculations'!$D$20-AVERAGE('Weather Data'!E1861,'Weather Data'!E1863),0))</f>
        <v>10.900000095367432</v>
      </c>
      <c r="J1862">
        <f>IF(F1862&lt;&gt;"",MAX('DDD Model Calculations'!$D$20-'Weather Data'!F1862,0),MAX('DDD Model Calculations'!$D$20-AVERAGE('Weather Data'!F1861,'Weather Data'!F1863),0))</f>
        <v>23.199999809265137</v>
      </c>
      <c r="K1862">
        <f>IF(G1862&lt;&gt;"",MAX('DDD Model Calculations'!$D$20-'Weather Data'!G1862,0),MAX('DDD Model Calculations'!$D$20-AVERAGE('Weather Data'!G1861,'Weather Data'!G1863),0))</f>
        <v>34.899999618530273</v>
      </c>
      <c r="L1862" s="2">
        <f t="shared" si="145"/>
        <v>43500</v>
      </c>
      <c r="M1862">
        <f t="shared" si="146"/>
        <v>19452.800003930926</v>
      </c>
      <c r="N1862">
        <f t="shared" si="147"/>
        <v>20502.599997095764</v>
      </c>
      <c r="O1862">
        <f t="shared" si="148"/>
        <v>23454.899999946356</v>
      </c>
      <c r="P1862">
        <f t="shared" si="149"/>
        <v>28893.100008942187</v>
      </c>
    </row>
    <row r="1863" spans="1:16" x14ac:dyDescent="0.4">
      <c r="A1863" s="1">
        <v>2019</v>
      </c>
      <c r="B1863" s="1">
        <v>2</v>
      </c>
      <c r="C1863" s="1">
        <v>5</v>
      </c>
      <c r="D1863" s="1">
        <v>1.299999952316284</v>
      </c>
      <c r="E1863" s="1">
        <v>2.0999999046325679</v>
      </c>
      <c r="F1863" s="1">
        <v>-3.5999999046325679</v>
      </c>
      <c r="G1863" s="1">
        <v>-21.20000076293945</v>
      </c>
      <c r="H1863">
        <f>IF(D1863&lt;&gt;"",MAX('DDD Model Calculations'!$D$20-'Weather Data'!D1863,0),MAX('DDD Model Calculations'!$D$20-AVERAGE('Weather Data'!D1862,'Weather Data'!D1864),0))</f>
        <v>16.700000047683716</v>
      </c>
      <c r="I1863">
        <f>IF(E1863&lt;&gt;"",MAX('DDD Model Calculations'!$D$20-'Weather Data'!E1863,0),MAX('DDD Model Calculations'!$D$20-AVERAGE('Weather Data'!E1862,'Weather Data'!E1864),0))</f>
        <v>15.900000095367432</v>
      </c>
      <c r="J1863">
        <f>IF(F1863&lt;&gt;"",MAX('DDD Model Calculations'!$D$20-'Weather Data'!F1863,0),MAX('DDD Model Calculations'!$D$20-AVERAGE('Weather Data'!F1862,'Weather Data'!F1864),0))</f>
        <v>21.599999904632568</v>
      </c>
      <c r="K1863">
        <f>IF(G1863&lt;&gt;"",MAX('DDD Model Calculations'!$D$20-'Weather Data'!G1863,0),MAX('DDD Model Calculations'!$D$20-AVERAGE('Weather Data'!G1862,'Weather Data'!G1864),0))</f>
        <v>39.200000762939453</v>
      </c>
      <c r="L1863" s="2">
        <f t="shared" si="145"/>
        <v>43501</v>
      </c>
      <c r="M1863">
        <f t="shared" si="146"/>
        <v>19469.50000397861</v>
      </c>
      <c r="N1863">
        <f t="shared" si="147"/>
        <v>20518.499997191131</v>
      </c>
      <c r="O1863">
        <f t="shared" si="148"/>
        <v>23476.499999850988</v>
      </c>
      <c r="P1863">
        <f t="shared" si="149"/>
        <v>28932.300009705126</v>
      </c>
    </row>
    <row r="1864" spans="1:16" x14ac:dyDescent="0.4">
      <c r="A1864" s="1">
        <v>2019</v>
      </c>
      <c r="B1864" s="1">
        <v>2</v>
      </c>
      <c r="C1864" s="1">
        <v>6</v>
      </c>
      <c r="D1864" s="1">
        <v>-3.9000000953674321</v>
      </c>
      <c r="E1864" s="1">
        <v>-1.8999999761581421</v>
      </c>
      <c r="F1864" s="1">
        <v>-10.30000019073486</v>
      </c>
      <c r="G1864" s="1">
        <v>-12.19999980926514</v>
      </c>
      <c r="H1864">
        <f>IF(D1864&lt;&gt;"",MAX('DDD Model Calculations'!$D$20-'Weather Data'!D1864,0),MAX('DDD Model Calculations'!$D$20-AVERAGE('Weather Data'!D1863,'Weather Data'!D1865),0))</f>
        <v>21.900000095367432</v>
      </c>
      <c r="I1864">
        <f>IF(E1864&lt;&gt;"",MAX('DDD Model Calculations'!$D$20-'Weather Data'!E1864,0),MAX('DDD Model Calculations'!$D$20-AVERAGE('Weather Data'!E1863,'Weather Data'!E1865),0))</f>
        <v>19.899999976158142</v>
      </c>
      <c r="J1864">
        <f>IF(F1864&lt;&gt;"",MAX('DDD Model Calculations'!$D$20-'Weather Data'!F1864,0),MAX('DDD Model Calculations'!$D$20-AVERAGE('Weather Data'!F1863,'Weather Data'!F1865),0))</f>
        <v>28.30000019073486</v>
      </c>
      <c r="K1864">
        <f>IF(G1864&lt;&gt;"",MAX('DDD Model Calculations'!$D$20-'Weather Data'!G1864,0),MAX('DDD Model Calculations'!$D$20-AVERAGE('Weather Data'!G1863,'Weather Data'!G1865),0))</f>
        <v>30.19999980926514</v>
      </c>
      <c r="L1864" s="2">
        <f t="shared" si="145"/>
        <v>43502</v>
      </c>
      <c r="M1864">
        <f t="shared" si="146"/>
        <v>19491.400004073977</v>
      </c>
      <c r="N1864">
        <f t="shared" si="147"/>
        <v>20538.399997167289</v>
      </c>
      <c r="O1864">
        <f t="shared" si="148"/>
        <v>23504.800000041723</v>
      </c>
      <c r="P1864">
        <f t="shared" si="149"/>
        <v>28962.500009514391</v>
      </c>
    </row>
    <row r="1865" spans="1:16" x14ac:dyDescent="0.4">
      <c r="A1865" s="1">
        <v>2019</v>
      </c>
      <c r="B1865" s="1">
        <v>2</v>
      </c>
      <c r="C1865" s="1">
        <v>7</v>
      </c>
      <c r="D1865" s="1">
        <v>0.20000000298023221</v>
      </c>
      <c r="E1865" s="1">
        <v>5</v>
      </c>
      <c r="F1865" s="1">
        <v>-5</v>
      </c>
      <c r="G1865" s="1">
        <v>-16.20000076293945</v>
      </c>
      <c r="H1865">
        <f>IF(D1865&lt;&gt;"",MAX('DDD Model Calculations'!$D$20-'Weather Data'!D1865,0),MAX('DDD Model Calculations'!$D$20-AVERAGE('Weather Data'!D1864,'Weather Data'!D1866),0))</f>
        <v>17.799999997019768</v>
      </c>
      <c r="I1865">
        <f>IF(E1865&lt;&gt;"",MAX('DDD Model Calculations'!$D$20-'Weather Data'!E1865,0),MAX('DDD Model Calculations'!$D$20-AVERAGE('Weather Data'!E1864,'Weather Data'!E1866),0))</f>
        <v>13</v>
      </c>
      <c r="J1865">
        <f>IF(F1865&lt;&gt;"",MAX('DDD Model Calculations'!$D$20-'Weather Data'!F1865,0),MAX('DDD Model Calculations'!$D$20-AVERAGE('Weather Data'!F1864,'Weather Data'!F1866),0))</f>
        <v>23</v>
      </c>
      <c r="K1865">
        <f>IF(G1865&lt;&gt;"",MAX('DDD Model Calculations'!$D$20-'Weather Data'!G1865,0),MAX('DDD Model Calculations'!$D$20-AVERAGE('Weather Data'!G1864,'Weather Data'!G1866),0))</f>
        <v>34.200000762939453</v>
      </c>
      <c r="L1865" s="2">
        <f t="shared" si="145"/>
        <v>43503</v>
      </c>
      <c r="M1865">
        <f t="shared" si="146"/>
        <v>19509.200004070997</v>
      </c>
      <c r="N1865">
        <f t="shared" si="147"/>
        <v>20551.399997167289</v>
      </c>
      <c r="O1865">
        <f t="shared" si="148"/>
        <v>23527.800000041723</v>
      </c>
      <c r="P1865">
        <f t="shared" si="149"/>
        <v>28996.700010277331</v>
      </c>
    </row>
    <row r="1866" spans="1:16" x14ac:dyDescent="0.4">
      <c r="A1866" s="1">
        <v>2019</v>
      </c>
      <c r="B1866" s="1">
        <v>2</v>
      </c>
      <c r="C1866" s="1">
        <v>8</v>
      </c>
      <c r="D1866" s="1">
        <v>-2.2000000476837158</v>
      </c>
      <c r="E1866" s="1">
        <v>-3.7000000476837158</v>
      </c>
      <c r="F1866" s="1">
        <v>-1.8999999761581421</v>
      </c>
      <c r="G1866" s="1">
        <v>-17.5</v>
      </c>
      <c r="H1866">
        <f>IF(D1866&lt;&gt;"",MAX('DDD Model Calculations'!$D$20-'Weather Data'!D1866,0),MAX('DDD Model Calculations'!$D$20-AVERAGE('Weather Data'!D1865,'Weather Data'!D1867),0))</f>
        <v>20.200000047683716</v>
      </c>
      <c r="I1866">
        <f>IF(E1866&lt;&gt;"",MAX('DDD Model Calculations'!$D$20-'Weather Data'!E1866,0),MAX('DDD Model Calculations'!$D$20-AVERAGE('Weather Data'!E1865,'Weather Data'!E1867),0))</f>
        <v>21.700000047683716</v>
      </c>
      <c r="J1866">
        <f>IF(F1866&lt;&gt;"",MAX('DDD Model Calculations'!$D$20-'Weather Data'!F1866,0),MAX('DDD Model Calculations'!$D$20-AVERAGE('Weather Data'!F1865,'Weather Data'!F1867),0))</f>
        <v>19.899999976158142</v>
      </c>
      <c r="K1866">
        <f>IF(G1866&lt;&gt;"",MAX('DDD Model Calculations'!$D$20-'Weather Data'!G1866,0),MAX('DDD Model Calculations'!$D$20-AVERAGE('Weather Data'!G1865,'Weather Data'!G1867),0))</f>
        <v>35.5</v>
      </c>
      <c r="L1866" s="2">
        <f t="shared" si="145"/>
        <v>43504</v>
      </c>
      <c r="M1866">
        <f t="shared" si="146"/>
        <v>19529.400004118681</v>
      </c>
      <c r="N1866">
        <f t="shared" si="147"/>
        <v>20573.099997214973</v>
      </c>
      <c r="O1866">
        <f t="shared" si="148"/>
        <v>23547.700000017881</v>
      </c>
      <c r="P1866">
        <f t="shared" si="149"/>
        <v>29032.200010277331</v>
      </c>
    </row>
    <row r="1867" spans="1:16" x14ac:dyDescent="0.4">
      <c r="A1867" s="1">
        <v>2019</v>
      </c>
      <c r="B1867" s="1">
        <v>2</v>
      </c>
      <c r="C1867" s="1">
        <v>9</v>
      </c>
      <c r="D1867" s="1">
        <v>-7</v>
      </c>
      <c r="E1867" s="1">
        <v>-9.8999996185302734</v>
      </c>
      <c r="F1867" s="1">
        <v>-12.69999980926514</v>
      </c>
      <c r="G1867" s="1">
        <v>-19.60000038146973</v>
      </c>
      <c r="H1867">
        <f>IF(D1867&lt;&gt;"",MAX('DDD Model Calculations'!$D$20-'Weather Data'!D1867,0),MAX('DDD Model Calculations'!$D$20-AVERAGE('Weather Data'!D1866,'Weather Data'!D1868),0))</f>
        <v>25</v>
      </c>
      <c r="I1867">
        <f>IF(E1867&lt;&gt;"",MAX('DDD Model Calculations'!$D$20-'Weather Data'!E1867,0),MAX('DDD Model Calculations'!$D$20-AVERAGE('Weather Data'!E1866,'Weather Data'!E1868),0))</f>
        <v>27.899999618530273</v>
      </c>
      <c r="J1867">
        <f>IF(F1867&lt;&gt;"",MAX('DDD Model Calculations'!$D$20-'Weather Data'!F1867,0),MAX('DDD Model Calculations'!$D$20-AVERAGE('Weather Data'!F1866,'Weather Data'!F1868),0))</f>
        <v>30.69999980926514</v>
      </c>
      <c r="K1867">
        <f>IF(G1867&lt;&gt;"",MAX('DDD Model Calculations'!$D$20-'Weather Data'!G1867,0),MAX('DDD Model Calculations'!$D$20-AVERAGE('Weather Data'!G1866,'Weather Data'!G1868),0))</f>
        <v>37.600000381469727</v>
      </c>
      <c r="L1867" s="2">
        <f t="shared" si="145"/>
        <v>43505</v>
      </c>
      <c r="M1867">
        <f t="shared" si="146"/>
        <v>19554.400004118681</v>
      </c>
      <c r="N1867">
        <f t="shared" si="147"/>
        <v>20600.999996833503</v>
      </c>
      <c r="O1867">
        <f t="shared" si="148"/>
        <v>23578.399999827147</v>
      </c>
      <c r="P1867">
        <f t="shared" si="149"/>
        <v>29069.800010658801</v>
      </c>
    </row>
    <row r="1868" spans="1:16" x14ac:dyDescent="0.4">
      <c r="A1868" s="1">
        <v>2019</v>
      </c>
      <c r="B1868" s="1">
        <v>2</v>
      </c>
      <c r="C1868" s="1">
        <v>10</v>
      </c>
      <c r="D1868" s="1">
        <v>-6.5</v>
      </c>
      <c r="E1868" s="1">
        <v>-8.3999996185302734</v>
      </c>
      <c r="F1868" s="1">
        <v>-11.30000019073486</v>
      </c>
      <c r="G1868" s="1">
        <v>-20.39999961853027</v>
      </c>
      <c r="H1868">
        <f>IF(D1868&lt;&gt;"",MAX('DDD Model Calculations'!$D$20-'Weather Data'!D1868,0),MAX('DDD Model Calculations'!$D$20-AVERAGE('Weather Data'!D1867,'Weather Data'!D1869),0))</f>
        <v>24.5</v>
      </c>
      <c r="I1868">
        <f>IF(E1868&lt;&gt;"",MAX('DDD Model Calculations'!$D$20-'Weather Data'!E1868,0),MAX('DDD Model Calculations'!$D$20-AVERAGE('Weather Data'!E1867,'Weather Data'!E1869),0))</f>
        <v>26.399999618530273</v>
      </c>
      <c r="J1868">
        <f>IF(F1868&lt;&gt;"",MAX('DDD Model Calculations'!$D$20-'Weather Data'!F1868,0),MAX('DDD Model Calculations'!$D$20-AVERAGE('Weather Data'!F1867,'Weather Data'!F1869),0))</f>
        <v>29.30000019073486</v>
      </c>
      <c r="K1868">
        <f>IF(G1868&lt;&gt;"",MAX('DDD Model Calculations'!$D$20-'Weather Data'!G1868,0),MAX('DDD Model Calculations'!$D$20-AVERAGE('Weather Data'!G1867,'Weather Data'!G1869),0))</f>
        <v>38.399999618530273</v>
      </c>
      <c r="L1868" s="2">
        <f t="shared" si="145"/>
        <v>43506</v>
      </c>
      <c r="M1868">
        <f t="shared" si="146"/>
        <v>19578.900004118681</v>
      </c>
      <c r="N1868">
        <f t="shared" si="147"/>
        <v>20627.399996452034</v>
      </c>
      <c r="O1868">
        <f t="shared" si="148"/>
        <v>23607.700000017881</v>
      </c>
      <c r="P1868">
        <f t="shared" si="149"/>
        <v>29108.200010277331</v>
      </c>
    </row>
    <row r="1869" spans="1:16" x14ac:dyDescent="0.4">
      <c r="A1869" s="1">
        <v>2019</v>
      </c>
      <c r="B1869" s="1">
        <v>2</v>
      </c>
      <c r="C1869" s="1">
        <v>11</v>
      </c>
      <c r="D1869" s="1">
        <v>-5.1999998092651367</v>
      </c>
      <c r="E1869" s="1">
        <v>-4.3000001907348633</v>
      </c>
      <c r="F1869" s="1">
        <v>-11.89999961853027</v>
      </c>
      <c r="G1869" s="1">
        <v>-16.89999961853027</v>
      </c>
      <c r="H1869">
        <f>IF(D1869&lt;&gt;"",MAX('DDD Model Calculations'!$D$20-'Weather Data'!D1869,0),MAX('DDD Model Calculations'!$D$20-AVERAGE('Weather Data'!D1868,'Weather Data'!D1870),0))</f>
        <v>23.199999809265137</v>
      </c>
      <c r="I1869">
        <f>IF(E1869&lt;&gt;"",MAX('DDD Model Calculations'!$D$20-'Weather Data'!E1869,0),MAX('DDD Model Calculations'!$D$20-AVERAGE('Weather Data'!E1868,'Weather Data'!E1870),0))</f>
        <v>22.300000190734863</v>
      </c>
      <c r="J1869">
        <f>IF(F1869&lt;&gt;"",MAX('DDD Model Calculations'!$D$20-'Weather Data'!F1869,0),MAX('DDD Model Calculations'!$D$20-AVERAGE('Weather Data'!F1868,'Weather Data'!F1870),0))</f>
        <v>29.89999961853027</v>
      </c>
      <c r="K1869">
        <f>IF(G1869&lt;&gt;"",MAX('DDD Model Calculations'!$D$20-'Weather Data'!G1869,0),MAX('DDD Model Calculations'!$D$20-AVERAGE('Weather Data'!G1868,'Weather Data'!G1870),0))</f>
        <v>34.899999618530273</v>
      </c>
      <c r="L1869" s="2">
        <f t="shared" si="145"/>
        <v>43507</v>
      </c>
      <c r="M1869">
        <f t="shared" si="146"/>
        <v>19602.100003927946</v>
      </c>
      <c r="N1869">
        <f t="shared" si="147"/>
        <v>20649.699996642768</v>
      </c>
      <c r="O1869">
        <f t="shared" si="148"/>
        <v>23637.599999636412</v>
      </c>
      <c r="P1869">
        <f t="shared" si="149"/>
        <v>29143.100009895861</v>
      </c>
    </row>
    <row r="1870" spans="1:16" x14ac:dyDescent="0.4">
      <c r="A1870" s="1">
        <v>2019</v>
      </c>
      <c r="B1870" s="1">
        <v>2</v>
      </c>
      <c r="C1870" s="1">
        <v>12</v>
      </c>
      <c r="D1870" s="1">
        <v>-3.5999999046325679</v>
      </c>
      <c r="E1870" s="1">
        <v>-1.799999952316284</v>
      </c>
      <c r="F1870" s="1">
        <v>-12.89999961853027</v>
      </c>
      <c r="G1870" s="1">
        <v>-7.8000001907348633</v>
      </c>
      <c r="H1870">
        <f>IF(D1870&lt;&gt;"",MAX('DDD Model Calculations'!$D$20-'Weather Data'!D1870,0),MAX('DDD Model Calculations'!$D$20-AVERAGE('Weather Data'!D1869,'Weather Data'!D1871),0))</f>
        <v>21.599999904632568</v>
      </c>
      <c r="I1870">
        <f>IF(E1870&lt;&gt;"",MAX('DDD Model Calculations'!$D$20-'Weather Data'!E1870,0),MAX('DDD Model Calculations'!$D$20-AVERAGE('Weather Data'!E1869,'Weather Data'!E1871),0))</f>
        <v>19.799999952316284</v>
      </c>
      <c r="J1870">
        <f>IF(F1870&lt;&gt;"",MAX('DDD Model Calculations'!$D$20-'Weather Data'!F1870,0),MAX('DDD Model Calculations'!$D$20-AVERAGE('Weather Data'!F1869,'Weather Data'!F1871),0))</f>
        <v>30.89999961853027</v>
      </c>
      <c r="K1870">
        <f>IF(G1870&lt;&gt;"",MAX('DDD Model Calculations'!$D$20-'Weather Data'!G1870,0),MAX('DDD Model Calculations'!$D$20-AVERAGE('Weather Data'!G1869,'Weather Data'!G1871),0))</f>
        <v>25.800000190734863</v>
      </c>
      <c r="L1870" s="2">
        <f t="shared" si="145"/>
        <v>43508</v>
      </c>
      <c r="M1870">
        <f t="shared" si="146"/>
        <v>19623.700003832579</v>
      </c>
      <c r="N1870">
        <f t="shared" si="147"/>
        <v>20669.499996595085</v>
      </c>
      <c r="O1870">
        <f t="shared" si="148"/>
        <v>23668.499999254942</v>
      </c>
      <c r="P1870">
        <f t="shared" si="149"/>
        <v>29168.900010086596</v>
      </c>
    </row>
    <row r="1871" spans="1:16" x14ac:dyDescent="0.4">
      <c r="A1871" s="1">
        <v>2019</v>
      </c>
      <c r="B1871" s="1">
        <v>2</v>
      </c>
      <c r="C1871" s="1">
        <v>13</v>
      </c>
      <c r="D1871" s="1">
        <v>-2.2000000476837158</v>
      </c>
      <c r="E1871" s="1">
        <v>-3.4000000953674321</v>
      </c>
      <c r="F1871" s="1">
        <v>-3.7999999523162842</v>
      </c>
      <c r="G1871" s="1">
        <v>-8.1000003814697266</v>
      </c>
      <c r="H1871">
        <f>IF(D1871&lt;&gt;"",MAX('DDD Model Calculations'!$D$20-'Weather Data'!D1871,0),MAX('DDD Model Calculations'!$D$20-AVERAGE('Weather Data'!D1870,'Weather Data'!D1872),0))</f>
        <v>20.200000047683716</v>
      </c>
      <c r="I1871">
        <f>IF(E1871&lt;&gt;"",MAX('DDD Model Calculations'!$D$20-'Weather Data'!E1871,0),MAX('DDD Model Calculations'!$D$20-AVERAGE('Weather Data'!E1870,'Weather Data'!E1872),0))</f>
        <v>21.400000095367432</v>
      </c>
      <c r="J1871">
        <f>IF(F1871&lt;&gt;"",MAX('DDD Model Calculations'!$D$20-'Weather Data'!F1871,0),MAX('DDD Model Calculations'!$D$20-AVERAGE('Weather Data'!F1870,'Weather Data'!F1872),0))</f>
        <v>21.799999952316284</v>
      </c>
      <c r="K1871">
        <f>IF(G1871&lt;&gt;"",MAX('DDD Model Calculations'!$D$20-'Weather Data'!G1871,0),MAX('DDD Model Calculations'!$D$20-AVERAGE('Weather Data'!G1870,'Weather Data'!G1872),0))</f>
        <v>26.100000381469727</v>
      </c>
      <c r="L1871" s="2">
        <f t="shared" si="145"/>
        <v>43509</v>
      </c>
      <c r="M1871">
        <f t="shared" si="146"/>
        <v>19643.900003880262</v>
      </c>
      <c r="N1871">
        <f t="shared" si="147"/>
        <v>20690.899996690452</v>
      </c>
      <c r="O1871">
        <f t="shared" si="148"/>
        <v>23690.299999207258</v>
      </c>
      <c r="P1871">
        <f t="shared" si="149"/>
        <v>29195.000010468066</v>
      </c>
    </row>
    <row r="1872" spans="1:16" x14ac:dyDescent="0.4">
      <c r="A1872" s="1">
        <v>2019</v>
      </c>
      <c r="B1872" s="1">
        <v>2</v>
      </c>
      <c r="C1872" s="1">
        <v>14</v>
      </c>
      <c r="D1872" s="1">
        <v>-2</v>
      </c>
      <c r="E1872" s="1">
        <v>-3.0999999046325679</v>
      </c>
      <c r="F1872" s="1">
        <v>-7.4000000953674316</v>
      </c>
      <c r="G1872" s="1">
        <v>-6.8000001907348633</v>
      </c>
      <c r="H1872">
        <f>IF(D1872&lt;&gt;"",MAX('DDD Model Calculations'!$D$20-'Weather Data'!D1872,0),MAX('DDD Model Calculations'!$D$20-AVERAGE('Weather Data'!D1871,'Weather Data'!D1873),0))</f>
        <v>20</v>
      </c>
      <c r="I1872">
        <f>IF(E1872&lt;&gt;"",MAX('DDD Model Calculations'!$D$20-'Weather Data'!E1872,0),MAX('DDD Model Calculations'!$D$20-AVERAGE('Weather Data'!E1871,'Weather Data'!E1873),0))</f>
        <v>21.099999904632568</v>
      </c>
      <c r="J1872">
        <f>IF(F1872&lt;&gt;"",MAX('DDD Model Calculations'!$D$20-'Weather Data'!F1872,0),MAX('DDD Model Calculations'!$D$20-AVERAGE('Weather Data'!F1871,'Weather Data'!F1873),0))</f>
        <v>25.400000095367432</v>
      </c>
      <c r="K1872">
        <f>IF(G1872&lt;&gt;"",MAX('DDD Model Calculations'!$D$20-'Weather Data'!G1872,0),MAX('DDD Model Calculations'!$D$20-AVERAGE('Weather Data'!G1871,'Weather Data'!G1873),0))</f>
        <v>24.800000190734863</v>
      </c>
      <c r="L1872" s="2">
        <f t="shared" si="145"/>
        <v>43510</v>
      </c>
      <c r="M1872">
        <f t="shared" si="146"/>
        <v>19663.900003880262</v>
      </c>
      <c r="N1872">
        <f t="shared" si="147"/>
        <v>20711.999996595085</v>
      </c>
      <c r="O1872">
        <f t="shared" si="148"/>
        <v>23715.699999302626</v>
      </c>
      <c r="P1872">
        <f t="shared" si="149"/>
        <v>29219.800010658801</v>
      </c>
    </row>
    <row r="1873" spans="1:16" x14ac:dyDescent="0.4">
      <c r="A1873" s="1">
        <v>2019</v>
      </c>
      <c r="B1873" s="1">
        <v>2</v>
      </c>
      <c r="C1873" s="1">
        <v>15</v>
      </c>
      <c r="D1873" s="1">
        <v>-0.5</v>
      </c>
      <c r="E1873" s="1">
        <v>-1.299999952316284</v>
      </c>
      <c r="F1873" s="1">
        <v>-1</v>
      </c>
      <c r="G1873" s="1">
        <v>-10.89999961853027</v>
      </c>
      <c r="H1873">
        <f>IF(D1873&lt;&gt;"",MAX('DDD Model Calculations'!$D$20-'Weather Data'!D1873,0),MAX('DDD Model Calculations'!$D$20-AVERAGE('Weather Data'!D1872,'Weather Data'!D1874),0))</f>
        <v>18.5</v>
      </c>
      <c r="I1873">
        <f>IF(E1873&lt;&gt;"",MAX('DDD Model Calculations'!$D$20-'Weather Data'!E1873,0),MAX('DDD Model Calculations'!$D$20-AVERAGE('Weather Data'!E1872,'Weather Data'!E1874),0))</f>
        <v>19.299999952316284</v>
      </c>
      <c r="J1873">
        <f>IF(F1873&lt;&gt;"",MAX('DDD Model Calculations'!$D$20-'Weather Data'!F1873,0),MAX('DDD Model Calculations'!$D$20-AVERAGE('Weather Data'!F1872,'Weather Data'!F1874),0))</f>
        <v>19</v>
      </c>
      <c r="K1873">
        <f>IF(G1873&lt;&gt;"",MAX('DDD Model Calculations'!$D$20-'Weather Data'!G1873,0),MAX('DDD Model Calculations'!$D$20-AVERAGE('Weather Data'!G1872,'Weather Data'!G1874),0))</f>
        <v>28.89999961853027</v>
      </c>
      <c r="L1873" s="2">
        <f t="shared" si="145"/>
        <v>43511</v>
      </c>
      <c r="M1873">
        <f t="shared" si="146"/>
        <v>19682.400003880262</v>
      </c>
      <c r="N1873">
        <f t="shared" si="147"/>
        <v>20731.299996547401</v>
      </c>
      <c r="O1873">
        <f t="shared" si="148"/>
        <v>23734.699999302626</v>
      </c>
      <c r="P1873">
        <f t="shared" si="149"/>
        <v>29248.700010277331</v>
      </c>
    </row>
    <row r="1874" spans="1:16" x14ac:dyDescent="0.4">
      <c r="A1874" s="1">
        <v>2019</v>
      </c>
      <c r="B1874" s="1">
        <v>2</v>
      </c>
      <c r="C1874" s="1">
        <v>16</v>
      </c>
      <c r="D1874" s="1">
        <v>-5.3000001907348633</v>
      </c>
      <c r="E1874" s="1">
        <v>-6.8000001907348633</v>
      </c>
      <c r="F1874" s="1">
        <v>-8.8000001907348633</v>
      </c>
      <c r="G1874" s="1">
        <v>-15.5</v>
      </c>
      <c r="H1874">
        <f>IF(D1874&lt;&gt;"",MAX('DDD Model Calculations'!$D$20-'Weather Data'!D1874,0),MAX('DDD Model Calculations'!$D$20-AVERAGE('Weather Data'!D1873,'Weather Data'!D1875),0))</f>
        <v>23.300000190734863</v>
      </c>
      <c r="I1874">
        <f>IF(E1874&lt;&gt;"",MAX('DDD Model Calculations'!$D$20-'Weather Data'!E1874,0),MAX('DDD Model Calculations'!$D$20-AVERAGE('Weather Data'!E1873,'Weather Data'!E1875),0))</f>
        <v>24.800000190734863</v>
      </c>
      <c r="J1874">
        <f>IF(F1874&lt;&gt;"",MAX('DDD Model Calculations'!$D$20-'Weather Data'!F1874,0),MAX('DDD Model Calculations'!$D$20-AVERAGE('Weather Data'!F1873,'Weather Data'!F1875),0))</f>
        <v>26.800000190734863</v>
      </c>
      <c r="K1874">
        <f>IF(G1874&lt;&gt;"",MAX('DDD Model Calculations'!$D$20-'Weather Data'!G1874,0),MAX('DDD Model Calculations'!$D$20-AVERAGE('Weather Data'!G1873,'Weather Data'!G1875),0))</f>
        <v>33.5</v>
      </c>
      <c r="L1874" s="2">
        <f t="shared" si="145"/>
        <v>43512</v>
      </c>
      <c r="M1874">
        <f t="shared" si="146"/>
        <v>19705.700004070997</v>
      </c>
      <c r="N1874">
        <f t="shared" si="147"/>
        <v>20756.099996738136</v>
      </c>
      <c r="O1874">
        <f t="shared" si="148"/>
        <v>23761.499999493361</v>
      </c>
      <c r="P1874">
        <f t="shared" si="149"/>
        <v>29282.200010277331</v>
      </c>
    </row>
    <row r="1875" spans="1:16" x14ac:dyDescent="0.4">
      <c r="A1875" s="1">
        <v>2019</v>
      </c>
      <c r="B1875" s="1">
        <v>2</v>
      </c>
      <c r="C1875" s="1">
        <v>17</v>
      </c>
      <c r="D1875" s="1">
        <v>-8.5</v>
      </c>
      <c r="E1875" s="1">
        <v>-8</v>
      </c>
      <c r="F1875" s="1">
        <v>-14.39999961853027</v>
      </c>
      <c r="G1875" s="1">
        <v>-17.5</v>
      </c>
      <c r="H1875">
        <f>IF(D1875&lt;&gt;"",MAX('DDD Model Calculations'!$D$20-'Weather Data'!D1875,0),MAX('DDD Model Calculations'!$D$20-AVERAGE('Weather Data'!D1874,'Weather Data'!D1876),0))</f>
        <v>26.5</v>
      </c>
      <c r="I1875">
        <f>IF(E1875&lt;&gt;"",MAX('DDD Model Calculations'!$D$20-'Weather Data'!E1875,0),MAX('DDD Model Calculations'!$D$20-AVERAGE('Weather Data'!E1874,'Weather Data'!E1876),0))</f>
        <v>26</v>
      </c>
      <c r="J1875">
        <f>IF(F1875&lt;&gt;"",MAX('DDD Model Calculations'!$D$20-'Weather Data'!F1875,0),MAX('DDD Model Calculations'!$D$20-AVERAGE('Weather Data'!F1874,'Weather Data'!F1876),0))</f>
        <v>32.399999618530273</v>
      </c>
      <c r="K1875">
        <f>IF(G1875&lt;&gt;"",MAX('DDD Model Calculations'!$D$20-'Weather Data'!G1875,0),MAX('DDD Model Calculations'!$D$20-AVERAGE('Weather Data'!G1874,'Weather Data'!G1876),0))</f>
        <v>35.5</v>
      </c>
      <c r="L1875" s="2">
        <f t="shared" si="145"/>
        <v>43513</v>
      </c>
      <c r="M1875">
        <f t="shared" si="146"/>
        <v>19732.200004070997</v>
      </c>
      <c r="N1875">
        <f t="shared" si="147"/>
        <v>20782.099996738136</v>
      </c>
      <c r="O1875">
        <f t="shared" si="148"/>
        <v>23793.899999111891</v>
      </c>
      <c r="P1875">
        <f t="shared" si="149"/>
        <v>29317.700010277331</v>
      </c>
    </row>
    <row r="1876" spans="1:16" x14ac:dyDescent="0.4">
      <c r="A1876" s="1">
        <v>2019</v>
      </c>
      <c r="B1876" s="1">
        <v>2</v>
      </c>
      <c r="C1876" s="1">
        <v>18</v>
      </c>
      <c r="D1876" s="1">
        <v>-10.10000038146973</v>
      </c>
      <c r="E1876" s="1">
        <v>-11.89999961853027</v>
      </c>
      <c r="F1876" s="1">
        <v>-11.80000019073486</v>
      </c>
      <c r="G1876" s="1">
        <v>-19.89999961853027</v>
      </c>
      <c r="H1876">
        <f>IF(D1876&lt;&gt;"",MAX('DDD Model Calculations'!$D$20-'Weather Data'!D1876,0),MAX('DDD Model Calculations'!$D$20-AVERAGE('Weather Data'!D1875,'Weather Data'!D1877),0))</f>
        <v>28.10000038146973</v>
      </c>
      <c r="I1876">
        <f>IF(E1876&lt;&gt;"",MAX('DDD Model Calculations'!$D$20-'Weather Data'!E1876,0),MAX('DDD Model Calculations'!$D$20-AVERAGE('Weather Data'!E1875,'Weather Data'!E1877),0))</f>
        <v>29.89999961853027</v>
      </c>
      <c r="J1876">
        <f>IF(F1876&lt;&gt;"",MAX('DDD Model Calculations'!$D$20-'Weather Data'!F1876,0),MAX('DDD Model Calculations'!$D$20-AVERAGE('Weather Data'!F1875,'Weather Data'!F1877),0))</f>
        <v>29.80000019073486</v>
      </c>
      <c r="K1876">
        <f>IF(G1876&lt;&gt;"",MAX('DDD Model Calculations'!$D$20-'Weather Data'!G1876,0),MAX('DDD Model Calculations'!$D$20-AVERAGE('Weather Data'!G1875,'Weather Data'!G1877),0))</f>
        <v>37.899999618530273</v>
      </c>
      <c r="L1876" s="2">
        <f t="shared" si="145"/>
        <v>43514</v>
      </c>
      <c r="M1876">
        <f t="shared" si="146"/>
        <v>19760.300004452467</v>
      </c>
      <c r="N1876">
        <f t="shared" si="147"/>
        <v>20811.999996356666</v>
      </c>
      <c r="O1876">
        <f t="shared" si="148"/>
        <v>23823.699999302626</v>
      </c>
      <c r="P1876">
        <f t="shared" si="149"/>
        <v>29355.600009895861</v>
      </c>
    </row>
    <row r="1877" spans="1:16" x14ac:dyDescent="0.4">
      <c r="A1877" s="1">
        <v>2019</v>
      </c>
      <c r="B1877" s="1">
        <v>2</v>
      </c>
      <c r="C1877" s="1">
        <v>19</v>
      </c>
      <c r="D1877" s="1">
        <v>-9.8999996185302734</v>
      </c>
      <c r="E1877" s="1">
        <v>-12.30000019073486</v>
      </c>
      <c r="F1877" s="1">
        <v>-15.30000019073486</v>
      </c>
      <c r="G1877" s="1">
        <v>-16.10000038146973</v>
      </c>
      <c r="H1877">
        <f>IF(D1877&lt;&gt;"",MAX('DDD Model Calculations'!$D$20-'Weather Data'!D1877,0),MAX('DDD Model Calculations'!$D$20-AVERAGE('Weather Data'!D1876,'Weather Data'!D1878),0))</f>
        <v>27.899999618530273</v>
      </c>
      <c r="I1877">
        <f>IF(E1877&lt;&gt;"",MAX('DDD Model Calculations'!$D$20-'Weather Data'!E1877,0),MAX('DDD Model Calculations'!$D$20-AVERAGE('Weather Data'!E1876,'Weather Data'!E1878),0))</f>
        <v>30.30000019073486</v>
      </c>
      <c r="J1877">
        <f>IF(F1877&lt;&gt;"",MAX('DDD Model Calculations'!$D$20-'Weather Data'!F1877,0),MAX('DDD Model Calculations'!$D$20-AVERAGE('Weather Data'!F1876,'Weather Data'!F1878),0))</f>
        <v>33.300000190734863</v>
      </c>
      <c r="K1877">
        <f>IF(G1877&lt;&gt;"",MAX('DDD Model Calculations'!$D$20-'Weather Data'!G1877,0),MAX('DDD Model Calculations'!$D$20-AVERAGE('Weather Data'!G1876,'Weather Data'!G1878),0))</f>
        <v>34.100000381469727</v>
      </c>
      <c r="L1877" s="2">
        <f t="shared" si="145"/>
        <v>43515</v>
      </c>
      <c r="M1877">
        <f t="shared" si="146"/>
        <v>19788.200004070997</v>
      </c>
      <c r="N1877">
        <f t="shared" si="147"/>
        <v>20842.299996547401</v>
      </c>
      <c r="O1877">
        <f t="shared" si="148"/>
        <v>23856.999999493361</v>
      </c>
      <c r="P1877">
        <f t="shared" si="149"/>
        <v>29389.700010277331</v>
      </c>
    </row>
    <row r="1878" spans="1:16" x14ac:dyDescent="0.4">
      <c r="A1878" s="1">
        <v>2019</v>
      </c>
      <c r="B1878" s="1">
        <v>2</v>
      </c>
      <c r="C1878" s="1">
        <v>20</v>
      </c>
      <c r="D1878" s="1">
        <v>-5.9000000953674316</v>
      </c>
      <c r="E1878" s="1">
        <v>-6.1999998092651367</v>
      </c>
      <c r="F1878" s="1">
        <v>-13.69999980926514</v>
      </c>
      <c r="G1878" s="1">
        <v>-14.30000019073486</v>
      </c>
      <c r="H1878">
        <f>IF(D1878&lt;&gt;"",MAX('DDD Model Calculations'!$D$20-'Weather Data'!D1878,0),MAX('DDD Model Calculations'!$D$20-AVERAGE('Weather Data'!D1877,'Weather Data'!D1879),0))</f>
        <v>23.900000095367432</v>
      </c>
      <c r="I1878">
        <f>IF(E1878&lt;&gt;"",MAX('DDD Model Calculations'!$D$20-'Weather Data'!E1878,0),MAX('DDD Model Calculations'!$D$20-AVERAGE('Weather Data'!E1877,'Weather Data'!E1879),0))</f>
        <v>24.199999809265137</v>
      </c>
      <c r="J1878">
        <f>IF(F1878&lt;&gt;"",MAX('DDD Model Calculations'!$D$20-'Weather Data'!F1878,0),MAX('DDD Model Calculations'!$D$20-AVERAGE('Weather Data'!F1877,'Weather Data'!F1879),0))</f>
        <v>31.69999980926514</v>
      </c>
      <c r="K1878">
        <f>IF(G1878&lt;&gt;"",MAX('DDD Model Calculations'!$D$20-'Weather Data'!G1878,0),MAX('DDD Model Calculations'!$D$20-AVERAGE('Weather Data'!G1877,'Weather Data'!G1879),0))</f>
        <v>32.300000190734863</v>
      </c>
      <c r="L1878" s="2">
        <f t="shared" si="145"/>
        <v>43516</v>
      </c>
      <c r="M1878">
        <f t="shared" si="146"/>
        <v>19812.100004166365</v>
      </c>
      <c r="N1878">
        <f t="shared" si="147"/>
        <v>20866.499996356666</v>
      </c>
      <c r="O1878">
        <f t="shared" si="148"/>
        <v>23888.699999302626</v>
      </c>
      <c r="P1878">
        <f t="shared" si="149"/>
        <v>29422.000010468066</v>
      </c>
    </row>
    <row r="1879" spans="1:16" x14ac:dyDescent="0.4">
      <c r="A1879" s="1">
        <v>2019</v>
      </c>
      <c r="B1879" s="1">
        <v>2</v>
      </c>
      <c r="C1879" s="1">
        <v>21</v>
      </c>
      <c r="D1879" s="1">
        <v>-0.10000000149011611</v>
      </c>
      <c r="E1879" s="1">
        <v>-0.30000001192092901</v>
      </c>
      <c r="F1879" s="1">
        <v>-2.5999999046325679</v>
      </c>
      <c r="G1879" s="1">
        <v>-5.3000001907348633</v>
      </c>
      <c r="H1879">
        <f>IF(D1879&lt;&gt;"",MAX('DDD Model Calculations'!$D$20-'Weather Data'!D1879,0),MAX('DDD Model Calculations'!$D$20-AVERAGE('Weather Data'!D1878,'Weather Data'!D1880),0))</f>
        <v>18.100000001490116</v>
      </c>
      <c r="I1879">
        <f>IF(E1879&lt;&gt;"",MAX('DDD Model Calculations'!$D$20-'Weather Data'!E1879,0),MAX('DDD Model Calculations'!$D$20-AVERAGE('Weather Data'!E1878,'Weather Data'!E1880),0))</f>
        <v>18.300000011920929</v>
      </c>
      <c r="J1879">
        <f>IF(F1879&lt;&gt;"",MAX('DDD Model Calculations'!$D$20-'Weather Data'!F1879,0),MAX('DDD Model Calculations'!$D$20-AVERAGE('Weather Data'!F1878,'Weather Data'!F1880),0))</f>
        <v>20.599999904632568</v>
      </c>
      <c r="K1879">
        <f>IF(G1879&lt;&gt;"",MAX('DDD Model Calculations'!$D$20-'Weather Data'!G1879,0),MAX('DDD Model Calculations'!$D$20-AVERAGE('Weather Data'!G1878,'Weather Data'!G1880),0))</f>
        <v>23.300000190734863</v>
      </c>
      <c r="L1879" s="2">
        <f t="shared" si="145"/>
        <v>43517</v>
      </c>
      <c r="M1879">
        <f t="shared" si="146"/>
        <v>19830.200004167855</v>
      </c>
      <c r="N1879">
        <f t="shared" si="147"/>
        <v>20884.799996368587</v>
      </c>
      <c r="O1879">
        <f t="shared" si="148"/>
        <v>23909.299999207258</v>
      </c>
      <c r="P1879">
        <f t="shared" si="149"/>
        <v>29445.300010658801</v>
      </c>
    </row>
    <row r="1880" spans="1:16" x14ac:dyDescent="0.4">
      <c r="A1880" s="1">
        <v>2019</v>
      </c>
      <c r="B1880" s="1">
        <v>2</v>
      </c>
      <c r="C1880" s="1">
        <v>22</v>
      </c>
      <c r="D1880" s="1">
        <v>-1.700000047683716</v>
      </c>
      <c r="E1880" s="1">
        <v>-3.5</v>
      </c>
      <c r="F1880" s="1">
        <v>-5.5999999046325684</v>
      </c>
      <c r="G1880" s="1">
        <v>-3.2000000476837158</v>
      </c>
      <c r="H1880">
        <f>IF(D1880&lt;&gt;"",MAX('DDD Model Calculations'!$D$20-'Weather Data'!D1880,0),MAX('DDD Model Calculations'!$D$20-AVERAGE('Weather Data'!D1879,'Weather Data'!D1881),0))</f>
        <v>19.700000047683716</v>
      </c>
      <c r="I1880">
        <f>IF(E1880&lt;&gt;"",MAX('DDD Model Calculations'!$D$20-'Weather Data'!E1880,0),MAX('DDD Model Calculations'!$D$20-AVERAGE('Weather Data'!E1879,'Weather Data'!E1881),0))</f>
        <v>21.5</v>
      </c>
      <c r="J1880">
        <f>IF(F1880&lt;&gt;"",MAX('DDD Model Calculations'!$D$20-'Weather Data'!F1880,0),MAX('DDD Model Calculations'!$D$20-AVERAGE('Weather Data'!F1879,'Weather Data'!F1881),0))</f>
        <v>23.599999904632568</v>
      </c>
      <c r="K1880">
        <f>IF(G1880&lt;&gt;"",MAX('DDD Model Calculations'!$D$20-'Weather Data'!G1880,0),MAX('DDD Model Calculations'!$D$20-AVERAGE('Weather Data'!G1879,'Weather Data'!G1881),0))</f>
        <v>21.200000047683716</v>
      </c>
      <c r="L1880" s="2">
        <f t="shared" si="145"/>
        <v>43518</v>
      </c>
      <c r="M1880">
        <f t="shared" si="146"/>
        <v>19849.900004215539</v>
      </c>
      <c r="N1880">
        <f t="shared" si="147"/>
        <v>20906.299996368587</v>
      </c>
      <c r="O1880">
        <f t="shared" si="148"/>
        <v>23932.899999111891</v>
      </c>
      <c r="P1880">
        <f t="shared" si="149"/>
        <v>29466.500010706484</v>
      </c>
    </row>
    <row r="1881" spans="1:16" x14ac:dyDescent="0.4">
      <c r="A1881" s="1">
        <v>2019</v>
      </c>
      <c r="B1881" s="1">
        <v>2</v>
      </c>
      <c r="C1881" s="1">
        <v>23</v>
      </c>
      <c r="D1881" s="1">
        <v>-1.6000000238418579</v>
      </c>
      <c r="E1881" s="1">
        <v>-1.200000047683716</v>
      </c>
      <c r="F1881" s="1">
        <v>-6.6999998092651367</v>
      </c>
      <c r="G1881" s="1">
        <v>-5</v>
      </c>
      <c r="H1881">
        <f>IF(D1881&lt;&gt;"",MAX('DDD Model Calculations'!$D$20-'Weather Data'!D1881,0),MAX('DDD Model Calculations'!$D$20-AVERAGE('Weather Data'!D1880,'Weather Data'!D1882),0))</f>
        <v>19.600000023841858</v>
      </c>
      <c r="I1881">
        <f>IF(E1881&lt;&gt;"",MAX('DDD Model Calculations'!$D$20-'Weather Data'!E1881,0),MAX('DDD Model Calculations'!$D$20-AVERAGE('Weather Data'!E1880,'Weather Data'!E1882),0))</f>
        <v>19.200000047683716</v>
      </c>
      <c r="J1881">
        <f>IF(F1881&lt;&gt;"",MAX('DDD Model Calculations'!$D$20-'Weather Data'!F1881,0),MAX('DDD Model Calculations'!$D$20-AVERAGE('Weather Data'!F1880,'Weather Data'!F1882),0))</f>
        <v>24.699999809265137</v>
      </c>
      <c r="K1881">
        <f>IF(G1881&lt;&gt;"",MAX('DDD Model Calculations'!$D$20-'Weather Data'!G1881,0),MAX('DDD Model Calculations'!$D$20-AVERAGE('Weather Data'!G1880,'Weather Data'!G1882),0))</f>
        <v>23</v>
      </c>
      <c r="L1881" s="2">
        <f t="shared" si="145"/>
        <v>43519</v>
      </c>
      <c r="M1881">
        <f t="shared" si="146"/>
        <v>19869.50000423938</v>
      </c>
      <c r="N1881">
        <f t="shared" si="147"/>
        <v>20925.499996416271</v>
      </c>
      <c r="O1881">
        <f t="shared" si="148"/>
        <v>23957.599998921156</v>
      </c>
      <c r="P1881">
        <f t="shared" si="149"/>
        <v>29489.500010706484</v>
      </c>
    </row>
    <row r="1882" spans="1:16" x14ac:dyDescent="0.4">
      <c r="A1882" s="1">
        <v>2019</v>
      </c>
      <c r="B1882" s="1">
        <v>2</v>
      </c>
      <c r="C1882" s="1">
        <v>24</v>
      </c>
      <c r="D1882" s="1">
        <v>1.8999999761581421</v>
      </c>
      <c r="E1882" s="1">
        <v>1.200000047683716</v>
      </c>
      <c r="F1882" s="1">
        <v>0.5</v>
      </c>
      <c r="G1882" s="1">
        <v>-9.6999998092651367</v>
      </c>
      <c r="H1882">
        <f>IF(D1882&lt;&gt;"",MAX('DDD Model Calculations'!$D$20-'Weather Data'!D1882,0),MAX('DDD Model Calculations'!$D$20-AVERAGE('Weather Data'!D1881,'Weather Data'!D1883),0))</f>
        <v>16.100000023841858</v>
      </c>
      <c r="I1882">
        <f>IF(E1882&lt;&gt;"",MAX('DDD Model Calculations'!$D$20-'Weather Data'!E1882,0),MAX('DDD Model Calculations'!$D$20-AVERAGE('Weather Data'!E1881,'Weather Data'!E1883),0))</f>
        <v>16.799999952316284</v>
      </c>
      <c r="J1882">
        <f>IF(F1882&lt;&gt;"",MAX('DDD Model Calculations'!$D$20-'Weather Data'!F1882,0),MAX('DDD Model Calculations'!$D$20-AVERAGE('Weather Data'!F1881,'Weather Data'!F1883),0))</f>
        <v>17.5</v>
      </c>
      <c r="K1882">
        <f>IF(G1882&lt;&gt;"",MAX('DDD Model Calculations'!$D$20-'Weather Data'!G1882,0),MAX('DDD Model Calculations'!$D$20-AVERAGE('Weather Data'!G1881,'Weather Data'!G1883),0))</f>
        <v>27.699999809265137</v>
      </c>
      <c r="L1882" s="2">
        <f t="shared" si="145"/>
        <v>43520</v>
      </c>
      <c r="M1882">
        <f t="shared" si="146"/>
        <v>19885.600004263222</v>
      </c>
      <c r="N1882">
        <f t="shared" si="147"/>
        <v>20942.299996368587</v>
      </c>
      <c r="O1882">
        <f t="shared" si="148"/>
        <v>23975.099998921156</v>
      </c>
      <c r="P1882">
        <f t="shared" si="149"/>
        <v>29517.200010515749</v>
      </c>
    </row>
    <row r="1883" spans="1:16" x14ac:dyDescent="0.4">
      <c r="A1883" s="1">
        <v>2019</v>
      </c>
      <c r="B1883" s="1">
        <v>2</v>
      </c>
      <c r="C1883" s="1">
        <v>25</v>
      </c>
      <c r="D1883" s="1">
        <v>-5.5999999046325684</v>
      </c>
      <c r="E1883" s="1">
        <v>-6.4000000953674316</v>
      </c>
      <c r="F1883" s="1">
        <v>-6.6999998092651367</v>
      </c>
      <c r="G1883" s="1">
        <v>-19.70000076293945</v>
      </c>
      <c r="H1883">
        <f>IF(D1883&lt;&gt;"",MAX('DDD Model Calculations'!$D$20-'Weather Data'!D1883,0),MAX('DDD Model Calculations'!$D$20-AVERAGE('Weather Data'!D1882,'Weather Data'!D1884),0))</f>
        <v>23.599999904632568</v>
      </c>
      <c r="I1883">
        <f>IF(E1883&lt;&gt;"",MAX('DDD Model Calculations'!$D$20-'Weather Data'!E1883,0),MAX('DDD Model Calculations'!$D$20-AVERAGE('Weather Data'!E1882,'Weather Data'!E1884),0))</f>
        <v>24.400000095367432</v>
      </c>
      <c r="J1883">
        <f>IF(F1883&lt;&gt;"",MAX('DDD Model Calculations'!$D$20-'Weather Data'!F1883,0),MAX('DDD Model Calculations'!$D$20-AVERAGE('Weather Data'!F1882,'Weather Data'!F1884),0))</f>
        <v>24.699999809265137</v>
      </c>
      <c r="K1883">
        <f>IF(G1883&lt;&gt;"",MAX('DDD Model Calculations'!$D$20-'Weather Data'!G1883,0),MAX('DDD Model Calculations'!$D$20-AVERAGE('Weather Data'!G1882,'Weather Data'!G1884),0))</f>
        <v>37.700000762939453</v>
      </c>
      <c r="L1883" s="2">
        <f t="shared" si="145"/>
        <v>43521</v>
      </c>
      <c r="M1883">
        <f t="shared" si="146"/>
        <v>19909.200004167855</v>
      </c>
      <c r="N1883">
        <f t="shared" si="147"/>
        <v>20966.699996463954</v>
      </c>
      <c r="O1883">
        <f t="shared" si="148"/>
        <v>23999.799998730421</v>
      </c>
      <c r="P1883">
        <f t="shared" si="149"/>
        <v>29554.900011278689</v>
      </c>
    </row>
    <row r="1884" spans="1:16" x14ac:dyDescent="0.4">
      <c r="A1884" s="1">
        <v>2019</v>
      </c>
      <c r="B1884" s="1">
        <v>2</v>
      </c>
      <c r="C1884" s="1">
        <v>26</v>
      </c>
      <c r="D1884" s="1">
        <v>-8.1999998092651367</v>
      </c>
      <c r="E1884" s="1">
        <v>-8.6999998092651367</v>
      </c>
      <c r="F1884" s="1">
        <v>-15.30000019073486</v>
      </c>
      <c r="G1884" s="1">
        <v>-19.29999923706055</v>
      </c>
      <c r="H1884">
        <f>IF(D1884&lt;&gt;"",MAX('DDD Model Calculations'!$D$20-'Weather Data'!D1884,0),MAX('DDD Model Calculations'!$D$20-AVERAGE('Weather Data'!D1883,'Weather Data'!D1885),0))</f>
        <v>26.199999809265137</v>
      </c>
      <c r="I1884">
        <f>IF(E1884&lt;&gt;"",MAX('DDD Model Calculations'!$D$20-'Weather Data'!E1884,0),MAX('DDD Model Calculations'!$D$20-AVERAGE('Weather Data'!E1883,'Weather Data'!E1885),0))</f>
        <v>26.699999809265137</v>
      </c>
      <c r="J1884">
        <f>IF(F1884&lt;&gt;"",MAX('DDD Model Calculations'!$D$20-'Weather Data'!F1884,0),MAX('DDD Model Calculations'!$D$20-AVERAGE('Weather Data'!F1883,'Weather Data'!F1885),0))</f>
        <v>33.300000190734863</v>
      </c>
      <c r="K1884">
        <f>IF(G1884&lt;&gt;"",MAX('DDD Model Calculations'!$D$20-'Weather Data'!G1884,0),MAX('DDD Model Calculations'!$D$20-AVERAGE('Weather Data'!G1883,'Weather Data'!G1885),0))</f>
        <v>37.299999237060547</v>
      </c>
      <c r="L1884" s="2">
        <f t="shared" si="145"/>
        <v>43522</v>
      </c>
      <c r="M1884">
        <f t="shared" si="146"/>
        <v>19935.40000397712</v>
      </c>
      <c r="N1884">
        <f t="shared" si="147"/>
        <v>20993.39999627322</v>
      </c>
      <c r="O1884">
        <f t="shared" si="148"/>
        <v>24033.099998921156</v>
      </c>
      <c r="P1884">
        <f t="shared" si="149"/>
        <v>29592.200010515749</v>
      </c>
    </row>
    <row r="1885" spans="1:16" x14ac:dyDescent="0.4">
      <c r="A1885" s="1">
        <v>2019</v>
      </c>
      <c r="B1885" s="1">
        <v>2</v>
      </c>
      <c r="C1885" s="1">
        <v>27</v>
      </c>
      <c r="D1885" s="1">
        <v>-10.60000038146973</v>
      </c>
      <c r="E1885" s="1">
        <v>-9.6000003814697266</v>
      </c>
      <c r="F1885" s="1">
        <v>-19.20000076293945</v>
      </c>
      <c r="G1885" s="1">
        <v>-14.89999961853027</v>
      </c>
      <c r="H1885">
        <f>IF(D1885&lt;&gt;"",MAX('DDD Model Calculations'!$D$20-'Weather Data'!D1885,0),MAX('DDD Model Calculations'!$D$20-AVERAGE('Weather Data'!D1884,'Weather Data'!D1886),0))</f>
        <v>28.60000038146973</v>
      </c>
      <c r="I1885">
        <f>IF(E1885&lt;&gt;"",MAX('DDD Model Calculations'!$D$20-'Weather Data'!E1885,0),MAX('DDD Model Calculations'!$D$20-AVERAGE('Weather Data'!E1884,'Weather Data'!E1886),0))</f>
        <v>27.600000381469727</v>
      </c>
      <c r="J1885">
        <f>IF(F1885&lt;&gt;"",MAX('DDD Model Calculations'!$D$20-'Weather Data'!F1885,0),MAX('DDD Model Calculations'!$D$20-AVERAGE('Weather Data'!F1884,'Weather Data'!F1886),0))</f>
        <v>37.200000762939453</v>
      </c>
      <c r="K1885">
        <f>IF(G1885&lt;&gt;"",MAX('DDD Model Calculations'!$D$20-'Weather Data'!G1885,0),MAX('DDD Model Calculations'!$D$20-AVERAGE('Weather Data'!G1884,'Weather Data'!G1886),0))</f>
        <v>32.899999618530273</v>
      </c>
      <c r="L1885" s="2">
        <f t="shared" si="145"/>
        <v>43523</v>
      </c>
      <c r="M1885">
        <f t="shared" si="146"/>
        <v>19964.00000435859</v>
      </c>
      <c r="N1885">
        <f t="shared" si="147"/>
        <v>21020.999996654689</v>
      </c>
      <c r="O1885">
        <f t="shared" si="148"/>
        <v>24070.299999684095</v>
      </c>
      <c r="P1885">
        <f t="shared" si="149"/>
        <v>29625.10001013428</v>
      </c>
    </row>
    <row r="1886" spans="1:16" x14ac:dyDescent="0.4">
      <c r="A1886" s="1">
        <v>2019</v>
      </c>
      <c r="B1886" s="1">
        <v>2</v>
      </c>
      <c r="C1886" s="1">
        <v>28</v>
      </c>
      <c r="D1886" s="1">
        <v>-12.10000038146973</v>
      </c>
      <c r="E1886" s="1">
        <v>-12.39999961853027</v>
      </c>
      <c r="F1886" s="1">
        <v>-13.89999961853027</v>
      </c>
      <c r="G1886" s="1">
        <v>-14.19999980926514</v>
      </c>
      <c r="H1886">
        <f>IF(D1886&lt;&gt;"",MAX('DDD Model Calculations'!$D$20-'Weather Data'!D1886,0),MAX('DDD Model Calculations'!$D$20-AVERAGE('Weather Data'!D1885,'Weather Data'!D1887),0))</f>
        <v>30.10000038146973</v>
      </c>
      <c r="I1886">
        <f>IF(E1886&lt;&gt;"",MAX('DDD Model Calculations'!$D$20-'Weather Data'!E1886,0),MAX('DDD Model Calculations'!$D$20-AVERAGE('Weather Data'!E1885,'Weather Data'!E1887),0))</f>
        <v>30.39999961853027</v>
      </c>
      <c r="J1886">
        <f>IF(F1886&lt;&gt;"",MAX('DDD Model Calculations'!$D$20-'Weather Data'!F1886,0),MAX('DDD Model Calculations'!$D$20-AVERAGE('Weather Data'!F1885,'Weather Data'!F1887),0))</f>
        <v>31.89999961853027</v>
      </c>
      <c r="K1886">
        <f>IF(G1886&lt;&gt;"",MAX('DDD Model Calculations'!$D$20-'Weather Data'!G1886,0),MAX('DDD Model Calculations'!$D$20-AVERAGE('Weather Data'!G1885,'Weather Data'!G1887),0))</f>
        <v>32.199999809265137</v>
      </c>
      <c r="L1886" s="2">
        <f t="shared" si="145"/>
        <v>43524</v>
      </c>
      <c r="M1886">
        <f t="shared" si="146"/>
        <v>19994.100004740059</v>
      </c>
      <c r="N1886">
        <f t="shared" si="147"/>
        <v>21051.39999627322</v>
      </c>
      <c r="O1886">
        <f t="shared" si="148"/>
        <v>24102.199999302626</v>
      </c>
      <c r="P1886">
        <f t="shared" si="149"/>
        <v>29657.300009943545</v>
      </c>
    </row>
    <row r="1887" spans="1:16" x14ac:dyDescent="0.4">
      <c r="A1887" s="1">
        <v>2019</v>
      </c>
      <c r="B1887" s="1">
        <v>3</v>
      </c>
      <c r="C1887" s="1">
        <v>1</v>
      </c>
      <c r="D1887" s="1">
        <v>-7</v>
      </c>
      <c r="E1887" s="1">
        <v>-9.6000003814697266</v>
      </c>
      <c r="F1887" s="1">
        <v>-11.60000038146973</v>
      </c>
      <c r="G1887" s="1">
        <v>-13.69999980926514</v>
      </c>
      <c r="H1887">
        <f>IF(D1887&lt;&gt;"",MAX('DDD Model Calculations'!$D$20-'Weather Data'!D1887,0),MAX('DDD Model Calculations'!$D$20-AVERAGE('Weather Data'!D1886,'Weather Data'!D1888),0))</f>
        <v>25</v>
      </c>
      <c r="I1887">
        <f>IF(E1887&lt;&gt;"",MAX('DDD Model Calculations'!$D$20-'Weather Data'!E1887,0),MAX('DDD Model Calculations'!$D$20-AVERAGE('Weather Data'!E1886,'Weather Data'!E1888),0))</f>
        <v>27.600000381469727</v>
      </c>
      <c r="J1887">
        <f>IF(F1887&lt;&gt;"",MAX('DDD Model Calculations'!$D$20-'Weather Data'!F1887,0),MAX('DDD Model Calculations'!$D$20-AVERAGE('Weather Data'!F1886,'Weather Data'!F1888),0))</f>
        <v>29.60000038146973</v>
      </c>
      <c r="K1887">
        <f>IF(G1887&lt;&gt;"",MAX('DDD Model Calculations'!$D$20-'Weather Data'!G1887,0),MAX('DDD Model Calculations'!$D$20-AVERAGE('Weather Data'!G1886,'Weather Data'!G1888),0))</f>
        <v>31.69999980926514</v>
      </c>
      <c r="L1887" s="2">
        <f t="shared" si="145"/>
        <v>43525</v>
      </c>
      <c r="M1887">
        <f t="shared" si="146"/>
        <v>20019.100004740059</v>
      </c>
      <c r="N1887">
        <f t="shared" si="147"/>
        <v>21078.999996654689</v>
      </c>
      <c r="O1887">
        <f t="shared" si="148"/>
        <v>24131.799999684095</v>
      </c>
      <c r="P1887">
        <f t="shared" si="149"/>
        <v>29689.00000975281</v>
      </c>
    </row>
    <row r="1888" spans="1:16" x14ac:dyDescent="0.4">
      <c r="A1888" s="1">
        <v>2019</v>
      </c>
      <c r="B1888" s="1">
        <v>3</v>
      </c>
      <c r="C1888" s="1">
        <v>2</v>
      </c>
      <c r="D1888" s="1">
        <v>-3.5999999046325679</v>
      </c>
      <c r="E1888" s="1">
        <v>-5.1999998092651367</v>
      </c>
      <c r="F1888" s="1">
        <v>-7.5</v>
      </c>
      <c r="G1888" s="1">
        <v>-13.69999980926514</v>
      </c>
      <c r="H1888">
        <f>IF(D1888&lt;&gt;"",MAX('DDD Model Calculations'!$D$20-'Weather Data'!D1888,0),MAX('DDD Model Calculations'!$D$20-AVERAGE('Weather Data'!D1887,'Weather Data'!D1889),0))</f>
        <v>21.599999904632568</v>
      </c>
      <c r="I1888">
        <f>IF(E1888&lt;&gt;"",MAX('DDD Model Calculations'!$D$20-'Weather Data'!E1888,0),MAX('DDD Model Calculations'!$D$20-AVERAGE('Weather Data'!E1887,'Weather Data'!E1889),0))</f>
        <v>23.199999809265137</v>
      </c>
      <c r="J1888">
        <f>IF(F1888&lt;&gt;"",MAX('DDD Model Calculations'!$D$20-'Weather Data'!F1888,0),MAX('DDD Model Calculations'!$D$20-AVERAGE('Weather Data'!F1887,'Weather Data'!F1889),0))</f>
        <v>25.5</v>
      </c>
      <c r="K1888">
        <f>IF(G1888&lt;&gt;"",MAX('DDD Model Calculations'!$D$20-'Weather Data'!G1888,0),MAX('DDD Model Calculations'!$D$20-AVERAGE('Weather Data'!G1887,'Weather Data'!G1889),0))</f>
        <v>31.69999980926514</v>
      </c>
      <c r="L1888" s="2">
        <f t="shared" si="145"/>
        <v>43526</v>
      </c>
      <c r="M1888">
        <f t="shared" si="146"/>
        <v>20040.700004644692</v>
      </c>
      <c r="N1888">
        <f t="shared" si="147"/>
        <v>21102.199996463954</v>
      </c>
      <c r="O1888">
        <f t="shared" si="148"/>
        <v>24157.299999684095</v>
      </c>
      <c r="P1888">
        <f t="shared" si="149"/>
        <v>29720.700009562075</v>
      </c>
    </row>
    <row r="1889" spans="1:16" x14ac:dyDescent="0.4">
      <c r="A1889" s="1">
        <v>2019</v>
      </c>
      <c r="B1889" s="1">
        <v>3</v>
      </c>
      <c r="C1889" s="1">
        <v>3</v>
      </c>
      <c r="D1889" s="1">
        <v>-5.5999999046325684</v>
      </c>
      <c r="E1889" s="1">
        <v>-8.1000003814697266</v>
      </c>
      <c r="F1889" s="1">
        <v>-5.9000000953674316</v>
      </c>
      <c r="G1889" s="1">
        <v>-20</v>
      </c>
      <c r="H1889">
        <f>IF(D1889&lt;&gt;"",MAX('DDD Model Calculations'!$D$20-'Weather Data'!D1889,0),MAX('DDD Model Calculations'!$D$20-AVERAGE('Weather Data'!D1888,'Weather Data'!D1890),0))</f>
        <v>23.599999904632568</v>
      </c>
      <c r="I1889">
        <f>IF(E1889&lt;&gt;"",MAX('DDD Model Calculations'!$D$20-'Weather Data'!E1889,0),MAX('DDD Model Calculations'!$D$20-AVERAGE('Weather Data'!E1888,'Weather Data'!E1890),0))</f>
        <v>26.100000381469727</v>
      </c>
      <c r="J1889">
        <f>IF(F1889&lt;&gt;"",MAX('DDD Model Calculations'!$D$20-'Weather Data'!F1889,0),MAX('DDD Model Calculations'!$D$20-AVERAGE('Weather Data'!F1888,'Weather Data'!F1890),0))</f>
        <v>23.900000095367432</v>
      </c>
      <c r="K1889">
        <f>IF(G1889&lt;&gt;"",MAX('DDD Model Calculations'!$D$20-'Weather Data'!G1889,0),MAX('DDD Model Calculations'!$D$20-AVERAGE('Weather Data'!G1888,'Weather Data'!G1890),0))</f>
        <v>38</v>
      </c>
      <c r="L1889" s="2">
        <f t="shared" si="145"/>
        <v>43527</v>
      </c>
      <c r="M1889">
        <f t="shared" si="146"/>
        <v>20064.300004549325</v>
      </c>
      <c r="N1889">
        <f t="shared" si="147"/>
        <v>21128.299996845424</v>
      </c>
      <c r="O1889">
        <f t="shared" si="148"/>
        <v>24181.199999779463</v>
      </c>
      <c r="P1889">
        <f t="shared" si="149"/>
        <v>29758.700009562075</v>
      </c>
    </row>
    <row r="1890" spans="1:16" x14ac:dyDescent="0.4">
      <c r="A1890" s="1">
        <v>2019</v>
      </c>
      <c r="B1890" s="1">
        <v>3</v>
      </c>
      <c r="C1890" s="1">
        <v>4</v>
      </c>
      <c r="D1890" s="1">
        <v>-11</v>
      </c>
      <c r="E1890" s="1">
        <v>-12.5</v>
      </c>
      <c r="F1890" s="1">
        <v>-10.10000038146973</v>
      </c>
      <c r="G1890" s="1">
        <v>-18.89999961853027</v>
      </c>
      <c r="H1890">
        <f>IF(D1890&lt;&gt;"",MAX('DDD Model Calculations'!$D$20-'Weather Data'!D1890,0),MAX('DDD Model Calculations'!$D$20-AVERAGE('Weather Data'!D1889,'Weather Data'!D1891),0))</f>
        <v>29</v>
      </c>
      <c r="I1890">
        <f>IF(E1890&lt;&gt;"",MAX('DDD Model Calculations'!$D$20-'Weather Data'!E1890,0),MAX('DDD Model Calculations'!$D$20-AVERAGE('Weather Data'!E1889,'Weather Data'!E1891),0))</f>
        <v>30.5</v>
      </c>
      <c r="J1890">
        <f>IF(F1890&lt;&gt;"",MAX('DDD Model Calculations'!$D$20-'Weather Data'!F1890,0),MAX('DDD Model Calculations'!$D$20-AVERAGE('Weather Data'!F1889,'Weather Data'!F1891),0))</f>
        <v>28.10000038146973</v>
      </c>
      <c r="K1890">
        <f>IF(G1890&lt;&gt;"",MAX('DDD Model Calculations'!$D$20-'Weather Data'!G1890,0),MAX('DDD Model Calculations'!$D$20-AVERAGE('Weather Data'!G1889,'Weather Data'!G1891),0))</f>
        <v>36.899999618530273</v>
      </c>
      <c r="L1890" s="2">
        <f t="shared" si="145"/>
        <v>43528</v>
      </c>
      <c r="M1890">
        <f t="shared" si="146"/>
        <v>20093.300004549325</v>
      </c>
      <c r="N1890">
        <f t="shared" si="147"/>
        <v>21158.799996845424</v>
      </c>
      <c r="O1890">
        <f t="shared" si="148"/>
        <v>24209.300000160933</v>
      </c>
      <c r="P1890">
        <f t="shared" si="149"/>
        <v>29795.600009180605</v>
      </c>
    </row>
    <row r="1891" spans="1:16" x14ac:dyDescent="0.4">
      <c r="A1891" s="1">
        <v>2019</v>
      </c>
      <c r="B1891" s="1">
        <v>3</v>
      </c>
      <c r="C1891" s="1">
        <v>5</v>
      </c>
      <c r="D1891" s="1">
        <v>-12</v>
      </c>
      <c r="E1891" s="1">
        <v>-12.39999961853027</v>
      </c>
      <c r="F1891" s="1">
        <v>-13.5</v>
      </c>
      <c r="G1891" s="1">
        <v>-20.79999923706055</v>
      </c>
      <c r="H1891">
        <f>IF(D1891&lt;&gt;"",MAX('DDD Model Calculations'!$D$20-'Weather Data'!D1891,0),MAX('DDD Model Calculations'!$D$20-AVERAGE('Weather Data'!D1890,'Weather Data'!D1892),0))</f>
        <v>30</v>
      </c>
      <c r="I1891">
        <f>IF(E1891&lt;&gt;"",MAX('DDD Model Calculations'!$D$20-'Weather Data'!E1891,0),MAX('DDD Model Calculations'!$D$20-AVERAGE('Weather Data'!E1890,'Weather Data'!E1892),0))</f>
        <v>30.39999961853027</v>
      </c>
      <c r="J1891">
        <f>IF(F1891&lt;&gt;"",MAX('DDD Model Calculations'!$D$20-'Weather Data'!F1891,0),MAX('DDD Model Calculations'!$D$20-AVERAGE('Weather Data'!F1890,'Weather Data'!F1892),0))</f>
        <v>31.5</v>
      </c>
      <c r="K1891">
        <f>IF(G1891&lt;&gt;"",MAX('DDD Model Calculations'!$D$20-'Weather Data'!G1891,0),MAX('DDD Model Calculations'!$D$20-AVERAGE('Weather Data'!G1890,'Weather Data'!G1892),0))</f>
        <v>38.799999237060547</v>
      </c>
      <c r="L1891" s="2">
        <f t="shared" si="145"/>
        <v>43529</v>
      </c>
      <c r="M1891">
        <f t="shared" si="146"/>
        <v>20123.300004549325</v>
      </c>
      <c r="N1891">
        <f t="shared" si="147"/>
        <v>21189.199996463954</v>
      </c>
      <c r="O1891">
        <f t="shared" si="148"/>
        <v>24240.800000160933</v>
      </c>
      <c r="P1891">
        <f t="shared" si="149"/>
        <v>29834.400008417666</v>
      </c>
    </row>
    <row r="1892" spans="1:16" x14ac:dyDescent="0.4">
      <c r="A1892" s="1">
        <v>2019</v>
      </c>
      <c r="B1892" s="1">
        <v>3</v>
      </c>
      <c r="C1892" s="1">
        <v>6</v>
      </c>
      <c r="D1892" s="1">
        <v>-12</v>
      </c>
      <c r="E1892" s="1">
        <v>-12.30000019073486</v>
      </c>
      <c r="F1892" s="1">
        <v>-15.39999961853027</v>
      </c>
      <c r="G1892" s="1">
        <v>-19.39999961853027</v>
      </c>
      <c r="H1892">
        <f>IF(D1892&lt;&gt;"",MAX('DDD Model Calculations'!$D$20-'Weather Data'!D1892,0),MAX('DDD Model Calculations'!$D$20-AVERAGE('Weather Data'!D1891,'Weather Data'!D1893),0))</f>
        <v>30</v>
      </c>
      <c r="I1892">
        <f>IF(E1892&lt;&gt;"",MAX('DDD Model Calculations'!$D$20-'Weather Data'!E1892,0),MAX('DDD Model Calculations'!$D$20-AVERAGE('Weather Data'!E1891,'Weather Data'!E1893),0))</f>
        <v>30.30000019073486</v>
      </c>
      <c r="J1892">
        <f>IF(F1892&lt;&gt;"",MAX('DDD Model Calculations'!$D$20-'Weather Data'!F1892,0),MAX('DDD Model Calculations'!$D$20-AVERAGE('Weather Data'!F1891,'Weather Data'!F1893),0))</f>
        <v>33.399999618530273</v>
      </c>
      <c r="K1892">
        <f>IF(G1892&lt;&gt;"",MAX('DDD Model Calculations'!$D$20-'Weather Data'!G1892,0),MAX('DDD Model Calculations'!$D$20-AVERAGE('Weather Data'!G1891,'Weather Data'!G1893),0))</f>
        <v>37.399999618530273</v>
      </c>
      <c r="L1892" s="2">
        <f t="shared" si="145"/>
        <v>43530</v>
      </c>
      <c r="M1892">
        <f t="shared" si="146"/>
        <v>20153.300004549325</v>
      </c>
      <c r="N1892">
        <f t="shared" si="147"/>
        <v>21219.499996654689</v>
      </c>
      <c r="O1892">
        <f t="shared" si="148"/>
        <v>24274.199999779463</v>
      </c>
      <c r="P1892">
        <f t="shared" si="149"/>
        <v>29871.800008036196</v>
      </c>
    </row>
    <row r="1893" spans="1:16" x14ac:dyDescent="0.4">
      <c r="A1893" s="1">
        <v>2019</v>
      </c>
      <c r="B1893" s="1">
        <v>3</v>
      </c>
      <c r="C1893" s="1">
        <v>7</v>
      </c>
      <c r="D1893" s="1">
        <v>-10</v>
      </c>
      <c r="E1893" s="1">
        <v>-12.80000019073486</v>
      </c>
      <c r="F1893" s="1">
        <v>-15.10000038146973</v>
      </c>
      <c r="G1893" s="1">
        <v>-14</v>
      </c>
      <c r="H1893">
        <f>IF(D1893&lt;&gt;"",MAX('DDD Model Calculations'!$D$20-'Weather Data'!D1893,0),MAX('DDD Model Calculations'!$D$20-AVERAGE('Weather Data'!D1892,'Weather Data'!D1894),0))</f>
        <v>28</v>
      </c>
      <c r="I1893">
        <f>IF(E1893&lt;&gt;"",MAX('DDD Model Calculations'!$D$20-'Weather Data'!E1893,0),MAX('DDD Model Calculations'!$D$20-AVERAGE('Weather Data'!E1892,'Weather Data'!E1894),0))</f>
        <v>30.80000019073486</v>
      </c>
      <c r="J1893">
        <f>IF(F1893&lt;&gt;"",MAX('DDD Model Calculations'!$D$20-'Weather Data'!F1893,0),MAX('DDD Model Calculations'!$D$20-AVERAGE('Weather Data'!F1892,'Weather Data'!F1894),0))</f>
        <v>33.100000381469727</v>
      </c>
      <c r="K1893">
        <f>IF(G1893&lt;&gt;"",MAX('DDD Model Calculations'!$D$20-'Weather Data'!G1893,0),MAX('DDD Model Calculations'!$D$20-AVERAGE('Weather Data'!G1892,'Weather Data'!G1894),0))</f>
        <v>32</v>
      </c>
      <c r="L1893" s="2">
        <f t="shared" si="145"/>
        <v>43531</v>
      </c>
      <c r="M1893">
        <f t="shared" si="146"/>
        <v>20181.300004549325</v>
      </c>
      <c r="N1893">
        <f t="shared" si="147"/>
        <v>21250.299996845424</v>
      </c>
      <c r="O1893">
        <f t="shared" si="148"/>
        <v>24307.300000160933</v>
      </c>
      <c r="P1893">
        <f t="shared" si="149"/>
        <v>29903.800008036196</v>
      </c>
    </row>
    <row r="1894" spans="1:16" x14ac:dyDescent="0.4">
      <c r="A1894" s="1">
        <v>2019</v>
      </c>
      <c r="B1894" s="1">
        <v>3</v>
      </c>
      <c r="C1894" s="1">
        <v>8</v>
      </c>
      <c r="D1894" s="1">
        <v>-8.1000003814697266</v>
      </c>
      <c r="E1894" s="1">
        <v>-11.89999961853027</v>
      </c>
      <c r="F1894" s="1">
        <v>-8.6000003814697266</v>
      </c>
      <c r="G1894" s="1">
        <v>-10</v>
      </c>
      <c r="H1894">
        <f>IF(D1894&lt;&gt;"",MAX('DDD Model Calculations'!$D$20-'Weather Data'!D1894,0),MAX('DDD Model Calculations'!$D$20-AVERAGE('Weather Data'!D1893,'Weather Data'!D1895),0))</f>
        <v>26.100000381469727</v>
      </c>
      <c r="I1894">
        <f>IF(E1894&lt;&gt;"",MAX('DDD Model Calculations'!$D$20-'Weather Data'!E1894,0),MAX('DDD Model Calculations'!$D$20-AVERAGE('Weather Data'!E1893,'Weather Data'!E1895),0))</f>
        <v>29.89999961853027</v>
      </c>
      <c r="J1894">
        <f>IF(F1894&lt;&gt;"",MAX('DDD Model Calculations'!$D$20-'Weather Data'!F1894,0),MAX('DDD Model Calculations'!$D$20-AVERAGE('Weather Data'!F1893,'Weather Data'!F1895),0))</f>
        <v>26.600000381469727</v>
      </c>
      <c r="K1894">
        <f>IF(G1894&lt;&gt;"",MAX('DDD Model Calculations'!$D$20-'Weather Data'!G1894,0),MAX('DDD Model Calculations'!$D$20-AVERAGE('Weather Data'!G1893,'Weather Data'!G1895),0))</f>
        <v>28</v>
      </c>
      <c r="L1894" s="2">
        <f t="shared" si="145"/>
        <v>43532</v>
      </c>
      <c r="M1894">
        <f t="shared" si="146"/>
        <v>20207.400004930794</v>
      </c>
      <c r="N1894">
        <f t="shared" si="147"/>
        <v>21280.199996463954</v>
      </c>
      <c r="O1894">
        <f t="shared" si="148"/>
        <v>24333.900000542402</v>
      </c>
      <c r="P1894">
        <f t="shared" si="149"/>
        <v>29931.800008036196</v>
      </c>
    </row>
    <row r="1895" spans="1:16" x14ac:dyDescent="0.4">
      <c r="A1895" s="1">
        <v>2019</v>
      </c>
      <c r="B1895" s="1">
        <v>3</v>
      </c>
      <c r="C1895" s="1">
        <v>9</v>
      </c>
      <c r="D1895" s="1">
        <v>-5.4000000953674316</v>
      </c>
      <c r="E1895" s="1">
        <v>-8</v>
      </c>
      <c r="F1895" s="1">
        <v>-7.6999998092651367</v>
      </c>
      <c r="G1895" s="1">
        <v>-2.5</v>
      </c>
      <c r="H1895">
        <f>IF(D1895&lt;&gt;"",MAX('DDD Model Calculations'!$D$20-'Weather Data'!D1895,0),MAX('DDD Model Calculations'!$D$20-AVERAGE('Weather Data'!D1894,'Weather Data'!D1896),0))</f>
        <v>23.400000095367432</v>
      </c>
      <c r="I1895">
        <f>IF(E1895&lt;&gt;"",MAX('DDD Model Calculations'!$D$20-'Weather Data'!E1895,0),MAX('DDD Model Calculations'!$D$20-AVERAGE('Weather Data'!E1894,'Weather Data'!E1896),0))</f>
        <v>26</v>
      </c>
      <c r="J1895">
        <f>IF(F1895&lt;&gt;"",MAX('DDD Model Calculations'!$D$20-'Weather Data'!F1895,0),MAX('DDD Model Calculations'!$D$20-AVERAGE('Weather Data'!F1894,'Weather Data'!F1896),0))</f>
        <v>25.699999809265137</v>
      </c>
      <c r="K1895">
        <f>IF(G1895&lt;&gt;"",MAX('DDD Model Calculations'!$D$20-'Weather Data'!G1895,0),MAX('DDD Model Calculations'!$D$20-AVERAGE('Weather Data'!G1894,'Weather Data'!G1896),0))</f>
        <v>20.5</v>
      </c>
      <c r="L1895" s="2">
        <f t="shared" si="145"/>
        <v>43533</v>
      </c>
      <c r="M1895">
        <f t="shared" si="146"/>
        <v>20230.800005026162</v>
      </c>
      <c r="N1895">
        <f t="shared" si="147"/>
        <v>21306.199996463954</v>
      </c>
      <c r="O1895">
        <f t="shared" si="148"/>
        <v>24359.600000351667</v>
      </c>
      <c r="P1895">
        <f t="shared" si="149"/>
        <v>29952.300008036196</v>
      </c>
    </row>
    <row r="1896" spans="1:16" x14ac:dyDescent="0.4">
      <c r="A1896" s="1">
        <v>2019</v>
      </c>
      <c r="B1896" s="1">
        <v>3</v>
      </c>
      <c r="C1896" s="1">
        <v>10</v>
      </c>
      <c r="D1896" s="1">
        <v>3</v>
      </c>
      <c r="E1896" s="1">
        <v>3.2000000476837158</v>
      </c>
      <c r="F1896" s="1">
        <v>-2.2999999523162842</v>
      </c>
      <c r="G1896" s="1">
        <v>-1.299999952316284</v>
      </c>
      <c r="H1896">
        <f>IF(D1896&lt;&gt;"",MAX('DDD Model Calculations'!$D$20-'Weather Data'!D1896,0),MAX('DDD Model Calculations'!$D$20-AVERAGE('Weather Data'!D1895,'Weather Data'!D1897),0))</f>
        <v>15</v>
      </c>
      <c r="I1896">
        <f>IF(E1896&lt;&gt;"",MAX('DDD Model Calculations'!$D$20-'Weather Data'!E1896,0),MAX('DDD Model Calculations'!$D$20-AVERAGE('Weather Data'!E1895,'Weather Data'!E1897),0))</f>
        <v>14.799999952316284</v>
      </c>
      <c r="J1896">
        <f>IF(F1896&lt;&gt;"",MAX('DDD Model Calculations'!$D$20-'Weather Data'!F1896,0),MAX('DDD Model Calculations'!$D$20-AVERAGE('Weather Data'!F1895,'Weather Data'!F1897),0))</f>
        <v>20.299999952316284</v>
      </c>
      <c r="K1896">
        <f>IF(G1896&lt;&gt;"",MAX('DDD Model Calculations'!$D$20-'Weather Data'!G1896,0),MAX('DDD Model Calculations'!$D$20-AVERAGE('Weather Data'!G1895,'Weather Data'!G1897),0))</f>
        <v>19.299999952316284</v>
      </c>
      <c r="L1896" s="2">
        <f t="shared" si="145"/>
        <v>43534</v>
      </c>
      <c r="M1896">
        <f t="shared" si="146"/>
        <v>20245.800005026162</v>
      </c>
      <c r="N1896">
        <f t="shared" si="147"/>
        <v>21320.999996416271</v>
      </c>
      <c r="O1896">
        <f t="shared" si="148"/>
        <v>24379.900000303984</v>
      </c>
      <c r="P1896">
        <f t="shared" si="149"/>
        <v>29971.600007988513</v>
      </c>
    </row>
    <row r="1897" spans="1:16" x14ac:dyDescent="0.4">
      <c r="A1897" s="1">
        <v>2019</v>
      </c>
      <c r="B1897" s="1">
        <v>3</v>
      </c>
      <c r="C1897" s="1">
        <v>11</v>
      </c>
      <c r="D1897" s="1">
        <v>0</v>
      </c>
      <c r="E1897" s="1">
        <v>-1</v>
      </c>
      <c r="F1897" s="1">
        <v>-0.10000000149011611</v>
      </c>
      <c r="G1897" s="1">
        <v>-6.0999999046325684</v>
      </c>
      <c r="H1897">
        <f>IF(D1897&lt;&gt;"",MAX('DDD Model Calculations'!$D$20-'Weather Data'!D1897,0),MAX('DDD Model Calculations'!$D$20-AVERAGE('Weather Data'!D1896,'Weather Data'!D1898),0))</f>
        <v>18</v>
      </c>
      <c r="I1897">
        <f>IF(E1897&lt;&gt;"",MAX('DDD Model Calculations'!$D$20-'Weather Data'!E1897,0),MAX('DDD Model Calculations'!$D$20-AVERAGE('Weather Data'!E1896,'Weather Data'!E1898),0))</f>
        <v>19</v>
      </c>
      <c r="J1897">
        <f>IF(F1897&lt;&gt;"",MAX('DDD Model Calculations'!$D$20-'Weather Data'!F1897,0),MAX('DDD Model Calculations'!$D$20-AVERAGE('Weather Data'!F1896,'Weather Data'!F1898),0))</f>
        <v>18.100000001490116</v>
      </c>
      <c r="K1897">
        <f>IF(G1897&lt;&gt;"",MAX('DDD Model Calculations'!$D$20-'Weather Data'!G1897,0),MAX('DDD Model Calculations'!$D$20-AVERAGE('Weather Data'!G1896,'Weather Data'!G1898),0))</f>
        <v>24.099999904632568</v>
      </c>
      <c r="L1897" s="2">
        <f t="shared" si="145"/>
        <v>43535</v>
      </c>
      <c r="M1897">
        <f t="shared" si="146"/>
        <v>20263.800005026162</v>
      </c>
      <c r="N1897">
        <f t="shared" si="147"/>
        <v>21339.999996416271</v>
      </c>
      <c r="O1897">
        <f t="shared" si="148"/>
        <v>24398.000000305474</v>
      </c>
      <c r="P1897">
        <f t="shared" si="149"/>
        <v>29995.700007893145</v>
      </c>
    </row>
    <row r="1898" spans="1:16" x14ac:dyDescent="0.4">
      <c r="A1898" s="1">
        <v>2019</v>
      </c>
      <c r="B1898" s="1">
        <v>3</v>
      </c>
      <c r="C1898" s="1">
        <v>12</v>
      </c>
      <c r="D1898" s="1">
        <v>0.10000000149011611</v>
      </c>
      <c r="E1898" s="1">
        <v>-0.40000000596046448</v>
      </c>
      <c r="F1898" s="1">
        <v>-4.3000001907348633</v>
      </c>
      <c r="G1898" s="1">
        <v>-5</v>
      </c>
      <c r="H1898">
        <f>IF(D1898&lt;&gt;"",MAX('DDD Model Calculations'!$D$20-'Weather Data'!D1898,0),MAX('DDD Model Calculations'!$D$20-AVERAGE('Weather Data'!D1897,'Weather Data'!D1899),0))</f>
        <v>17.899999998509884</v>
      </c>
      <c r="I1898">
        <f>IF(E1898&lt;&gt;"",MAX('DDD Model Calculations'!$D$20-'Weather Data'!E1898,0),MAX('DDD Model Calculations'!$D$20-AVERAGE('Weather Data'!E1897,'Weather Data'!E1899),0))</f>
        <v>18.400000005960464</v>
      </c>
      <c r="J1898">
        <f>IF(F1898&lt;&gt;"",MAX('DDD Model Calculations'!$D$20-'Weather Data'!F1898,0),MAX('DDD Model Calculations'!$D$20-AVERAGE('Weather Data'!F1897,'Weather Data'!F1899),0))</f>
        <v>22.300000190734863</v>
      </c>
      <c r="K1898">
        <f>IF(G1898&lt;&gt;"",MAX('DDD Model Calculations'!$D$20-'Weather Data'!G1898,0),MAX('DDD Model Calculations'!$D$20-AVERAGE('Weather Data'!G1897,'Weather Data'!G1899),0))</f>
        <v>23</v>
      </c>
      <c r="L1898" s="2">
        <f t="shared" si="145"/>
        <v>43536</v>
      </c>
      <c r="M1898">
        <f t="shared" si="146"/>
        <v>20281.700005024672</v>
      </c>
      <c r="N1898">
        <f t="shared" si="147"/>
        <v>21358.399996422231</v>
      </c>
      <c r="O1898">
        <f t="shared" si="148"/>
        <v>24420.300000496209</v>
      </c>
      <c r="P1898">
        <f t="shared" si="149"/>
        <v>30018.700007893145</v>
      </c>
    </row>
    <row r="1899" spans="1:16" x14ac:dyDescent="0.4">
      <c r="A1899" s="1">
        <v>2019</v>
      </c>
      <c r="B1899" s="1">
        <v>3</v>
      </c>
      <c r="C1899" s="1">
        <v>13</v>
      </c>
      <c r="D1899" s="1">
        <v>0.69999998807907104</v>
      </c>
      <c r="E1899" s="1">
        <v>1.200000047683716</v>
      </c>
      <c r="F1899" s="1">
        <v>-3.2999999523162842</v>
      </c>
      <c r="G1899" s="1">
        <v>3</v>
      </c>
      <c r="H1899">
        <f>IF(D1899&lt;&gt;"",MAX('DDD Model Calculations'!$D$20-'Weather Data'!D1899,0),MAX('DDD Model Calculations'!$D$20-AVERAGE('Weather Data'!D1898,'Weather Data'!D1900),0))</f>
        <v>17.300000011920929</v>
      </c>
      <c r="I1899">
        <f>IF(E1899&lt;&gt;"",MAX('DDD Model Calculations'!$D$20-'Weather Data'!E1899,0),MAX('DDD Model Calculations'!$D$20-AVERAGE('Weather Data'!E1898,'Weather Data'!E1900),0))</f>
        <v>16.799999952316284</v>
      </c>
      <c r="J1899">
        <f>IF(F1899&lt;&gt;"",MAX('DDD Model Calculations'!$D$20-'Weather Data'!F1899,0),MAX('DDD Model Calculations'!$D$20-AVERAGE('Weather Data'!F1898,'Weather Data'!F1900),0))</f>
        <v>21.299999952316284</v>
      </c>
      <c r="K1899">
        <f>IF(G1899&lt;&gt;"",MAX('DDD Model Calculations'!$D$20-'Weather Data'!G1899,0),MAX('DDD Model Calculations'!$D$20-AVERAGE('Weather Data'!G1898,'Weather Data'!G1900),0))</f>
        <v>15</v>
      </c>
      <c r="L1899" s="2">
        <f t="shared" si="145"/>
        <v>43537</v>
      </c>
      <c r="M1899">
        <f t="shared" si="146"/>
        <v>20299.000005036592</v>
      </c>
      <c r="N1899">
        <f t="shared" si="147"/>
        <v>21375.199996374547</v>
      </c>
      <c r="O1899">
        <f t="shared" si="148"/>
        <v>24441.600000448525</v>
      </c>
      <c r="P1899">
        <f t="shared" si="149"/>
        <v>30033.700007893145</v>
      </c>
    </row>
    <row r="1900" spans="1:16" x14ac:dyDescent="0.4">
      <c r="A1900" s="1">
        <v>2019</v>
      </c>
      <c r="B1900" s="1">
        <v>3</v>
      </c>
      <c r="C1900" s="1">
        <v>14</v>
      </c>
      <c r="D1900" s="1">
        <v>5.1999998092651367</v>
      </c>
      <c r="E1900" s="1">
        <v>7.9000000953674316</v>
      </c>
      <c r="F1900" s="1">
        <v>2.5</v>
      </c>
      <c r="G1900" s="1">
        <v>1.8999999761581421</v>
      </c>
      <c r="H1900">
        <f>IF(D1900&lt;&gt;"",MAX('DDD Model Calculations'!$D$20-'Weather Data'!D1900,0),MAX('DDD Model Calculations'!$D$20-AVERAGE('Weather Data'!D1899,'Weather Data'!D1901),0))</f>
        <v>12.800000190734863</v>
      </c>
      <c r="I1900">
        <f>IF(E1900&lt;&gt;"",MAX('DDD Model Calculations'!$D$20-'Weather Data'!E1900,0),MAX('DDD Model Calculations'!$D$20-AVERAGE('Weather Data'!E1899,'Weather Data'!E1901),0))</f>
        <v>10.099999904632568</v>
      </c>
      <c r="J1900">
        <f>IF(F1900&lt;&gt;"",MAX('DDD Model Calculations'!$D$20-'Weather Data'!F1900,0),MAX('DDD Model Calculations'!$D$20-AVERAGE('Weather Data'!F1899,'Weather Data'!F1901),0))</f>
        <v>15.5</v>
      </c>
      <c r="K1900">
        <f>IF(G1900&lt;&gt;"",MAX('DDD Model Calculations'!$D$20-'Weather Data'!G1900,0),MAX('DDD Model Calculations'!$D$20-AVERAGE('Weather Data'!G1899,'Weather Data'!G1901),0))</f>
        <v>16.100000023841858</v>
      </c>
      <c r="L1900" s="2">
        <f t="shared" si="145"/>
        <v>43538</v>
      </c>
      <c r="M1900">
        <f t="shared" si="146"/>
        <v>20311.800005227327</v>
      </c>
      <c r="N1900">
        <f t="shared" si="147"/>
        <v>21385.29999627918</v>
      </c>
      <c r="O1900">
        <f t="shared" si="148"/>
        <v>24457.100000448525</v>
      </c>
      <c r="P1900">
        <f t="shared" si="149"/>
        <v>30049.800007916987</v>
      </c>
    </row>
    <row r="1901" spans="1:16" x14ac:dyDescent="0.4">
      <c r="A1901" s="1">
        <v>2019</v>
      </c>
      <c r="B1901" s="1">
        <v>3</v>
      </c>
      <c r="C1901" s="1">
        <v>15</v>
      </c>
      <c r="D1901" s="1">
        <v>4.9000000953674316</v>
      </c>
      <c r="E1901" s="1">
        <v>4.1999998092651367</v>
      </c>
      <c r="F1901" s="1">
        <v>4.9000000953674316</v>
      </c>
      <c r="G1901" s="1">
        <v>-4.5</v>
      </c>
      <c r="H1901">
        <f>IF(D1901&lt;&gt;"",MAX('DDD Model Calculations'!$D$20-'Weather Data'!D1901,0),MAX('DDD Model Calculations'!$D$20-AVERAGE('Weather Data'!D1900,'Weather Data'!D1902),0))</f>
        <v>13.099999904632568</v>
      </c>
      <c r="I1901">
        <f>IF(E1901&lt;&gt;"",MAX('DDD Model Calculations'!$D$20-'Weather Data'!E1901,0),MAX('DDD Model Calculations'!$D$20-AVERAGE('Weather Data'!E1900,'Weather Data'!E1902),0))</f>
        <v>13.800000190734863</v>
      </c>
      <c r="J1901">
        <f>IF(F1901&lt;&gt;"",MAX('DDD Model Calculations'!$D$20-'Weather Data'!F1901,0),MAX('DDD Model Calculations'!$D$20-AVERAGE('Weather Data'!F1900,'Weather Data'!F1902),0))</f>
        <v>13.099999904632568</v>
      </c>
      <c r="K1901">
        <f>IF(G1901&lt;&gt;"",MAX('DDD Model Calculations'!$D$20-'Weather Data'!G1901,0),MAX('DDD Model Calculations'!$D$20-AVERAGE('Weather Data'!G1900,'Weather Data'!G1902),0))</f>
        <v>22.5</v>
      </c>
      <c r="L1901" s="2">
        <f t="shared" si="145"/>
        <v>43539</v>
      </c>
      <c r="M1901">
        <f t="shared" si="146"/>
        <v>20324.90000513196</v>
      </c>
      <c r="N1901">
        <f t="shared" si="147"/>
        <v>21399.099996469915</v>
      </c>
      <c r="O1901">
        <f t="shared" si="148"/>
        <v>24470.200000353158</v>
      </c>
      <c r="P1901">
        <f t="shared" si="149"/>
        <v>30072.300007916987</v>
      </c>
    </row>
    <row r="1902" spans="1:16" x14ac:dyDescent="0.4">
      <c r="A1902" s="1">
        <v>2019</v>
      </c>
      <c r="B1902" s="1">
        <v>3</v>
      </c>
      <c r="C1902" s="1">
        <v>16</v>
      </c>
      <c r="D1902" s="1">
        <v>-1.5</v>
      </c>
      <c r="E1902" s="1">
        <v>-2.2000000476837158</v>
      </c>
      <c r="F1902" s="1">
        <v>-2.4000000953674321</v>
      </c>
      <c r="G1902" s="1">
        <v>-5</v>
      </c>
      <c r="H1902">
        <f>IF(D1902&lt;&gt;"",MAX('DDD Model Calculations'!$D$20-'Weather Data'!D1902,0),MAX('DDD Model Calculations'!$D$20-AVERAGE('Weather Data'!D1901,'Weather Data'!D1903),0))</f>
        <v>19.5</v>
      </c>
      <c r="I1902">
        <f>IF(E1902&lt;&gt;"",MAX('DDD Model Calculations'!$D$20-'Weather Data'!E1902,0),MAX('DDD Model Calculations'!$D$20-AVERAGE('Weather Data'!E1901,'Weather Data'!E1903),0))</f>
        <v>20.200000047683716</v>
      </c>
      <c r="J1902">
        <f>IF(F1902&lt;&gt;"",MAX('DDD Model Calculations'!$D$20-'Weather Data'!F1902,0),MAX('DDD Model Calculations'!$D$20-AVERAGE('Weather Data'!F1901,'Weather Data'!F1903),0))</f>
        <v>20.400000095367432</v>
      </c>
      <c r="K1902">
        <f>IF(G1902&lt;&gt;"",MAX('DDD Model Calculations'!$D$20-'Weather Data'!G1902,0),MAX('DDD Model Calculations'!$D$20-AVERAGE('Weather Data'!G1901,'Weather Data'!G1903),0))</f>
        <v>23</v>
      </c>
      <c r="L1902" s="2">
        <f t="shared" si="145"/>
        <v>43540</v>
      </c>
      <c r="M1902">
        <f t="shared" si="146"/>
        <v>20344.40000513196</v>
      </c>
      <c r="N1902">
        <f t="shared" si="147"/>
        <v>21419.299996517599</v>
      </c>
      <c r="O1902">
        <f t="shared" si="148"/>
        <v>24490.600000448525</v>
      </c>
      <c r="P1902">
        <f t="shared" si="149"/>
        <v>30095.300007916987</v>
      </c>
    </row>
    <row r="1903" spans="1:16" x14ac:dyDescent="0.4">
      <c r="A1903" s="1">
        <v>2019</v>
      </c>
      <c r="B1903" s="1">
        <v>3</v>
      </c>
      <c r="C1903" s="1">
        <v>17</v>
      </c>
      <c r="D1903" s="1">
        <v>-2.2000000476837158</v>
      </c>
      <c r="E1903" s="1">
        <v>-1.700000047683716</v>
      </c>
      <c r="F1903" s="1">
        <v>-5.8000001907348633</v>
      </c>
      <c r="G1903" s="1">
        <v>-6.6999998092651367</v>
      </c>
      <c r="H1903">
        <f>IF(D1903&lt;&gt;"",MAX('DDD Model Calculations'!$D$20-'Weather Data'!D1903,0),MAX('DDD Model Calculations'!$D$20-AVERAGE('Weather Data'!D1902,'Weather Data'!D1904),0))</f>
        <v>20.200000047683716</v>
      </c>
      <c r="I1903">
        <f>IF(E1903&lt;&gt;"",MAX('DDD Model Calculations'!$D$20-'Weather Data'!E1903,0),MAX('DDD Model Calculations'!$D$20-AVERAGE('Weather Data'!E1902,'Weather Data'!E1904),0))</f>
        <v>19.700000047683716</v>
      </c>
      <c r="J1903">
        <f>IF(F1903&lt;&gt;"",MAX('DDD Model Calculations'!$D$20-'Weather Data'!F1903,0),MAX('DDD Model Calculations'!$D$20-AVERAGE('Weather Data'!F1902,'Weather Data'!F1904),0))</f>
        <v>23.800000190734863</v>
      </c>
      <c r="K1903">
        <f>IF(G1903&lt;&gt;"",MAX('DDD Model Calculations'!$D$20-'Weather Data'!G1903,0),MAX('DDD Model Calculations'!$D$20-AVERAGE('Weather Data'!G1902,'Weather Data'!G1904),0))</f>
        <v>24.699999809265137</v>
      </c>
      <c r="L1903" s="2">
        <f t="shared" si="145"/>
        <v>43541</v>
      </c>
      <c r="M1903">
        <f t="shared" si="146"/>
        <v>20364.600005179644</v>
      </c>
      <c r="N1903">
        <f t="shared" si="147"/>
        <v>21438.999996565282</v>
      </c>
      <c r="O1903">
        <f t="shared" si="148"/>
        <v>24514.40000063926</v>
      </c>
      <c r="P1903">
        <f t="shared" si="149"/>
        <v>30120.000007726252</v>
      </c>
    </row>
    <row r="1904" spans="1:16" x14ac:dyDescent="0.4">
      <c r="A1904" s="1">
        <v>2019</v>
      </c>
      <c r="B1904" s="1">
        <v>3</v>
      </c>
      <c r="C1904" s="1">
        <v>18</v>
      </c>
      <c r="D1904" s="1">
        <v>-0.30000001192092901</v>
      </c>
      <c r="E1904" s="1">
        <v>-0.89999997615814209</v>
      </c>
      <c r="F1904" s="1">
        <v>-7.6999998092651367</v>
      </c>
      <c r="G1904" s="1">
        <v>-0.60000002384185791</v>
      </c>
      <c r="H1904">
        <f>IF(D1904&lt;&gt;"",MAX('DDD Model Calculations'!$D$20-'Weather Data'!D1904,0),MAX('DDD Model Calculations'!$D$20-AVERAGE('Weather Data'!D1903,'Weather Data'!D1905),0))</f>
        <v>18.300000011920929</v>
      </c>
      <c r="I1904">
        <f>IF(E1904&lt;&gt;"",MAX('DDD Model Calculations'!$D$20-'Weather Data'!E1904,0),MAX('DDD Model Calculations'!$D$20-AVERAGE('Weather Data'!E1903,'Weather Data'!E1905),0))</f>
        <v>18.899999976158142</v>
      </c>
      <c r="J1904">
        <f>IF(F1904&lt;&gt;"",MAX('DDD Model Calculations'!$D$20-'Weather Data'!F1904,0),MAX('DDD Model Calculations'!$D$20-AVERAGE('Weather Data'!F1903,'Weather Data'!F1905),0))</f>
        <v>25.699999809265137</v>
      </c>
      <c r="K1904">
        <f>IF(G1904&lt;&gt;"",MAX('DDD Model Calculations'!$D$20-'Weather Data'!G1904,0),MAX('DDD Model Calculations'!$D$20-AVERAGE('Weather Data'!G1903,'Weather Data'!G1905),0))</f>
        <v>18.600000023841858</v>
      </c>
      <c r="L1904" s="2">
        <f t="shared" si="145"/>
        <v>43542</v>
      </c>
      <c r="M1904">
        <f t="shared" si="146"/>
        <v>20382.900005191565</v>
      </c>
      <c r="N1904">
        <f t="shared" si="147"/>
        <v>21457.89999654144</v>
      </c>
      <c r="O1904">
        <f t="shared" si="148"/>
        <v>24540.100000448525</v>
      </c>
      <c r="P1904">
        <f t="shared" si="149"/>
        <v>30138.600007750094</v>
      </c>
    </row>
    <row r="1905" spans="1:16" x14ac:dyDescent="0.4">
      <c r="A1905" s="1">
        <v>2019</v>
      </c>
      <c r="B1905" s="1">
        <v>3</v>
      </c>
      <c r="C1905" s="1">
        <v>19</v>
      </c>
      <c r="D1905" s="1">
        <v>0.89999997615814209</v>
      </c>
      <c r="E1905" s="1">
        <v>1.200000047683716</v>
      </c>
      <c r="F1905" s="1">
        <v>-5.5</v>
      </c>
      <c r="G1905" s="1">
        <v>0.60000002384185791</v>
      </c>
      <c r="H1905">
        <f>IF(D1905&lt;&gt;"",MAX('DDD Model Calculations'!$D$20-'Weather Data'!D1905,0),MAX('DDD Model Calculations'!$D$20-AVERAGE('Weather Data'!D1904,'Weather Data'!D1906),0))</f>
        <v>17.100000023841858</v>
      </c>
      <c r="I1905">
        <f>IF(E1905&lt;&gt;"",MAX('DDD Model Calculations'!$D$20-'Weather Data'!E1905,0),MAX('DDD Model Calculations'!$D$20-AVERAGE('Weather Data'!E1904,'Weather Data'!E1906),0))</f>
        <v>16.799999952316284</v>
      </c>
      <c r="J1905">
        <f>IF(F1905&lt;&gt;"",MAX('DDD Model Calculations'!$D$20-'Weather Data'!F1905,0),MAX('DDD Model Calculations'!$D$20-AVERAGE('Weather Data'!F1904,'Weather Data'!F1906),0))</f>
        <v>23.5</v>
      </c>
      <c r="K1905">
        <f>IF(G1905&lt;&gt;"",MAX('DDD Model Calculations'!$D$20-'Weather Data'!G1905,0),MAX('DDD Model Calculations'!$D$20-AVERAGE('Weather Data'!G1904,'Weather Data'!G1906),0))</f>
        <v>17.399999976158142</v>
      </c>
      <c r="L1905" s="2">
        <f t="shared" si="145"/>
        <v>43543</v>
      </c>
      <c r="M1905">
        <f t="shared" si="146"/>
        <v>20400.000005215406</v>
      </c>
      <c r="N1905">
        <f t="shared" si="147"/>
        <v>21474.699996493757</v>
      </c>
      <c r="O1905">
        <f t="shared" si="148"/>
        <v>24563.600000448525</v>
      </c>
      <c r="P1905">
        <f t="shared" si="149"/>
        <v>30156.000007726252</v>
      </c>
    </row>
    <row r="1906" spans="1:16" x14ac:dyDescent="0.4">
      <c r="A1906" s="1">
        <v>2019</v>
      </c>
      <c r="B1906" s="1">
        <v>3</v>
      </c>
      <c r="C1906" s="1">
        <v>20</v>
      </c>
      <c r="D1906" s="1">
        <v>4.5999999046325684</v>
      </c>
      <c r="E1906" s="1">
        <v>2.7000000476837158</v>
      </c>
      <c r="F1906" s="1">
        <v>-0.10000000149011611</v>
      </c>
      <c r="G1906" s="1">
        <v>2.4000000953674321</v>
      </c>
      <c r="H1906">
        <f>IF(D1906&lt;&gt;"",MAX('DDD Model Calculations'!$D$20-'Weather Data'!D1906,0),MAX('DDD Model Calculations'!$D$20-AVERAGE('Weather Data'!D1905,'Weather Data'!D1907),0))</f>
        <v>13.400000095367432</v>
      </c>
      <c r="I1906">
        <f>IF(E1906&lt;&gt;"",MAX('DDD Model Calculations'!$D$20-'Weather Data'!E1906,0),MAX('DDD Model Calculations'!$D$20-AVERAGE('Weather Data'!E1905,'Weather Data'!E1907),0))</f>
        <v>15.299999952316284</v>
      </c>
      <c r="J1906">
        <f>IF(F1906&lt;&gt;"",MAX('DDD Model Calculations'!$D$20-'Weather Data'!F1906,0),MAX('DDD Model Calculations'!$D$20-AVERAGE('Weather Data'!F1905,'Weather Data'!F1907),0))</f>
        <v>18.100000001490116</v>
      </c>
      <c r="K1906">
        <f>IF(G1906&lt;&gt;"",MAX('DDD Model Calculations'!$D$20-'Weather Data'!G1906,0),MAX('DDD Model Calculations'!$D$20-AVERAGE('Weather Data'!G1905,'Weather Data'!G1907),0))</f>
        <v>15.599999904632568</v>
      </c>
      <c r="L1906" s="2">
        <f t="shared" si="145"/>
        <v>43544</v>
      </c>
      <c r="M1906">
        <f t="shared" si="146"/>
        <v>20413.400005310774</v>
      </c>
      <c r="N1906">
        <f t="shared" si="147"/>
        <v>21489.999996446073</v>
      </c>
      <c r="O1906">
        <f t="shared" si="148"/>
        <v>24581.700000450015</v>
      </c>
      <c r="P1906">
        <f t="shared" si="149"/>
        <v>30171.600007630885</v>
      </c>
    </row>
    <row r="1907" spans="1:16" x14ac:dyDescent="0.4">
      <c r="A1907" s="1">
        <v>2019</v>
      </c>
      <c r="B1907" s="1">
        <v>3</v>
      </c>
      <c r="C1907" s="1">
        <v>21</v>
      </c>
      <c r="D1907" s="1">
        <v>5.4000000953674316</v>
      </c>
      <c r="E1907" s="1">
        <v>3.4000000953674321</v>
      </c>
      <c r="F1907" s="1">
        <v>2.9000000953674321</v>
      </c>
      <c r="G1907" s="1">
        <v>3.5999999046325679</v>
      </c>
      <c r="H1907">
        <f>IF(D1907&lt;&gt;"",MAX('DDD Model Calculations'!$D$20-'Weather Data'!D1907,0),MAX('DDD Model Calculations'!$D$20-AVERAGE('Weather Data'!D1906,'Weather Data'!D1908),0))</f>
        <v>12.599999904632568</v>
      </c>
      <c r="I1907">
        <f>IF(E1907&lt;&gt;"",MAX('DDD Model Calculations'!$D$20-'Weather Data'!E1907,0),MAX('DDD Model Calculations'!$D$20-AVERAGE('Weather Data'!E1906,'Weather Data'!E1908),0))</f>
        <v>14.599999904632568</v>
      </c>
      <c r="J1907">
        <f>IF(F1907&lt;&gt;"",MAX('DDD Model Calculations'!$D$20-'Weather Data'!F1907,0),MAX('DDD Model Calculations'!$D$20-AVERAGE('Weather Data'!F1906,'Weather Data'!F1908),0))</f>
        <v>15.099999904632568</v>
      </c>
      <c r="K1907">
        <f>IF(G1907&lt;&gt;"",MAX('DDD Model Calculations'!$D$20-'Weather Data'!G1907,0),MAX('DDD Model Calculations'!$D$20-AVERAGE('Weather Data'!G1906,'Weather Data'!G1908),0))</f>
        <v>14.400000095367432</v>
      </c>
      <c r="L1907" s="2">
        <f t="shared" si="145"/>
        <v>43545</v>
      </c>
      <c r="M1907">
        <f t="shared" si="146"/>
        <v>20426.000005215406</v>
      </c>
      <c r="N1907">
        <f t="shared" si="147"/>
        <v>21504.599996350706</v>
      </c>
      <c r="O1907">
        <f t="shared" si="148"/>
        <v>24596.800000354648</v>
      </c>
      <c r="P1907">
        <f t="shared" si="149"/>
        <v>30186.000007726252</v>
      </c>
    </row>
    <row r="1908" spans="1:16" x14ac:dyDescent="0.4">
      <c r="A1908" s="1">
        <v>2019</v>
      </c>
      <c r="B1908" s="1">
        <v>3</v>
      </c>
      <c r="C1908" s="1">
        <v>22</v>
      </c>
      <c r="D1908" s="1">
        <v>-0.40000000596046448</v>
      </c>
      <c r="E1908" s="1">
        <v>-0.30000001192092901</v>
      </c>
      <c r="F1908" s="1">
        <v>-1</v>
      </c>
      <c r="G1908" s="1">
        <v>-1.700000047683716</v>
      </c>
      <c r="H1908">
        <f>IF(D1908&lt;&gt;"",MAX('DDD Model Calculations'!$D$20-'Weather Data'!D1908,0),MAX('DDD Model Calculations'!$D$20-AVERAGE('Weather Data'!D1907,'Weather Data'!D1909),0))</f>
        <v>18.400000005960464</v>
      </c>
      <c r="I1908">
        <f>IF(E1908&lt;&gt;"",MAX('DDD Model Calculations'!$D$20-'Weather Data'!E1908,0),MAX('DDD Model Calculations'!$D$20-AVERAGE('Weather Data'!E1907,'Weather Data'!E1909),0))</f>
        <v>18.300000011920929</v>
      </c>
      <c r="J1908">
        <f>IF(F1908&lt;&gt;"",MAX('DDD Model Calculations'!$D$20-'Weather Data'!F1908,0),MAX('DDD Model Calculations'!$D$20-AVERAGE('Weather Data'!F1907,'Weather Data'!F1909),0))</f>
        <v>19</v>
      </c>
      <c r="K1908">
        <f>IF(G1908&lt;&gt;"",MAX('DDD Model Calculations'!$D$20-'Weather Data'!G1908,0),MAX('DDD Model Calculations'!$D$20-AVERAGE('Weather Data'!G1907,'Weather Data'!G1909),0))</f>
        <v>19.700000047683716</v>
      </c>
      <c r="L1908" s="2">
        <f t="shared" si="145"/>
        <v>43546</v>
      </c>
      <c r="M1908">
        <f t="shared" si="146"/>
        <v>20444.400005221367</v>
      </c>
      <c r="N1908">
        <f t="shared" si="147"/>
        <v>21522.899996362627</v>
      </c>
      <c r="O1908">
        <f t="shared" si="148"/>
        <v>24615.800000354648</v>
      </c>
      <c r="P1908">
        <f t="shared" si="149"/>
        <v>30205.700007773936</v>
      </c>
    </row>
    <row r="1909" spans="1:16" x14ac:dyDescent="0.4">
      <c r="A1909" s="1">
        <v>2019</v>
      </c>
      <c r="B1909" s="1">
        <v>3</v>
      </c>
      <c r="C1909" s="1">
        <v>23</v>
      </c>
      <c r="D1909" s="1">
        <v>-0.89999997615814209</v>
      </c>
      <c r="E1909" s="1">
        <v>-1.5</v>
      </c>
      <c r="F1909" s="1">
        <v>-4.0999999046325684</v>
      </c>
      <c r="G1909" s="1">
        <v>1.3999999761581421</v>
      </c>
      <c r="H1909">
        <f>IF(D1909&lt;&gt;"",MAX('DDD Model Calculations'!$D$20-'Weather Data'!D1909,0),MAX('DDD Model Calculations'!$D$20-AVERAGE('Weather Data'!D1908,'Weather Data'!D1910),0))</f>
        <v>18.899999976158142</v>
      </c>
      <c r="I1909">
        <f>IF(E1909&lt;&gt;"",MAX('DDD Model Calculations'!$D$20-'Weather Data'!E1909,0),MAX('DDD Model Calculations'!$D$20-AVERAGE('Weather Data'!E1908,'Weather Data'!E1910),0))</f>
        <v>19.5</v>
      </c>
      <c r="J1909">
        <f>IF(F1909&lt;&gt;"",MAX('DDD Model Calculations'!$D$20-'Weather Data'!F1909,0),MAX('DDD Model Calculations'!$D$20-AVERAGE('Weather Data'!F1908,'Weather Data'!F1910),0))</f>
        <v>22.099999904632568</v>
      </c>
      <c r="K1909">
        <f>IF(G1909&lt;&gt;"",MAX('DDD Model Calculations'!$D$20-'Weather Data'!G1909,0),MAX('DDD Model Calculations'!$D$20-AVERAGE('Weather Data'!G1908,'Weather Data'!G1910),0))</f>
        <v>16.600000023841858</v>
      </c>
      <c r="L1909" s="2">
        <f t="shared" si="145"/>
        <v>43547</v>
      </c>
      <c r="M1909">
        <f t="shared" si="146"/>
        <v>20463.300005197525</v>
      </c>
      <c r="N1909">
        <f t="shared" si="147"/>
        <v>21542.399996362627</v>
      </c>
      <c r="O1909">
        <f t="shared" si="148"/>
        <v>24637.90000025928</v>
      </c>
      <c r="P1909">
        <f t="shared" si="149"/>
        <v>30222.300007797778</v>
      </c>
    </row>
    <row r="1910" spans="1:16" x14ac:dyDescent="0.4">
      <c r="A1910" s="1">
        <v>2019</v>
      </c>
      <c r="B1910" s="1">
        <v>3</v>
      </c>
      <c r="C1910" s="1">
        <v>24</v>
      </c>
      <c r="D1910" s="1">
        <v>3.5999999046325679</v>
      </c>
      <c r="E1910" s="1">
        <v>3.7999999523162842</v>
      </c>
      <c r="F1910" s="1">
        <v>-1.799999952316284</v>
      </c>
      <c r="G1910" s="1">
        <v>-3.2999999523162842</v>
      </c>
      <c r="H1910">
        <f>IF(D1910&lt;&gt;"",MAX('DDD Model Calculations'!$D$20-'Weather Data'!D1910,0),MAX('DDD Model Calculations'!$D$20-AVERAGE('Weather Data'!D1909,'Weather Data'!D1911),0))</f>
        <v>14.400000095367432</v>
      </c>
      <c r="I1910">
        <f>IF(E1910&lt;&gt;"",MAX('DDD Model Calculations'!$D$20-'Weather Data'!E1910,0),MAX('DDD Model Calculations'!$D$20-AVERAGE('Weather Data'!E1909,'Weather Data'!E1911),0))</f>
        <v>14.200000047683716</v>
      </c>
      <c r="J1910">
        <f>IF(F1910&lt;&gt;"",MAX('DDD Model Calculations'!$D$20-'Weather Data'!F1910,0),MAX('DDD Model Calculations'!$D$20-AVERAGE('Weather Data'!F1909,'Weather Data'!F1911),0))</f>
        <v>19.799999952316284</v>
      </c>
      <c r="K1910">
        <f>IF(G1910&lt;&gt;"",MAX('DDD Model Calculations'!$D$20-'Weather Data'!G1910,0),MAX('DDD Model Calculations'!$D$20-AVERAGE('Weather Data'!G1909,'Weather Data'!G1911),0))</f>
        <v>21.299999952316284</v>
      </c>
      <c r="L1910" s="2">
        <f t="shared" si="145"/>
        <v>43548</v>
      </c>
      <c r="M1910">
        <f t="shared" si="146"/>
        <v>20477.700005292892</v>
      </c>
      <c r="N1910">
        <f t="shared" si="147"/>
        <v>21556.59999641031</v>
      </c>
      <c r="O1910">
        <f t="shared" si="148"/>
        <v>24657.700000211596</v>
      </c>
      <c r="P1910">
        <f t="shared" si="149"/>
        <v>30243.600007750094</v>
      </c>
    </row>
    <row r="1911" spans="1:16" x14ac:dyDescent="0.4">
      <c r="A1911" s="1">
        <v>2019</v>
      </c>
      <c r="B1911" s="1">
        <v>3</v>
      </c>
      <c r="C1911" s="1">
        <v>25</v>
      </c>
      <c r="D1911" s="1">
        <v>-0.60000002384185791</v>
      </c>
      <c r="E1911" s="1">
        <v>-0.69999998807907104</v>
      </c>
      <c r="F1911" s="1">
        <v>-5</v>
      </c>
      <c r="G1911" s="1">
        <v>-5.1999998092651367</v>
      </c>
      <c r="H1911">
        <f>IF(D1911&lt;&gt;"",MAX('DDD Model Calculations'!$D$20-'Weather Data'!D1911,0),MAX('DDD Model Calculations'!$D$20-AVERAGE('Weather Data'!D1910,'Weather Data'!D1912),0))</f>
        <v>18.600000023841858</v>
      </c>
      <c r="I1911">
        <f>IF(E1911&lt;&gt;"",MAX('DDD Model Calculations'!$D$20-'Weather Data'!E1911,0),MAX('DDD Model Calculations'!$D$20-AVERAGE('Weather Data'!E1910,'Weather Data'!E1912),0))</f>
        <v>18.699999988079071</v>
      </c>
      <c r="J1911">
        <f>IF(F1911&lt;&gt;"",MAX('DDD Model Calculations'!$D$20-'Weather Data'!F1911,0),MAX('DDD Model Calculations'!$D$20-AVERAGE('Weather Data'!F1910,'Weather Data'!F1912),0))</f>
        <v>23</v>
      </c>
      <c r="K1911">
        <f>IF(G1911&lt;&gt;"",MAX('DDD Model Calculations'!$D$20-'Weather Data'!G1911,0),MAX('DDD Model Calculations'!$D$20-AVERAGE('Weather Data'!G1910,'Weather Data'!G1912),0))</f>
        <v>23.199999809265137</v>
      </c>
      <c r="L1911" s="2">
        <f t="shared" si="145"/>
        <v>43549</v>
      </c>
      <c r="M1911">
        <f t="shared" si="146"/>
        <v>20496.300005316734</v>
      </c>
      <c r="N1911">
        <f t="shared" si="147"/>
        <v>21575.299996398389</v>
      </c>
      <c r="O1911">
        <f t="shared" si="148"/>
        <v>24680.700000211596</v>
      </c>
      <c r="P1911">
        <f t="shared" si="149"/>
        <v>30266.800007559359</v>
      </c>
    </row>
    <row r="1912" spans="1:16" x14ac:dyDescent="0.4">
      <c r="A1912" s="1">
        <v>2019</v>
      </c>
      <c r="B1912" s="1">
        <v>3</v>
      </c>
      <c r="C1912" s="1">
        <v>26</v>
      </c>
      <c r="D1912" s="1">
        <v>0.20000000298023221</v>
      </c>
      <c r="E1912" s="1">
        <v>-0.30000001192092901</v>
      </c>
      <c r="F1912" s="1">
        <v>-3.7999999523162842</v>
      </c>
      <c r="G1912" s="1">
        <v>-2.5</v>
      </c>
      <c r="H1912">
        <f>IF(D1912&lt;&gt;"",MAX('DDD Model Calculations'!$D$20-'Weather Data'!D1912,0),MAX('DDD Model Calculations'!$D$20-AVERAGE('Weather Data'!D1911,'Weather Data'!D1913),0))</f>
        <v>17.799999997019768</v>
      </c>
      <c r="I1912">
        <f>IF(E1912&lt;&gt;"",MAX('DDD Model Calculations'!$D$20-'Weather Data'!E1912,0),MAX('DDD Model Calculations'!$D$20-AVERAGE('Weather Data'!E1911,'Weather Data'!E1913),0))</f>
        <v>18.300000011920929</v>
      </c>
      <c r="J1912">
        <f>IF(F1912&lt;&gt;"",MAX('DDD Model Calculations'!$D$20-'Weather Data'!F1912,0),MAX('DDD Model Calculations'!$D$20-AVERAGE('Weather Data'!F1911,'Weather Data'!F1913),0))</f>
        <v>21.799999952316284</v>
      </c>
      <c r="K1912">
        <f>IF(G1912&lt;&gt;"",MAX('DDD Model Calculations'!$D$20-'Weather Data'!G1912,0),MAX('DDD Model Calculations'!$D$20-AVERAGE('Weather Data'!G1911,'Weather Data'!G1913),0))</f>
        <v>20.5</v>
      </c>
      <c r="L1912" s="2">
        <f t="shared" si="145"/>
        <v>43550</v>
      </c>
      <c r="M1912">
        <f t="shared" si="146"/>
        <v>20514.100005313754</v>
      </c>
      <c r="N1912">
        <f t="shared" si="147"/>
        <v>21593.59999641031</v>
      </c>
      <c r="O1912">
        <f t="shared" si="148"/>
        <v>24702.500000163913</v>
      </c>
      <c r="P1912">
        <f t="shared" si="149"/>
        <v>30287.300007559359</v>
      </c>
    </row>
    <row r="1913" spans="1:16" x14ac:dyDescent="0.4">
      <c r="A1913" s="1">
        <v>2019</v>
      </c>
      <c r="B1913" s="1">
        <v>3</v>
      </c>
      <c r="C1913" s="1">
        <v>27</v>
      </c>
      <c r="D1913" s="1">
        <v>1.8999999761581421</v>
      </c>
      <c r="E1913" s="1">
        <v>1.5</v>
      </c>
      <c r="F1913" s="1">
        <v>-2.0999999046325679</v>
      </c>
      <c r="G1913" s="1">
        <v>3.4000000953674321</v>
      </c>
      <c r="H1913">
        <f>IF(D1913&lt;&gt;"",MAX('DDD Model Calculations'!$D$20-'Weather Data'!D1913,0),MAX('DDD Model Calculations'!$D$20-AVERAGE('Weather Data'!D1912,'Weather Data'!D1914),0))</f>
        <v>16.100000023841858</v>
      </c>
      <c r="I1913">
        <f>IF(E1913&lt;&gt;"",MAX('DDD Model Calculations'!$D$20-'Weather Data'!E1913,0),MAX('DDD Model Calculations'!$D$20-AVERAGE('Weather Data'!E1912,'Weather Data'!E1914),0))</f>
        <v>16.5</v>
      </c>
      <c r="J1913">
        <f>IF(F1913&lt;&gt;"",MAX('DDD Model Calculations'!$D$20-'Weather Data'!F1913,0),MAX('DDD Model Calculations'!$D$20-AVERAGE('Weather Data'!F1912,'Weather Data'!F1914),0))</f>
        <v>20.099999904632568</v>
      </c>
      <c r="K1913">
        <f>IF(G1913&lt;&gt;"",MAX('DDD Model Calculations'!$D$20-'Weather Data'!G1913,0),MAX('DDD Model Calculations'!$D$20-AVERAGE('Weather Data'!G1912,'Weather Data'!G1914),0))</f>
        <v>14.599999904632568</v>
      </c>
      <c r="L1913" s="2">
        <f t="shared" si="145"/>
        <v>43551</v>
      </c>
      <c r="M1913">
        <f t="shared" si="146"/>
        <v>20530.200005337596</v>
      </c>
      <c r="N1913">
        <f t="shared" si="147"/>
        <v>21610.09999641031</v>
      </c>
      <c r="O1913">
        <f t="shared" si="148"/>
        <v>24722.600000068545</v>
      </c>
      <c r="P1913">
        <f t="shared" si="149"/>
        <v>30301.900007463992</v>
      </c>
    </row>
    <row r="1914" spans="1:16" x14ac:dyDescent="0.4">
      <c r="A1914" s="1">
        <v>2019</v>
      </c>
      <c r="B1914" s="1">
        <v>3</v>
      </c>
      <c r="C1914" s="1">
        <v>28</v>
      </c>
      <c r="D1914" s="1">
        <v>5.3000001907348633</v>
      </c>
      <c r="E1914" s="1">
        <v>6.0999999046325684</v>
      </c>
      <c r="F1914" s="1">
        <v>2.2999999523162842</v>
      </c>
      <c r="G1914" s="1">
        <v>-0.5</v>
      </c>
      <c r="H1914">
        <f>IF(D1914&lt;&gt;"",MAX('DDD Model Calculations'!$D$20-'Weather Data'!D1914,0),MAX('DDD Model Calculations'!$D$20-AVERAGE('Weather Data'!D1913,'Weather Data'!D1915),0))</f>
        <v>12.699999809265137</v>
      </c>
      <c r="I1914">
        <f>IF(E1914&lt;&gt;"",MAX('DDD Model Calculations'!$D$20-'Weather Data'!E1914,0),MAX('DDD Model Calculations'!$D$20-AVERAGE('Weather Data'!E1913,'Weather Data'!E1915),0))</f>
        <v>11.900000095367432</v>
      </c>
      <c r="J1914">
        <f>IF(F1914&lt;&gt;"",MAX('DDD Model Calculations'!$D$20-'Weather Data'!F1914,0),MAX('DDD Model Calculations'!$D$20-AVERAGE('Weather Data'!F1913,'Weather Data'!F1915),0))</f>
        <v>15.700000047683716</v>
      </c>
      <c r="K1914">
        <f>IF(G1914&lt;&gt;"",MAX('DDD Model Calculations'!$D$20-'Weather Data'!G1914,0),MAX('DDD Model Calculations'!$D$20-AVERAGE('Weather Data'!G1913,'Weather Data'!G1915),0))</f>
        <v>18.5</v>
      </c>
      <c r="L1914" s="2">
        <f t="shared" si="145"/>
        <v>43552</v>
      </c>
      <c r="M1914">
        <f t="shared" si="146"/>
        <v>20542.900005146861</v>
      </c>
      <c r="N1914">
        <f t="shared" si="147"/>
        <v>21621.999996505678</v>
      </c>
      <c r="O1914">
        <f t="shared" si="148"/>
        <v>24738.300000116229</v>
      </c>
      <c r="P1914">
        <f t="shared" si="149"/>
        <v>30320.400007463992</v>
      </c>
    </row>
    <row r="1915" spans="1:16" x14ac:dyDescent="0.4">
      <c r="A1915" s="1">
        <v>2019</v>
      </c>
      <c r="B1915" s="1">
        <v>3</v>
      </c>
      <c r="C1915" s="1">
        <v>29</v>
      </c>
      <c r="D1915" s="1">
        <v>7.5</v>
      </c>
      <c r="E1915" s="1">
        <v>6.9000000953674316</v>
      </c>
      <c r="F1915" s="1">
        <v>2.0999999046325679</v>
      </c>
      <c r="G1915" s="1">
        <v>-1.299999952316284</v>
      </c>
      <c r="H1915">
        <f>IF(D1915&lt;&gt;"",MAX('DDD Model Calculations'!$D$20-'Weather Data'!D1915,0),MAX('DDD Model Calculations'!$D$20-AVERAGE('Weather Data'!D1914,'Weather Data'!D1916),0))</f>
        <v>10.5</v>
      </c>
      <c r="I1915">
        <f>IF(E1915&lt;&gt;"",MAX('DDD Model Calculations'!$D$20-'Weather Data'!E1915,0),MAX('DDD Model Calculations'!$D$20-AVERAGE('Weather Data'!E1914,'Weather Data'!E1916),0))</f>
        <v>11.099999904632568</v>
      </c>
      <c r="J1915">
        <f>IF(F1915&lt;&gt;"",MAX('DDD Model Calculations'!$D$20-'Weather Data'!F1915,0),MAX('DDD Model Calculations'!$D$20-AVERAGE('Weather Data'!F1914,'Weather Data'!F1916),0))</f>
        <v>15.900000095367432</v>
      </c>
      <c r="K1915">
        <f>IF(G1915&lt;&gt;"",MAX('DDD Model Calculations'!$D$20-'Weather Data'!G1915,0),MAX('DDD Model Calculations'!$D$20-AVERAGE('Weather Data'!G1914,'Weather Data'!G1916),0))</f>
        <v>19.299999952316284</v>
      </c>
      <c r="L1915" s="2">
        <f t="shared" si="145"/>
        <v>43553</v>
      </c>
      <c r="M1915">
        <f t="shared" si="146"/>
        <v>20553.400005146861</v>
      </c>
      <c r="N1915">
        <f t="shared" si="147"/>
        <v>21633.09999641031</v>
      </c>
      <c r="O1915">
        <f t="shared" si="148"/>
        <v>24754.200000211596</v>
      </c>
      <c r="P1915">
        <f t="shared" si="149"/>
        <v>30339.700007416308</v>
      </c>
    </row>
    <row r="1916" spans="1:16" x14ac:dyDescent="0.4">
      <c r="A1916" s="1">
        <v>2019</v>
      </c>
      <c r="B1916" s="1">
        <v>3</v>
      </c>
      <c r="C1916" s="1">
        <v>30</v>
      </c>
      <c r="D1916" s="1">
        <v>2.2999999523162842</v>
      </c>
      <c r="E1916" s="1">
        <v>4.5</v>
      </c>
      <c r="F1916" s="1">
        <v>-0.30000001192092901</v>
      </c>
      <c r="G1916" s="1">
        <v>-5.9000000953674316</v>
      </c>
      <c r="H1916">
        <f>IF(D1916&lt;&gt;"",MAX('DDD Model Calculations'!$D$20-'Weather Data'!D1916,0),MAX('DDD Model Calculations'!$D$20-AVERAGE('Weather Data'!D1915,'Weather Data'!D1917),0))</f>
        <v>15.700000047683716</v>
      </c>
      <c r="I1916">
        <f>IF(E1916&lt;&gt;"",MAX('DDD Model Calculations'!$D$20-'Weather Data'!E1916,0),MAX('DDD Model Calculations'!$D$20-AVERAGE('Weather Data'!E1915,'Weather Data'!E1917),0))</f>
        <v>13.5</v>
      </c>
      <c r="J1916">
        <f>IF(F1916&lt;&gt;"",MAX('DDD Model Calculations'!$D$20-'Weather Data'!F1916,0),MAX('DDD Model Calculations'!$D$20-AVERAGE('Weather Data'!F1915,'Weather Data'!F1917),0))</f>
        <v>18.300000011920929</v>
      </c>
      <c r="K1916">
        <f>IF(G1916&lt;&gt;"",MAX('DDD Model Calculations'!$D$20-'Weather Data'!G1916,0),MAX('DDD Model Calculations'!$D$20-AVERAGE('Weather Data'!G1915,'Weather Data'!G1917),0))</f>
        <v>23.900000095367432</v>
      </c>
      <c r="L1916" s="2">
        <f t="shared" si="145"/>
        <v>43554</v>
      </c>
      <c r="M1916">
        <f t="shared" si="146"/>
        <v>20569.100005194545</v>
      </c>
      <c r="N1916">
        <f t="shared" si="147"/>
        <v>21646.59999641031</v>
      </c>
      <c r="O1916">
        <f t="shared" si="148"/>
        <v>24772.500000223517</v>
      </c>
      <c r="P1916">
        <f t="shared" si="149"/>
        <v>30363.600007511675</v>
      </c>
    </row>
    <row r="1917" spans="1:16" x14ac:dyDescent="0.4">
      <c r="A1917" s="1">
        <v>2019</v>
      </c>
      <c r="B1917" s="1">
        <v>3</v>
      </c>
      <c r="C1917" s="1">
        <v>31</v>
      </c>
      <c r="D1917" s="1">
        <v>-0.89999997615814209</v>
      </c>
      <c r="E1917" s="1">
        <v>-3.7999999523162842</v>
      </c>
      <c r="F1917" s="1">
        <v>-1.700000047683716</v>
      </c>
      <c r="G1917" s="1">
        <v>-4.4000000953674316</v>
      </c>
      <c r="H1917">
        <f>IF(D1917&lt;&gt;"",MAX('DDD Model Calculations'!$D$20-'Weather Data'!D1917,0),MAX('DDD Model Calculations'!$D$20-AVERAGE('Weather Data'!D1916,'Weather Data'!D1918),0))</f>
        <v>18.899999976158142</v>
      </c>
      <c r="I1917">
        <f>IF(E1917&lt;&gt;"",MAX('DDD Model Calculations'!$D$20-'Weather Data'!E1917,0),MAX('DDD Model Calculations'!$D$20-AVERAGE('Weather Data'!E1916,'Weather Data'!E1918),0))</f>
        <v>21.799999952316284</v>
      </c>
      <c r="J1917">
        <f>IF(F1917&lt;&gt;"",MAX('DDD Model Calculations'!$D$20-'Weather Data'!F1917,0),MAX('DDD Model Calculations'!$D$20-AVERAGE('Weather Data'!F1916,'Weather Data'!F1918),0))</f>
        <v>19.700000047683716</v>
      </c>
      <c r="K1917">
        <f>IF(G1917&lt;&gt;"",MAX('DDD Model Calculations'!$D$20-'Weather Data'!G1917,0),MAX('DDD Model Calculations'!$D$20-AVERAGE('Weather Data'!G1916,'Weather Data'!G1918),0))</f>
        <v>22.400000095367432</v>
      </c>
      <c r="L1917" s="2">
        <f t="shared" si="145"/>
        <v>43555</v>
      </c>
      <c r="M1917">
        <f t="shared" si="146"/>
        <v>20588.000005170703</v>
      </c>
      <c r="N1917">
        <f t="shared" si="147"/>
        <v>21668.399996362627</v>
      </c>
      <c r="O1917">
        <f t="shared" si="148"/>
        <v>24792.200000271201</v>
      </c>
      <c r="P1917">
        <f t="shared" si="149"/>
        <v>30386.000007607043</v>
      </c>
    </row>
    <row r="1918" spans="1:16" x14ac:dyDescent="0.4">
      <c r="A1918" s="1">
        <v>2019</v>
      </c>
      <c r="B1918" s="1">
        <v>4</v>
      </c>
      <c r="C1918" s="1">
        <v>1</v>
      </c>
      <c r="D1918" s="1">
        <v>-1.1000000238418579</v>
      </c>
      <c r="E1918" s="1">
        <v>-2.5</v>
      </c>
      <c r="F1918" s="1">
        <v>-2.9000000953674321</v>
      </c>
      <c r="G1918" s="1">
        <v>-0.60000002384185791</v>
      </c>
      <c r="H1918">
        <f>IF(D1918&lt;&gt;"",MAX('DDD Model Calculations'!$D$20-'Weather Data'!D1918,0),MAX('DDD Model Calculations'!$D$20-AVERAGE('Weather Data'!D1917,'Weather Data'!D1919),0))</f>
        <v>19.100000023841858</v>
      </c>
      <c r="I1918">
        <f>IF(E1918&lt;&gt;"",MAX('DDD Model Calculations'!$D$20-'Weather Data'!E1918,0),MAX('DDD Model Calculations'!$D$20-AVERAGE('Weather Data'!E1917,'Weather Data'!E1919),0))</f>
        <v>20.5</v>
      </c>
      <c r="J1918">
        <f>IF(F1918&lt;&gt;"",MAX('DDD Model Calculations'!$D$20-'Weather Data'!F1918,0),MAX('DDD Model Calculations'!$D$20-AVERAGE('Weather Data'!F1917,'Weather Data'!F1919),0))</f>
        <v>20.900000095367432</v>
      </c>
      <c r="K1918">
        <f>IF(G1918&lt;&gt;"",MAX('DDD Model Calculations'!$D$20-'Weather Data'!G1918,0),MAX('DDD Model Calculations'!$D$20-AVERAGE('Weather Data'!G1917,'Weather Data'!G1919),0))</f>
        <v>18.600000023841858</v>
      </c>
      <c r="L1918" s="2">
        <f t="shared" si="145"/>
        <v>43556</v>
      </c>
      <c r="M1918">
        <f t="shared" si="146"/>
        <v>20607.100005194545</v>
      </c>
      <c r="N1918">
        <f t="shared" si="147"/>
        <v>21688.899996362627</v>
      </c>
      <c r="O1918">
        <f t="shared" si="148"/>
        <v>24813.100000366569</v>
      </c>
      <c r="P1918">
        <f t="shared" si="149"/>
        <v>30404.600007630885</v>
      </c>
    </row>
    <row r="1919" spans="1:16" x14ac:dyDescent="0.4">
      <c r="A1919" s="1">
        <v>2019</v>
      </c>
      <c r="B1919" s="1">
        <v>4</v>
      </c>
      <c r="C1919" s="1">
        <v>2</v>
      </c>
      <c r="D1919" s="1">
        <v>4.6999998092651367</v>
      </c>
      <c r="E1919" s="1">
        <v>3.2999999523162842</v>
      </c>
      <c r="F1919" s="1">
        <v>2</v>
      </c>
      <c r="G1919" s="1">
        <v>0.69999998807907104</v>
      </c>
      <c r="H1919">
        <f>IF(D1919&lt;&gt;"",MAX('DDD Model Calculations'!$D$20-'Weather Data'!D1919,0),MAX('DDD Model Calculations'!$D$20-AVERAGE('Weather Data'!D1918,'Weather Data'!D1920),0))</f>
        <v>13.300000190734863</v>
      </c>
      <c r="I1919">
        <f>IF(E1919&lt;&gt;"",MAX('DDD Model Calculations'!$D$20-'Weather Data'!E1919,0),MAX('DDD Model Calculations'!$D$20-AVERAGE('Weather Data'!E1918,'Weather Data'!E1920),0))</f>
        <v>14.700000047683716</v>
      </c>
      <c r="J1919">
        <f>IF(F1919&lt;&gt;"",MAX('DDD Model Calculations'!$D$20-'Weather Data'!F1919,0),MAX('DDD Model Calculations'!$D$20-AVERAGE('Weather Data'!F1918,'Weather Data'!F1920),0))</f>
        <v>16</v>
      </c>
      <c r="K1919">
        <f>IF(G1919&lt;&gt;"",MAX('DDD Model Calculations'!$D$20-'Weather Data'!G1919,0),MAX('DDD Model Calculations'!$D$20-AVERAGE('Weather Data'!G1918,'Weather Data'!G1920),0))</f>
        <v>17.300000011920929</v>
      </c>
      <c r="L1919" s="2">
        <f t="shared" si="145"/>
        <v>43557</v>
      </c>
      <c r="M1919">
        <f t="shared" si="146"/>
        <v>20620.40000538528</v>
      </c>
      <c r="N1919">
        <f t="shared" si="147"/>
        <v>21703.59999641031</v>
      </c>
      <c r="O1919">
        <f t="shared" si="148"/>
        <v>24829.100000366569</v>
      </c>
      <c r="P1919">
        <f t="shared" si="149"/>
        <v>30421.900007642806</v>
      </c>
    </row>
    <row r="1920" spans="1:16" x14ac:dyDescent="0.4">
      <c r="A1920" s="1">
        <v>2019</v>
      </c>
      <c r="B1920" s="1">
        <v>4</v>
      </c>
      <c r="C1920" s="1">
        <v>3</v>
      </c>
      <c r="D1920" s="1">
        <v>3.5</v>
      </c>
      <c r="E1920" s="1">
        <v>2.2999999523162842</v>
      </c>
      <c r="F1920" s="1">
        <v>2.5</v>
      </c>
      <c r="G1920" s="1">
        <v>-3</v>
      </c>
      <c r="H1920">
        <f>IF(D1920&lt;&gt;"",MAX('DDD Model Calculations'!$D$20-'Weather Data'!D1920,0),MAX('DDD Model Calculations'!$D$20-AVERAGE('Weather Data'!D1919,'Weather Data'!D1921),0))</f>
        <v>14.5</v>
      </c>
      <c r="I1920">
        <f>IF(E1920&lt;&gt;"",MAX('DDD Model Calculations'!$D$20-'Weather Data'!E1920,0),MAX('DDD Model Calculations'!$D$20-AVERAGE('Weather Data'!E1919,'Weather Data'!E1921),0))</f>
        <v>15.700000047683716</v>
      </c>
      <c r="J1920">
        <f>IF(F1920&lt;&gt;"",MAX('DDD Model Calculations'!$D$20-'Weather Data'!F1920,0),MAX('DDD Model Calculations'!$D$20-AVERAGE('Weather Data'!F1919,'Weather Data'!F1921),0))</f>
        <v>15.5</v>
      </c>
      <c r="K1920">
        <f>IF(G1920&lt;&gt;"",MAX('DDD Model Calculations'!$D$20-'Weather Data'!G1920,0),MAX('DDD Model Calculations'!$D$20-AVERAGE('Weather Data'!G1919,'Weather Data'!G1921),0))</f>
        <v>21</v>
      </c>
      <c r="L1920" s="2">
        <f t="shared" si="145"/>
        <v>43558</v>
      </c>
      <c r="M1920">
        <f t="shared" si="146"/>
        <v>20634.90000538528</v>
      </c>
      <c r="N1920">
        <f t="shared" si="147"/>
        <v>21719.299996457994</v>
      </c>
      <c r="O1920">
        <f t="shared" si="148"/>
        <v>24844.600000366569</v>
      </c>
      <c r="P1920">
        <f t="shared" si="149"/>
        <v>30442.900007642806</v>
      </c>
    </row>
    <row r="1921" spans="1:16" x14ac:dyDescent="0.4">
      <c r="A1921" s="1">
        <v>2019</v>
      </c>
      <c r="B1921" s="1">
        <v>4</v>
      </c>
      <c r="C1921" s="1">
        <v>4</v>
      </c>
      <c r="D1921" s="1">
        <v>1.799999952316284</v>
      </c>
      <c r="E1921" s="1">
        <v>0.30000001192092901</v>
      </c>
      <c r="F1921" s="1">
        <v>-1.8999999761581421</v>
      </c>
      <c r="G1921" s="1">
        <v>-5.4000000953674316</v>
      </c>
      <c r="H1921">
        <f>IF(D1921&lt;&gt;"",MAX('DDD Model Calculations'!$D$20-'Weather Data'!D1921,0),MAX('DDD Model Calculations'!$D$20-AVERAGE('Weather Data'!D1920,'Weather Data'!D1922),0))</f>
        <v>16.200000047683716</v>
      </c>
      <c r="I1921">
        <f>IF(E1921&lt;&gt;"",MAX('DDD Model Calculations'!$D$20-'Weather Data'!E1921,0),MAX('DDD Model Calculations'!$D$20-AVERAGE('Weather Data'!E1920,'Weather Data'!E1922),0))</f>
        <v>17.699999988079071</v>
      </c>
      <c r="J1921">
        <f>IF(F1921&lt;&gt;"",MAX('DDD Model Calculations'!$D$20-'Weather Data'!F1921,0),MAX('DDD Model Calculations'!$D$20-AVERAGE('Weather Data'!F1920,'Weather Data'!F1922),0))</f>
        <v>19.899999976158142</v>
      </c>
      <c r="K1921">
        <f>IF(G1921&lt;&gt;"",MAX('DDD Model Calculations'!$D$20-'Weather Data'!G1921,0),MAX('DDD Model Calculations'!$D$20-AVERAGE('Weather Data'!G1920,'Weather Data'!G1922),0))</f>
        <v>23.400000095367432</v>
      </c>
      <c r="L1921" s="2">
        <f t="shared" si="145"/>
        <v>43559</v>
      </c>
      <c r="M1921">
        <f t="shared" si="146"/>
        <v>20651.100005432963</v>
      </c>
      <c r="N1921">
        <f t="shared" si="147"/>
        <v>21736.999996446073</v>
      </c>
      <c r="O1921">
        <f t="shared" si="148"/>
        <v>24864.500000342727</v>
      </c>
      <c r="P1921">
        <f t="shared" si="149"/>
        <v>30466.300007738173</v>
      </c>
    </row>
    <row r="1922" spans="1:16" x14ac:dyDescent="0.4">
      <c r="A1922" s="1">
        <v>2019</v>
      </c>
      <c r="B1922" s="1">
        <v>4</v>
      </c>
      <c r="C1922" s="1">
        <v>5</v>
      </c>
      <c r="D1922" s="1">
        <v>2</v>
      </c>
      <c r="E1922" s="1">
        <v>3.2000000476837158</v>
      </c>
      <c r="F1922" s="1">
        <v>-2</v>
      </c>
      <c r="G1922" s="1">
        <v>3</v>
      </c>
      <c r="H1922">
        <f>IF(D1922&lt;&gt;"",MAX('DDD Model Calculations'!$D$20-'Weather Data'!D1922,0),MAX('DDD Model Calculations'!$D$20-AVERAGE('Weather Data'!D1921,'Weather Data'!D1923),0))</f>
        <v>16</v>
      </c>
      <c r="I1922">
        <f>IF(E1922&lt;&gt;"",MAX('DDD Model Calculations'!$D$20-'Weather Data'!E1922,0),MAX('DDD Model Calculations'!$D$20-AVERAGE('Weather Data'!E1921,'Weather Data'!E1923),0))</f>
        <v>14.799999952316284</v>
      </c>
      <c r="J1922">
        <f>IF(F1922&lt;&gt;"",MAX('DDD Model Calculations'!$D$20-'Weather Data'!F1922,0),MAX('DDD Model Calculations'!$D$20-AVERAGE('Weather Data'!F1921,'Weather Data'!F1923),0))</f>
        <v>20</v>
      </c>
      <c r="K1922">
        <f>IF(G1922&lt;&gt;"",MAX('DDD Model Calculations'!$D$20-'Weather Data'!G1922,0),MAX('DDD Model Calculations'!$D$20-AVERAGE('Weather Data'!G1921,'Weather Data'!G1923),0))</f>
        <v>15</v>
      </c>
      <c r="L1922" s="2">
        <f t="shared" ref="L1922:L1985" si="150">DATE(A1922,B1922,C1922)</f>
        <v>43560</v>
      </c>
      <c r="M1922">
        <f t="shared" si="146"/>
        <v>20667.100005432963</v>
      </c>
      <c r="N1922">
        <f t="shared" si="147"/>
        <v>21751.799996398389</v>
      </c>
      <c r="O1922">
        <f t="shared" si="148"/>
        <v>24884.500000342727</v>
      </c>
      <c r="P1922">
        <f t="shared" si="149"/>
        <v>30481.300007738173</v>
      </c>
    </row>
    <row r="1923" spans="1:16" x14ac:dyDescent="0.4">
      <c r="A1923" s="1">
        <v>2019</v>
      </c>
      <c r="B1923" s="1">
        <v>4</v>
      </c>
      <c r="C1923" s="1">
        <v>6</v>
      </c>
      <c r="D1923" s="1">
        <v>8.8000001907348633</v>
      </c>
      <c r="E1923" s="1">
        <v>9.6999998092651367</v>
      </c>
      <c r="F1923" s="1">
        <v>5.1999998092651367</v>
      </c>
      <c r="G1923" s="1">
        <v>3.2999999523162842</v>
      </c>
      <c r="H1923">
        <f>IF(D1923&lt;&gt;"",MAX('DDD Model Calculations'!$D$20-'Weather Data'!D1923,0),MAX('DDD Model Calculations'!$D$20-AVERAGE('Weather Data'!D1922,'Weather Data'!D1924),0))</f>
        <v>9.1999998092651367</v>
      </c>
      <c r="I1923">
        <f>IF(E1923&lt;&gt;"",MAX('DDD Model Calculations'!$D$20-'Weather Data'!E1923,0),MAX('DDD Model Calculations'!$D$20-AVERAGE('Weather Data'!E1922,'Weather Data'!E1924),0))</f>
        <v>8.3000001907348633</v>
      </c>
      <c r="J1923">
        <f>IF(F1923&lt;&gt;"",MAX('DDD Model Calculations'!$D$20-'Weather Data'!F1923,0),MAX('DDD Model Calculations'!$D$20-AVERAGE('Weather Data'!F1922,'Weather Data'!F1924),0))</f>
        <v>12.800000190734863</v>
      </c>
      <c r="K1923">
        <f>IF(G1923&lt;&gt;"",MAX('DDD Model Calculations'!$D$20-'Weather Data'!G1923,0),MAX('DDD Model Calculations'!$D$20-AVERAGE('Weather Data'!G1922,'Weather Data'!G1924),0))</f>
        <v>14.700000047683716</v>
      </c>
      <c r="L1923" s="2">
        <f t="shared" si="150"/>
        <v>43561</v>
      </c>
      <c r="M1923">
        <f t="shared" ref="M1923:M1986" si="151">M1922+H1923</f>
        <v>20676.300005242229</v>
      </c>
      <c r="N1923">
        <f t="shared" ref="N1923:N1986" si="152">N1922+I1923</f>
        <v>21760.099996589124</v>
      </c>
      <c r="O1923">
        <f t="shared" ref="O1923:O1986" si="153">O1922+J1923</f>
        <v>24897.300000533462</v>
      </c>
      <c r="P1923">
        <f t="shared" ref="P1923:P1986" si="154">P1922+K1923</f>
        <v>30496.000007785857</v>
      </c>
    </row>
    <row r="1924" spans="1:16" x14ac:dyDescent="0.4">
      <c r="A1924" s="1">
        <v>2019</v>
      </c>
      <c r="B1924" s="1">
        <v>4</v>
      </c>
      <c r="C1924" s="1">
        <v>7</v>
      </c>
      <c r="D1924" s="1">
        <v>9.5</v>
      </c>
      <c r="E1924" s="1">
        <v>10.69999980926514</v>
      </c>
      <c r="F1924" s="1">
        <v>4.9000000953674316</v>
      </c>
      <c r="G1924" s="1">
        <v>2.0999999046325679</v>
      </c>
      <c r="H1924">
        <f>IF(D1924&lt;&gt;"",MAX('DDD Model Calculations'!$D$20-'Weather Data'!D1924,0),MAX('DDD Model Calculations'!$D$20-AVERAGE('Weather Data'!D1923,'Weather Data'!D1925),0))</f>
        <v>8.5</v>
      </c>
      <c r="I1924">
        <f>IF(E1924&lt;&gt;"",MAX('DDD Model Calculations'!$D$20-'Weather Data'!E1924,0),MAX('DDD Model Calculations'!$D$20-AVERAGE('Weather Data'!E1923,'Weather Data'!E1925),0))</f>
        <v>7.3000001907348597</v>
      </c>
      <c r="J1924">
        <f>IF(F1924&lt;&gt;"",MAX('DDD Model Calculations'!$D$20-'Weather Data'!F1924,0),MAX('DDD Model Calculations'!$D$20-AVERAGE('Weather Data'!F1923,'Weather Data'!F1925),0))</f>
        <v>13.099999904632568</v>
      </c>
      <c r="K1924">
        <f>IF(G1924&lt;&gt;"",MAX('DDD Model Calculations'!$D$20-'Weather Data'!G1924,0),MAX('DDD Model Calculations'!$D$20-AVERAGE('Weather Data'!G1923,'Weather Data'!G1925),0))</f>
        <v>15.900000095367432</v>
      </c>
      <c r="L1924" s="2">
        <f t="shared" si="150"/>
        <v>43562</v>
      </c>
      <c r="M1924">
        <f t="shared" si="151"/>
        <v>20684.800005242229</v>
      </c>
      <c r="N1924">
        <f t="shared" si="152"/>
        <v>21767.399996779859</v>
      </c>
      <c r="O1924">
        <f t="shared" si="153"/>
        <v>24910.400000438094</v>
      </c>
      <c r="P1924">
        <f t="shared" si="154"/>
        <v>30511.900007881224</v>
      </c>
    </row>
    <row r="1925" spans="1:16" x14ac:dyDescent="0.4">
      <c r="A1925" s="1">
        <v>2019</v>
      </c>
      <c r="B1925" s="1">
        <v>4</v>
      </c>
      <c r="C1925" s="1">
        <v>8</v>
      </c>
      <c r="D1925" s="1">
        <v>10.10000038146973</v>
      </c>
      <c r="E1925" s="1">
        <v>11.60000038146973</v>
      </c>
      <c r="F1925" s="1">
        <v>0.69999998807907104</v>
      </c>
      <c r="G1925" s="1">
        <v>4.8000001907348633</v>
      </c>
      <c r="H1925">
        <f>IF(D1925&lt;&gt;"",MAX('DDD Model Calculations'!$D$20-'Weather Data'!D1925,0),MAX('DDD Model Calculations'!$D$20-AVERAGE('Weather Data'!D1924,'Weather Data'!D1926),0))</f>
        <v>7.8999996185302699</v>
      </c>
      <c r="I1925">
        <f>IF(E1925&lt;&gt;"",MAX('DDD Model Calculations'!$D$20-'Weather Data'!E1925,0),MAX('DDD Model Calculations'!$D$20-AVERAGE('Weather Data'!E1924,'Weather Data'!E1926),0))</f>
        <v>6.3999996185302699</v>
      </c>
      <c r="J1925">
        <f>IF(F1925&lt;&gt;"",MAX('DDD Model Calculations'!$D$20-'Weather Data'!F1925,0),MAX('DDD Model Calculations'!$D$20-AVERAGE('Weather Data'!F1924,'Weather Data'!F1926),0))</f>
        <v>17.300000011920929</v>
      </c>
      <c r="K1925">
        <f>IF(G1925&lt;&gt;"",MAX('DDD Model Calculations'!$D$20-'Weather Data'!G1925,0),MAX('DDD Model Calculations'!$D$20-AVERAGE('Weather Data'!G1924,'Weather Data'!G1926),0))</f>
        <v>13.199999809265137</v>
      </c>
      <c r="L1925" s="2">
        <f t="shared" si="150"/>
        <v>43563</v>
      </c>
      <c r="M1925">
        <f t="shared" si="151"/>
        <v>20692.700004860759</v>
      </c>
      <c r="N1925">
        <f t="shared" si="152"/>
        <v>21773.799996398389</v>
      </c>
      <c r="O1925">
        <f t="shared" si="153"/>
        <v>24927.700000450015</v>
      </c>
      <c r="P1925">
        <f t="shared" si="154"/>
        <v>30525.100007690489</v>
      </c>
    </row>
    <row r="1926" spans="1:16" x14ac:dyDescent="0.4">
      <c r="A1926" s="1">
        <v>2019</v>
      </c>
      <c r="B1926" s="1">
        <v>4</v>
      </c>
      <c r="C1926" s="1">
        <v>9</v>
      </c>
      <c r="D1926" s="1">
        <v>6.4000000953674316</v>
      </c>
      <c r="E1926" s="1">
        <v>7</v>
      </c>
      <c r="F1926" s="1">
        <v>-2.0999999046325679</v>
      </c>
      <c r="G1926" s="1">
        <v>-2.0999999046325679</v>
      </c>
      <c r="H1926">
        <f>IF(D1926&lt;&gt;"",MAX('DDD Model Calculations'!$D$20-'Weather Data'!D1926,0),MAX('DDD Model Calculations'!$D$20-AVERAGE('Weather Data'!D1925,'Weather Data'!D1927),0))</f>
        <v>11.599999904632568</v>
      </c>
      <c r="I1926">
        <f>IF(E1926&lt;&gt;"",MAX('DDD Model Calculations'!$D$20-'Weather Data'!E1926,0),MAX('DDD Model Calculations'!$D$20-AVERAGE('Weather Data'!E1925,'Weather Data'!E1927),0))</f>
        <v>11</v>
      </c>
      <c r="J1926">
        <f>IF(F1926&lt;&gt;"",MAX('DDD Model Calculations'!$D$20-'Weather Data'!F1926,0),MAX('DDD Model Calculations'!$D$20-AVERAGE('Weather Data'!F1925,'Weather Data'!F1927),0))</f>
        <v>20.099999904632568</v>
      </c>
      <c r="K1926">
        <f>IF(G1926&lt;&gt;"",MAX('DDD Model Calculations'!$D$20-'Weather Data'!G1926,0),MAX('DDD Model Calculations'!$D$20-AVERAGE('Weather Data'!G1925,'Weather Data'!G1927),0))</f>
        <v>20.099999904632568</v>
      </c>
      <c r="L1926" s="2">
        <f t="shared" si="150"/>
        <v>43564</v>
      </c>
      <c r="M1926">
        <f t="shared" si="151"/>
        <v>20704.300004765391</v>
      </c>
      <c r="N1926">
        <f t="shared" si="152"/>
        <v>21784.799996398389</v>
      </c>
      <c r="O1926">
        <f t="shared" si="153"/>
        <v>24947.800000354648</v>
      </c>
      <c r="P1926">
        <f t="shared" si="154"/>
        <v>30545.200007595122</v>
      </c>
    </row>
    <row r="1927" spans="1:16" x14ac:dyDescent="0.4">
      <c r="A1927" s="1">
        <v>2019</v>
      </c>
      <c r="B1927" s="1">
        <v>4</v>
      </c>
      <c r="C1927" s="1">
        <v>10</v>
      </c>
      <c r="D1927" s="1">
        <v>4.0999999046325684</v>
      </c>
      <c r="E1927" s="1">
        <v>3.0999999046325679</v>
      </c>
      <c r="F1927" s="1">
        <v>-1.1000000238418579</v>
      </c>
      <c r="G1927" s="1">
        <v>-1.5</v>
      </c>
      <c r="H1927">
        <f>IF(D1927&lt;&gt;"",MAX('DDD Model Calculations'!$D$20-'Weather Data'!D1927,0),MAX('DDD Model Calculations'!$D$20-AVERAGE('Weather Data'!D1926,'Weather Data'!D1928),0))</f>
        <v>13.900000095367432</v>
      </c>
      <c r="I1927">
        <f>IF(E1927&lt;&gt;"",MAX('DDD Model Calculations'!$D$20-'Weather Data'!E1927,0),MAX('DDD Model Calculations'!$D$20-AVERAGE('Weather Data'!E1926,'Weather Data'!E1928),0))</f>
        <v>14.900000095367432</v>
      </c>
      <c r="J1927">
        <f>IF(F1927&lt;&gt;"",MAX('DDD Model Calculations'!$D$20-'Weather Data'!F1927,0),MAX('DDD Model Calculations'!$D$20-AVERAGE('Weather Data'!F1926,'Weather Data'!F1928),0))</f>
        <v>19.100000023841858</v>
      </c>
      <c r="K1927">
        <f>IF(G1927&lt;&gt;"",MAX('DDD Model Calculations'!$D$20-'Weather Data'!G1927,0),MAX('DDD Model Calculations'!$D$20-AVERAGE('Weather Data'!G1926,'Weather Data'!G1928),0))</f>
        <v>19.5</v>
      </c>
      <c r="L1927" s="2">
        <f t="shared" si="150"/>
        <v>43565</v>
      </c>
      <c r="M1927">
        <f t="shared" si="151"/>
        <v>20718.200004860759</v>
      </c>
      <c r="N1927">
        <f t="shared" si="152"/>
        <v>21799.699996493757</v>
      </c>
      <c r="O1927">
        <f t="shared" si="153"/>
        <v>24966.900000378489</v>
      </c>
      <c r="P1927">
        <f t="shared" si="154"/>
        <v>30564.700007595122</v>
      </c>
    </row>
    <row r="1928" spans="1:16" x14ac:dyDescent="0.4">
      <c r="A1928" s="1">
        <v>2019</v>
      </c>
      <c r="B1928" s="1">
        <v>4</v>
      </c>
      <c r="C1928" s="1">
        <v>11</v>
      </c>
      <c r="D1928" s="1">
        <v>1.6000000238418579</v>
      </c>
      <c r="E1928" s="1">
        <v>1.700000047683716</v>
      </c>
      <c r="F1928" s="1">
        <v>0.10000000149011611</v>
      </c>
      <c r="G1928" s="1">
        <v>-2.0999999046325679</v>
      </c>
      <c r="H1928">
        <f>IF(D1928&lt;&gt;"",MAX('DDD Model Calculations'!$D$20-'Weather Data'!D1928,0),MAX('DDD Model Calculations'!$D$20-AVERAGE('Weather Data'!D1927,'Weather Data'!D1929),0))</f>
        <v>16.399999976158142</v>
      </c>
      <c r="I1928">
        <f>IF(E1928&lt;&gt;"",MAX('DDD Model Calculations'!$D$20-'Weather Data'!E1928,0),MAX('DDD Model Calculations'!$D$20-AVERAGE('Weather Data'!E1927,'Weather Data'!E1929),0))</f>
        <v>16.299999952316284</v>
      </c>
      <c r="J1928">
        <f>IF(F1928&lt;&gt;"",MAX('DDD Model Calculations'!$D$20-'Weather Data'!F1928,0),MAX('DDD Model Calculations'!$D$20-AVERAGE('Weather Data'!F1927,'Weather Data'!F1929),0))</f>
        <v>17.899999998509884</v>
      </c>
      <c r="K1928">
        <f>IF(G1928&lt;&gt;"",MAX('DDD Model Calculations'!$D$20-'Weather Data'!G1928,0),MAX('DDD Model Calculations'!$D$20-AVERAGE('Weather Data'!G1927,'Weather Data'!G1929),0))</f>
        <v>20.099999904632568</v>
      </c>
      <c r="L1928" s="2">
        <f t="shared" si="150"/>
        <v>43566</v>
      </c>
      <c r="M1928">
        <f t="shared" si="151"/>
        <v>20734.600004836917</v>
      </c>
      <c r="N1928">
        <f t="shared" si="152"/>
        <v>21815.999996446073</v>
      </c>
      <c r="O1928">
        <f t="shared" si="153"/>
        <v>24984.800000376999</v>
      </c>
      <c r="P1928">
        <f t="shared" si="154"/>
        <v>30584.800007499754</v>
      </c>
    </row>
    <row r="1929" spans="1:16" x14ac:dyDescent="0.4">
      <c r="A1929" s="1">
        <v>2019</v>
      </c>
      <c r="B1929" s="1">
        <v>4</v>
      </c>
      <c r="C1929" s="1">
        <v>12</v>
      </c>
      <c r="D1929" s="1">
        <v>9</v>
      </c>
      <c r="E1929" s="1">
        <v>9.6000003814697266</v>
      </c>
      <c r="F1929" s="1">
        <v>7</v>
      </c>
      <c r="G1929" s="1">
        <v>-0.80000001192092896</v>
      </c>
      <c r="H1929">
        <f>IF(D1929&lt;&gt;"",MAX('DDD Model Calculations'!$D$20-'Weather Data'!D1929,0),MAX('DDD Model Calculations'!$D$20-AVERAGE('Weather Data'!D1928,'Weather Data'!D1930),0))</f>
        <v>9</v>
      </c>
      <c r="I1929">
        <f>IF(E1929&lt;&gt;"",MAX('DDD Model Calculations'!$D$20-'Weather Data'!E1929,0),MAX('DDD Model Calculations'!$D$20-AVERAGE('Weather Data'!E1928,'Weather Data'!E1930),0))</f>
        <v>8.3999996185302734</v>
      </c>
      <c r="J1929">
        <f>IF(F1929&lt;&gt;"",MAX('DDD Model Calculations'!$D$20-'Weather Data'!F1929,0),MAX('DDD Model Calculations'!$D$20-AVERAGE('Weather Data'!F1928,'Weather Data'!F1930),0))</f>
        <v>11</v>
      </c>
      <c r="K1929">
        <f>IF(G1929&lt;&gt;"",MAX('DDD Model Calculations'!$D$20-'Weather Data'!G1929,0),MAX('DDD Model Calculations'!$D$20-AVERAGE('Weather Data'!G1928,'Weather Data'!G1930),0))</f>
        <v>18.800000011920929</v>
      </c>
      <c r="L1929" s="2">
        <f t="shared" si="150"/>
        <v>43567</v>
      </c>
      <c r="M1929">
        <f t="shared" si="151"/>
        <v>20743.600004836917</v>
      </c>
      <c r="N1929">
        <f t="shared" si="152"/>
        <v>21824.399996064603</v>
      </c>
      <c r="O1929">
        <f t="shared" si="153"/>
        <v>24995.800000376999</v>
      </c>
      <c r="P1929">
        <f t="shared" si="154"/>
        <v>30603.600007511675</v>
      </c>
    </row>
    <row r="1930" spans="1:16" x14ac:dyDescent="0.4">
      <c r="A1930" s="1">
        <v>2019</v>
      </c>
      <c r="B1930" s="1">
        <v>4</v>
      </c>
      <c r="C1930" s="1">
        <v>13</v>
      </c>
      <c r="D1930" s="1">
        <v>9.6999998092651367</v>
      </c>
      <c r="E1930" s="1">
        <v>8.1000003814697266</v>
      </c>
      <c r="F1930" s="1">
        <v>7.6999998092651367</v>
      </c>
      <c r="G1930" s="1">
        <v>-0.60000002384185791</v>
      </c>
      <c r="H1930">
        <f>IF(D1930&lt;&gt;"",MAX('DDD Model Calculations'!$D$20-'Weather Data'!D1930,0),MAX('DDD Model Calculations'!$D$20-AVERAGE('Weather Data'!D1929,'Weather Data'!D1931),0))</f>
        <v>8.3000001907348633</v>
      </c>
      <c r="I1930">
        <f>IF(E1930&lt;&gt;"",MAX('DDD Model Calculations'!$D$20-'Weather Data'!E1930,0),MAX('DDD Model Calculations'!$D$20-AVERAGE('Weather Data'!E1929,'Weather Data'!E1931),0))</f>
        <v>9.8999996185302734</v>
      </c>
      <c r="J1930">
        <f>IF(F1930&lt;&gt;"",MAX('DDD Model Calculations'!$D$20-'Weather Data'!F1930,0),MAX('DDD Model Calculations'!$D$20-AVERAGE('Weather Data'!F1929,'Weather Data'!F1931),0))</f>
        <v>10.300000190734863</v>
      </c>
      <c r="K1930">
        <f>IF(G1930&lt;&gt;"",MAX('DDD Model Calculations'!$D$20-'Weather Data'!G1930,0),MAX('DDD Model Calculations'!$D$20-AVERAGE('Weather Data'!G1929,'Weather Data'!G1931),0))</f>
        <v>18.600000023841858</v>
      </c>
      <c r="L1930" s="2">
        <f t="shared" si="150"/>
        <v>43568</v>
      </c>
      <c r="M1930">
        <f t="shared" si="151"/>
        <v>20751.900005027652</v>
      </c>
      <c r="N1930">
        <f t="shared" si="152"/>
        <v>21834.299995683134</v>
      </c>
      <c r="O1930">
        <f t="shared" si="153"/>
        <v>25006.100000567734</v>
      </c>
      <c r="P1930">
        <f t="shared" si="154"/>
        <v>30622.200007535517</v>
      </c>
    </row>
    <row r="1931" spans="1:16" x14ac:dyDescent="0.4">
      <c r="A1931" s="1">
        <v>2019</v>
      </c>
      <c r="B1931" s="1">
        <v>4</v>
      </c>
      <c r="C1931" s="1">
        <v>14</v>
      </c>
      <c r="D1931" s="1">
        <v>2.7999999523162842</v>
      </c>
      <c r="E1931" s="1">
        <v>2.5</v>
      </c>
      <c r="F1931" s="1">
        <v>2.7999999523162842</v>
      </c>
      <c r="G1931" s="1">
        <v>0.20000000298023221</v>
      </c>
      <c r="H1931">
        <f>IF(D1931&lt;&gt;"",MAX('DDD Model Calculations'!$D$20-'Weather Data'!D1931,0),MAX('DDD Model Calculations'!$D$20-AVERAGE('Weather Data'!D1930,'Weather Data'!D1932),0))</f>
        <v>15.200000047683716</v>
      </c>
      <c r="I1931">
        <f>IF(E1931&lt;&gt;"",MAX('DDD Model Calculations'!$D$20-'Weather Data'!E1931,0),MAX('DDD Model Calculations'!$D$20-AVERAGE('Weather Data'!E1930,'Weather Data'!E1932),0))</f>
        <v>15.5</v>
      </c>
      <c r="J1931">
        <f>IF(F1931&lt;&gt;"",MAX('DDD Model Calculations'!$D$20-'Weather Data'!F1931,0),MAX('DDD Model Calculations'!$D$20-AVERAGE('Weather Data'!F1930,'Weather Data'!F1932),0))</f>
        <v>15.200000047683716</v>
      </c>
      <c r="K1931">
        <f>IF(G1931&lt;&gt;"",MAX('DDD Model Calculations'!$D$20-'Weather Data'!G1931,0),MAX('DDD Model Calculations'!$D$20-AVERAGE('Weather Data'!G1930,'Weather Data'!G1932),0))</f>
        <v>17.799999997019768</v>
      </c>
      <c r="L1931" s="2">
        <f t="shared" si="150"/>
        <v>43569</v>
      </c>
      <c r="M1931">
        <f t="shared" si="151"/>
        <v>20767.100005075336</v>
      </c>
      <c r="N1931">
        <f t="shared" si="152"/>
        <v>21849.799995683134</v>
      </c>
      <c r="O1931">
        <f t="shared" si="153"/>
        <v>25021.300000615418</v>
      </c>
      <c r="P1931">
        <f t="shared" si="154"/>
        <v>30640.000007532537</v>
      </c>
    </row>
    <row r="1932" spans="1:16" x14ac:dyDescent="0.4">
      <c r="A1932" s="1">
        <v>2019</v>
      </c>
      <c r="B1932" s="1">
        <v>4</v>
      </c>
      <c r="C1932" s="1">
        <v>15</v>
      </c>
      <c r="D1932" s="1">
        <v>4.9000000953674316</v>
      </c>
      <c r="E1932" s="1">
        <v>3.0999999046325679</v>
      </c>
      <c r="F1932" s="1">
        <v>2.5</v>
      </c>
      <c r="G1932" s="1">
        <v>2.0999999046325679</v>
      </c>
      <c r="H1932">
        <f>IF(D1932&lt;&gt;"",MAX('DDD Model Calculations'!$D$20-'Weather Data'!D1932,0),MAX('DDD Model Calculations'!$D$20-AVERAGE('Weather Data'!D1931,'Weather Data'!D1933),0))</f>
        <v>13.099999904632568</v>
      </c>
      <c r="I1932">
        <f>IF(E1932&lt;&gt;"",MAX('DDD Model Calculations'!$D$20-'Weather Data'!E1932,0),MAX('DDD Model Calculations'!$D$20-AVERAGE('Weather Data'!E1931,'Weather Data'!E1933),0))</f>
        <v>14.900000095367432</v>
      </c>
      <c r="J1932">
        <f>IF(F1932&lt;&gt;"",MAX('DDD Model Calculations'!$D$20-'Weather Data'!F1932,0),MAX('DDD Model Calculations'!$D$20-AVERAGE('Weather Data'!F1931,'Weather Data'!F1933),0))</f>
        <v>15.5</v>
      </c>
      <c r="K1932">
        <f>IF(G1932&lt;&gt;"",MAX('DDD Model Calculations'!$D$20-'Weather Data'!G1932,0),MAX('DDD Model Calculations'!$D$20-AVERAGE('Weather Data'!G1931,'Weather Data'!G1933),0))</f>
        <v>15.900000095367432</v>
      </c>
      <c r="L1932" s="2">
        <f t="shared" si="150"/>
        <v>43570</v>
      </c>
      <c r="M1932">
        <f t="shared" si="151"/>
        <v>20780.200004979968</v>
      </c>
      <c r="N1932">
        <f t="shared" si="152"/>
        <v>21864.699995778501</v>
      </c>
      <c r="O1932">
        <f t="shared" si="153"/>
        <v>25036.800000615418</v>
      </c>
      <c r="P1932">
        <f t="shared" si="154"/>
        <v>30655.900007627904</v>
      </c>
    </row>
    <row r="1933" spans="1:16" x14ac:dyDescent="0.4">
      <c r="A1933" s="1">
        <v>2019</v>
      </c>
      <c r="B1933" s="1">
        <v>4</v>
      </c>
      <c r="C1933" s="1">
        <v>16</v>
      </c>
      <c r="D1933" s="1">
        <v>3.4000000953674321</v>
      </c>
      <c r="E1933" s="1">
        <v>2.7000000476837158</v>
      </c>
      <c r="F1933" s="1">
        <v>4.9000000953674316</v>
      </c>
      <c r="G1933" s="1">
        <v>4.3000001907348633</v>
      </c>
      <c r="H1933">
        <f>IF(D1933&lt;&gt;"",MAX('DDD Model Calculations'!$D$20-'Weather Data'!D1933,0),MAX('DDD Model Calculations'!$D$20-AVERAGE('Weather Data'!D1932,'Weather Data'!D1934),0))</f>
        <v>14.599999904632568</v>
      </c>
      <c r="I1933">
        <f>IF(E1933&lt;&gt;"",MAX('DDD Model Calculations'!$D$20-'Weather Data'!E1933,0),MAX('DDD Model Calculations'!$D$20-AVERAGE('Weather Data'!E1932,'Weather Data'!E1934),0))</f>
        <v>15.299999952316284</v>
      </c>
      <c r="J1933">
        <f>IF(F1933&lt;&gt;"",MAX('DDD Model Calculations'!$D$20-'Weather Data'!F1933,0),MAX('DDD Model Calculations'!$D$20-AVERAGE('Weather Data'!F1932,'Weather Data'!F1934),0))</f>
        <v>13.099999904632568</v>
      </c>
      <c r="K1933">
        <f>IF(G1933&lt;&gt;"",MAX('DDD Model Calculations'!$D$20-'Weather Data'!G1933,0),MAX('DDD Model Calculations'!$D$20-AVERAGE('Weather Data'!G1932,'Weather Data'!G1934),0))</f>
        <v>13.699999809265137</v>
      </c>
      <c r="L1933" s="2">
        <f t="shared" si="150"/>
        <v>43571</v>
      </c>
      <c r="M1933">
        <f t="shared" si="151"/>
        <v>20794.800004884601</v>
      </c>
      <c r="N1933">
        <f t="shared" si="152"/>
        <v>21879.999995730817</v>
      </c>
      <c r="O1933">
        <f t="shared" si="153"/>
        <v>25049.900000520051</v>
      </c>
      <c r="P1933">
        <f t="shared" si="154"/>
        <v>30669.60000743717</v>
      </c>
    </row>
    <row r="1934" spans="1:16" x14ac:dyDescent="0.4">
      <c r="A1934" s="1">
        <v>2019</v>
      </c>
      <c r="B1934" s="1">
        <v>4</v>
      </c>
      <c r="C1934" s="1">
        <v>17</v>
      </c>
      <c r="D1934" s="1">
        <v>7.4000000953674316</v>
      </c>
      <c r="E1934" s="1">
        <v>7.5999999046325684</v>
      </c>
      <c r="F1934" s="1">
        <v>6.1999998092651367</v>
      </c>
      <c r="G1934" s="1">
        <v>3.5999999046325679</v>
      </c>
      <c r="H1934">
        <f>IF(D1934&lt;&gt;"",MAX('DDD Model Calculations'!$D$20-'Weather Data'!D1934,0),MAX('DDD Model Calculations'!$D$20-AVERAGE('Weather Data'!D1933,'Weather Data'!D1935),0))</f>
        <v>10.599999904632568</v>
      </c>
      <c r="I1934">
        <f>IF(E1934&lt;&gt;"",MAX('DDD Model Calculations'!$D$20-'Weather Data'!E1934,0),MAX('DDD Model Calculations'!$D$20-AVERAGE('Weather Data'!E1933,'Weather Data'!E1935),0))</f>
        <v>10.400000095367432</v>
      </c>
      <c r="J1934">
        <f>IF(F1934&lt;&gt;"",MAX('DDD Model Calculations'!$D$20-'Weather Data'!F1934,0),MAX('DDD Model Calculations'!$D$20-AVERAGE('Weather Data'!F1933,'Weather Data'!F1935),0))</f>
        <v>11.800000190734863</v>
      </c>
      <c r="K1934">
        <f>IF(G1934&lt;&gt;"",MAX('DDD Model Calculations'!$D$20-'Weather Data'!G1934,0),MAX('DDD Model Calculations'!$D$20-AVERAGE('Weather Data'!G1933,'Weather Data'!G1935),0))</f>
        <v>14.400000095367432</v>
      </c>
      <c r="L1934" s="2">
        <f t="shared" si="150"/>
        <v>43572</v>
      </c>
      <c r="M1934">
        <f t="shared" si="151"/>
        <v>20805.400004789233</v>
      </c>
      <c r="N1934">
        <f t="shared" si="152"/>
        <v>21890.399995826185</v>
      </c>
      <c r="O1934">
        <f t="shared" si="153"/>
        <v>25061.700000710785</v>
      </c>
      <c r="P1934">
        <f t="shared" si="154"/>
        <v>30684.000007532537</v>
      </c>
    </row>
    <row r="1935" spans="1:16" x14ac:dyDescent="0.4">
      <c r="A1935" s="1">
        <v>2019</v>
      </c>
      <c r="B1935" s="1">
        <v>4</v>
      </c>
      <c r="C1935" s="1">
        <v>18</v>
      </c>
      <c r="D1935" s="1">
        <v>13.89999961853027</v>
      </c>
      <c r="E1935" s="1">
        <v>12.89999961853027</v>
      </c>
      <c r="F1935" s="1">
        <v>10.80000019073486</v>
      </c>
      <c r="G1935" s="1">
        <v>4.6999998092651367</v>
      </c>
      <c r="H1935">
        <f>IF(D1935&lt;&gt;"",MAX('DDD Model Calculations'!$D$20-'Weather Data'!D1935,0),MAX('DDD Model Calculations'!$D$20-AVERAGE('Weather Data'!D1934,'Weather Data'!D1936),0))</f>
        <v>4.1000003814697301</v>
      </c>
      <c r="I1935">
        <f>IF(E1935&lt;&gt;"",MAX('DDD Model Calculations'!$D$20-'Weather Data'!E1935,0),MAX('DDD Model Calculations'!$D$20-AVERAGE('Weather Data'!E1934,'Weather Data'!E1936),0))</f>
        <v>5.1000003814697301</v>
      </c>
      <c r="J1935">
        <f>IF(F1935&lt;&gt;"",MAX('DDD Model Calculations'!$D$20-'Weather Data'!F1935,0),MAX('DDD Model Calculations'!$D$20-AVERAGE('Weather Data'!F1934,'Weather Data'!F1936),0))</f>
        <v>7.1999998092651403</v>
      </c>
      <c r="K1935">
        <f>IF(G1935&lt;&gt;"",MAX('DDD Model Calculations'!$D$20-'Weather Data'!G1935,0),MAX('DDD Model Calculations'!$D$20-AVERAGE('Weather Data'!G1934,'Weather Data'!G1936),0))</f>
        <v>13.300000190734863</v>
      </c>
      <c r="L1935" s="2">
        <f t="shared" si="150"/>
        <v>43573</v>
      </c>
      <c r="M1935">
        <f t="shared" si="151"/>
        <v>20809.500005170703</v>
      </c>
      <c r="N1935">
        <f t="shared" si="152"/>
        <v>21895.499996207654</v>
      </c>
      <c r="O1935">
        <f t="shared" si="153"/>
        <v>25068.900000520051</v>
      </c>
      <c r="P1935">
        <f t="shared" si="154"/>
        <v>30697.300007723272</v>
      </c>
    </row>
    <row r="1936" spans="1:16" x14ac:dyDescent="0.4">
      <c r="A1936" s="1">
        <v>2019</v>
      </c>
      <c r="B1936" s="1">
        <v>4</v>
      </c>
      <c r="C1936" s="1">
        <v>19</v>
      </c>
      <c r="D1936" s="1">
        <v>8.8999996185302734</v>
      </c>
      <c r="E1936" s="1">
        <v>7.1999998092651367</v>
      </c>
      <c r="F1936" s="1">
        <v>8.8000001907348633</v>
      </c>
      <c r="G1936" s="1">
        <v>6.4000000953674316</v>
      </c>
      <c r="H1936">
        <f>IF(D1936&lt;&gt;"",MAX('DDD Model Calculations'!$D$20-'Weather Data'!D1936,0),MAX('DDD Model Calculations'!$D$20-AVERAGE('Weather Data'!D1935,'Weather Data'!D1937),0))</f>
        <v>9.1000003814697266</v>
      </c>
      <c r="I1936">
        <f>IF(E1936&lt;&gt;"",MAX('DDD Model Calculations'!$D$20-'Weather Data'!E1936,0),MAX('DDD Model Calculations'!$D$20-AVERAGE('Weather Data'!E1935,'Weather Data'!E1937),0))</f>
        <v>10.800000190734863</v>
      </c>
      <c r="J1936">
        <f>IF(F1936&lt;&gt;"",MAX('DDD Model Calculations'!$D$20-'Weather Data'!F1936,0),MAX('DDD Model Calculations'!$D$20-AVERAGE('Weather Data'!F1935,'Weather Data'!F1937),0))</f>
        <v>9.1999998092651367</v>
      </c>
      <c r="K1936">
        <f>IF(G1936&lt;&gt;"",MAX('DDD Model Calculations'!$D$20-'Weather Data'!G1936,0),MAX('DDD Model Calculations'!$D$20-AVERAGE('Weather Data'!G1935,'Weather Data'!G1937),0))</f>
        <v>11.599999904632568</v>
      </c>
      <c r="L1936" s="2">
        <f t="shared" si="150"/>
        <v>43574</v>
      </c>
      <c r="M1936">
        <f t="shared" si="151"/>
        <v>20818.600005552173</v>
      </c>
      <c r="N1936">
        <f t="shared" si="152"/>
        <v>21906.299996398389</v>
      </c>
      <c r="O1936">
        <f t="shared" si="153"/>
        <v>25078.100000329316</v>
      </c>
      <c r="P1936">
        <f t="shared" si="154"/>
        <v>30708.900007627904</v>
      </c>
    </row>
    <row r="1937" spans="1:16" x14ac:dyDescent="0.4">
      <c r="A1937" s="1">
        <v>2019</v>
      </c>
      <c r="B1937" s="1">
        <v>4</v>
      </c>
      <c r="C1937" s="1">
        <v>20</v>
      </c>
      <c r="D1937" s="1">
        <v>6.6999998092651367</v>
      </c>
      <c r="E1937" s="1">
        <v>6.0999999046325684</v>
      </c>
      <c r="F1937" s="1">
        <v>5.9000000953674316</v>
      </c>
      <c r="G1937" s="1">
        <v>7.3000001907348633</v>
      </c>
      <c r="H1937">
        <f>IF(D1937&lt;&gt;"",MAX('DDD Model Calculations'!$D$20-'Weather Data'!D1937,0),MAX('DDD Model Calculations'!$D$20-AVERAGE('Weather Data'!D1936,'Weather Data'!D1938),0))</f>
        <v>11.300000190734863</v>
      </c>
      <c r="I1937">
        <f>IF(E1937&lt;&gt;"",MAX('DDD Model Calculations'!$D$20-'Weather Data'!E1937,0),MAX('DDD Model Calculations'!$D$20-AVERAGE('Weather Data'!E1936,'Weather Data'!E1938),0))</f>
        <v>11.900000095367432</v>
      </c>
      <c r="J1937">
        <f>IF(F1937&lt;&gt;"",MAX('DDD Model Calculations'!$D$20-'Weather Data'!F1937,0),MAX('DDD Model Calculations'!$D$20-AVERAGE('Weather Data'!F1936,'Weather Data'!F1938),0))</f>
        <v>12.099999904632568</v>
      </c>
      <c r="K1937">
        <f>IF(G1937&lt;&gt;"",MAX('DDD Model Calculations'!$D$20-'Weather Data'!G1937,0),MAX('DDD Model Calculations'!$D$20-AVERAGE('Weather Data'!G1936,'Weather Data'!G1938),0))</f>
        <v>10.699999809265137</v>
      </c>
      <c r="L1937" s="2">
        <f t="shared" si="150"/>
        <v>43575</v>
      </c>
      <c r="M1937">
        <f t="shared" si="151"/>
        <v>20829.900005742908</v>
      </c>
      <c r="N1937">
        <f t="shared" si="152"/>
        <v>21918.199996493757</v>
      </c>
      <c r="O1937">
        <f t="shared" si="153"/>
        <v>25090.200000233948</v>
      </c>
      <c r="P1937">
        <f t="shared" si="154"/>
        <v>30719.60000743717</v>
      </c>
    </row>
    <row r="1938" spans="1:16" x14ac:dyDescent="0.4">
      <c r="A1938" s="1">
        <v>2019</v>
      </c>
      <c r="B1938" s="1">
        <v>4</v>
      </c>
      <c r="C1938" s="1">
        <v>21</v>
      </c>
      <c r="D1938" s="1">
        <v>9.3999996185302734</v>
      </c>
      <c r="E1938" s="1">
        <v>10.69999980926514</v>
      </c>
      <c r="F1938" s="1">
        <v>9.3000001907348633</v>
      </c>
      <c r="G1938" s="1">
        <v>6.9000000953674316</v>
      </c>
      <c r="H1938">
        <f>IF(D1938&lt;&gt;"",MAX('DDD Model Calculations'!$D$20-'Weather Data'!D1938,0),MAX('DDD Model Calculations'!$D$20-AVERAGE('Weather Data'!D1937,'Weather Data'!D1939),0))</f>
        <v>8.6000003814697266</v>
      </c>
      <c r="I1938">
        <f>IF(E1938&lt;&gt;"",MAX('DDD Model Calculations'!$D$20-'Weather Data'!E1938,0),MAX('DDD Model Calculations'!$D$20-AVERAGE('Weather Data'!E1937,'Weather Data'!E1939),0))</f>
        <v>7.3000001907348597</v>
      </c>
      <c r="J1938">
        <f>IF(F1938&lt;&gt;"",MAX('DDD Model Calculations'!$D$20-'Weather Data'!F1938,0),MAX('DDD Model Calculations'!$D$20-AVERAGE('Weather Data'!F1937,'Weather Data'!F1939),0))</f>
        <v>8.6999998092651367</v>
      </c>
      <c r="K1938">
        <f>IF(G1938&lt;&gt;"",MAX('DDD Model Calculations'!$D$20-'Weather Data'!G1938,0),MAX('DDD Model Calculations'!$D$20-AVERAGE('Weather Data'!G1937,'Weather Data'!G1939),0))</f>
        <v>11.099999904632568</v>
      </c>
      <c r="L1938" s="2">
        <f t="shared" si="150"/>
        <v>43576</v>
      </c>
      <c r="M1938">
        <f t="shared" si="151"/>
        <v>20838.500006124377</v>
      </c>
      <c r="N1938">
        <f t="shared" si="152"/>
        <v>21925.499996684492</v>
      </c>
      <c r="O1938">
        <f t="shared" si="153"/>
        <v>25098.900000043213</v>
      </c>
      <c r="P1938">
        <f t="shared" si="154"/>
        <v>30730.700007341802</v>
      </c>
    </row>
    <row r="1939" spans="1:16" x14ac:dyDescent="0.4">
      <c r="A1939" s="1">
        <v>2019</v>
      </c>
      <c r="B1939" s="1">
        <v>4</v>
      </c>
      <c r="C1939" s="1">
        <v>22</v>
      </c>
      <c r="D1939" s="1">
        <v>10.69999980926514</v>
      </c>
      <c r="E1939" s="1">
        <v>10</v>
      </c>
      <c r="F1939" s="1">
        <v>11</v>
      </c>
      <c r="G1939" s="1">
        <v>5.5</v>
      </c>
      <c r="H1939">
        <f>IF(D1939&lt;&gt;"",MAX('DDD Model Calculations'!$D$20-'Weather Data'!D1939,0),MAX('DDD Model Calculations'!$D$20-AVERAGE('Weather Data'!D1938,'Weather Data'!D1940),0))</f>
        <v>7.3000001907348597</v>
      </c>
      <c r="I1939">
        <f>IF(E1939&lt;&gt;"",MAX('DDD Model Calculations'!$D$20-'Weather Data'!E1939,0),MAX('DDD Model Calculations'!$D$20-AVERAGE('Weather Data'!E1938,'Weather Data'!E1940),0))</f>
        <v>8</v>
      </c>
      <c r="J1939">
        <f>IF(F1939&lt;&gt;"",MAX('DDD Model Calculations'!$D$20-'Weather Data'!F1939,0),MAX('DDD Model Calculations'!$D$20-AVERAGE('Weather Data'!F1938,'Weather Data'!F1940),0))</f>
        <v>7</v>
      </c>
      <c r="K1939">
        <f>IF(G1939&lt;&gt;"",MAX('DDD Model Calculations'!$D$20-'Weather Data'!G1939,0),MAX('DDD Model Calculations'!$D$20-AVERAGE('Weather Data'!G1938,'Weather Data'!G1940),0))</f>
        <v>12.5</v>
      </c>
      <c r="L1939" s="2">
        <f t="shared" si="150"/>
        <v>43577</v>
      </c>
      <c r="M1939">
        <f t="shared" si="151"/>
        <v>20845.800006315112</v>
      </c>
      <c r="N1939">
        <f t="shared" si="152"/>
        <v>21933.499996684492</v>
      </c>
      <c r="O1939">
        <f t="shared" si="153"/>
        <v>25105.900000043213</v>
      </c>
      <c r="P1939">
        <f t="shared" si="154"/>
        <v>30743.200007341802</v>
      </c>
    </row>
    <row r="1940" spans="1:16" x14ac:dyDescent="0.4">
      <c r="A1940" s="1">
        <v>2019</v>
      </c>
      <c r="B1940" s="1">
        <v>4</v>
      </c>
      <c r="C1940" s="1">
        <v>23</v>
      </c>
      <c r="D1940" s="1">
        <v>10.39999961853027</v>
      </c>
      <c r="E1940" s="1">
        <v>12.10000038146973</v>
      </c>
      <c r="F1940" s="1">
        <v>12.80000019073486</v>
      </c>
      <c r="G1940" s="1">
        <v>5.0999999046325684</v>
      </c>
      <c r="H1940">
        <f>IF(D1940&lt;&gt;"",MAX('DDD Model Calculations'!$D$20-'Weather Data'!D1940,0),MAX('DDD Model Calculations'!$D$20-AVERAGE('Weather Data'!D1939,'Weather Data'!D1941),0))</f>
        <v>7.6000003814697301</v>
      </c>
      <c r="I1940">
        <f>IF(E1940&lt;&gt;"",MAX('DDD Model Calculations'!$D$20-'Weather Data'!E1940,0),MAX('DDD Model Calculations'!$D$20-AVERAGE('Weather Data'!E1939,'Weather Data'!E1941),0))</f>
        <v>5.8999996185302699</v>
      </c>
      <c r="J1940">
        <f>IF(F1940&lt;&gt;"",MAX('DDD Model Calculations'!$D$20-'Weather Data'!F1940,0),MAX('DDD Model Calculations'!$D$20-AVERAGE('Weather Data'!F1939,'Weather Data'!F1941),0))</f>
        <v>5.1999998092651403</v>
      </c>
      <c r="K1940">
        <f>IF(G1940&lt;&gt;"",MAX('DDD Model Calculations'!$D$20-'Weather Data'!G1940,0),MAX('DDD Model Calculations'!$D$20-AVERAGE('Weather Data'!G1939,'Weather Data'!G1941),0))</f>
        <v>12.900000095367432</v>
      </c>
      <c r="L1940" s="2">
        <f t="shared" si="150"/>
        <v>43578</v>
      </c>
      <c r="M1940">
        <f t="shared" si="151"/>
        <v>20853.400006696582</v>
      </c>
      <c r="N1940">
        <f t="shared" si="152"/>
        <v>21939.399996303022</v>
      </c>
      <c r="O1940">
        <f t="shared" si="153"/>
        <v>25111.099999852479</v>
      </c>
      <c r="P1940">
        <f t="shared" si="154"/>
        <v>30756.10000743717</v>
      </c>
    </row>
    <row r="1941" spans="1:16" x14ac:dyDescent="0.4">
      <c r="A1941" s="1">
        <v>2019</v>
      </c>
      <c r="B1941" s="1">
        <v>4</v>
      </c>
      <c r="C1941" s="1">
        <v>24</v>
      </c>
      <c r="D1941" s="1">
        <v>8.6999998092651367</v>
      </c>
      <c r="E1941" s="1">
        <v>5.9000000953674316</v>
      </c>
      <c r="F1941" s="1">
        <v>6.9000000953674316</v>
      </c>
      <c r="G1941" s="1">
        <v>3.4000000953674321</v>
      </c>
      <c r="H1941">
        <f>IF(D1941&lt;&gt;"",MAX('DDD Model Calculations'!$D$20-'Weather Data'!D1941,0),MAX('DDD Model Calculations'!$D$20-AVERAGE('Weather Data'!D1940,'Weather Data'!D1942),0))</f>
        <v>9.3000001907348633</v>
      </c>
      <c r="I1941">
        <f>IF(E1941&lt;&gt;"",MAX('DDD Model Calculations'!$D$20-'Weather Data'!E1941,0),MAX('DDD Model Calculations'!$D$20-AVERAGE('Weather Data'!E1940,'Weather Data'!E1942),0))</f>
        <v>12.099999904632568</v>
      </c>
      <c r="J1941">
        <f>IF(F1941&lt;&gt;"",MAX('DDD Model Calculations'!$D$20-'Weather Data'!F1941,0),MAX('DDD Model Calculations'!$D$20-AVERAGE('Weather Data'!F1940,'Weather Data'!F1942),0))</f>
        <v>11.099999904632568</v>
      </c>
      <c r="K1941">
        <f>IF(G1941&lt;&gt;"",MAX('DDD Model Calculations'!$D$20-'Weather Data'!G1941,0),MAX('DDD Model Calculations'!$D$20-AVERAGE('Weather Data'!G1940,'Weather Data'!G1942),0))</f>
        <v>14.599999904632568</v>
      </c>
      <c r="L1941" s="2">
        <f t="shared" si="150"/>
        <v>43579</v>
      </c>
      <c r="M1941">
        <f t="shared" si="151"/>
        <v>20862.700006887317</v>
      </c>
      <c r="N1941">
        <f t="shared" si="152"/>
        <v>21951.499996207654</v>
      </c>
      <c r="O1941">
        <f t="shared" si="153"/>
        <v>25122.199999757111</v>
      </c>
      <c r="P1941">
        <f t="shared" si="154"/>
        <v>30770.700007341802</v>
      </c>
    </row>
    <row r="1942" spans="1:16" x14ac:dyDescent="0.4">
      <c r="A1942" s="1">
        <v>2019</v>
      </c>
      <c r="B1942" s="1">
        <v>4</v>
      </c>
      <c r="C1942" s="1">
        <v>25</v>
      </c>
      <c r="D1942" s="1">
        <v>7.5999999046325684</v>
      </c>
      <c r="E1942" s="1">
        <v>7.8000001907348633</v>
      </c>
      <c r="F1942" s="1">
        <v>9.3000001907348633</v>
      </c>
      <c r="G1942" s="1">
        <v>9.3999996185302734</v>
      </c>
      <c r="H1942">
        <f>IF(D1942&lt;&gt;"",MAX('DDD Model Calculations'!$D$20-'Weather Data'!D1942,0),MAX('DDD Model Calculations'!$D$20-AVERAGE('Weather Data'!D1941,'Weather Data'!D1943),0))</f>
        <v>10.400000095367432</v>
      </c>
      <c r="I1942">
        <f>IF(E1942&lt;&gt;"",MAX('DDD Model Calculations'!$D$20-'Weather Data'!E1942,0),MAX('DDD Model Calculations'!$D$20-AVERAGE('Weather Data'!E1941,'Weather Data'!E1943),0))</f>
        <v>10.199999809265137</v>
      </c>
      <c r="J1942">
        <f>IF(F1942&lt;&gt;"",MAX('DDD Model Calculations'!$D$20-'Weather Data'!F1942,0),MAX('DDD Model Calculations'!$D$20-AVERAGE('Weather Data'!F1941,'Weather Data'!F1943),0))</f>
        <v>8.6999998092651367</v>
      </c>
      <c r="K1942">
        <f>IF(G1942&lt;&gt;"",MAX('DDD Model Calculations'!$D$20-'Weather Data'!G1942,0),MAX('DDD Model Calculations'!$D$20-AVERAGE('Weather Data'!G1941,'Weather Data'!G1943),0))</f>
        <v>8.6000003814697266</v>
      </c>
      <c r="L1942" s="2">
        <f t="shared" si="150"/>
        <v>43580</v>
      </c>
      <c r="M1942">
        <f t="shared" si="151"/>
        <v>20873.100006982684</v>
      </c>
      <c r="N1942">
        <f t="shared" si="152"/>
        <v>21961.69999601692</v>
      </c>
      <c r="O1942">
        <f t="shared" si="153"/>
        <v>25130.899999566376</v>
      </c>
      <c r="P1942">
        <f t="shared" si="154"/>
        <v>30779.300007723272</v>
      </c>
    </row>
    <row r="1943" spans="1:16" x14ac:dyDescent="0.4">
      <c r="A1943" s="1">
        <v>2019</v>
      </c>
      <c r="B1943" s="1">
        <v>4</v>
      </c>
      <c r="C1943" s="1">
        <v>26</v>
      </c>
      <c r="D1943" s="1">
        <v>8.1000003814697266</v>
      </c>
      <c r="E1943" s="1">
        <v>6.1999998092651367</v>
      </c>
      <c r="F1943" s="1">
        <v>9.1000003814697266</v>
      </c>
      <c r="G1943" s="1">
        <v>1.1000000238418579</v>
      </c>
      <c r="H1943">
        <f>IF(D1943&lt;&gt;"",MAX('DDD Model Calculations'!$D$20-'Weather Data'!D1943,0),MAX('DDD Model Calculations'!$D$20-AVERAGE('Weather Data'!D1942,'Weather Data'!D1944),0))</f>
        <v>9.8999996185302734</v>
      </c>
      <c r="I1943">
        <f>IF(E1943&lt;&gt;"",MAX('DDD Model Calculations'!$D$20-'Weather Data'!E1943,0),MAX('DDD Model Calculations'!$D$20-AVERAGE('Weather Data'!E1942,'Weather Data'!E1944),0))</f>
        <v>11.800000190734863</v>
      </c>
      <c r="J1943">
        <f>IF(F1943&lt;&gt;"",MAX('DDD Model Calculations'!$D$20-'Weather Data'!F1943,0),MAX('DDD Model Calculations'!$D$20-AVERAGE('Weather Data'!F1942,'Weather Data'!F1944),0))</f>
        <v>8.8999996185302734</v>
      </c>
      <c r="K1943">
        <f>IF(G1943&lt;&gt;"",MAX('DDD Model Calculations'!$D$20-'Weather Data'!G1943,0),MAX('DDD Model Calculations'!$D$20-AVERAGE('Weather Data'!G1942,'Weather Data'!G1944),0))</f>
        <v>16.899999976158142</v>
      </c>
      <c r="L1943" s="2">
        <f t="shared" si="150"/>
        <v>43581</v>
      </c>
      <c r="M1943">
        <f t="shared" si="151"/>
        <v>20883.000006601214</v>
      </c>
      <c r="N1943">
        <f t="shared" si="152"/>
        <v>21973.499996207654</v>
      </c>
      <c r="O1943">
        <f t="shared" si="153"/>
        <v>25139.799999184906</v>
      </c>
      <c r="P1943">
        <f t="shared" si="154"/>
        <v>30796.20000769943</v>
      </c>
    </row>
    <row r="1944" spans="1:16" x14ac:dyDescent="0.4">
      <c r="A1944" s="1">
        <v>2019</v>
      </c>
      <c r="B1944" s="1">
        <v>4</v>
      </c>
      <c r="C1944" s="1">
        <v>27</v>
      </c>
      <c r="D1944" s="1">
        <v>4.5</v>
      </c>
      <c r="E1944" s="1">
        <v>4.3000001907348633</v>
      </c>
      <c r="F1944" s="1">
        <v>4.0999999046325684</v>
      </c>
      <c r="G1944" s="1">
        <v>0.89999997615814209</v>
      </c>
      <c r="H1944">
        <f>IF(D1944&lt;&gt;"",MAX('DDD Model Calculations'!$D$20-'Weather Data'!D1944,0),MAX('DDD Model Calculations'!$D$20-AVERAGE('Weather Data'!D1943,'Weather Data'!D1945),0))</f>
        <v>13.5</v>
      </c>
      <c r="I1944">
        <f>IF(E1944&lt;&gt;"",MAX('DDD Model Calculations'!$D$20-'Weather Data'!E1944,0),MAX('DDD Model Calculations'!$D$20-AVERAGE('Weather Data'!E1943,'Weather Data'!E1945),0))</f>
        <v>13.699999809265137</v>
      </c>
      <c r="J1944">
        <f>IF(F1944&lt;&gt;"",MAX('DDD Model Calculations'!$D$20-'Weather Data'!F1944,0),MAX('DDD Model Calculations'!$D$20-AVERAGE('Weather Data'!F1943,'Weather Data'!F1945),0))</f>
        <v>13.900000095367432</v>
      </c>
      <c r="K1944">
        <f>IF(G1944&lt;&gt;"",MAX('DDD Model Calculations'!$D$20-'Weather Data'!G1944,0),MAX('DDD Model Calculations'!$D$20-AVERAGE('Weather Data'!G1943,'Weather Data'!G1945),0))</f>
        <v>17.100000023841858</v>
      </c>
      <c r="L1944" s="2">
        <f t="shared" si="150"/>
        <v>43582</v>
      </c>
      <c r="M1944">
        <f t="shared" si="151"/>
        <v>20896.500006601214</v>
      </c>
      <c r="N1944">
        <f t="shared" si="152"/>
        <v>21987.19999601692</v>
      </c>
      <c r="O1944">
        <f t="shared" si="153"/>
        <v>25153.699999280274</v>
      </c>
      <c r="P1944">
        <f t="shared" si="154"/>
        <v>30813.300007723272</v>
      </c>
    </row>
    <row r="1945" spans="1:16" x14ac:dyDescent="0.4">
      <c r="A1945" s="1">
        <v>2019</v>
      </c>
      <c r="B1945" s="1">
        <v>4</v>
      </c>
      <c r="C1945" s="1">
        <v>28</v>
      </c>
      <c r="D1945" s="1">
        <v>6.0999999046325684</v>
      </c>
      <c r="E1945" s="1">
        <v>5.1999998092651367</v>
      </c>
      <c r="F1945" s="1">
        <v>4.5999999046325684</v>
      </c>
      <c r="G1945" s="1">
        <v>2.5</v>
      </c>
      <c r="H1945">
        <f>IF(D1945&lt;&gt;"",MAX('DDD Model Calculations'!$D$20-'Weather Data'!D1945,0),MAX('DDD Model Calculations'!$D$20-AVERAGE('Weather Data'!D1944,'Weather Data'!D1946),0))</f>
        <v>11.900000095367432</v>
      </c>
      <c r="I1945">
        <f>IF(E1945&lt;&gt;"",MAX('DDD Model Calculations'!$D$20-'Weather Data'!E1945,0),MAX('DDD Model Calculations'!$D$20-AVERAGE('Weather Data'!E1944,'Weather Data'!E1946),0))</f>
        <v>12.800000190734863</v>
      </c>
      <c r="J1945">
        <f>IF(F1945&lt;&gt;"",MAX('DDD Model Calculations'!$D$20-'Weather Data'!F1945,0),MAX('DDD Model Calculations'!$D$20-AVERAGE('Weather Data'!F1944,'Weather Data'!F1946),0))</f>
        <v>13.400000095367432</v>
      </c>
      <c r="K1945">
        <f>IF(G1945&lt;&gt;"",MAX('DDD Model Calculations'!$D$20-'Weather Data'!G1945,0),MAX('DDD Model Calculations'!$D$20-AVERAGE('Weather Data'!G1944,'Weather Data'!G1946),0))</f>
        <v>15.5</v>
      </c>
      <c r="L1945" s="2">
        <f t="shared" si="150"/>
        <v>43583</v>
      </c>
      <c r="M1945">
        <f t="shared" si="151"/>
        <v>20908.400006696582</v>
      </c>
      <c r="N1945">
        <f t="shared" si="152"/>
        <v>21999.999996207654</v>
      </c>
      <c r="O1945">
        <f t="shared" si="153"/>
        <v>25167.099999375641</v>
      </c>
      <c r="P1945">
        <f t="shared" si="154"/>
        <v>30828.800007723272</v>
      </c>
    </row>
    <row r="1946" spans="1:16" x14ac:dyDescent="0.4">
      <c r="A1946" s="1">
        <v>2019</v>
      </c>
      <c r="B1946" s="1">
        <v>4</v>
      </c>
      <c r="C1946" s="1">
        <v>29</v>
      </c>
      <c r="D1946" s="1">
        <v>3.2000000476837158</v>
      </c>
      <c r="E1946" s="1">
        <v>3.2000000476837158</v>
      </c>
      <c r="F1946" s="1">
        <v>3</v>
      </c>
      <c r="G1946" s="1">
        <v>0.60000002384185791</v>
      </c>
      <c r="H1946">
        <f>IF(D1946&lt;&gt;"",MAX('DDD Model Calculations'!$D$20-'Weather Data'!D1946,0),MAX('DDD Model Calculations'!$D$20-AVERAGE('Weather Data'!D1945,'Weather Data'!D1947),0))</f>
        <v>14.799999952316284</v>
      </c>
      <c r="I1946">
        <f>IF(E1946&lt;&gt;"",MAX('DDD Model Calculations'!$D$20-'Weather Data'!E1946,0),MAX('DDD Model Calculations'!$D$20-AVERAGE('Weather Data'!E1945,'Weather Data'!E1947),0))</f>
        <v>14.799999952316284</v>
      </c>
      <c r="J1946">
        <f>IF(F1946&lt;&gt;"",MAX('DDD Model Calculations'!$D$20-'Weather Data'!F1946,0),MAX('DDD Model Calculations'!$D$20-AVERAGE('Weather Data'!F1945,'Weather Data'!F1947),0))</f>
        <v>15</v>
      </c>
      <c r="K1946">
        <f>IF(G1946&lt;&gt;"",MAX('DDD Model Calculations'!$D$20-'Weather Data'!G1946,0),MAX('DDD Model Calculations'!$D$20-AVERAGE('Weather Data'!G1945,'Weather Data'!G1947),0))</f>
        <v>17.399999976158142</v>
      </c>
      <c r="L1946" s="2">
        <f t="shared" si="150"/>
        <v>43584</v>
      </c>
      <c r="M1946">
        <f t="shared" si="151"/>
        <v>20923.200006648898</v>
      </c>
      <c r="N1946">
        <f t="shared" si="152"/>
        <v>22014.799996159971</v>
      </c>
      <c r="O1946">
        <f t="shared" si="153"/>
        <v>25182.099999375641</v>
      </c>
      <c r="P1946">
        <f t="shared" si="154"/>
        <v>30846.20000769943</v>
      </c>
    </row>
    <row r="1947" spans="1:16" x14ac:dyDescent="0.4">
      <c r="A1947" s="1">
        <v>2019</v>
      </c>
      <c r="B1947" s="1">
        <v>4</v>
      </c>
      <c r="C1947" s="1">
        <v>30</v>
      </c>
      <c r="D1947" s="1">
        <v>6.4000000953674316</v>
      </c>
      <c r="E1947" s="1">
        <v>5.9000000953674316</v>
      </c>
      <c r="F1947" s="1">
        <v>9.1000003814697266</v>
      </c>
      <c r="G1947" s="1">
        <v>2.7000000476837158</v>
      </c>
      <c r="H1947">
        <f>IF(D1947&lt;&gt;"",MAX('DDD Model Calculations'!$D$20-'Weather Data'!D1947,0),MAX('DDD Model Calculations'!$D$20-AVERAGE('Weather Data'!D1946,'Weather Data'!D1948),0))</f>
        <v>11.599999904632568</v>
      </c>
      <c r="I1947">
        <f>IF(E1947&lt;&gt;"",MAX('DDD Model Calculations'!$D$20-'Weather Data'!E1947,0),MAX('DDD Model Calculations'!$D$20-AVERAGE('Weather Data'!E1946,'Weather Data'!E1948),0))</f>
        <v>12.099999904632568</v>
      </c>
      <c r="J1947">
        <f>IF(F1947&lt;&gt;"",MAX('DDD Model Calculations'!$D$20-'Weather Data'!F1947,0),MAX('DDD Model Calculations'!$D$20-AVERAGE('Weather Data'!F1946,'Weather Data'!F1948),0))</f>
        <v>8.8999996185302734</v>
      </c>
      <c r="K1947">
        <f>IF(G1947&lt;&gt;"",MAX('DDD Model Calculations'!$D$20-'Weather Data'!G1947,0),MAX('DDD Model Calculations'!$D$20-AVERAGE('Weather Data'!G1946,'Weather Data'!G1948),0))</f>
        <v>15.299999952316284</v>
      </c>
      <c r="L1947" s="2">
        <f t="shared" si="150"/>
        <v>43585</v>
      </c>
      <c r="M1947">
        <f t="shared" si="151"/>
        <v>20934.800006553531</v>
      </c>
      <c r="N1947">
        <f t="shared" si="152"/>
        <v>22026.899996064603</v>
      </c>
      <c r="O1947">
        <f t="shared" si="153"/>
        <v>25190.999998994172</v>
      </c>
      <c r="P1947">
        <f t="shared" si="154"/>
        <v>30861.500007651746</v>
      </c>
    </row>
    <row r="1948" spans="1:16" x14ac:dyDescent="0.4">
      <c r="A1948" s="1">
        <v>2019</v>
      </c>
      <c r="B1948" s="1">
        <v>5</v>
      </c>
      <c r="C1948" s="1">
        <v>1</v>
      </c>
      <c r="D1948" s="1">
        <v>6.6999998092651367</v>
      </c>
      <c r="E1948" s="1">
        <v>11.19999980926514</v>
      </c>
      <c r="F1948" s="1">
        <v>4.0999999046325684</v>
      </c>
      <c r="G1948" s="1">
        <v>2.4000000953674321</v>
      </c>
      <c r="H1948">
        <f>IF(D1948&lt;&gt;"",MAX('DDD Model Calculations'!$D$20-'Weather Data'!D1948,0),MAX('DDD Model Calculations'!$D$20-AVERAGE('Weather Data'!D1947,'Weather Data'!D1949),0))</f>
        <v>11.300000190734863</v>
      </c>
      <c r="I1948">
        <f>IF(E1948&lt;&gt;"",MAX('DDD Model Calculations'!$D$20-'Weather Data'!E1948,0),MAX('DDD Model Calculations'!$D$20-AVERAGE('Weather Data'!E1947,'Weather Data'!E1949),0))</f>
        <v>6.8000001907348597</v>
      </c>
      <c r="J1948">
        <f>IF(F1948&lt;&gt;"",MAX('DDD Model Calculations'!$D$20-'Weather Data'!F1948,0),MAX('DDD Model Calculations'!$D$20-AVERAGE('Weather Data'!F1947,'Weather Data'!F1949),0))</f>
        <v>13.900000095367432</v>
      </c>
      <c r="K1948">
        <f>IF(G1948&lt;&gt;"",MAX('DDD Model Calculations'!$D$20-'Weather Data'!G1948,0),MAX('DDD Model Calculations'!$D$20-AVERAGE('Weather Data'!G1947,'Weather Data'!G1949),0))</f>
        <v>15.599999904632568</v>
      </c>
      <c r="L1948" s="2">
        <f t="shared" si="150"/>
        <v>43586</v>
      </c>
      <c r="M1948">
        <f t="shared" si="151"/>
        <v>20946.100006744266</v>
      </c>
      <c r="N1948">
        <f t="shared" si="152"/>
        <v>22033.699996255338</v>
      </c>
      <c r="O1948">
        <f t="shared" si="153"/>
        <v>25204.899999089539</v>
      </c>
      <c r="P1948">
        <f t="shared" si="154"/>
        <v>30877.100007556379</v>
      </c>
    </row>
    <row r="1949" spans="1:16" x14ac:dyDescent="0.4">
      <c r="A1949" s="1">
        <v>2019</v>
      </c>
      <c r="B1949" s="1">
        <v>5</v>
      </c>
      <c r="C1949" s="1">
        <v>2</v>
      </c>
      <c r="D1949" s="1">
        <v>7.5</v>
      </c>
      <c r="E1949" s="1">
        <v>11.80000019073486</v>
      </c>
      <c r="F1949" s="1">
        <v>5.5</v>
      </c>
      <c r="G1949" s="1">
        <v>3.4000000953674321</v>
      </c>
      <c r="H1949">
        <f>IF(D1949&lt;&gt;"",MAX('DDD Model Calculations'!$D$20-'Weather Data'!D1949,0),MAX('DDD Model Calculations'!$D$20-AVERAGE('Weather Data'!D1948,'Weather Data'!D1950),0))</f>
        <v>10.5</v>
      </c>
      <c r="I1949">
        <f>IF(E1949&lt;&gt;"",MAX('DDD Model Calculations'!$D$20-'Weather Data'!E1949,0),MAX('DDD Model Calculations'!$D$20-AVERAGE('Weather Data'!E1948,'Weather Data'!E1950),0))</f>
        <v>6.1999998092651403</v>
      </c>
      <c r="J1949">
        <f>IF(F1949&lt;&gt;"",MAX('DDD Model Calculations'!$D$20-'Weather Data'!F1949,0),MAX('DDD Model Calculations'!$D$20-AVERAGE('Weather Data'!F1948,'Weather Data'!F1950),0))</f>
        <v>12.5</v>
      </c>
      <c r="K1949">
        <f>IF(G1949&lt;&gt;"",MAX('DDD Model Calculations'!$D$20-'Weather Data'!G1949,0),MAX('DDD Model Calculations'!$D$20-AVERAGE('Weather Data'!G1948,'Weather Data'!G1950),0))</f>
        <v>14.599999904632568</v>
      </c>
      <c r="L1949" s="2">
        <f t="shared" si="150"/>
        <v>43587</v>
      </c>
      <c r="M1949">
        <f t="shared" si="151"/>
        <v>20956.600006744266</v>
      </c>
      <c r="N1949">
        <f t="shared" si="152"/>
        <v>22039.899996064603</v>
      </c>
      <c r="O1949">
        <f t="shared" si="153"/>
        <v>25217.399999089539</v>
      </c>
      <c r="P1949">
        <f t="shared" si="154"/>
        <v>30891.700007461011</v>
      </c>
    </row>
    <row r="1950" spans="1:16" x14ac:dyDescent="0.4">
      <c r="A1950" s="1">
        <v>2019</v>
      </c>
      <c r="B1950" s="1">
        <v>5</v>
      </c>
      <c r="C1950" s="1">
        <v>3</v>
      </c>
      <c r="D1950" s="1">
        <v>8.8000001907348633</v>
      </c>
      <c r="E1950" s="1">
        <v>10.30000019073486</v>
      </c>
      <c r="F1950" s="1">
        <v>7.4000000953674316</v>
      </c>
      <c r="G1950" s="1">
        <v>6</v>
      </c>
      <c r="H1950">
        <f>IF(D1950&lt;&gt;"",MAX('DDD Model Calculations'!$D$20-'Weather Data'!D1950,0),MAX('DDD Model Calculations'!$D$20-AVERAGE('Weather Data'!D1949,'Weather Data'!D1951),0))</f>
        <v>9.1999998092651367</v>
      </c>
      <c r="I1950">
        <f>IF(E1950&lt;&gt;"",MAX('DDD Model Calculations'!$D$20-'Weather Data'!E1950,0),MAX('DDD Model Calculations'!$D$20-AVERAGE('Weather Data'!E1949,'Weather Data'!E1951),0))</f>
        <v>7.6999998092651403</v>
      </c>
      <c r="J1950">
        <f>IF(F1950&lt;&gt;"",MAX('DDD Model Calculations'!$D$20-'Weather Data'!F1950,0),MAX('DDD Model Calculations'!$D$20-AVERAGE('Weather Data'!F1949,'Weather Data'!F1951),0))</f>
        <v>10.599999904632568</v>
      </c>
      <c r="K1950">
        <f>IF(G1950&lt;&gt;"",MAX('DDD Model Calculations'!$D$20-'Weather Data'!G1950,0),MAX('DDD Model Calculations'!$D$20-AVERAGE('Weather Data'!G1949,'Weather Data'!G1951),0))</f>
        <v>12</v>
      </c>
      <c r="L1950" s="2">
        <f t="shared" si="150"/>
        <v>43588</v>
      </c>
      <c r="M1950">
        <f t="shared" si="151"/>
        <v>20965.800006553531</v>
      </c>
      <c r="N1950">
        <f t="shared" si="152"/>
        <v>22047.599995873868</v>
      </c>
      <c r="O1950">
        <f t="shared" si="153"/>
        <v>25227.999998994172</v>
      </c>
      <c r="P1950">
        <f t="shared" si="154"/>
        <v>30903.700007461011</v>
      </c>
    </row>
    <row r="1951" spans="1:16" x14ac:dyDescent="0.4">
      <c r="A1951" s="1">
        <v>2019</v>
      </c>
      <c r="B1951" s="1">
        <v>5</v>
      </c>
      <c r="C1951" s="1">
        <v>4</v>
      </c>
      <c r="D1951" s="1">
        <v>9.6000003814697266</v>
      </c>
      <c r="E1951" s="1">
        <v>9.3000001907348633</v>
      </c>
      <c r="F1951" s="1">
        <v>11</v>
      </c>
      <c r="G1951" s="1">
        <v>9.1000003814697266</v>
      </c>
      <c r="H1951">
        <f>IF(D1951&lt;&gt;"",MAX('DDD Model Calculations'!$D$20-'Weather Data'!D1951,0),MAX('DDD Model Calculations'!$D$20-AVERAGE('Weather Data'!D1950,'Weather Data'!D1952),0))</f>
        <v>8.3999996185302734</v>
      </c>
      <c r="I1951">
        <f>IF(E1951&lt;&gt;"",MAX('DDD Model Calculations'!$D$20-'Weather Data'!E1951,0),MAX('DDD Model Calculations'!$D$20-AVERAGE('Weather Data'!E1950,'Weather Data'!E1952),0))</f>
        <v>8.6999998092651367</v>
      </c>
      <c r="J1951">
        <f>IF(F1951&lt;&gt;"",MAX('DDD Model Calculations'!$D$20-'Weather Data'!F1951,0),MAX('DDD Model Calculations'!$D$20-AVERAGE('Weather Data'!F1950,'Weather Data'!F1952),0))</f>
        <v>7</v>
      </c>
      <c r="K1951">
        <f>IF(G1951&lt;&gt;"",MAX('DDD Model Calculations'!$D$20-'Weather Data'!G1951,0),MAX('DDD Model Calculations'!$D$20-AVERAGE('Weather Data'!G1950,'Weather Data'!G1952),0))</f>
        <v>8.8999996185302734</v>
      </c>
      <c r="L1951" s="2">
        <f t="shared" si="150"/>
        <v>43589</v>
      </c>
      <c r="M1951">
        <f t="shared" si="151"/>
        <v>20974.200006172061</v>
      </c>
      <c r="N1951">
        <f t="shared" si="152"/>
        <v>22056.299995683134</v>
      </c>
      <c r="O1951">
        <f t="shared" si="153"/>
        <v>25234.999998994172</v>
      </c>
      <c r="P1951">
        <f t="shared" si="154"/>
        <v>30912.600007079542</v>
      </c>
    </row>
    <row r="1952" spans="1:16" x14ac:dyDescent="0.4">
      <c r="A1952" s="1">
        <v>2019</v>
      </c>
      <c r="B1952" s="1">
        <v>5</v>
      </c>
      <c r="C1952" s="1">
        <v>5</v>
      </c>
      <c r="D1952" s="1">
        <v>10.80000019073486</v>
      </c>
      <c r="E1952" s="1">
        <v>11.89999961853027</v>
      </c>
      <c r="F1952" s="1">
        <v>11.60000038146973</v>
      </c>
      <c r="G1952" s="1">
        <v>7.4000000953674316</v>
      </c>
      <c r="H1952">
        <f>IF(D1952&lt;&gt;"",MAX('DDD Model Calculations'!$D$20-'Weather Data'!D1952,0),MAX('DDD Model Calculations'!$D$20-AVERAGE('Weather Data'!D1951,'Weather Data'!D1953),0))</f>
        <v>7.1999998092651403</v>
      </c>
      <c r="I1952">
        <f>IF(E1952&lt;&gt;"",MAX('DDD Model Calculations'!$D$20-'Weather Data'!E1952,0),MAX('DDD Model Calculations'!$D$20-AVERAGE('Weather Data'!E1951,'Weather Data'!E1953),0))</f>
        <v>6.1000003814697301</v>
      </c>
      <c r="J1952">
        <f>IF(F1952&lt;&gt;"",MAX('DDD Model Calculations'!$D$20-'Weather Data'!F1952,0),MAX('DDD Model Calculations'!$D$20-AVERAGE('Weather Data'!F1951,'Weather Data'!F1953),0))</f>
        <v>6.3999996185302699</v>
      </c>
      <c r="K1952">
        <f>IF(G1952&lt;&gt;"",MAX('DDD Model Calculations'!$D$20-'Weather Data'!G1952,0),MAX('DDD Model Calculations'!$D$20-AVERAGE('Weather Data'!G1951,'Weather Data'!G1953),0))</f>
        <v>10.599999904632568</v>
      </c>
      <c r="L1952" s="2">
        <f t="shared" si="150"/>
        <v>43590</v>
      </c>
      <c r="M1952">
        <f t="shared" si="151"/>
        <v>20981.400005981326</v>
      </c>
      <c r="N1952">
        <f t="shared" si="152"/>
        <v>22062.399996064603</v>
      </c>
      <c r="O1952">
        <f t="shared" si="153"/>
        <v>25241.399998612702</v>
      </c>
      <c r="P1952">
        <f t="shared" si="154"/>
        <v>30923.200006984174</v>
      </c>
    </row>
    <row r="1953" spans="1:16" x14ac:dyDescent="0.4">
      <c r="A1953" s="1">
        <v>2019</v>
      </c>
      <c r="B1953" s="1">
        <v>5</v>
      </c>
      <c r="C1953" s="1">
        <v>6</v>
      </c>
      <c r="D1953" s="1">
        <v>15.19999980926514</v>
      </c>
      <c r="E1953" s="1">
        <v>13.19999980926514</v>
      </c>
      <c r="F1953" s="1">
        <v>14.80000019073486</v>
      </c>
      <c r="G1953" s="1">
        <v>3.5999999046325679</v>
      </c>
      <c r="H1953">
        <f>IF(D1953&lt;&gt;"",MAX('DDD Model Calculations'!$D$20-'Weather Data'!D1953,0),MAX('DDD Model Calculations'!$D$20-AVERAGE('Weather Data'!D1952,'Weather Data'!D1954),0))</f>
        <v>2.8000001907348597</v>
      </c>
      <c r="I1953">
        <f>IF(E1953&lt;&gt;"",MAX('DDD Model Calculations'!$D$20-'Weather Data'!E1953,0),MAX('DDD Model Calculations'!$D$20-AVERAGE('Weather Data'!E1952,'Weather Data'!E1954),0))</f>
        <v>4.8000001907348597</v>
      </c>
      <c r="J1953">
        <f>IF(F1953&lt;&gt;"",MAX('DDD Model Calculations'!$D$20-'Weather Data'!F1953,0),MAX('DDD Model Calculations'!$D$20-AVERAGE('Weather Data'!F1952,'Weather Data'!F1954),0))</f>
        <v>3.1999998092651403</v>
      </c>
      <c r="K1953">
        <f>IF(G1953&lt;&gt;"",MAX('DDD Model Calculations'!$D$20-'Weather Data'!G1953,0),MAX('DDD Model Calculations'!$D$20-AVERAGE('Weather Data'!G1952,'Weather Data'!G1954),0))</f>
        <v>14.400000095367432</v>
      </c>
      <c r="L1953" s="2">
        <f t="shared" si="150"/>
        <v>43591</v>
      </c>
      <c r="M1953">
        <f t="shared" si="151"/>
        <v>20984.200006172061</v>
      </c>
      <c r="N1953">
        <f t="shared" si="152"/>
        <v>22067.199996255338</v>
      </c>
      <c r="O1953">
        <f t="shared" si="153"/>
        <v>25244.599998421967</v>
      </c>
      <c r="P1953">
        <f t="shared" si="154"/>
        <v>30937.600007079542</v>
      </c>
    </row>
    <row r="1954" spans="1:16" x14ac:dyDescent="0.4">
      <c r="A1954" s="1">
        <v>2019</v>
      </c>
      <c r="B1954" s="1">
        <v>5</v>
      </c>
      <c r="C1954" s="1">
        <v>7</v>
      </c>
      <c r="D1954" s="1">
        <v>9.6999998092651367</v>
      </c>
      <c r="E1954" s="1">
        <v>7.0999999046325684</v>
      </c>
      <c r="F1954" s="1">
        <v>10.89999961853027</v>
      </c>
      <c r="G1954" s="1">
        <v>3.5999999046325679</v>
      </c>
      <c r="H1954">
        <f>IF(D1954&lt;&gt;"",MAX('DDD Model Calculations'!$D$20-'Weather Data'!D1954,0),MAX('DDD Model Calculations'!$D$20-AVERAGE('Weather Data'!D1953,'Weather Data'!D1955),0))</f>
        <v>8.3000001907348633</v>
      </c>
      <c r="I1954">
        <f>IF(E1954&lt;&gt;"",MAX('DDD Model Calculations'!$D$20-'Weather Data'!E1954,0),MAX('DDD Model Calculations'!$D$20-AVERAGE('Weather Data'!E1953,'Weather Data'!E1955),0))</f>
        <v>10.900000095367432</v>
      </c>
      <c r="J1954">
        <f>IF(F1954&lt;&gt;"",MAX('DDD Model Calculations'!$D$20-'Weather Data'!F1954,0),MAX('DDD Model Calculations'!$D$20-AVERAGE('Weather Data'!F1953,'Weather Data'!F1955),0))</f>
        <v>7.1000003814697301</v>
      </c>
      <c r="K1954">
        <f>IF(G1954&lt;&gt;"",MAX('DDD Model Calculations'!$D$20-'Weather Data'!G1954,0),MAX('DDD Model Calculations'!$D$20-AVERAGE('Weather Data'!G1953,'Weather Data'!G1955),0))</f>
        <v>14.400000095367432</v>
      </c>
      <c r="L1954" s="2">
        <f t="shared" si="150"/>
        <v>43592</v>
      </c>
      <c r="M1954">
        <f t="shared" si="151"/>
        <v>20992.500006362796</v>
      </c>
      <c r="N1954">
        <f t="shared" si="152"/>
        <v>22078.099996350706</v>
      </c>
      <c r="O1954">
        <f t="shared" si="153"/>
        <v>25251.699998803437</v>
      </c>
      <c r="P1954">
        <f t="shared" si="154"/>
        <v>30952.000007174909</v>
      </c>
    </row>
    <row r="1955" spans="1:16" x14ac:dyDescent="0.4">
      <c r="A1955" s="1">
        <v>2019</v>
      </c>
      <c r="B1955" s="1">
        <v>5</v>
      </c>
      <c r="C1955" s="1">
        <v>8</v>
      </c>
      <c r="D1955" s="1">
        <v>7.1999998092651367</v>
      </c>
      <c r="E1955" s="1">
        <v>8.3000001907348633</v>
      </c>
      <c r="F1955" s="1">
        <v>7.8000001907348633</v>
      </c>
      <c r="G1955" s="1">
        <v>2.5999999046325679</v>
      </c>
      <c r="H1955">
        <f>IF(D1955&lt;&gt;"",MAX('DDD Model Calculations'!$D$20-'Weather Data'!D1955,0),MAX('DDD Model Calculations'!$D$20-AVERAGE('Weather Data'!D1954,'Weather Data'!D1956),0))</f>
        <v>10.800000190734863</v>
      </c>
      <c r="I1955">
        <f>IF(E1955&lt;&gt;"",MAX('DDD Model Calculations'!$D$20-'Weather Data'!E1955,0),MAX('DDD Model Calculations'!$D$20-AVERAGE('Weather Data'!E1954,'Weather Data'!E1956),0))</f>
        <v>9.6999998092651367</v>
      </c>
      <c r="J1955">
        <f>IF(F1955&lt;&gt;"",MAX('DDD Model Calculations'!$D$20-'Weather Data'!F1955,0),MAX('DDD Model Calculations'!$D$20-AVERAGE('Weather Data'!F1954,'Weather Data'!F1956),0))</f>
        <v>10.199999809265137</v>
      </c>
      <c r="K1955">
        <f>IF(G1955&lt;&gt;"",MAX('DDD Model Calculations'!$D$20-'Weather Data'!G1955,0),MAX('DDD Model Calculations'!$D$20-AVERAGE('Weather Data'!G1954,'Weather Data'!G1956),0))</f>
        <v>15.400000095367432</v>
      </c>
      <c r="L1955" s="2">
        <f t="shared" si="150"/>
        <v>43593</v>
      </c>
      <c r="M1955">
        <f t="shared" si="151"/>
        <v>21003.300006553531</v>
      </c>
      <c r="N1955">
        <f t="shared" si="152"/>
        <v>22087.799996159971</v>
      </c>
      <c r="O1955">
        <f t="shared" si="153"/>
        <v>25261.899998612702</v>
      </c>
      <c r="P1955">
        <f t="shared" si="154"/>
        <v>30967.400007270277</v>
      </c>
    </row>
    <row r="1956" spans="1:16" x14ac:dyDescent="0.4">
      <c r="A1956" s="1">
        <v>2019</v>
      </c>
      <c r="B1956" s="1">
        <v>5</v>
      </c>
      <c r="C1956" s="1">
        <v>9</v>
      </c>
      <c r="D1956" s="1">
        <v>12</v>
      </c>
      <c r="E1956" s="1">
        <v>14.69999980926514</v>
      </c>
      <c r="F1956" s="1">
        <v>9.3000001907348633</v>
      </c>
      <c r="G1956" s="1">
        <v>4.8000001907348633</v>
      </c>
      <c r="H1956">
        <f>IF(D1956&lt;&gt;"",MAX('DDD Model Calculations'!$D$20-'Weather Data'!D1956,0),MAX('DDD Model Calculations'!$D$20-AVERAGE('Weather Data'!D1955,'Weather Data'!D1957),0))</f>
        <v>6</v>
      </c>
      <c r="I1956">
        <f>IF(E1956&lt;&gt;"",MAX('DDD Model Calculations'!$D$20-'Weather Data'!E1956,0),MAX('DDD Model Calculations'!$D$20-AVERAGE('Weather Data'!E1955,'Weather Data'!E1957),0))</f>
        <v>3.3000001907348597</v>
      </c>
      <c r="J1956">
        <f>IF(F1956&lt;&gt;"",MAX('DDD Model Calculations'!$D$20-'Weather Data'!F1956,0),MAX('DDD Model Calculations'!$D$20-AVERAGE('Weather Data'!F1955,'Weather Data'!F1957),0))</f>
        <v>8.6999998092651367</v>
      </c>
      <c r="K1956">
        <f>IF(G1956&lt;&gt;"",MAX('DDD Model Calculations'!$D$20-'Weather Data'!G1956,0),MAX('DDD Model Calculations'!$D$20-AVERAGE('Weather Data'!G1955,'Weather Data'!G1957),0))</f>
        <v>13.199999809265137</v>
      </c>
      <c r="L1956" s="2">
        <f t="shared" si="150"/>
        <v>43594</v>
      </c>
      <c r="M1956">
        <f t="shared" si="151"/>
        <v>21009.300006553531</v>
      </c>
      <c r="N1956">
        <f t="shared" si="152"/>
        <v>22091.099996350706</v>
      </c>
      <c r="O1956">
        <f t="shared" si="153"/>
        <v>25270.599998421967</v>
      </c>
      <c r="P1956">
        <f t="shared" si="154"/>
        <v>30980.600007079542</v>
      </c>
    </row>
    <row r="1957" spans="1:16" x14ac:dyDescent="0.4">
      <c r="A1957" s="1">
        <v>2019</v>
      </c>
      <c r="B1957" s="1">
        <v>5</v>
      </c>
      <c r="C1957" s="1">
        <v>10</v>
      </c>
      <c r="D1957" s="1">
        <v>9.8999996185302734</v>
      </c>
      <c r="E1957" s="1">
        <v>9.6999998092651367</v>
      </c>
      <c r="F1957" s="1">
        <v>12.39999961853027</v>
      </c>
      <c r="G1957" s="1">
        <v>5.4000000953674316</v>
      </c>
      <c r="H1957">
        <f>IF(D1957&lt;&gt;"",MAX('DDD Model Calculations'!$D$20-'Weather Data'!D1957,0),MAX('DDD Model Calculations'!$D$20-AVERAGE('Weather Data'!D1956,'Weather Data'!D1958),0))</f>
        <v>8.1000003814697266</v>
      </c>
      <c r="I1957">
        <f>IF(E1957&lt;&gt;"",MAX('DDD Model Calculations'!$D$20-'Weather Data'!E1957,0),MAX('DDD Model Calculations'!$D$20-AVERAGE('Weather Data'!E1956,'Weather Data'!E1958),0))</f>
        <v>8.3000001907348633</v>
      </c>
      <c r="J1957">
        <f>IF(F1957&lt;&gt;"",MAX('DDD Model Calculations'!$D$20-'Weather Data'!F1957,0),MAX('DDD Model Calculations'!$D$20-AVERAGE('Weather Data'!F1956,'Weather Data'!F1958),0))</f>
        <v>5.6000003814697301</v>
      </c>
      <c r="K1957">
        <f>IF(G1957&lt;&gt;"",MAX('DDD Model Calculations'!$D$20-'Weather Data'!G1957,0),MAX('DDD Model Calculations'!$D$20-AVERAGE('Weather Data'!G1956,'Weather Data'!G1958),0))</f>
        <v>12.599999904632568</v>
      </c>
      <c r="L1957" s="2">
        <f t="shared" si="150"/>
        <v>43595</v>
      </c>
      <c r="M1957">
        <f t="shared" si="151"/>
        <v>21017.400006935</v>
      </c>
      <c r="N1957">
        <f t="shared" si="152"/>
        <v>22099.39999654144</v>
      </c>
      <c r="O1957">
        <f t="shared" si="153"/>
        <v>25276.199998803437</v>
      </c>
      <c r="P1957">
        <f t="shared" si="154"/>
        <v>30993.200006984174</v>
      </c>
    </row>
    <row r="1958" spans="1:16" x14ac:dyDescent="0.4">
      <c r="A1958" s="1">
        <v>2019</v>
      </c>
      <c r="B1958" s="1">
        <v>5</v>
      </c>
      <c r="C1958" s="1">
        <v>11</v>
      </c>
      <c r="D1958" s="1">
        <v>6.9000000953674316</v>
      </c>
      <c r="E1958" s="1">
        <v>6.0999999046325684</v>
      </c>
      <c r="F1958" s="1">
        <v>8.8999996185302734</v>
      </c>
      <c r="G1958" s="1">
        <v>6.8000001907348633</v>
      </c>
      <c r="H1958">
        <f>IF(D1958&lt;&gt;"",MAX('DDD Model Calculations'!$D$20-'Weather Data'!D1958,0),MAX('DDD Model Calculations'!$D$20-AVERAGE('Weather Data'!D1957,'Weather Data'!D1959),0))</f>
        <v>11.099999904632568</v>
      </c>
      <c r="I1958">
        <f>IF(E1958&lt;&gt;"",MAX('DDD Model Calculations'!$D$20-'Weather Data'!E1958,0),MAX('DDD Model Calculations'!$D$20-AVERAGE('Weather Data'!E1957,'Weather Data'!E1959),0))</f>
        <v>11.900000095367432</v>
      </c>
      <c r="J1958">
        <f>IF(F1958&lt;&gt;"",MAX('DDD Model Calculations'!$D$20-'Weather Data'!F1958,0),MAX('DDD Model Calculations'!$D$20-AVERAGE('Weather Data'!F1957,'Weather Data'!F1959),0))</f>
        <v>9.1000003814697266</v>
      </c>
      <c r="K1958">
        <f>IF(G1958&lt;&gt;"",MAX('DDD Model Calculations'!$D$20-'Weather Data'!G1958,0),MAX('DDD Model Calculations'!$D$20-AVERAGE('Weather Data'!G1957,'Weather Data'!G1959),0))</f>
        <v>11.199999809265137</v>
      </c>
      <c r="L1958" s="2">
        <f t="shared" si="150"/>
        <v>43596</v>
      </c>
      <c r="M1958">
        <f t="shared" si="151"/>
        <v>21028.500006839633</v>
      </c>
      <c r="N1958">
        <f t="shared" si="152"/>
        <v>22111.299996636808</v>
      </c>
      <c r="O1958">
        <f t="shared" si="153"/>
        <v>25285.299999184906</v>
      </c>
      <c r="P1958">
        <f t="shared" si="154"/>
        <v>31004.400006793439</v>
      </c>
    </row>
    <row r="1959" spans="1:16" x14ac:dyDescent="0.4">
      <c r="A1959" s="1">
        <v>2019</v>
      </c>
      <c r="B1959" s="1">
        <v>5</v>
      </c>
      <c r="C1959" s="1">
        <v>12</v>
      </c>
      <c r="D1959" s="1">
        <v>7.0999999046325684</v>
      </c>
      <c r="E1959" s="1">
        <v>7.5</v>
      </c>
      <c r="F1959" s="1">
        <v>11.19999980926514</v>
      </c>
      <c r="G1959" s="1">
        <v>8.3000001907348633</v>
      </c>
      <c r="H1959">
        <f>IF(D1959&lt;&gt;"",MAX('DDD Model Calculations'!$D$20-'Weather Data'!D1959,0),MAX('DDD Model Calculations'!$D$20-AVERAGE('Weather Data'!D1958,'Weather Data'!D1960),0))</f>
        <v>10.900000095367432</v>
      </c>
      <c r="I1959">
        <f>IF(E1959&lt;&gt;"",MAX('DDD Model Calculations'!$D$20-'Weather Data'!E1959,0),MAX('DDD Model Calculations'!$D$20-AVERAGE('Weather Data'!E1958,'Weather Data'!E1960),0))</f>
        <v>10.5</v>
      </c>
      <c r="J1959">
        <f>IF(F1959&lt;&gt;"",MAX('DDD Model Calculations'!$D$20-'Weather Data'!F1959,0),MAX('DDD Model Calculations'!$D$20-AVERAGE('Weather Data'!F1958,'Weather Data'!F1960),0))</f>
        <v>6.8000001907348597</v>
      </c>
      <c r="K1959">
        <f>IF(G1959&lt;&gt;"",MAX('DDD Model Calculations'!$D$20-'Weather Data'!G1959,0),MAX('DDD Model Calculations'!$D$20-AVERAGE('Weather Data'!G1958,'Weather Data'!G1960),0))</f>
        <v>9.6999998092651367</v>
      </c>
      <c r="L1959" s="2">
        <f t="shared" si="150"/>
        <v>43597</v>
      </c>
      <c r="M1959">
        <f t="shared" si="151"/>
        <v>21039.400006935</v>
      </c>
      <c r="N1959">
        <f t="shared" si="152"/>
        <v>22121.799996636808</v>
      </c>
      <c r="O1959">
        <f t="shared" si="153"/>
        <v>25292.099999375641</v>
      </c>
      <c r="P1959">
        <f t="shared" si="154"/>
        <v>31014.100006602705</v>
      </c>
    </row>
    <row r="1960" spans="1:16" x14ac:dyDescent="0.4">
      <c r="A1960" s="1">
        <v>2019</v>
      </c>
      <c r="B1960" s="1">
        <v>5</v>
      </c>
      <c r="C1960" s="1">
        <v>13</v>
      </c>
      <c r="D1960" s="1">
        <v>6.3000001907348633</v>
      </c>
      <c r="E1960" s="1">
        <v>6.1999998092651367</v>
      </c>
      <c r="F1960" s="1">
        <v>10.80000019073486</v>
      </c>
      <c r="G1960" s="1">
        <v>9.6000003814697266</v>
      </c>
      <c r="H1960">
        <f>IF(D1960&lt;&gt;"",MAX('DDD Model Calculations'!$D$20-'Weather Data'!D1960,0),MAX('DDD Model Calculations'!$D$20-AVERAGE('Weather Data'!D1959,'Weather Data'!D1961),0))</f>
        <v>11.699999809265137</v>
      </c>
      <c r="I1960">
        <f>IF(E1960&lt;&gt;"",MAX('DDD Model Calculations'!$D$20-'Weather Data'!E1960,0),MAX('DDD Model Calculations'!$D$20-AVERAGE('Weather Data'!E1959,'Weather Data'!E1961),0))</f>
        <v>11.800000190734863</v>
      </c>
      <c r="J1960">
        <f>IF(F1960&lt;&gt;"",MAX('DDD Model Calculations'!$D$20-'Weather Data'!F1960,0),MAX('DDD Model Calculations'!$D$20-AVERAGE('Weather Data'!F1959,'Weather Data'!F1961),0))</f>
        <v>7.1999998092651403</v>
      </c>
      <c r="K1960">
        <f>IF(G1960&lt;&gt;"",MAX('DDD Model Calculations'!$D$20-'Weather Data'!G1960,0),MAX('DDD Model Calculations'!$D$20-AVERAGE('Weather Data'!G1959,'Weather Data'!G1961),0))</f>
        <v>8.3999996185302734</v>
      </c>
      <c r="L1960" s="2">
        <f t="shared" si="150"/>
        <v>43598</v>
      </c>
      <c r="M1960">
        <f t="shared" si="151"/>
        <v>21051.100006744266</v>
      </c>
      <c r="N1960">
        <f t="shared" si="152"/>
        <v>22133.599996827543</v>
      </c>
      <c r="O1960">
        <f t="shared" si="153"/>
        <v>25299.299999184906</v>
      </c>
      <c r="P1960">
        <f t="shared" si="154"/>
        <v>31022.500006221235</v>
      </c>
    </row>
    <row r="1961" spans="1:16" x14ac:dyDescent="0.4">
      <c r="A1961" s="1">
        <v>2019</v>
      </c>
      <c r="B1961" s="1">
        <v>5</v>
      </c>
      <c r="C1961" s="1">
        <v>14</v>
      </c>
      <c r="D1961" s="1">
        <v>11</v>
      </c>
      <c r="E1961" s="1">
        <v>10.80000019073486</v>
      </c>
      <c r="F1961" s="1">
        <v>7.3000001907348633</v>
      </c>
      <c r="G1961" s="1">
        <v>11.69999980926514</v>
      </c>
      <c r="H1961">
        <f>IF(D1961&lt;&gt;"",MAX('DDD Model Calculations'!$D$20-'Weather Data'!D1961,0),MAX('DDD Model Calculations'!$D$20-AVERAGE('Weather Data'!D1960,'Weather Data'!D1962),0))</f>
        <v>7</v>
      </c>
      <c r="I1961">
        <f>IF(E1961&lt;&gt;"",MAX('DDD Model Calculations'!$D$20-'Weather Data'!E1961,0),MAX('DDD Model Calculations'!$D$20-AVERAGE('Weather Data'!E1960,'Weather Data'!E1962),0))</f>
        <v>7.1999998092651403</v>
      </c>
      <c r="J1961">
        <f>IF(F1961&lt;&gt;"",MAX('DDD Model Calculations'!$D$20-'Weather Data'!F1961,0),MAX('DDD Model Calculations'!$D$20-AVERAGE('Weather Data'!F1960,'Weather Data'!F1962),0))</f>
        <v>10.699999809265137</v>
      </c>
      <c r="K1961">
        <f>IF(G1961&lt;&gt;"",MAX('DDD Model Calculations'!$D$20-'Weather Data'!G1961,0),MAX('DDD Model Calculations'!$D$20-AVERAGE('Weather Data'!G1960,'Weather Data'!G1962),0))</f>
        <v>6.3000001907348597</v>
      </c>
      <c r="L1961" s="2">
        <f t="shared" si="150"/>
        <v>43599</v>
      </c>
      <c r="M1961">
        <f t="shared" si="151"/>
        <v>21058.100006744266</v>
      </c>
      <c r="N1961">
        <f t="shared" si="152"/>
        <v>22140.799996636808</v>
      </c>
      <c r="O1961">
        <f t="shared" si="153"/>
        <v>25309.999998994172</v>
      </c>
      <c r="P1961">
        <f t="shared" si="154"/>
        <v>31028.80000641197</v>
      </c>
    </row>
    <row r="1962" spans="1:16" x14ac:dyDescent="0.4">
      <c r="A1962" s="1">
        <v>2019</v>
      </c>
      <c r="B1962" s="1">
        <v>5</v>
      </c>
      <c r="C1962" s="1">
        <v>15</v>
      </c>
      <c r="D1962" s="1">
        <v>12.60000038146973</v>
      </c>
      <c r="E1962" s="1">
        <v>13.30000019073486</v>
      </c>
      <c r="F1962" s="1">
        <v>7.1999998092651367</v>
      </c>
      <c r="G1962" s="1">
        <v>9.1999998092651367</v>
      </c>
      <c r="H1962">
        <f>IF(D1962&lt;&gt;"",MAX('DDD Model Calculations'!$D$20-'Weather Data'!D1962,0),MAX('DDD Model Calculations'!$D$20-AVERAGE('Weather Data'!D1961,'Weather Data'!D1963),0))</f>
        <v>5.3999996185302699</v>
      </c>
      <c r="I1962">
        <f>IF(E1962&lt;&gt;"",MAX('DDD Model Calculations'!$D$20-'Weather Data'!E1962,0),MAX('DDD Model Calculations'!$D$20-AVERAGE('Weather Data'!E1961,'Weather Data'!E1963),0))</f>
        <v>4.6999998092651403</v>
      </c>
      <c r="J1962">
        <f>IF(F1962&lt;&gt;"",MAX('DDD Model Calculations'!$D$20-'Weather Data'!F1962,0),MAX('DDD Model Calculations'!$D$20-AVERAGE('Weather Data'!F1961,'Weather Data'!F1963),0))</f>
        <v>10.800000190734863</v>
      </c>
      <c r="K1962">
        <f>IF(G1962&lt;&gt;"",MAX('DDD Model Calculations'!$D$20-'Weather Data'!G1962,0),MAX('DDD Model Calculations'!$D$20-AVERAGE('Weather Data'!G1961,'Weather Data'!G1963),0))</f>
        <v>8.8000001907348633</v>
      </c>
      <c r="L1962" s="2">
        <f t="shared" si="150"/>
        <v>43600</v>
      </c>
      <c r="M1962">
        <f t="shared" si="151"/>
        <v>21063.500006362796</v>
      </c>
      <c r="N1962">
        <f t="shared" si="152"/>
        <v>22145.499996446073</v>
      </c>
      <c r="O1962">
        <f t="shared" si="153"/>
        <v>25320.799999184906</v>
      </c>
      <c r="P1962">
        <f t="shared" si="154"/>
        <v>31037.600006602705</v>
      </c>
    </row>
    <row r="1963" spans="1:16" x14ac:dyDescent="0.4">
      <c r="A1963" s="1">
        <v>2019</v>
      </c>
      <c r="B1963" s="1">
        <v>5</v>
      </c>
      <c r="C1963" s="1">
        <v>16</v>
      </c>
      <c r="D1963" s="1">
        <v>11</v>
      </c>
      <c r="E1963" s="1">
        <v>12.10000038146973</v>
      </c>
      <c r="F1963" s="1">
        <v>7.6999998092651367</v>
      </c>
      <c r="G1963" s="1">
        <v>10.10000038146973</v>
      </c>
      <c r="H1963">
        <f>IF(D1963&lt;&gt;"",MAX('DDD Model Calculations'!$D$20-'Weather Data'!D1963,0),MAX('DDD Model Calculations'!$D$20-AVERAGE('Weather Data'!D1962,'Weather Data'!D1964),0))</f>
        <v>7</v>
      </c>
      <c r="I1963">
        <f>IF(E1963&lt;&gt;"",MAX('DDD Model Calculations'!$D$20-'Weather Data'!E1963,0),MAX('DDD Model Calculations'!$D$20-AVERAGE('Weather Data'!E1962,'Weather Data'!E1964),0))</f>
        <v>5.8999996185302699</v>
      </c>
      <c r="J1963">
        <f>IF(F1963&lt;&gt;"",MAX('DDD Model Calculations'!$D$20-'Weather Data'!F1963,0),MAX('DDD Model Calculations'!$D$20-AVERAGE('Weather Data'!F1962,'Weather Data'!F1964),0))</f>
        <v>10.300000190734863</v>
      </c>
      <c r="K1963">
        <f>IF(G1963&lt;&gt;"",MAX('DDD Model Calculations'!$D$20-'Weather Data'!G1963,0),MAX('DDD Model Calculations'!$D$20-AVERAGE('Weather Data'!G1962,'Weather Data'!G1964),0))</f>
        <v>7.8999996185302699</v>
      </c>
      <c r="L1963" s="2">
        <f t="shared" si="150"/>
        <v>43601</v>
      </c>
      <c r="M1963">
        <f t="shared" si="151"/>
        <v>21070.500006362796</v>
      </c>
      <c r="N1963">
        <f t="shared" si="152"/>
        <v>22151.399996064603</v>
      </c>
      <c r="O1963">
        <f t="shared" si="153"/>
        <v>25331.099999375641</v>
      </c>
      <c r="P1963">
        <f t="shared" si="154"/>
        <v>31045.500006221235</v>
      </c>
    </row>
    <row r="1964" spans="1:16" x14ac:dyDescent="0.4">
      <c r="A1964" s="1">
        <v>2019</v>
      </c>
      <c r="B1964" s="1">
        <v>5</v>
      </c>
      <c r="C1964" s="1">
        <v>17</v>
      </c>
      <c r="D1964" s="1">
        <v>13.60000038146973</v>
      </c>
      <c r="E1964" s="1">
        <v>10.69999980926514</v>
      </c>
      <c r="F1964" s="1">
        <v>10</v>
      </c>
      <c r="G1964" s="1">
        <v>5.8000001907348633</v>
      </c>
      <c r="H1964">
        <f>IF(D1964&lt;&gt;"",MAX('DDD Model Calculations'!$D$20-'Weather Data'!D1964,0),MAX('DDD Model Calculations'!$D$20-AVERAGE('Weather Data'!D1963,'Weather Data'!D1965),0))</f>
        <v>4.3999996185302699</v>
      </c>
      <c r="I1964">
        <f>IF(E1964&lt;&gt;"",MAX('DDD Model Calculations'!$D$20-'Weather Data'!E1964,0),MAX('DDD Model Calculations'!$D$20-AVERAGE('Weather Data'!E1963,'Weather Data'!E1965),0))</f>
        <v>7.3000001907348597</v>
      </c>
      <c r="J1964">
        <f>IF(F1964&lt;&gt;"",MAX('DDD Model Calculations'!$D$20-'Weather Data'!F1964,0),MAX('DDD Model Calculations'!$D$20-AVERAGE('Weather Data'!F1963,'Weather Data'!F1965),0))</f>
        <v>8</v>
      </c>
      <c r="K1964">
        <f>IF(G1964&lt;&gt;"",MAX('DDD Model Calculations'!$D$20-'Weather Data'!G1964,0),MAX('DDD Model Calculations'!$D$20-AVERAGE('Weather Data'!G1963,'Weather Data'!G1965),0))</f>
        <v>12.199999809265137</v>
      </c>
      <c r="L1964" s="2">
        <f t="shared" si="150"/>
        <v>43602</v>
      </c>
      <c r="M1964">
        <f t="shared" si="151"/>
        <v>21074.900005981326</v>
      </c>
      <c r="N1964">
        <f t="shared" si="152"/>
        <v>22158.699996255338</v>
      </c>
      <c r="O1964">
        <f t="shared" si="153"/>
        <v>25339.099999375641</v>
      </c>
      <c r="P1964">
        <f t="shared" si="154"/>
        <v>31057.7000060305</v>
      </c>
    </row>
    <row r="1965" spans="1:16" x14ac:dyDescent="0.4">
      <c r="A1965" s="1">
        <v>2019</v>
      </c>
      <c r="B1965" s="1">
        <v>5</v>
      </c>
      <c r="C1965" s="1">
        <v>18</v>
      </c>
      <c r="D1965" s="1">
        <v>10.89999961853027</v>
      </c>
      <c r="E1965" s="1">
        <v>11.19999980926514</v>
      </c>
      <c r="F1965" s="1">
        <v>10.39999961853027</v>
      </c>
      <c r="G1965" s="1">
        <v>5</v>
      </c>
      <c r="H1965">
        <f>IF(D1965&lt;&gt;"",MAX('DDD Model Calculations'!$D$20-'Weather Data'!D1965,0),MAX('DDD Model Calculations'!$D$20-AVERAGE('Weather Data'!D1964,'Weather Data'!D1966),0))</f>
        <v>7.1000003814697301</v>
      </c>
      <c r="I1965">
        <f>IF(E1965&lt;&gt;"",MAX('DDD Model Calculations'!$D$20-'Weather Data'!E1965,0),MAX('DDD Model Calculations'!$D$20-AVERAGE('Weather Data'!E1964,'Weather Data'!E1966),0))</f>
        <v>6.8000001907348597</v>
      </c>
      <c r="J1965">
        <f>IF(F1965&lt;&gt;"",MAX('DDD Model Calculations'!$D$20-'Weather Data'!F1965,0),MAX('DDD Model Calculations'!$D$20-AVERAGE('Weather Data'!F1964,'Weather Data'!F1966),0))</f>
        <v>7.6000003814697301</v>
      </c>
      <c r="K1965">
        <f>IF(G1965&lt;&gt;"",MAX('DDD Model Calculations'!$D$20-'Weather Data'!G1965,0),MAX('DDD Model Calculations'!$D$20-AVERAGE('Weather Data'!G1964,'Weather Data'!G1966),0))</f>
        <v>13</v>
      </c>
      <c r="L1965" s="2">
        <f t="shared" si="150"/>
        <v>43603</v>
      </c>
      <c r="M1965">
        <f t="shared" si="151"/>
        <v>21082.000006362796</v>
      </c>
      <c r="N1965">
        <f t="shared" si="152"/>
        <v>22165.499996446073</v>
      </c>
      <c r="O1965">
        <f t="shared" si="153"/>
        <v>25346.699999757111</v>
      </c>
      <c r="P1965">
        <f t="shared" si="154"/>
        <v>31070.7000060305</v>
      </c>
    </row>
    <row r="1966" spans="1:16" x14ac:dyDescent="0.4">
      <c r="A1966" s="1">
        <v>2019</v>
      </c>
      <c r="B1966" s="1">
        <v>5</v>
      </c>
      <c r="C1966" s="1">
        <v>19</v>
      </c>
      <c r="D1966" s="1">
        <v>15.39999961853027</v>
      </c>
      <c r="E1966" s="1">
        <v>17.89999961853027</v>
      </c>
      <c r="F1966" s="1">
        <v>14.19999980926514</v>
      </c>
      <c r="G1966" s="1">
        <v>7.3000001907348633</v>
      </c>
      <c r="H1966">
        <f>IF(D1966&lt;&gt;"",MAX('DDD Model Calculations'!$D$20-'Weather Data'!D1966,0),MAX('DDD Model Calculations'!$D$20-AVERAGE('Weather Data'!D1965,'Weather Data'!D1967),0))</f>
        <v>2.6000003814697301</v>
      </c>
      <c r="I1966">
        <f>IF(E1966&lt;&gt;"",MAX('DDD Model Calculations'!$D$20-'Weather Data'!E1966,0),MAX('DDD Model Calculations'!$D$20-AVERAGE('Weather Data'!E1965,'Weather Data'!E1967),0))</f>
        <v>0.10000038146973012</v>
      </c>
      <c r="J1966">
        <f>IF(F1966&lt;&gt;"",MAX('DDD Model Calculations'!$D$20-'Weather Data'!F1966,0),MAX('DDD Model Calculations'!$D$20-AVERAGE('Weather Data'!F1965,'Weather Data'!F1967),0))</f>
        <v>3.8000001907348597</v>
      </c>
      <c r="K1966">
        <f>IF(G1966&lt;&gt;"",MAX('DDD Model Calculations'!$D$20-'Weather Data'!G1966,0),MAX('DDD Model Calculations'!$D$20-AVERAGE('Weather Data'!G1965,'Weather Data'!G1967),0))</f>
        <v>10.699999809265137</v>
      </c>
      <c r="L1966" s="2">
        <f t="shared" si="150"/>
        <v>43604</v>
      </c>
      <c r="M1966">
        <f t="shared" si="151"/>
        <v>21084.600006744266</v>
      </c>
      <c r="N1966">
        <f t="shared" si="152"/>
        <v>22165.599996827543</v>
      </c>
      <c r="O1966">
        <f t="shared" si="153"/>
        <v>25350.499999947846</v>
      </c>
      <c r="P1966">
        <f t="shared" si="154"/>
        <v>31081.400005839765</v>
      </c>
    </row>
    <row r="1967" spans="1:16" x14ac:dyDescent="0.4">
      <c r="A1967" s="1">
        <v>2019</v>
      </c>
      <c r="B1967" s="1">
        <v>5</v>
      </c>
      <c r="C1967" s="1">
        <v>20</v>
      </c>
      <c r="D1967" s="1">
        <v>11.89999961853027</v>
      </c>
      <c r="E1967" s="1">
        <v>9.3999996185302734</v>
      </c>
      <c r="F1967" s="1">
        <v>15.30000019073486</v>
      </c>
      <c r="G1967" s="1">
        <v>9.6999998092651367</v>
      </c>
      <c r="H1967">
        <f>IF(D1967&lt;&gt;"",MAX('DDD Model Calculations'!$D$20-'Weather Data'!D1967,0),MAX('DDD Model Calculations'!$D$20-AVERAGE('Weather Data'!D1966,'Weather Data'!D1968),0))</f>
        <v>6.1000003814697301</v>
      </c>
      <c r="I1967">
        <f>IF(E1967&lt;&gt;"",MAX('DDD Model Calculations'!$D$20-'Weather Data'!E1967,0),MAX('DDD Model Calculations'!$D$20-AVERAGE('Weather Data'!E1966,'Weather Data'!E1968),0))</f>
        <v>8.6000003814697266</v>
      </c>
      <c r="J1967">
        <f>IF(F1967&lt;&gt;"",MAX('DDD Model Calculations'!$D$20-'Weather Data'!F1967,0),MAX('DDD Model Calculations'!$D$20-AVERAGE('Weather Data'!F1966,'Weather Data'!F1968),0))</f>
        <v>2.6999998092651403</v>
      </c>
      <c r="K1967">
        <f>IF(G1967&lt;&gt;"",MAX('DDD Model Calculations'!$D$20-'Weather Data'!G1967,0),MAX('DDD Model Calculations'!$D$20-AVERAGE('Weather Data'!G1966,'Weather Data'!G1968),0))</f>
        <v>8.3000001907348633</v>
      </c>
      <c r="L1967" s="2">
        <f t="shared" si="150"/>
        <v>43605</v>
      </c>
      <c r="M1967">
        <f t="shared" si="151"/>
        <v>21090.700007125735</v>
      </c>
      <c r="N1967">
        <f t="shared" si="152"/>
        <v>22174.199997209013</v>
      </c>
      <c r="O1967">
        <f t="shared" si="153"/>
        <v>25353.199999757111</v>
      </c>
      <c r="P1967">
        <f t="shared" si="154"/>
        <v>31089.7000060305</v>
      </c>
    </row>
    <row r="1968" spans="1:16" x14ac:dyDescent="0.4">
      <c r="A1968" s="1">
        <v>2019</v>
      </c>
      <c r="B1968" s="1">
        <v>5</v>
      </c>
      <c r="C1968" s="1">
        <v>21</v>
      </c>
      <c r="D1968" s="1">
        <v>11.60000038146973</v>
      </c>
      <c r="E1968" s="1">
        <v>10.69999980926514</v>
      </c>
      <c r="F1968" s="1">
        <v>12.89999961853027</v>
      </c>
      <c r="G1968" s="1">
        <v>9.8999996185302734</v>
      </c>
      <c r="H1968">
        <f>IF(D1968&lt;&gt;"",MAX('DDD Model Calculations'!$D$20-'Weather Data'!D1968,0),MAX('DDD Model Calculations'!$D$20-AVERAGE('Weather Data'!D1967,'Weather Data'!D1969),0))</f>
        <v>6.3999996185302699</v>
      </c>
      <c r="I1968">
        <f>IF(E1968&lt;&gt;"",MAX('DDD Model Calculations'!$D$20-'Weather Data'!E1968,0),MAX('DDD Model Calculations'!$D$20-AVERAGE('Weather Data'!E1967,'Weather Data'!E1969),0))</f>
        <v>7.3000001907348597</v>
      </c>
      <c r="J1968">
        <f>IF(F1968&lt;&gt;"",MAX('DDD Model Calculations'!$D$20-'Weather Data'!F1968,0),MAX('DDD Model Calculations'!$D$20-AVERAGE('Weather Data'!F1967,'Weather Data'!F1969),0))</f>
        <v>5.1000003814697301</v>
      </c>
      <c r="K1968">
        <f>IF(G1968&lt;&gt;"",MAX('DDD Model Calculations'!$D$20-'Weather Data'!G1968,0),MAX('DDD Model Calculations'!$D$20-AVERAGE('Weather Data'!G1967,'Weather Data'!G1969),0))</f>
        <v>8.1000003814697266</v>
      </c>
      <c r="L1968" s="2">
        <f t="shared" si="150"/>
        <v>43606</v>
      </c>
      <c r="M1968">
        <f t="shared" si="151"/>
        <v>21097.100006744266</v>
      </c>
      <c r="N1968">
        <f t="shared" si="152"/>
        <v>22181.499997399747</v>
      </c>
      <c r="O1968">
        <f t="shared" si="153"/>
        <v>25358.300000138581</v>
      </c>
      <c r="P1968">
        <f t="shared" si="154"/>
        <v>31097.80000641197</v>
      </c>
    </row>
    <row r="1969" spans="1:16" x14ac:dyDescent="0.4">
      <c r="A1969" s="1">
        <v>2019</v>
      </c>
      <c r="B1969" s="1">
        <v>5</v>
      </c>
      <c r="C1969" s="1">
        <v>22</v>
      </c>
      <c r="D1969" s="1">
        <v>11.30000019073486</v>
      </c>
      <c r="E1969" s="1">
        <v>11.80000019073486</v>
      </c>
      <c r="F1969" s="1">
        <v>12.69999980926514</v>
      </c>
      <c r="G1969" s="1">
        <v>6.9000000953674316</v>
      </c>
      <c r="H1969">
        <f>IF(D1969&lt;&gt;"",MAX('DDD Model Calculations'!$D$20-'Weather Data'!D1969,0),MAX('DDD Model Calculations'!$D$20-AVERAGE('Weather Data'!D1968,'Weather Data'!D1970),0))</f>
        <v>6.6999998092651403</v>
      </c>
      <c r="I1969">
        <f>IF(E1969&lt;&gt;"",MAX('DDD Model Calculations'!$D$20-'Weather Data'!E1969,0),MAX('DDD Model Calculations'!$D$20-AVERAGE('Weather Data'!E1968,'Weather Data'!E1970),0))</f>
        <v>6.1999998092651403</v>
      </c>
      <c r="J1969">
        <f>IF(F1969&lt;&gt;"",MAX('DDD Model Calculations'!$D$20-'Weather Data'!F1969,0),MAX('DDD Model Calculations'!$D$20-AVERAGE('Weather Data'!F1968,'Weather Data'!F1970),0))</f>
        <v>5.3000001907348597</v>
      </c>
      <c r="K1969">
        <f>IF(G1969&lt;&gt;"",MAX('DDD Model Calculations'!$D$20-'Weather Data'!G1969,0),MAX('DDD Model Calculations'!$D$20-AVERAGE('Weather Data'!G1968,'Weather Data'!G1970),0))</f>
        <v>11.099999904632568</v>
      </c>
      <c r="L1969" s="2">
        <f t="shared" si="150"/>
        <v>43607</v>
      </c>
      <c r="M1969">
        <f t="shared" si="151"/>
        <v>21103.800006553531</v>
      </c>
      <c r="N1969">
        <f t="shared" si="152"/>
        <v>22187.699997209013</v>
      </c>
      <c r="O1969">
        <f t="shared" si="153"/>
        <v>25363.600000329316</v>
      </c>
      <c r="P1969">
        <f t="shared" si="154"/>
        <v>31108.900006316602</v>
      </c>
    </row>
    <row r="1970" spans="1:16" x14ac:dyDescent="0.4">
      <c r="A1970" s="1">
        <v>2019</v>
      </c>
      <c r="B1970" s="1">
        <v>5</v>
      </c>
      <c r="C1970" s="1">
        <v>23</v>
      </c>
      <c r="D1970" s="1">
        <v>17.20000076293945</v>
      </c>
      <c r="E1970" s="1">
        <v>18</v>
      </c>
      <c r="F1970" s="1">
        <v>14.60000038146973</v>
      </c>
      <c r="G1970" s="1">
        <v>9.1999998092651367</v>
      </c>
      <c r="H1970">
        <f>IF(D1970&lt;&gt;"",MAX('DDD Model Calculations'!$D$20-'Weather Data'!D1970,0),MAX('DDD Model Calculations'!$D$20-AVERAGE('Weather Data'!D1969,'Weather Data'!D1971),0))</f>
        <v>0.79999923706055043</v>
      </c>
      <c r="I1970">
        <f>IF(E1970&lt;&gt;"",MAX('DDD Model Calculations'!$D$20-'Weather Data'!E1970,0),MAX('DDD Model Calculations'!$D$20-AVERAGE('Weather Data'!E1969,'Weather Data'!E1971),0))</f>
        <v>0</v>
      </c>
      <c r="J1970">
        <f>IF(F1970&lt;&gt;"",MAX('DDD Model Calculations'!$D$20-'Weather Data'!F1970,0),MAX('DDD Model Calculations'!$D$20-AVERAGE('Weather Data'!F1969,'Weather Data'!F1971),0))</f>
        <v>3.3999996185302699</v>
      </c>
      <c r="K1970">
        <f>IF(G1970&lt;&gt;"",MAX('DDD Model Calculations'!$D$20-'Weather Data'!G1970,0),MAX('DDD Model Calculations'!$D$20-AVERAGE('Weather Data'!G1969,'Weather Data'!G1971),0))</f>
        <v>8.8000001907348633</v>
      </c>
      <c r="L1970" s="2">
        <f t="shared" si="150"/>
        <v>43608</v>
      </c>
      <c r="M1970">
        <f t="shared" si="151"/>
        <v>21104.600005790591</v>
      </c>
      <c r="N1970">
        <f t="shared" si="152"/>
        <v>22187.699997209013</v>
      </c>
      <c r="O1970">
        <f t="shared" si="153"/>
        <v>25366.999999947846</v>
      </c>
      <c r="P1970">
        <f t="shared" si="154"/>
        <v>31117.700006507337</v>
      </c>
    </row>
    <row r="1971" spans="1:16" x14ac:dyDescent="0.4">
      <c r="A1971" s="1">
        <v>2019</v>
      </c>
      <c r="B1971" s="1">
        <v>5</v>
      </c>
      <c r="C1971" s="1">
        <v>24</v>
      </c>
      <c r="D1971" s="1">
        <v>16.60000038146973</v>
      </c>
      <c r="E1971" s="1">
        <v>12.60000038146973</v>
      </c>
      <c r="F1971" s="1">
        <v>15.30000019073486</v>
      </c>
      <c r="G1971" s="1">
        <v>8</v>
      </c>
      <c r="H1971">
        <f>IF(D1971&lt;&gt;"",MAX('DDD Model Calculations'!$D$20-'Weather Data'!D1971,0),MAX('DDD Model Calculations'!$D$20-AVERAGE('Weather Data'!D1970,'Weather Data'!D1972),0))</f>
        <v>1.3999996185302699</v>
      </c>
      <c r="I1971">
        <f>IF(E1971&lt;&gt;"",MAX('DDD Model Calculations'!$D$20-'Weather Data'!E1971,0),MAX('DDD Model Calculations'!$D$20-AVERAGE('Weather Data'!E1970,'Weather Data'!E1972),0))</f>
        <v>5.3999996185302699</v>
      </c>
      <c r="J1971">
        <f>IF(F1971&lt;&gt;"",MAX('DDD Model Calculations'!$D$20-'Weather Data'!F1971,0),MAX('DDD Model Calculations'!$D$20-AVERAGE('Weather Data'!F1970,'Weather Data'!F1972),0))</f>
        <v>2.6999998092651403</v>
      </c>
      <c r="K1971">
        <f>IF(G1971&lt;&gt;"",MAX('DDD Model Calculations'!$D$20-'Weather Data'!G1971,0),MAX('DDD Model Calculations'!$D$20-AVERAGE('Weather Data'!G1970,'Weather Data'!G1972),0))</f>
        <v>10</v>
      </c>
      <c r="L1971" s="2">
        <f t="shared" si="150"/>
        <v>43609</v>
      </c>
      <c r="M1971">
        <f t="shared" si="151"/>
        <v>21106.000005409122</v>
      </c>
      <c r="N1971">
        <f t="shared" si="152"/>
        <v>22193.099996827543</v>
      </c>
      <c r="O1971">
        <f t="shared" si="153"/>
        <v>25369.699999757111</v>
      </c>
      <c r="P1971">
        <f t="shared" si="154"/>
        <v>31127.700006507337</v>
      </c>
    </row>
    <row r="1972" spans="1:16" x14ac:dyDescent="0.4">
      <c r="A1972" s="1">
        <v>2019</v>
      </c>
      <c r="B1972" s="1">
        <v>5</v>
      </c>
      <c r="C1972" s="1">
        <v>25</v>
      </c>
      <c r="D1972" s="1">
        <v>15.5</v>
      </c>
      <c r="E1972" s="1">
        <v>20.20000076293945</v>
      </c>
      <c r="F1972" s="1">
        <v>13.89999961853027</v>
      </c>
      <c r="G1972" s="1">
        <v>13.10000038146973</v>
      </c>
      <c r="H1972">
        <f>IF(D1972&lt;&gt;"",MAX('DDD Model Calculations'!$D$20-'Weather Data'!D1972,0),MAX('DDD Model Calculations'!$D$20-AVERAGE('Weather Data'!D1971,'Weather Data'!D1973),0))</f>
        <v>2.5</v>
      </c>
      <c r="I1972">
        <f>IF(E1972&lt;&gt;"",MAX('DDD Model Calculations'!$D$20-'Weather Data'!E1972,0),MAX('DDD Model Calculations'!$D$20-AVERAGE('Weather Data'!E1971,'Weather Data'!E1973),0))</f>
        <v>0</v>
      </c>
      <c r="J1972">
        <f>IF(F1972&lt;&gt;"",MAX('DDD Model Calculations'!$D$20-'Weather Data'!F1972,0),MAX('DDD Model Calculations'!$D$20-AVERAGE('Weather Data'!F1971,'Weather Data'!F1973),0))</f>
        <v>4.1000003814697301</v>
      </c>
      <c r="K1972">
        <f>IF(G1972&lt;&gt;"",MAX('DDD Model Calculations'!$D$20-'Weather Data'!G1972,0),MAX('DDD Model Calculations'!$D$20-AVERAGE('Weather Data'!G1971,'Weather Data'!G1973),0))</f>
        <v>4.8999996185302699</v>
      </c>
      <c r="L1972" s="2">
        <f t="shared" si="150"/>
        <v>43610</v>
      </c>
      <c r="M1972">
        <f t="shared" si="151"/>
        <v>21108.500005409122</v>
      </c>
      <c r="N1972">
        <f t="shared" si="152"/>
        <v>22193.099996827543</v>
      </c>
      <c r="O1972">
        <f t="shared" si="153"/>
        <v>25373.800000138581</v>
      </c>
      <c r="P1972">
        <f t="shared" si="154"/>
        <v>31132.600006125867</v>
      </c>
    </row>
    <row r="1973" spans="1:16" x14ac:dyDescent="0.4">
      <c r="A1973" s="1">
        <v>2019</v>
      </c>
      <c r="B1973" s="1">
        <v>5</v>
      </c>
      <c r="C1973" s="1">
        <v>26</v>
      </c>
      <c r="D1973" s="1">
        <v>17.79999923706055</v>
      </c>
      <c r="E1973" s="1">
        <v>15.89999961853027</v>
      </c>
      <c r="F1973" s="1">
        <v>16.20000076293945</v>
      </c>
      <c r="G1973" s="1">
        <v>9.1999998092651367</v>
      </c>
      <c r="H1973">
        <f>IF(D1973&lt;&gt;"",MAX('DDD Model Calculations'!$D$20-'Weather Data'!D1973,0),MAX('DDD Model Calculations'!$D$20-AVERAGE('Weather Data'!D1972,'Weather Data'!D1974),0))</f>
        <v>0.20000076293944957</v>
      </c>
      <c r="I1973">
        <f>IF(E1973&lt;&gt;"",MAX('DDD Model Calculations'!$D$20-'Weather Data'!E1973,0),MAX('DDD Model Calculations'!$D$20-AVERAGE('Weather Data'!E1972,'Weather Data'!E1974),0))</f>
        <v>2.1000003814697301</v>
      </c>
      <c r="J1973">
        <f>IF(F1973&lt;&gt;"",MAX('DDD Model Calculations'!$D$20-'Weather Data'!F1973,0),MAX('DDD Model Calculations'!$D$20-AVERAGE('Weather Data'!F1972,'Weather Data'!F1974),0))</f>
        <v>1.7999992370605504</v>
      </c>
      <c r="K1973">
        <f>IF(G1973&lt;&gt;"",MAX('DDD Model Calculations'!$D$20-'Weather Data'!G1973,0),MAX('DDD Model Calculations'!$D$20-AVERAGE('Weather Data'!G1972,'Weather Data'!G1974),0))</f>
        <v>8.8000001907348633</v>
      </c>
      <c r="L1973" s="2">
        <f t="shared" si="150"/>
        <v>43611</v>
      </c>
      <c r="M1973">
        <f t="shared" si="151"/>
        <v>21108.700006172061</v>
      </c>
      <c r="N1973">
        <f t="shared" si="152"/>
        <v>22195.199997209013</v>
      </c>
      <c r="O1973">
        <f t="shared" si="153"/>
        <v>25375.599999375641</v>
      </c>
      <c r="P1973">
        <f t="shared" si="154"/>
        <v>31141.400006316602</v>
      </c>
    </row>
    <row r="1974" spans="1:16" x14ac:dyDescent="0.4">
      <c r="A1974" s="1">
        <v>2019</v>
      </c>
      <c r="B1974" s="1">
        <v>5</v>
      </c>
      <c r="C1974" s="1">
        <v>27</v>
      </c>
      <c r="D1974" s="1">
        <v>16.70000076293945</v>
      </c>
      <c r="E1974" s="1">
        <v>15.69999980926514</v>
      </c>
      <c r="F1974" s="1">
        <v>12.30000019073486</v>
      </c>
      <c r="G1974" s="1">
        <v>4.4000000953674316</v>
      </c>
      <c r="H1974">
        <f>IF(D1974&lt;&gt;"",MAX('DDD Model Calculations'!$D$20-'Weather Data'!D1974,0),MAX('DDD Model Calculations'!$D$20-AVERAGE('Weather Data'!D1973,'Weather Data'!D1975),0))</f>
        <v>1.2999992370605504</v>
      </c>
      <c r="I1974">
        <f>IF(E1974&lt;&gt;"",MAX('DDD Model Calculations'!$D$20-'Weather Data'!E1974,0),MAX('DDD Model Calculations'!$D$20-AVERAGE('Weather Data'!E1973,'Weather Data'!E1975),0))</f>
        <v>2.3000001907348597</v>
      </c>
      <c r="J1974">
        <f>IF(F1974&lt;&gt;"",MAX('DDD Model Calculations'!$D$20-'Weather Data'!F1974,0),MAX('DDD Model Calculations'!$D$20-AVERAGE('Weather Data'!F1973,'Weather Data'!F1975),0))</f>
        <v>5.6999998092651403</v>
      </c>
      <c r="K1974">
        <f>IF(G1974&lt;&gt;"",MAX('DDD Model Calculations'!$D$20-'Weather Data'!G1974,0),MAX('DDD Model Calculations'!$D$20-AVERAGE('Weather Data'!G1973,'Weather Data'!G1975),0))</f>
        <v>13.599999904632568</v>
      </c>
      <c r="L1974" s="2">
        <f t="shared" si="150"/>
        <v>43612</v>
      </c>
      <c r="M1974">
        <f t="shared" si="151"/>
        <v>21110.000005409122</v>
      </c>
      <c r="N1974">
        <f t="shared" si="152"/>
        <v>22197.499997399747</v>
      </c>
      <c r="O1974">
        <f t="shared" si="153"/>
        <v>25381.299999184906</v>
      </c>
      <c r="P1974">
        <f t="shared" si="154"/>
        <v>31155.000006221235</v>
      </c>
    </row>
    <row r="1975" spans="1:16" x14ac:dyDescent="0.4">
      <c r="A1975" s="1">
        <v>2019</v>
      </c>
      <c r="B1975" s="1">
        <v>5</v>
      </c>
      <c r="C1975" s="1">
        <v>28</v>
      </c>
      <c r="D1975" s="1">
        <v>11.30000019073486</v>
      </c>
      <c r="E1975" s="1">
        <v>13.5</v>
      </c>
      <c r="F1975" s="1">
        <v>10.69999980926514</v>
      </c>
      <c r="G1975" s="1">
        <v>9.6000003814697266</v>
      </c>
      <c r="H1975">
        <f>IF(D1975&lt;&gt;"",MAX('DDD Model Calculations'!$D$20-'Weather Data'!D1975,0),MAX('DDD Model Calculations'!$D$20-AVERAGE('Weather Data'!D1974,'Weather Data'!D1976),0))</f>
        <v>6.6999998092651403</v>
      </c>
      <c r="I1975">
        <f>IF(E1975&lt;&gt;"",MAX('DDD Model Calculations'!$D$20-'Weather Data'!E1975,0),MAX('DDD Model Calculations'!$D$20-AVERAGE('Weather Data'!E1974,'Weather Data'!E1976),0))</f>
        <v>4.5</v>
      </c>
      <c r="J1975">
        <f>IF(F1975&lt;&gt;"",MAX('DDD Model Calculations'!$D$20-'Weather Data'!F1975,0),MAX('DDD Model Calculations'!$D$20-AVERAGE('Weather Data'!F1974,'Weather Data'!F1976),0))</f>
        <v>7.3000001907348597</v>
      </c>
      <c r="K1975">
        <f>IF(G1975&lt;&gt;"",MAX('DDD Model Calculations'!$D$20-'Weather Data'!G1975,0),MAX('DDD Model Calculations'!$D$20-AVERAGE('Weather Data'!G1974,'Weather Data'!G1976),0))</f>
        <v>8.3999996185302734</v>
      </c>
      <c r="L1975" s="2">
        <f t="shared" si="150"/>
        <v>43613</v>
      </c>
      <c r="M1975">
        <f t="shared" si="151"/>
        <v>21116.700005218387</v>
      </c>
      <c r="N1975">
        <f t="shared" si="152"/>
        <v>22201.999997399747</v>
      </c>
      <c r="O1975">
        <f t="shared" si="153"/>
        <v>25388.599999375641</v>
      </c>
      <c r="P1975">
        <f t="shared" si="154"/>
        <v>31163.400005839765</v>
      </c>
    </row>
    <row r="1976" spans="1:16" x14ac:dyDescent="0.4">
      <c r="A1976" s="1">
        <v>2019</v>
      </c>
      <c r="B1976" s="1">
        <v>5</v>
      </c>
      <c r="C1976" s="1">
        <v>29</v>
      </c>
      <c r="D1976" s="1">
        <v>13.10000038146973</v>
      </c>
      <c r="E1976" s="1">
        <v>13.5</v>
      </c>
      <c r="F1976" s="1">
        <v>12.89999961853027</v>
      </c>
      <c r="G1976" s="1">
        <v>12.89999961853027</v>
      </c>
      <c r="H1976">
        <f>IF(D1976&lt;&gt;"",MAX('DDD Model Calculations'!$D$20-'Weather Data'!D1976,0),MAX('DDD Model Calculations'!$D$20-AVERAGE('Weather Data'!D1975,'Weather Data'!D1977),0))</f>
        <v>4.8999996185302699</v>
      </c>
      <c r="I1976">
        <f>IF(E1976&lt;&gt;"",MAX('DDD Model Calculations'!$D$20-'Weather Data'!E1976,0),MAX('DDD Model Calculations'!$D$20-AVERAGE('Weather Data'!E1975,'Weather Data'!E1977),0))</f>
        <v>4.5</v>
      </c>
      <c r="J1976">
        <f>IF(F1976&lt;&gt;"",MAX('DDD Model Calculations'!$D$20-'Weather Data'!F1976,0),MAX('DDD Model Calculations'!$D$20-AVERAGE('Weather Data'!F1975,'Weather Data'!F1977),0))</f>
        <v>5.1000003814697301</v>
      </c>
      <c r="K1976">
        <f>IF(G1976&lt;&gt;"",MAX('DDD Model Calculations'!$D$20-'Weather Data'!G1976,0),MAX('DDD Model Calculations'!$D$20-AVERAGE('Weather Data'!G1975,'Weather Data'!G1977),0))</f>
        <v>5.1000003814697301</v>
      </c>
      <c r="L1976" s="2">
        <f t="shared" si="150"/>
        <v>43614</v>
      </c>
      <c r="M1976">
        <f t="shared" si="151"/>
        <v>21121.600004836917</v>
      </c>
      <c r="N1976">
        <f t="shared" si="152"/>
        <v>22206.499997399747</v>
      </c>
      <c r="O1976">
        <f t="shared" si="153"/>
        <v>25393.699999757111</v>
      </c>
      <c r="P1976">
        <f t="shared" si="154"/>
        <v>31168.500006221235</v>
      </c>
    </row>
    <row r="1977" spans="1:16" x14ac:dyDescent="0.4">
      <c r="A1977" s="1">
        <v>2019</v>
      </c>
      <c r="B1977" s="1">
        <v>5</v>
      </c>
      <c r="C1977" s="1">
        <v>30</v>
      </c>
      <c r="D1977" s="1">
        <v>16.29999923706055</v>
      </c>
      <c r="E1977" s="1">
        <v>16.39999961853027</v>
      </c>
      <c r="F1977" s="1">
        <v>14.89999961853027</v>
      </c>
      <c r="G1977" s="1">
        <v>11.5</v>
      </c>
      <c r="H1977">
        <f>IF(D1977&lt;&gt;"",MAX('DDD Model Calculations'!$D$20-'Weather Data'!D1977,0),MAX('DDD Model Calculations'!$D$20-AVERAGE('Weather Data'!D1976,'Weather Data'!D1978),0))</f>
        <v>1.7000007629394496</v>
      </c>
      <c r="I1977">
        <f>IF(E1977&lt;&gt;"",MAX('DDD Model Calculations'!$D$20-'Weather Data'!E1977,0),MAX('DDD Model Calculations'!$D$20-AVERAGE('Weather Data'!E1976,'Weather Data'!E1978),0))</f>
        <v>1.6000003814697301</v>
      </c>
      <c r="J1977">
        <f>IF(F1977&lt;&gt;"",MAX('DDD Model Calculations'!$D$20-'Weather Data'!F1977,0),MAX('DDD Model Calculations'!$D$20-AVERAGE('Weather Data'!F1976,'Weather Data'!F1978),0))</f>
        <v>3.1000003814697301</v>
      </c>
      <c r="K1977">
        <f>IF(G1977&lt;&gt;"",MAX('DDD Model Calculations'!$D$20-'Weather Data'!G1977,0),MAX('DDD Model Calculations'!$D$20-AVERAGE('Weather Data'!G1976,'Weather Data'!G1978),0))</f>
        <v>6.5</v>
      </c>
      <c r="L1977" s="2">
        <f t="shared" si="150"/>
        <v>43615</v>
      </c>
      <c r="M1977">
        <f t="shared" si="151"/>
        <v>21123.300005599856</v>
      </c>
      <c r="N1977">
        <f t="shared" si="152"/>
        <v>22208.099997781217</v>
      </c>
      <c r="O1977">
        <f t="shared" si="153"/>
        <v>25396.800000138581</v>
      </c>
      <c r="P1977">
        <f t="shared" si="154"/>
        <v>31175.000006221235</v>
      </c>
    </row>
    <row r="1978" spans="1:16" x14ac:dyDescent="0.4">
      <c r="A1978" s="1">
        <v>2019</v>
      </c>
      <c r="B1978" s="1">
        <v>5</v>
      </c>
      <c r="C1978" s="1">
        <v>31</v>
      </c>
      <c r="D1978" s="1">
        <v>13.80000019073486</v>
      </c>
      <c r="E1978" s="1">
        <v>15</v>
      </c>
      <c r="F1978" s="1">
        <v>10.60000038146973</v>
      </c>
      <c r="G1978" s="1">
        <v>10.80000019073486</v>
      </c>
      <c r="H1978">
        <f>IF(D1978&lt;&gt;"",MAX('DDD Model Calculations'!$D$20-'Weather Data'!D1978,0),MAX('DDD Model Calculations'!$D$20-AVERAGE('Weather Data'!D1977,'Weather Data'!D1979),0))</f>
        <v>4.1999998092651403</v>
      </c>
      <c r="I1978">
        <f>IF(E1978&lt;&gt;"",MAX('DDD Model Calculations'!$D$20-'Weather Data'!E1978,0),MAX('DDD Model Calculations'!$D$20-AVERAGE('Weather Data'!E1977,'Weather Data'!E1979),0))</f>
        <v>3</v>
      </c>
      <c r="J1978">
        <f>IF(F1978&lt;&gt;"",MAX('DDD Model Calculations'!$D$20-'Weather Data'!F1978,0),MAX('DDD Model Calculations'!$D$20-AVERAGE('Weather Data'!F1977,'Weather Data'!F1979),0))</f>
        <v>7.3999996185302699</v>
      </c>
      <c r="K1978">
        <f>IF(G1978&lt;&gt;"",MAX('DDD Model Calculations'!$D$20-'Weather Data'!G1978,0),MAX('DDD Model Calculations'!$D$20-AVERAGE('Weather Data'!G1977,'Weather Data'!G1979),0))</f>
        <v>7.1999998092651403</v>
      </c>
      <c r="L1978" s="2">
        <f t="shared" si="150"/>
        <v>43616</v>
      </c>
      <c r="M1978">
        <f t="shared" si="151"/>
        <v>21127.500005409122</v>
      </c>
      <c r="N1978">
        <f t="shared" si="152"/>
        <v>22211.099997781217</v>
      </c>
      <c r="O1978">
        <f t="shared" si="153"/>
        <v>25404.199999757111</v>
      </c>
      <c r="P1978">
        <f t="shared" si="154"/>
        <v>31182.2000060305</v>
      </c>
    </row>
    <row r="1979" spans="1:16" x14ac:dyDescent="0.4">
      <c r="A1979" s="1">
        <v>2019</v>
      </c>
      <c r="B1979" s="1">
        <v>6</v>
      </c>
      <c r="C1979" s="1">
        <v>1</v>
      </c>
      <c r="D1979" s="1">
        <v>16</v>
      </c>
      <c r="E1979" s="1">
        <v>18.89999961853027</v>
      </c>
      <c r="F1979" s="1">
        <v>13.69999980926514</v>
      </c>
      <c r="G1979" s="1">
        <v>10.19999980926514</v>
      </c>
      <c r="H1979">
        <f>IF(D1979&lt;&gt;"",MAX('DDD Model Calculations'!$D$20-'Weather Data'!D1979,0),MAX('DDD Model Calculations'!$D$20-AVERAGE('Weather Data'!D1978,'Weather Data'!D1980),0))</f>
        <v>2</v>
      </c>
      <c r="I1979">
        <f>IF(E1979&lt;&gt;"",MAX('DDD Model Calculations'!$D$20-'Weather Data'!E1979,0),MAX('DDD Model Calculations'!$D$20-AVERAGE('Weather Data'!E1978,'Weather Data'!E1980),0))</f>
        <v>0</v>
      </c>
      <c r="J1979">
        <f>IF(F1979&lt;&gt;"",MAX('DDD Model Calculations'!$D$20-'Weather Data'!F1979,0),MAX('DDD Model Calculations'!$D$20-AVERAGE('Weather Data'!F1978,'Weather Data'!F1980),0))</f>
        <v>4.3000001907348597</v>
      </c>
      <c r="K1979">
        <f>IF(G1979&lt;&gt;"",MAX('DDD Model Calculations'!$D$20-'Weather Data'!G1979,0),MAX('DDD Model Calculations'!$D$20-AVERAGE('Weather Data'!G1978,'Weather Data'!G1980),0))</f>
        <v>7.8000001907348597</v>
      </c>
      <c r="L1979" s="2">
        <f t="shared" si="150"/>
        <v>43617</v>
      </c>
      <c r="M1979">
        <f t="shared" si="151"/>
        <v>21129.500005409122</v>
      </c>
      <c r="N1979">
        <f t="shared" si="152"/>
        <v>22211.099997781217</v>
      </c>
      <c r="O1979">
        <f t="shared" si="153"/>
        <v>25408.499999947846</v>
      </c>
      <c r="P1979">
        <f t="shared" si="154"/>
        <v>31190.000006221235</v>
      </c>
    </row>
    <row r="1980" spans="1:16" x14ac:dyDescent="0.4">
      <c r="A1980" s="1">
        <v>2019</v>
      </c>
      <c r="B1980" s="1">
        <v>6</v>
      </c>
      <c r="C1980" s="1">
        <v>2</v>
      </c>
      <c r="D1980" s="1">
        <v>14</v>
      </c>
      <c r="E1980" s="1">
        <v>11.89999961853027</v>
      </c>
      <c r="F1980" s="1">
        <v>14.39999961853027</v>
      </c>
      <c r="G1980" s="1">
        <v>7.0999999046325684</v>
      </c>
      <c r="H1980">
        <f>IF(D1980&lt;&gt;"",MAX('DDD Model Calculations'!$D$20-'Weather Data'!D1980,0),MAX('DDD Model Calculations'!$D$20-AVERAGE('Weather Data'!D1979,'Weather Data'!D1981),0))</f>
        <v>4</v>
      </c>
      <c r="I1980">
        <f>IF(E1980&lt;&gt;"",MAX('DDD Model Calculations'!$D$20-'Weather Data'!E1980,0),MAX('DDD Model Calculations'!$D$20-AVERAGE('Weather Data'!E1979,'Weather Data'!E1981),0))</f>
        <v>6.1000003814697301</v>
      </c>
      <c r="J1980">
        <f>IF(F1980&lt;&gt;"",MAX('DDD Model Calculations'!$D$20-'Weather Data'!F1980,0),MAX('DDD Model Calculations'!$D$20-AVERAGE('Weather Data'!F1979,'Weather Data'!F1981),0))</f>
        <v>3.6000003814697301</v>
      </c>
      <c r="K1980">
        <f>IF(G1980&lt;&gt;"",MAX('DDD Model Calculations'!$D$20-'Weather Data'!G1980,0),MAX('DDD Model Calculations'!$D$20-AVERAGE('Weather Data'!G1979,'Weather Data'!G1981),0))</f>
        <v>10.900000095367432</v>
      </c>
      <c r="L1980" s="2">
        <f t="shared" si="150"/>
        <v>43618</v>
      </c>
      <c r="M1980">
        <f t="shared" si="151"/>
        <v>21133.500005409122</v>
      </c>
      <c r="N1980">
        <f t="shared" si="152"/>
        <v>22217.199998162687</v>
      </c>
      <c r="O1980">
        <f t="shared" si="153"/>
        <v>25412.100000329316</v>
      </c>
      <c r="P1980">
        <f t="shared" si="154"/>
        <v>31200.900006316602</v>
      </c>
    </row>
    <row r="1981" spans="1:16" x14ac:dyDescent="0.4">
      <c r="A1981" s="1">
        <v>2019</v>
      </c>
      <c r="B1981" s="1">
        <v>6</v>
      </c>
      <c r="C1981" s="1">
        <v>3</v>
      </c>
      <c r="D1981" s="1">
        <v>11.60000038146973</v>
      </c>
      <c r="E1981" s="1">
        <v>10</v>
      </c>
      <c r="F1981" s="1">
        <v>10.19999980926514</v>
      </c>
      <c r="G1981" s="1">
        <v>8.1000003814697266</v>
      </c>
      <c r="H1981">
        <f>IF(D1981&lt;&gt;"",MAX('DDD Model Calculations'!$D$20-'Weather Data'!D1981,0),MAX('DDD Model Calculations'!$D$20-AVERAGE('Weather Data'!D1980,'Weather Data'!D1982),0))</f>
        <v>6.3999996185302699</v>
      </c>
      <c r="I1981">
        <f>IF(E1981&lt;&gt;"",MAX('DDD Model Calculations'!$D$20-'Weather Data'!E1981,0),MAX('DDD Model Calculations'!$D$20-AVERAGE('Weather Data'!E1980,'Weather Data'!E1982),0))</f>
        <v>8</v>
      </c>
      <c r="J1981">
        <f>IF(F1981&lt;&gt;"",MAX('DDD Model Calculations'!$D$20-'Weather Data'!F1981,0),MAX('DDD Model Calculations'!$D$20-AVERAGE('Weather Data'!F1980,'Weather Data'!F1982),0))</f>
        <v>7.8000001907348597</v>
      </c>
      <c r="K1981">
        <f>IF(G1981&lt;&gt;"",MAX('DDD Model Calculations'!$D$20-'Weather Data'!G1981,0),MAX('DDD Model Calculations'!$D$20-AVERAGE('Weather Data'!G1980,'Weather Data'!G1982),0))</f>
        <v>9.8999996185302734</v>
      </c>
      <c r="L1981" s="2">
        <f t="shared" si="150"/>
        <v>43619</v>
      </c>
      <c r="M1981">
        <f t="shared" si="151"/>
        <v>21139.900005027652</v>
      </c>
      <c r="N1981">
        <f t="shared" si="152"/>
        <v>22225.199998162687</v>
      </c>
      <c r="O1981">
        <f t="shared" si="153"/>
        <v>25419.900000520051</v>
      </c>
      <c r="P1981">
        <f t="shared" si="154"/>
        <v>31210.800005935133</v>
      </c>
    </row>
    <row r="1982" spans="1:16" x14ac:dyDescent="0.4">
      <c r="A1982" s="1">
        <v>2019</v>
      </c>
      <c r="B1982" s="1">
        <v>6</v>
      </c>
      <c r="C1982" s="1">
        <v>4</v>
      </c>
      <c r="D1982" s="1">
        <v>12.19999980926514</v>
      </c>
      <c r="E1982" s="1">
        <v>15</v>
      </c>
      <c r="F1982" s="1">
        <v>10.80000019073486</v>
      </c>
      <c r="G1982" s="1">
        <v>7.5999999046325684</v>
      </c>
      <c r="H1982">
        <f>IF(D1982&lt;&gt;"",MAX('DDD Model Calculations'!$D$20-'Weather Data'!D1982,0),MAX('DDD Model Calculations'!$D$20-AVERAGE('Weather Data'!D1981,'Weather Data'!D1983),0))</f>
        <v>5.8000001907348597</v>
      </c>
      <c r="I1982">
        <f>IF(E1982&lt;&gt;"",MAX('DDD Model Calculations'!$D$20-'Weather Data'!E1982,0),MAX('DDD Model Calculations'!$D$20-AVERAGE('Weather Data'!E1981,'Weather Data'!E1983),0))</f>
        <v>3</v>
      </c>
      <c r="J1982">
        <f>IF(F1982&lt;&gt;"",MAX('DDD Model Calculations'!$D$20-'Weather Data'!F1982,0),MAX('DDD Model Calculations'!$D$20-AVERAGE('Weather Data'!F1981,'Weather Data'!F1983),0))</f>
        <v>7.1999998092651403</v>
      </c>
      <c r="K1982">
        <f>IF(G1982&lt;&gt;"",MAX('DDD Model Calculations'!$D$20-'Weather Data'!G1982,0),MAX('DDD Model Calculations'!$D$20-AVERAGE('Weather Data'!G1981,'Weather Data'!G1983),0))</f>
        <v>10.400000095367432</v>
      </c>
      <c r="L1982" s="2">
        <f t="shared" si="150"/>
        <v>43620</v>
      </c>
      <c r="M1982">
        <f t="shared" si="151"/>
        <v>21145.700005218387</v>
      </c>
      <c r="N1982">
        <f t="shared" si="152"/>
        <v>22228.199998162687</v>
      </c>
      <c r="O1982">
        <f t="shared" si="153"/>
        <v>25427.100000329316</v>
      </c>
      <c r="P1982">
        <f t="shared" si="154"/>
        <v>31221.2000060305</v>
      </c>
    </row>
    <row r="1983" spans="1:16" x14ac:dyDescent="0.4">
      <c r="A1983" s="1">
        <v>2019</v>
      </c>
      <c r="B1983" s="1">
        <v>6</v>
      </c>
      <c r="C1983" s="1">
        <v>5</v>
      </c>
      <c r="D1983" s="1">
        <v>14.60000038146973</v>
      </c>
      <c r="E1983" s="1">
        <v>18.70000076293945</v>
      </c>
      <c r="F1983" s="1">
        <v>12.89999961853027</v>
      </c>
      <c r="G1983" s="1">
        <v>13.5</v>
      </c>
      <c r="H1983">
        <f>IF(D1983&lt;&gt;"",MAX('DDD Model Calculations'!$D$20-'Weather Data'!D1983,0),MAX('DDD Model Calculations'!$D$20-AVERAGE('Weather Data'!D1982,'Weather Data'!D1984),0))</f>
        <v>3.3999996185302699</v>
      </c>
      <c r="I1983">
        <f>IF(E1983&lt;&gt;"",MAX('DDD Model Calculations'!$D$20-'Weather Data'!E1983,0),MAX('DDD Model Calculations'!$D$20-AVERAGE('Weather Data'!E1982,'Weather Data'!E1984),0))</f>
        <v>0</v>
      </c>
      <c r="J1983">
        <f>IF(F1983&lt;&gt;"",MAX('DDD Model Calculations'!$D$20-'Weather Data'!F1983,0),MAX('DDD Model Calculations'!$D$20-AVERAGE('Weather Data'!F1982,'Weather Data'!F1984),0))</f>
        <v>5.1000003814697301</v>
      </c>
      <c r="K1983">
        <f>IF(G1983&lt;&gt;"",MAX('DDD Model Calculations'!$D$20-'Weather Data'!G1983,0),MAX('DDD Model Calculations'!$D$20-AVERAGE('Weather Data'!G1982,'Weather Data'!G1984),0))</f>
        <v>4.5</v>
      </c>
      <c r="L1983" s="2">
        <f t="shared" si="150"/>
        <v>43621</v>
      </c>
      <c r="M1983">
        <f t="shared" si="151"/>
        <v>21149.100004836917</v>
      </c>
      <c r="N1983">
        <f t="shared" si="152"/>
        <v>22228.199998162687</v>
      </c>
      <c r="O1983">
        <f t="shared" si="153"/>
        <v>25432.200000710785</v>
      </c>
      <c r="P1983">
        <f t="shared" si="154"/>
        <v>31225.7000060305</v>
      </c>
    </row>
    <row r="1984" spans="1:16" x14ac:dyDescent="0.4">
      <c r="A1984" s="1">
        <v>2019</v>
      </c>
      <c r="B1984" s="1">
        <v>6</v>
      </c>
      <c r="C1984" s="1">
        <v>6</v>
      </c>
      <c r="D1984" s="1">
        <v>18.70000076293945</v>
      </c>
      <c r="E1984" s="1">
        <v>17.89999961853027</v>
      </c>
      <c r="F1984" s="1">
        <v>15.5</v>
      </c>
      <c r="G1984" s="1">
        <v>16.29999923706055</v>
      </c>
      <c r="H1984">
        <f>IF(D1984&lt;&gt;"",MAX('DDD Model Calculations'!$D$20-'Weather Data'!D1984,0),MAX('DDD Model Calculations'!$D$20-AVERAGE('Weather Data'!D1983,'Weather Data'!D1985),0))</f>
        <v>0</v>
      </c>
      <c r="I1984">
        <f>IF(E1984&lt;&gt;"",MAX('DDD Model Calculations'!$D$20-'Weather Data'!E1984,0),MAX('DDD Model Calculations'!$D$20-AVERAGE('Weather Data'!E1983,'Weather Data'!E1985),0))</f>
        <v>0.10000038146973012</v>
      </c>
      <c r="J1984">
        <f>IF(F1984&lt;&gt;"",MAX('DDD Model Calculations'!$D$20-'Weather Data'!F1984,0),MAX('DDD Model Calculations'!$D$20-AVERAGE('Weather Data'!F1983,'Weather Data'!F1985),0))</f>
        <v>2.5</v>
      </c>
      <c r="K1984">
        <f>IF(G1984&lt;&gt;"",MAX('DDD Model Calculations'!$D$20-'Weather Data'!G1984,0),MAX('DDD Model Calculations'!$D$20-AVERAGE('Weather Data'!G1983,'Weather Data'!G1985),0))</f>
        <v>1.7000007629394496</v>
      </c>
      <c r="L1984" s="2">
        <f t="shared" si="150"/>
        <v>43622</v>
      </c>
      <c r="M1984">
        <f t="shared" si="151"/>
        <v>21149.100004836917</v>
      </c>
      <c r="N1984">
        <f t="shared" si="152"/>
        <v>22228.299998544157</v>
      </c>
      <c r="O1984">
        <f t="shared" si="153"/>
        <v>25434.700000710785</v>
      </c>
      <c r="P1984">
        <f t="shared" si="154"/>
        <v>31227.400006793439</v>
      </c>
    </row>
    <row r="1985" spans="1:16" x14ac:dyDescent="0.4">
      <c r="A1985" s="1">
        <v>2019</v>
      </c>
      <c r="B1985" s="1">
        <v>6</v>
      </c>
      <c r="C1985" s="1">
        <v>7</v>
      </c>
      <c r="D1985" s="1">
        <v>19</v>
      </c>
      <c r="E1985" s="1">
        <v>18.20000076293945</v>
      </c>
      <c r="F1985" s="1">
        <v>16.60000038146973</v>
      </c>
      <c r="G1985" s="1">
        <v>13.60000038146973</v>
      </c>
      <c r="H1985">
        <f>IF(D1985&lt;&gt;"",MAX('DDD Model Calculations'!$D$20-'Weather Data'!D1985,0),MAX('DDD Model Calculations'!$D$20-AVERAGE('Weather Data'!D1984,'Weather Data'!D1986),0))</f>
        <v>0</v>
      </c>
      <c r="I1985">
        <f>IF(E1985&lt;&gt;"",MAX('DDD Model Calculations'!$D$20-'Weather Data'!E1985,0),MAX('DDD Model Calculations'!$D$20-AVERAGE('Weather Data'!E1984,'Weather Data'!E1986),0))</f>
        <v>0</v>
      </c>
      <c r="J1985">
        <f>IF(F1985&lt;&gt;"",MAX('DDD Model Calculations'!$D$20-'Weather Data'!F1985,0),MAX('DDD Model Calculations'!$D$20-AVERAGE('Weather Data'!F1984,'Weather Data'!F1986),0))</f>
        <v>1.3999996185302699</v>
      </c>
      <c r="K1985">
        <f>IF(G1985&lt;&gt;"",MAX('DDD Model Calculations'!$D$20-'Weather Data'!G1985,0),MAX('DDD Model Calculations'!$D$20-AVERAGE('Weather Data'!G1984,'Weather Data'!G1986),0))</f>
        <v>4.3999996185302699</v>
      </c>
      <c r="L1985" s="2">
        <f t="shared" si="150"/>
        <v>43623</v>
      </c>
      <c r="M1985">
        <f t="shared" si="151"/>
        <v>21149.100004836917</v>
      </c>
      <c r="N1985">
        <f t="shared" si="152"/>
        <v>22228.299998544157</v>
      </c>
      <c r="O1985">
        <f t="shared" si="153"/>
        <v>25436.100000329316</v>
      </c>
      <c r="P1985">
        <f t="shared" si="154"/>
        <v>31231.80000641197</v>
      </c>
    </row>
    <row r="1986" spans="1:16" x14ac:dyDescent="0.4">
      <c r="A1986" s="1">
        <v>2019</v>
      </c>
      <c r="B1986" s="1">
        <v>6</v>
      </c>
      <c r="C1986" s="1">
        <v>8</v>
      </c>
      <c r="D1986" s="1">
        <v>18.39999961853027</v>
      </c>
      <c r="E1986" s="1">
        <v>19.79999923706055</v>
      </c>
      <c r="F1986" s="1">
        <v>17.29999923706055</v>
      </c>
      <c r="G1986" s="1">
        <v>18.5</v>
      </c>
      <c r="H1986">
        <f>IF(D1986&lt;&gt;"",MAX('DDD Model Calculations'!$D$20-'Weather Data'!D1986,0),MAX('DDD Model Calculations'!$D$20-AVERAGE('Weather Data'!D1985,'Weather Data'!D1987),0))</f>
        <v>0</v>
      </c>
      <c r="I1986">
        <f>IF(E1986&lt;&gt;"",MAX('DDD Model Calculations'!$D$20-'Weather Data'!E1986,0),MAX('DDD Model Calculations'!$D$20-AVERAGE('Weather Data'!E1985,'Weather Data'!E1987),0))</f>
        <v>0</v>
      </c>
      <c r="J1986">
        <f>IF(F1986&lt;&gt;"",MAX('DDD Model Calculations'!$D$20-'Weather Data'!F1986,0),MAX('DDD Model Calculations'!$D$20-AVERAGE('Weather Data'!F1985,'Weather Data'!F1987),0))</f>
        <v>0.70000076293944957</v>
      </c>
      <c r="K1986">
        <f>IF(G1986&lt;&gt;"",MAX('DDD Model Calculations'!$D$20-'Weather Data'!G1986,0),MAX('DDD Model Calculations'!$D$20-AVERAGE('Weather Data'!G1985,'Weather Data'!G1987),0))</f>
        <v>0</v>
      </c>
      <c r="L1986" s="2">
        <f t="shared" ref="L1986:L2049" si="155">DATE(A1986,B1986,C1986)</f>
        <v>43624</v>
      </c>
      <c r="M1986">
        <f t="shared" si="151"/>
        <v>21149.100004836917</v>
      </c>
      <c r="N1986">
        <f t="shared" si="152"/>
        <v>22228.299998544157</v>
      </c>
      <c r="O1986">
        <f t="shared" si="153"/>
        <v>25436.800001092255</v>
      </c>
      <c r="P1986">
        <f t="shared" si="154"/>
        <v>31231.80000641197</v>
      </c>
    </row>
    <row r="1987" spans="1:16" x14ac:dyDescent="0.4">
      <c r="A1987" s="1">
        <v>2019</v>
      </c>
      <c r="B1987" s="1">
        <v>6</v>
      </c>
      <c r="C1987" s="1">
        <v>9</v>
      </c>
      <c r="D1987" s="1">
        <v>19.70000076293945</v>
      </c>
      <c r="E1987" s="1">
        <v>19.89999961853027</v>
      </c>
      <c r="F1987" s="1">
        <v>19.70000076293945</v>
      </c>
      <c r="G1987" s="1">
        <v>16.10000038146973</v>
      </c>
      <c r="H1987">
        <f>IF(D1987&lt;&gt;"",MAX('DDD Model Calculations'!$D$20-'Weather Data'!D1987,0),MAX('DDD Model Calculations'!$D$20-AVERAGE('Weather Data'!D1986,'Weather Data'!D1988),0))</f>
        <v>0</v>
      </c>
      <c r="I1987">
        <f>IF(E1987&lt;&gt;"",MAX('DDD Model Calculations'!$D$20-'Weather Data'!E1987,0),MAX('DDD Model Calculations'!$D$20-AVERAGE('Weather Data'!E1986,'Weather Data'!E1988),0))</f>
        <v>0</v>
      </c>
      <c r="J1987">
        <f>IF(F1987&lt;&gt;"",MAX('DDD Model Calculations'!$D$20-'Weather Data'!F1987,0),MAX('DDD Model Calculations'!$D$20-AVERAGE('Weather Data'!F1986,'Weather Data'!F1988),0))</f>
        <v>0</v>
      </c>
      <c r="K1987">
        <f>IF(G1987&lt;&gt;"",MAX('DDD Model Calculations'!$D$20-'Weather Data'!G1987,0),MAX('DDD Model Calculations'!$D$20-AVERAGE('Weather Data'!G1986,'Weather Data'!G1988),0))</f>
        <v>1.8999996185302699</v>
      </c>
      <c r="L1987" s="2">
        <f t="shared" si="155"/>
        <v>43625</v>
      </c>
      <c r="M1987">
        <f t="shared" ref="M1987:M2050" si="156">M1986+H1987</f>
        <v>21149.100004836917</v>
      </c>
      <c r="N1987">
        <f t="shared" ref="N1987:N2050" si="157">N1986+I1987</f>
        <v>22228.299998544157</v>
      </c>
      <c r="O1987">
        <f t="shared" ref="O1987:O2050" si="158">O1986+J1987</f>
        <v>25436.800001092255</v>
      </c>
      <c r="P1987">
        <f t="shared" ref="P1987:P2050" si="159">P1986+K1987</f>
        <v>31233.7000060305</v>
      </c>
    </row>
    <row r="1988" spans="1:16" x14ac:dyDescent="0.4">
      <c r="A1988" s="1">
        <v>2019</v>
      </c>
      <c r="B1988" s="1">
        <v>6</v>
      </c>
      <c r="C1988" s="1">
        <v>10</v>
      </c>
      <c r="D1988" s="1">
        <v>15.69999980926514</v>
      </c>
      <c r="E1988" s="1">
        <v>16.10000038146973</v>
      </c>
      <c r="F1988" s="1">
        <v>21.70000076293945</v>
      </c>
      <c r="G1988" s="1">
        <v>14.89999961853027</v>
      </c>
      <c r="H1988">
        <f>IF(D1988&lt;&gt;"",MAX('DDD Model Calculations'!$D$20-'Weather Data'!D1988,0),MAX('DDD Model Calculations'!$D$20-AVERAGE('Weather Data'!D1987,'Weather Data'!D1989),0))</f>
        <v>2.3000001907348597</v>
      </c>
      <c r="I1988">
        <f>IF(E1988&lt;&gt;"",MAX('DDD Model Calculations'!$D$20-'Weather Data'!E1988,0),MAX('DDD Model Calculations'!$D$20-AVERAGE('Weather Data'!E1987,'Weather Data'!E1989),0))</f>
        <v>1.8999996185302699</v>
      </c>
      <c r="J1988">
        <f>IF(F1988&lt;&gt;"",MAX('DDD Model Calculations'!$D$20-'Weather Data'!F1988,0),MAX('DDD Model Calculations'!$D$20-AVERAGE('Weather Data'!F1987,'Weather Data'!F1989),0))</f>
        <v>0</v>
      </c>
      <c r="K1988">
        <f>IF(G1988&lt;&gt;"",MAX('DDD Model Calculations'!$D$20-'Weather Data'!G1988,0),MAX('DDD Model Calculations'!$D$20-AVERAGE('Weather Data'!G1987,'Weather Data'!G1989),0))</f>
        <v>3.1000003814697301</v>
      </c>
      <c r="L1988" s="2">
        <f t="shared" si="155"/>
        <v>43626</v>
      </c>
      <c r="M1988">
        <f t="shared" si="156"/>
        <v>21151.400005027652</v>
      </c>
      <c r="N1988">
        <f t="shared" si="157"/>
        <v>22230.199998162687</v>
      </c>
      <c r="O1988">
        <f t="shared" si="158"/>
        <v>25436.800001092255</v>
      </c>
      <c r="P1988">
        <f t="shared" si="159"/>
        <v>31236.80000641197</v>
      </c>
    </row>
    <row r="1989" spans="1:16" x14ac:dyDescent="0.4">
      <c r="A1989" s="1">
        <v>2019</v>
      </c>
      <c r="B1989" s="1">
        <v>6</v>
      </c>
      <c r="C1989" s="1">
        <v>11</v>
      </c>
      <c r="D1989" s="1">
        <v>16.5</v>
      </c>
      <c r="E1989" s="1">
        <v>14.39999961853027</v>
      </c>
      <c r="F1989" s="1">
        <v>14.60000038146973</v>
      </c>
      <c r="G1989" s="1">
        <v>13.10000038146973</v>
      </c>
      <c r="H1989">
        <f>IF(D1989&lt;&gt;"",MAX('DDD Model Calculations'!$D$20-'Weather Data'!D1989,0),MAX('DDD Model Calculations'!$D$20-AVERAGE('Weather Data'!D1988,'Weather Data'!D1990),0))</f>
        <v>1.5</v>
      </c>
      <c r="I1989">
        <f>IF(E1989&lt;&gt;"",MAX('DDD Model Calculations'!$D$20-'Weather Data'!E1989,0),MAX('DDD Model Calculations'!$D$20-AVERAGE('Weather Data'!E1988,'Weather Data'!E1990),0))</f>
        <v>3.6000003814697301</v>
      </c>
      <c r="J1989">
        <f>IF(F1989&lt;&gt;"",MAX('DDD Model Calculations'!$D$20-'Weather Data'!F1989,0),MAX('DDD Model Calculations'!$D$20-AVERAGE('Weather Data'!F1988,'Weather Data'!F1990),0))</f>
        <v>3.3999996185302699</v>
      </c>
      <c r="K1989">
        <f>IF(G1989&lt;&gt;"",MAX('DDD Model Calculations'!$D$20-'Weather Data'!G1989,0),MAX('DDD Model Calculations'!$D$20-AVERAGE('Weather Data'!G1988,'Weather Data'!G1990),0))</f>
        <v>4.8999996185302699</v>
      </c>
      <c r="L1989" s="2">
        <f t="shared" si="155"/>
        <v>43627</v>
      </c>
      <c r="M1989">
        <f t="shared" si="156"/>
        <v>21152.900005027652</v>
      </c>
      <c r="N1989">
        <f t="shared" si="157"/>
        <v>22233.799998544157</v>
      </c>
      <c r="O1989">
        <f t="shared" si="158"/>
        <v>25440.200000710785</v>
      </c>
      <c r="P1989">
        <f t="shared" si="159"/>
        <v>31241.7000060305</v>
      </c>
    </row>
    <row r="1990" spans="1:16" x14ac:dyDescent="0.4">
      <c r="A1990" s="1">
        <v>2019</v>
      </c>
      <c r="B1990" s="1">
        <v>6</v>
      </c>
      <c r="C1990" s="1">
        <v>12</v>
      </c>
      <c r="D1990" s="1">
        <v>16</v>
      </c>
      <c r="E1990" s="1">
        <v>16.20000076293945</v>
      </c>
      <c r="F1990" s="1">
        <v>15</v>
      </c>
      <c r="G1990" s="1">
        <v>11.19999980926514</v>
      </c>
      <c r="H1990">
        <f>IF(D1990&lt;&gt;"",MAX('DDD Model Calculations'!$D$20-'Weather Data'!D1990,0),MAX('DDD Model Calculations'!$D$20-AVERAGE('Weather Data'!D1989,'Weather Data'!D1991),0))</f>
        <v>2</v>
      </c>
      <c r="I1990">
        <f>IF(E1990&lt;&gt;"",MAX('DDD Model Calculations'!$D$20-'Weather Data'!E1990,0),MAX('DDD Model Calculations'!$D$20-AVERAGE('Weather Data'!E1989,'Weather Data'!E1991),0))</f>
        <v>1.7999992370605504</v>
      </c>
      <c r="J1990">
        <f>IF(F1990&lt;&gt;"",MAX('DDD Model Calculations'!$D$20-'Weather Data'!F1990,0),MAX('DDD Model Calculations'!$D$20-AVERAGE('Weather Data'!F1989,'Weather Data'!F1991),0))</f>
        <v>3</v>
      </c>
      <c r="K1990">
        <f>IF(G1990&lt;&gt;"",MAX('DDD Model Calculations'!$D$20-'Weather Data'!G1990,0),MAX('DDD Model Calculations'!$D$20-AVERAGE('Weather Data'!G1989,'Weather Data'!G1991),0))</f>
        <v>6.8000001907348597</v>
      </c>
      <c r="L1990" s="2">
        <f t="shared" si="155"/>
        <v>43628</v>
      </c>
      <c r="M1990">
        <f t="shared" si="156"/>
        <v>21154.900005027652</v>
      </c>
      <c r="N1990">
        <f t="shared" si="157"/>
        <v>22235.599997781217</v>
      </c>
      <c r="O1990">
        <f t="shared" si="158"/>
        <v>25443.200000710785</v>
      </c>
      <c r="P1990">
        <f t="shared" si="159"/>
        <v>31248.500006221235</v>
      </c>
    </row>
    <row r="1991" spans="1:16" x14ac:dyDescent="0.4">
      <c r="A1991" s="1">
        <v>2019</v>
      </c>
      <c r="B1991" s="1">
        <v>6</v>
      </c>
      <c r="C1991" s="1">
        <v>13</v>
      </c>
      <c r="D1991" s="1">
        <v>14.60000038146973</v>
      </c>
      <c r="E1991" s="1">
        <v>14.19999980926514</v>
      </c>
      <c r="F1991" s="1">
        <v>15.60000038146973</v>
      </c>
      <c r="G1991" s="1">
        <v>12.39999961853027</v>
      </c>
      <c r="H1991">
        <f>IF(D1991&lt;&gt;"",MAX('DDD Model Calculations'!$D$20-'Weather Data'!D1991,0),MAX('DDD Model Calculations'!$D$20-AVERAGE('Weather Data'!D1990,'Weather Data'!D1992),0))</f>
        <v>3.3999996185302699</v>
      </c>
      <c r="I1991">
        <f>IF(E1991&lt;&gt;"",MAX('DDD Model Calculations'!$D$20-'Weather Data'!E1991,0),MAX('DDD Model Calculations'!$D$20-AVERAGE('Weather Data'!E1990,'Weather Data'!E1992),0))</f>
        <v>3.8000001907348597</v>
      </c>
      <c r="J1991">
        <f>IF(F1991&lt;&gt;"",MAX('DDD Model Calculations'!$D$20-'Weather Data'!F1991,0),MAX('DDD Model Calculations'!$D$20-AVERAGE('Weather Data'!F1990,'Weather Data'!F1992),0))</f>
        <v>2.3999996185302699</v>
      </c>
      <c r="K1991">
        <f>IF(G1991&lt;&gt;"",MAX('DDD Model Calculations'!$D$20-'Weather Data'!G1991,0),MAX('DDD Model Calculations'!$D$20-AVERAGE('Weather Data'!G1990,'Weather Data'!G1992),0))</f>
        <v>5.6000003814697301</v>
      </c>
      <c r="L1991" s="2">
        <f t="shared" si="155"/>
        <v>43629</v>
      </c>
      <c r="M1991">
        <f t="shared" si="156"/>
        <v>21158.300004646182</v>
      </c>
      <c r="N1991">
        <f t="shared" si="157"/>
        <v>22239.399997971952</v>
      </c>
      <c r="O1991">
        <f t="shared" si="158"/>
        <v>25445.600000329316</v>
      </c>
      <c r="P1991">
        <f t="shared" si="159"/>
        <v>31254.100006602705</v>
      </c>
    </row>
    <row r="1992" spans="1:16" x14ac:dyDescent="0.4">
      <c r="A1992" s="1">
        <v>2019</v>
      </c>
      <c r="B1992" s="1">
        <v>6</v>
      </c>
      <c r="C1992" s="1">
        <v>14</v>
      </c>
      <c r="D1992" s="1">
        <v>16.79999923706055</v>
      </c>
      <c r="E1992" s="1">
        <v>15.69999980926514</v>
      </c>
      <c r="F1992" s="1">
        <v>15.39999961853027</v>
      </c>
      <c r="G1992" s="1">
        <v>9.6999998092651367</v>
      </c>
      <c r="H1992">
        <f>IF(D1992&lt;&gt;"",MAX('DDD Model Calculations'!$D$20-'Weather Data'!D1992,0),MAX('DDD Model Calculations'!$D$20-AVERAGE('Weather Data'!D1991,'Weather Data'!D1993),0))</f>
        <v>1.2000007629394496</v>
      </c>
      <c r="I1992">
        <f>IF(E1992&lt;&gt;"",MAX('DDD Model Calculations'!$D$20-'Weather Data'!E1992,0),MAX('DDD Model Calculations'!$D$20-AVERAGE('Weather Data'!E1991,'Weather Data'!E1993),0))</f>
        <v>2.3000001907348597</v>
      </c>
      <c r="J1992">
        <f>IF(F1992&lt;&gt;"",MAX('DDD Model Calculations'!$D$20-'Weather Data'!F1992,0),MAX('DDD Model Calculations'!$D$20-AVERAGE('Weather Data'!F1991,'Weather Data'!F1993),0))</f>
        <v>2.6000003814697301</v>
      </c>
      <c r="K1992">
        <f>IF(G1992&lt;&gt;"",MAX('DDD Model Calculations'!$D$20-'Weather Data'!G1992,0),MAX('DDD Model Calculations'!$D$20-AVERAGE('Weather Data'!G1991,'Weather Data'!G1993),0))</f>
        <v>8.3000001907348633</v>
      </c>
      <c r="L1992" s="2">
        <f t="shared" si="155"/>
        <v>43630</v>
      </c>
      <c r="M1992">
        <f t="shared" si="156"/>
        <v>21159.500005409122</v>
      </c>
      <c r="N1992">
        <f t="shared" si="157"/>
        <v>22241.699998162687</v>
      </c>
      <c r="O1992">
        <f t="shared" si="158"/>
        <v>25448.200000710785</v>
      </c>
      <c r="P1992">
        <f t="shared" si="159"/>
        <v>31262.400006793439</v>
      </c>
    </row>
    <row r="1993" spans="1:16" x14ac:dyDescent="0.4">
      <c r="A1993" s="1">
        <v>2019</v>
      </c>
      <c r="B1993" s="1">
        <v>6</v>
      </c>
      <c r="C1993" s="1">
        <v>15</v>
      </c>
      <c r="D1993" s="1">
        <v>17.20000076293945</v>
      </c>
      <c r="E1993" s="1">
        <v>17.39999961853027</v>
      </c>
      <c r="F1993" s="1">
        <v>14.39999961853027</v>
      </c>
      <c r="G1993" s="1">
        <v>11.5</v>
      </c>
      <c r="H1993">
        <f>IF(D1993&lt;&gt;"",MAX('DDD Model Calculations'!$D$20-'Weather Data'!D1993,0),MAX('DDD Model Calculations'!$D$20-AVERAGE('Weather Data'!D1992,'Weather Data'!D1994),0))</f>
        <v>0.79999923706055043</v>
      </c>
      <c r="I1993">
        <f>IF(E1993&lt;&gt;"",MAX('DDD Model Calculations'!$D$20-'Weather Data'!E1993,0),MAX('DDD Model Calculations'!$D$20-AVERAGE('Weather Data'!E1992,'Weather Data'!E1994),0))</f>
        <v>0.60000038146973012</v>
      </c>
      <c r="J1993">
        <f>IF(F1993&lt;&gt;"",MAX('DDD Model Calculations'!$D$20-'Weather Data'!F1993,0),MAX('DDD Model Calculations'!$D$20-AVERAGE('Weather Data'!F1992,'Weather Data'!F1994),0))</f>
        <v>3.6000003814697301</v>
      </c>
      <c r="K1993">
        <f>IF(G1993&lt;&gt;"",MAX('DDD Model Calculations'!$D$20-'Weather Data'!G1993,0),MAX('DDD Model Calculations'!$D$20-AVERAGE('Weather Data'!G1992,'Weather Data'!G1994),0))</f>
        <v>6.5</v>
      </c>
      <c r="L1993" s="2">
        <f t="shared" si="155"/>
        <v>43631</v>
      </c>
      <c r="M1993">
        <f t="shared" si="156"/>
        <v>21160.300004646182</v>
      </c>
      <c r="N1993">
        <f t="shared" si="157"/>
        <v>22242.299998544157</v>
      </c>
      <c r="O1993">
        <f t="shared" si="158"/>
        <v>25451.800001092255</v>
      </c>
      <c r="P1993">
        <f t="shared" si="159"/>
        <v>31268.900006793439</v>
      </c>
    </row>
    <row r="1994" spans="1:16" x14ac:dyDescent="0.4">
      <c r="A1994" s="1">
        <v>2019</v>
      </c>
      <c r="B1994" s="1">
        <v>6</v>
      </c>
      <c r="C1994" s="1">
        <v>16</v>
      </c>
      <c r="D1994" s="1">
        <v>15.5</v>
      </c>
      <c r="E1994" s="1">
        <v>14.80000019073486</v>
      </c>
      <c r="F1994" s="1">
        <v>13.80000019073486</v>
      </c>
      <c r="G1994" s="1">
        <v>11.60000038146973</v>
      </c>
      <c r="H1994">
        <f>IF(D1994&lt;&gt;"",MAX('DDD Model Calculations'!$D$20-'Weather Data'!D1994,0),MAX('DDD Model Calculations'!$D$20-AVERAGE('Weather Data'!D1993,'Weather Data'!D1995),0))</f>
        <v>2.5</v>
      </c>
      <c r="I1994">
        <f>IF(E1994&lt;&gt;"",MAX('DDD Model Calculations'!$D$20-'Weather Data'!E1994,0),MAX('DDD Model Calculations'!$D$20-AVERAGE('Weather Data'!E1993,'Weather Data'!E1995),0))</f>
        <v>3.1999998092651403</v>
      </c>
      <c r="J1994">
        <f>IF(F1994&lt;&gt;"",MAX('DDD Model Calculations'!$D$20-'Weather Data'!F1994,0),MAX('DDD Model Calculations'!$D$20-AVERAGE('Weather Data'!F1993,'Weather Data'!F1995),0))</f>
        <v>4.1999998092651403</v>
      </c>
      <c r="K1994">
        <f>IF(G1994&lt;&gt;"",MAX('DDD Model Calculations'!$D$20-'Weather Data'!G1994,0),MAX('DDD Model Calculations'!$D$20-AVERAGE('Weather Data'!G1993,'Weather Data'!G1995),0))</f>
        <v>6.3999996185302699</v>
      </c>
      <c r="L1994" s="2">
        <f t="shared" si="155"/>
        <v>43632</v>
      </c>
      <c r="M1994">
        <f t="shared" si="156"/>
        <v>21162.800004646182</v>
      </c>
      <c r="N1994">
        <f t="shared" si="157"/>
        <v>22245.499998353422</v>
      </c>
      <c r="O1994">
        <f t="shared" si="158"/>
        <v>25456.00000090152</v>
      </c>
      <c r="P1994">
        <f t="shared" si="159"/>
        <v>31275.30000641197</v>
      </c>
    </row>
    <row r="1995" spans="1:16" x14ac:dyDescent="0.4">
      <c r="A1995" s="1">
        <v>2019</v>
      </c>
      <c r="B1995" s="1">
        <v>6</v>
      </c>
      <c r="C1995" s="1">
        <v>17</v>
      </c>
      <c r="D1995" s="1">
        <v>17.79999923706055</v>
      </c>
      <c r="E1995" s="1">
        <v>17.5</v>
      </c>
      <c r="F1995" s="1">
        <v>16</v>
      </c>
      <c r="G1995" s="1">
        <v>13.10000038146973</v>
      </c>
      <c r="H1995">
        <f>IF(D1995&lt;&gt;"",MAX('DDD Model Calculations'!$D$20-'Weather Data'!D1995,0),MAX('DDD Model Calculations'!$D$20-AVERAGE('Weather Data'!D1994,'Weather Data'!D1996),0))</f>
        <v>0.20000076293944957</v>
      </c>
      <c r="I1995">
        <f>IF(E1995&lt;&gt;"",MAX('DDD Model Calculations'!$D$20-'Weather Data'!E1995,0),MAX('DDD Model Calculations'!$D$20-AVERAGE('Weather Data'!E1994,'Weather Data'!E1996),0))</f>
        <v>0.5</v>
      </c>
      <c r="J1995">
        <f>IF(F1995&lt;&gt;"",MAX('DDD Model Calculations'!$D$20-'Weather Data'!F1995,0),MAX('DDD Model Calculations'!$D$20-AVERAGE('Weather Data'!F1994,'Weather Data'!F1996),0))</f>
        <v>2</v>
      </c>
      <c r="K1995">
        <f>IF(G1995&lt;&gt;"",MAX('DDD Model Calculations'!$D$20-'Weather Data'!G1995,0),MAX('DDD Model Calculations'!$D$20-AVERAGE('Weather Data'!G1994,'Weather Data'!G1996),0))</f>
        <v>4.8999996185302699</v>
      </c>
      <c r="L1995" s="2">
        <f t="shared" si="155"/>
        <v>43633</v>
      </c>
      <c r="M1995">
        <f t="shared" si="156"/>
        <v>21163.000005409122</v>
      </c>
      <c r="N1995">
        <f t="shared" si="157"/>
        <v>22245.999998353422</v>
      </c>
      <c r="O1995">
        <f t="shared" si="158"/>
        <v>25458.00000090152</v>
      </c>
      <c r="P1995">
        <f t="shared" si="159"/>
        <v>31280.2000060305</v>
      </c>
    </row>
    <row r="1996" spans="1:16" x14ac:dyDescent="0.4">
      <c r="A1996" s="1">
        <v>2019</v>
      </c>
      <c r="B1996" s="1">
        <v>6</v>
      </c>
      <c r="C1996" s="1">
        <v>18</v>
      </c>
      <c r="D1996" s="1">
        <v>20.29999923706055</v>
      </c>
      <c r="E1996" s="1">
        <v>19.5</v>
      </c>
      <c r="F1996" s="1">
        <v>18.89999961853027</v>
      </c>
      <c r="G1996" s="1">
        <v>14.19999980926514</v>
      </c>
      <c r="H1996">
        <f>IF(D1996&lt;&gt;"",MAX('DDD Model Calculations'!$D$20-'Weather Data'!D1996,0),MAX('DDD Model Calculations'!$D$20-AVERAGE('Weather Data'!D1995,'Weather Data'!D1997),0))</f>
        <v>0</v>
      </c>
      <c r="I1996">
        <f>IF(E1996&lt;&gt;"",MAX('DDD Model Calculations'!$D$20-'Weather Data'!E1996,0),MAX('DDD Model Calculations'!$D$20-AVERAGE('Weather Data'!E1995,'Weather Data'!E1997),0))</f>
        <v>0</v>
      </c>
      <c r="J1996">
        <f>IF(F1996&lt;&gt;"",MAX('DDD Model Calculations'!$D$20-'Weather Data'!F1996,0),MAX('DDD Model Calculations'!$D$20-AVERAGE('Weather Data'!F1995,'Weather Data'!F1997),0))</f>
        <v>0</v>
      </c>
      <c r="K1996">
        <f>IF(G1996&lt;&gt;"",MAX('DDD Model Calculations'!$D$20-'Weather Data'!G1996,0),MAX('DDD Model Calculations'!$D$20-AVERAGE('Weather Data'!G1995,'Weather Data'!G1997),0))</f>
        <v>3.8000001907348597</v>
      </c>
      <c r="L1996" s="2">
        <f t="shared" si="155"/>
        <v>43634</v>
      </c>
      <c r="M1996">
        <f t="shared" si="156"/>
        <v>21163.000005409122</v>
      </c>
      <c r="N1996">
        <f t="shared" si="157"/>
        <v>22245.999998353422</v>
      </c>
      <c r="O1996">
        <f t="shared" si="158"/>
        <v>25458.00000090152</v>
      </c>
      <c r="P1996">
        <f t="shared" si="159"/>
        <v>31284.000006221235</v>
      </c>
    </row>
    <row r="1997" spans="1:16" x14ac:dyDescent="0.4">
      <c r="A1997" s="1">
        <v>2019</v>
      </c>
      <c r="B1997" s="1">
        <v>6</v>
      </c>
      <c r="C1997" s="1">
        <v>19</v>
      </c>
      <c r="D1997" s="1">
        <v>20.79999923706055</v>
      </c>
      <c r="E1997" s="1">
        <v>19.20000076293945</v>
      </c>
      <c r="F1997" s="1">
        <v>20.89999961853027</v>
      </c>
      <c r="G1997" s="1">
        <v>14.60000038146973</v>
      </c>
      <c r="H1997">
        <f>IF(D1997&lt;&gt;"",MAX('DDD Model Calculations'!$D$20-'Weather Data'!D1997,0),MAX('DDD Model Calculations'!$D$20-AVERAGE('Weather Data'!D1996,'Weather Data'!D1998),0))</f>
        <v>0</v>
      </c>
      <c r="I1997">
        <f>IF(E1997&lt;&gt;"",MAX('DDD Model Calculations'!$D$20-'Weather Data'!E1997,0),MAX('DDD Model Calculations'!$D$20-AVERAGE('Weather Data'!E1996,'Weather Data'!E1998),0))</f>
        <v>0</v>
      </c>
      <c r="J1997">
        <f>IF(F1997&lt;&gt;"",MAX('DDD Model Calculations'!$D$20-'Weather Data'!F1997,0),MAX('DDD Model Calculations'!$D$20-AVERAGE('Weather Data'!F1996,'Weather Data'!F1998),0))</f>
        <v>0</v>
      </c>
      <c r="K1997">
        <f>IF(G1997&lt;&gt;"",MAX('DDD Model Calculations'!$D$20-'Weather Data'!G1997,0),MAX('DDD Model Calculations'!$D$20-AVERAGE('Weather Data'!G1996,'Weather Data'!G1998),0))</f>
        <v>3.3999996185302699</v>
      </c>
      <c r="L1997" s="2">
        <f t="shared" si="155"/>
        <v>43635</v>
      </c>
      <c r="M1997">
        <f t="shared" si="156"/>
        <v>21163.000005409122</v>
      </c>
      <c r="N1997">
        <f t="shared" si="157"/>
        <v>22245.999998353422</v>
      </c>
      <c r="O1997">
        <f t="shared" si="158"/>
        <v>25458.00000090152</v>
      </c>
      <c r="P1997">
        <f t="shared" si="159"/>
        <v>31287.400005839765</v>
      </c>
    </row>
    <row r="1998" spans="1:16" x14ac:dyDescent="0.4">
      <c r="A1998" s="1">
        <v>2019</v>
      </c>
      <c r="B1998" s="1">
        <v>6</v>
      </c>
      <c r="C1998" s="1">
        <v>20</v>
      </c>
      <c r="D1998" s="1">
        <v>18.89999961853027</v>
      </c>
      <c r="E1998" s="1">
        <v>17.5</v>
      </c>
      <c r="F1998" s="1">
        <v>17.10000038146973</v>
      </c>
      <c r="G1998" s="1">
        <v>14.80000019073486</v>
      </c>
      <c r="H1998">
        <f>IF(D1998&lt;&gt;"",MAX('DDD Model Calculations'!$D$20-'Weather Data'!D1998,0),MAX('DDD Model Calculations'!$D$20-AVERAGE('Weather Data'!D1997,'Weather Data'!D1999),0))</f>
        <v>0</v>
      </c>
      <c r="I1998">
        <f>IF(E1998&lt;&gt;"",MAX('DDD Model Calculations'!$D$20-'Weather Data'!E1998,0),MAX('DDD Model Calculations'!$D$20-AVERAGE('Weather Data'!E1997,'Weather Data'!E1999),0))</f>
        <v>0.5</v>
      </c>
      <c r="J1998">
        <f>IF(F1998&lt;&gt;"",MAX('DDD Model Calculations'!$D$20-'Weather Data'!F1998,0),MAX('DDD Model Calculations'!$D$20-AVERAGE('Weather Data'!F1997,'Weather Data'!F1999),0))</f>
        <v>0.89999961853026988</v>
      </c>
      <c r="K1998">
        <f>IF(G1998&lt;&gt;"",MAX('DDD Model Calculations'!$D$20-'Weather Data'!G1998,0),MAX('DDD Model Calculations'!$D$20-AVERAGE('Weather Data'!G1997,'Weather Data'!G1999),0))</f>
        <v>3.1999998092651403</v>
      </c>
      <c r="L1998" s="2">
        <f t="shared" si="155"/>
        <v>43636</v>
      </c>
      <c r="M1998">
        <f t="shared" si="156"/>
        <v>21163.000005409122</v>
      </c>
      <c r="N1998">
        <f t="shared" si="157"/>
        <v>22246.499998353422</v>
      </c>
      <c r="O1998">
        <f t="shared" si="158"/>
        <v>25458.900000520051</v>
      </c>
      <c r="P1998">
        <f t="shared" si="159"/>
        <v>31290.60000564903</v>
      </c>
    </row>
    <row r="1999" spans="1:16" x14ac:dyDescent="0.4">
      <c r="A1999" s="1">
        <v>2019</v>
      </c>
      <c r="B1999" s="1">
        <v>6</v>
      </c>
      <c r="C1999" s="1">
        <v>21</v>
      </c>
      <c r="D1999" s="1">
        <v>18.79999923706055</v>
      </c>
      <c r="E1999" s="1">
        <v>15.69999980926514</v>
      </c>
      <c r="F1999" s="1">
        <v>19.29999923706055</v>
      </c>
      <c r="G1999" s="1">
        <v>13</v>
      </c>
      <c r="H1999">
        <f>IF(D1999&lt;&gt;"",MAX('DDD Model Calculations'!$D$20-'Weather Data'!D1999,0),MAX('DDD Model Calculations'!$D$20-AVERAGE('Weather Data'!D1998,'Weather Data'!D2000),0))</f>
        <v>0</v>
      </c>
      <c r="I1999">
        <f>IF(E1999&lt;&gt;"",MAX('DDD Model Calculations'!$D$20-'Weather Data'!E1999,0),MAX('DDD Model Calculations'!$D$20-AVERAGE('Weather Data'!E1998,'Weather Data'!E2000),0))</f>
        <v>2.3000001907348597</v>
      </c>
      <c r="J1999">
        <f>IF(F1999&lt;&gt;"",MAX('DDD Model Calculations'!$D$20-'Weather Data'!F1999,0),MAX('DDD Model Calculations'!$D$20-AVERAGE('Weather Data'!F1998,'Weather Data'!F2000),0))</f>
        <v>0</v>
      </c>
      <c r="K1999">
        <f>IF(G1999&lt;&gt;"",MAX('DDD Model Calculations'!$D$20-'Weather Data'!G1999,0),MAX('DDD Model Calculations'!$D$20-AVERAGE('Weather Data'!G1998,'Weather Data'!G2000),0))</f>
        <v>5</v>
      </c>
      <c r="L1999" s="2">
        <f t="shared" si="155"/>
        <v>43637</v>
      </c>
      <c r="M1999">
        <f t="shared" si="156"/>
        <v>21163.000005409122</v>
      </c>
      <c r="N1999">
        <f t="shared" si="157"/>
        <v>22248.799998544157</v>
      </c>
      <c r="O1999">
        <f t="shared" si="158"/>
        <v>25458.900000520051</v>
      </c>
      <c r="P1999">
        <f t="shared" si="159"/>
        <v>31295.60000564903</v>
      </c>
    </row>
    <row r="2000" spans="1:16" x14ac:dyDescent="0.4">
      <c r="A2000" s="1">
        <v>2019</v>
      </c>
      <c r="B2000" s="1">
        <v>6</v>
      </c>
      <c r="C2000" s="1">
        <v>22</v>
      </c>
      <c r="D2000" s="1">
        <v>18.60000038146973</v>
      </c>
      <c r="E2000" s="1">
        <v>17.39999961853027</v>
      </c>
      <c r="F2000" s="1">
        <v>19.79999923706055</v>
      </c>
      <c r="G2000" s="1">
        <v>12.30000019073486</v>
      </c>
      <c r="H2000">
        <f>IF(D2000&lt;&gt;"",MAX('DDD Model Calculations'!$D$20-'Weather Data'!D2000,0),MAX('DDD Model Calculations'!$D$20-AVERAGE('Weather Data'!D1999,'Weather Data'!D2001),0))</f>
        <v>0</v>
      </c>
      <c r="I2000">
        <f>IF(E2000&lt;&gt;"",MAX('DDD Model Calculations'!$D$20-'Weather Data'!E2000,0),MAX('DDD Model Calculations'!$D$20-AVERAGE('Weather Data'!E1999,'Weather Data'!E2001),0))</f>
        <v>0.60000038146973012</v>
      </c>
      <c r="J2000">
        <f>IF(F2000&lt;&gt;"",MAX('DDD Model Calculations'!$D$20-'Weather Data'!F2000,0),MAX('DDD Model Calculations'!$D$20-AVERAGE('Weather Data'!F1999,'Weather Data'!F2001),0))</f>
        <v>0</v>
      </c>
      <c r="K2000">
        <f>IF(G2000&lt;&gt;"",MAX('DDD Model Calculations'!$D$20-'Weather Data'!G2000,0),MAX('DDD Model Calculations'!$D$20-AVERAGE('Weather Data'!G1999,'Weather Data'!G2001),0))</f>
        <v>5.6999998092651403</v>
      </c>
      <c r="L2000" s="2">
        <f t="shared" si="155"/>
        <v>43638</v>
      </c>
      <c r="M2000">
        <f t="shared" si="156"/>
        <v>21163.000005409122</v>
      </c>
      <c r="N2000">
        <f t="shared" si="157"/>
        <v>22249.399998925626</v>
      </c>
      <c r="O2000">
        <f t="shared" si="158"/>
        <v>25458.900000520051</v>
      </c>
      <c r="P2000">
        <f t="shared" si="159"/>
        <v>31301.300005458295</v>
      </c>
    </row>
    <row r="2001" spans="1:16" x14ac:dyDescent="0.4">
      <c r="A2001" s="1">
        <v>2019</v>
      </c>
      <c r="B2001" s="1">
        <v>6</v>
      </c>
      <c r="C2001" s="1">
        <v>23</v>
      </c>
      <c r="D2001" s="1">
        <v>19.29999923706055</v>
      </c>
      <c r="E2001" s="1">
        <v>17.39999961853027</v>
      </c>
      <c r="F2001" s="1">
        <v>20.29999923706055</v>
      </c>
      <c r="G2001" s="1">
        <v>12.69999980926514</v>
      </c>
      <c r="H2001">
        <f>IF(D2001&lt;&gt;"",MAX('DDD Model Calculations'!$D$20-'Weather Data'!D2001,0),MAX('DDD Model Calculations'!$D$20-AVERAGE('Weather Data'!D2000,'Weather Data'!D2002),0))</f>
        <v>0</v>
      </c>
      <c r="I2001">
        <f>IF(E2001&lt;&gt;"",MAX('DDD Model Calculations'!$D$20-'Weather Data'!E2001,0),MAX('DDD Model Calculations'!$D$20-AVERAGE('Weather Data'!E2000,'Weather Data'!E2002),0))</f>
        <v>0.60000038146973012</v>
      </c>
      <c r="J2001">
        <f>IF(F2001&lt;&gt;"",MAX('DDD Model Calculations'!$D$20-'Weather Data'!F2001,0),MAX('DDD Model Calculations'!$D$20-AVERAGE('Weather Data'!F2000,'Weather Data'!F2002),0))</f>
        <v>0</v>
      </c>
      <c r="K2001">
        <f>IF(G2001&lt;&gt;"",MAX('DDD Model Calculations'!$D$20-'Weather Data'!G2001,0),MAX('DDD Model Calculations'!$D$20-AVERAGE('Weather Data'!G2000,'Weather Data'!G2002),0))</f>
        <v>5.3000001907348597</v>
      </c>
      <c r="L2001" s="2">
        <f t="shared" si="155"/>
        <v>43639</v>
      </c>
      <c r="M2001">
        <f t="shared" si="156"/>
        <v>21163.000005409122</v>
      </c>
      <c r="N2001">
        <f t="shared" si="157"/>
        <v>22249.999999307096</v>
      </c>
      <c r="O2001">
        <f t="shared" si="158"/>
        <v>25458.900000520051</v>
      </c>
      <c r="P2001">
        <f t="shared" si="159"/>
        <v>31306.60000564903</v>
      </c>
    </row>
    <row r="2002" spans="1:16" x14ac:dyDescent="0.4">
      <c r="A2002" s="1">
        <v>2019</v>
      </c>
      <c r="B2002" s="1">
        <v>6</v>
      </c>
      <c r="C2002" s="1">
        <v>24</v>
      </c>
      <c r="D2002" s="1">
        <v>20.29999923706055</v>
      </c>
      <c r="E2002" s="1">
        <v>21.10000038146973</v>
      </c>
      <c r="F2002" s="1">
        <v>19.79999923706055</v>
      </c>
      <c r="G2002" s="1">
        <v>12.69999980926514</v>
      </c>
      <c r="H2002">
        <f>IF(D2002&lt;&gt;"",MAX('DDD Model Calculations'!$D$20-'Weather Data'!D2002,0),MAX('DDD Model Calculations'!$D$20-AVERAGE('Weather Data'!D2001,'Weather Data'!D2003),0))</f>
        <v>0</v>
      </c>
      <c r="I2002">
        <f>IF(E2002&lt;&gt;"",MAX('DDD Model Calculations'!$D$20-'Weather Data'!E2002,0),MAX('DDD Model Calculations'!$D$20-AVERAGE('Weather Data'!E2001,'Weather Data'!E2003),0))</f>
        <v>0</v>
      </c>
      <c r="J2002">
        <f>IF(F2002&lt;&gt;"",MAX('DDD Model Calculations'!$D$20-'Weather Data'!F2002,0),MAX('DDD Model Calculations'!$D$20-AVERAGE('Weather Data'!F2001,'Weather Data'!F2003),0))</f>
        <v>0</v>
      </c>
      <c r="K2002">
        <f>IF(G2002&lt;&gt;"",MAX('DDD Model Calculations'!$D$20-'Weather Data'!G2002,0),MAX('DDD Model Calculations'!$D$20-AVERAGE('Weather Data'!G2001,'Weather Data'!G2003),0))</f>
        <v>5.3000001907348597</v>
      </c>
      <c r="L2002" s="2">
        <f t="shared" si="155"/>
        <v>43640</v>
      </c>
      <c r="M2002">
        <f t="shared" si="156"/>
        <v>21163.000005409122</v>
      </c>
      <c r="N2002">
        <f t="shared" si="157"/>
        <v>22249.999999307096</v>
      </c>
      <c r="O2002">
        <f t="shared" si="158"/>
        <v>25458.900000520051</v>
      </c>
      <c r="P2002">
        <f t="shared" si="159"/>
        <v>31311.900005839765</v>
      </c>
    </row>
    <row r="2003" spans="1:16" x14ac:dyDescent="0.4">
      <c r="A2003" s="1">
        <v>2019</v>
      </c>
      <c r="B2003" s="1">
        <v>6</v>
      </c>
      <c r="C2003" s="1">
        <v>25</v>
      </c>
      <c r="D2003" s="1">
        <v>21.29999923706055</v>
      </c>
      <c r="E2003" s="1">
        <v>21.89999961853027</v>
      </c>
      <c r="F2003" s="1">
        <v>21.70000076293945</v>
      </c>
      <c r="G2003" s="1">
        <v>20.20000076293945</v>
      </c>
      <c r="H2003">
        <f>IF(D2003&lt;&gt;"",MAX('DDD Model Calculations'!$D$20-'Weather Data'!D2003,0),MAX('DDD Model Calculations'!$D$20-AVERAGE('Weather Data'!D2002,'Weather Data'!D2004),0))</f>
        <v>0</v>
      </c>
      <c r="I2003">
        <f>IF(E2003&lt;&gt;"",MAX('DDD Model Calculations'!$D$20-'Weather Data'!E2003,0),MAX('DDD Model Calculations'!$D$20-AVERAGE('Weather Data'!E2002,'Weather Data'!E2004),0))</f>
        <v>0</v>
      </c>
      <c r="J2003">
        <f>IF(F2003&lt;&gt;"",MAX('DDD Model Calculations'!$D$20-'Weather Data'!F2003,0),MAX('DDD Model Calculations'!$D$20-AVERAGE('Weather Data'!F2002,'Weather Data'!F2004),0))</f>
        <v>0</v>
      </c>
      <c r="K2003">
        <f>IF(G2003&lt;&gt;"",MAX('DDD Model Calculations'!$D$20-'Weather Data'!G2003,0),MAX('DDD Model Calculations'!$D$20-AVERAGE('Weather Data'!G2002,'Weather Data'!G2004),0))</f>
        <v>0</v>
      </c>
      <c r="L2003" s="2">
        <f t="shared" si="155"/>
        <v>43641</v>
      </c>
      <c r="M2003">
        <f t="shared" si="156"/>
        <v>21163.000005409122</v>
      </c>
      <c r="N2003">
        <f t="shared" si="157"/>
        <v>22249.999999307096</v>
      </c>
      <c r="O2003">
        <f t="shared" si="158"/>
        <v>25458.900000520051</v>
      </c>
      <c r="P2003">
        <f t="shared" si="159"/>
        <v>31311.900005839765</v>
      </c>
    </row>
    <row r="2004" spans="1:16" x14ac:dyDescent="0.4">
      <c r="A2004" s="1">
        <v>2019</v>
      </c>
      <c r="B2004" s="1">
        <v>6</v>
      </c>
      <c r="C2004" s="1">
        <v>26</v>
      </c>
      <c r="D2004" s="1">
        <v>23.70000076293945</v>
      </c>
      <c r="E2004" s="1">
        <v>22.10000038146973</v>
      </c>
      <c r="F2004" s="1">
        <v>21.29999923706055</v>
      </c>
      <c r="G2004" s="1">
        <v>20.20000076293945</v>
      </c>
      <c r="H2004">
        <f>IF(D2004&lt;&gt;"",MAX('DDD Model Calculations'!$D$20-'Weather Data'!D2004,0),MAX('DDD Model Calculations'!$D$20-AVERAGE('Weather Data'!D2003,'Weather Data'!D2005),0))</f>
        <v>0</v>
      </c>
      <c r="I2004">
        <f>IF(E2004&lt;&gt;"",MAX('DDD Model Calculations'!$D$20-'Weather Data'!E2004,0),MAX('DDD Model Calculations'!$D$20-AVERAGE('Weather Data'!E2003,'Weather Data'!E2005),0))</f>
        <v>0</v>
      </c>
      <c r="J2004">
        <f>IF(F2004&lt;&gt;"",MAX('DDD Model Calculations'!$D$20-'Weather Data'!F2004,0),MAX('DDD Model Calculations'!$D$20-AVERAGE('Weather Data'!F2003,'Weather Data'!F2005),0))</f>
        <v>0</v>
      </c>
      <c r="K2004">
        <f>IF(G2004&lt;&gt;"",MAX('DDD Model Calculations'!$D$20-'Weather Data'!G2004,0),MAX('DDD Model Calculations'!$D$20-AVERAGE('Weather Data'!G2003,'Weather Data'!G2005),0))</f>
        <v>0</v>
      </c>
      <c r="L2004" s="2">
        <f t="shared" si="155"/>
        <v>43642</v>
      </c>
      <c r="M2004">
        <f t="shared" si="156"/>
        <v>21163.000005409122</v>
      </c>
      <c r="N2004">
        <f t="shared" si="157"/>
        <v>22249.999999307096</v>
      </c>
      <c r="O2004">
        <f t="shared" si="158"/>
        <v>25458.900000520051</v>
      </c>
      <c r="P2004">
        <f t="shared" si="159"/>
        <v>31311.900005839765</v>
      </c>
    </row>
    <row r="2005" spans="1:16" x14ac:dyDescent="0.4">
      <c r="A2005" s="1">
        <v>2019</v>
      </c>
      <c r="B2005" s="1">
        <v>6</v>
      </c>
      <c r="C2005" s="1">
        <v>27</v>
      </c>
      <c r="D2005" s="1">
        <v>23</v>
      </c>
      <c r="E2005" s="1">
        <v>21.89999961853027</v>
      </c>
      <c r="F2005" s="1">
        <v>22.20000076293945</v>
      </c>
      <c r="G2005" s="1">
        <v>20.10000038146973</v>
      </c>
      <c r="H2005">
        <f>IF(D2005&lt;&gt;"",MAX('DDD Model Calculations'!$D$20-'Weather Data'!D2005,0),MAX('DDD Model Calculations'!$D$20-AVERAGE('Weather Data'!D2004,'Weather Data'!D2006),0))</f>
        <v>0</v>
      </c>
      <c r="I2005">
        <f>IF(E2005&lt;&gt;"",MAX('DDD Model Calculations'!$D$20-'Weather Data'!E2005,0),MAX('DDD Model Calculations'!$D$20-AVERAGE('Weather Data'!E2004,'Weather Data'!E2006),0))</f>
        <v>0</v>
      </c>
      <c r="J2005">
        <f>IF(F2005&lt;&gt;"",MAX('DDD Model Calculations'!$D$20-'Weather Data'!F2005,0),MAX('DDD Model Calculations'!$D$20-AVERAGE('Weather Data'!F2004,'Weather Data'!F2006),0))</f>
        <v>0</v>
      </c>
      <c r="K2005">
        <f>IF(G2005&lt;&gt;"",MAX('DDD Model Calculations'!$D$20-'Weather Data'!G2005,0),MAX('DDD Model Calculations'!$D$20-AVERAGE('Weather Data'!G2004,'Weather Data'!G2006),0))</f>
        <v>0</v>
      </c>
      <c r="L2005" s="2">
        <f t="shared" si="155"/>
        <v>43643</v>
      </c>
      <c r="M2005">
        <f t="shared" si="156"/>
        <v>21163.000005409122</v>
      </c>
      <c r="N2005">
        <f t="shared" si="157"/>
        <v>22249.999999307096</v>
      </c>
      <c r="O2005">
        <f t="shared" si="158"/>
        <v>25458.900000520051</v>
      </c>
      <c r="P2005">
        <f t="shared" si="159"/>
        <v>31311.900005839765</v>
      </c>
    </row>
    <row r="2006" spans="1:16" x14ac:dyDescent="0.4">
      <c r="A2006" s="1">
        <v>2019</v>
      </c>
      <c r="B2006" s="1">
        <v>6</v>
      </c>
      <c r="C2006" s="1">
        <v>28</v>
      </c>
      <c r="D2006" s="1">
        <v>23.39999961853027</v>
      </c>
      <c r="E2006" s="1">
        <v>22.29999923706055</v>
      </c>
      <c r="F2006" s="1">
        <v>21.60000038146973</v>
      </c>
      <c r="G2006" s="1">
        <v>19.70000076293945</v>
      </c>
      <c r="H2006">
        <f>IF(D2006&lt;&gt;"",MAX('DDD Model Calculations'!$D$20-'Weather Data'!D2006,0),MAX('DDD Model Calculations'!$D$20-AVERAGE('Weather Data'!D2005,'Weather Data'!D2007),0))</f>
        <v>0</v>
      </c>
      <c r="I2006">
        <f>IF(E2006&lt;&gt;"",MAX('DDD Model Calculations'!$D$20-'Weather Data'!E2006,0),MAX('DDD Model Calculations'!$D$20-AVERAGE('Weather Data'!E2005,'Weather Data'!E2007),0))</f>
        <v>0</v>
      </c>
      <c r="J2006">
        <f>IF(F2006&lt;&gt;"",MAX('DDD Model Calculations'!$D$20-'Weather Data'!F2006,0),MAX('DDD Model Calculations'!$D$20-AVERAGE('Weather Data'!F2005,'Weather Data'!F2007),0))</f>
        <v>0</v>
      </c>
      <c r="K2006">
        <f>IF(G2006&lt;&gt;"",MAX('DDD Model Calculations'!$D$20-'Weather Data'!G2006,0),MAX('DDD Model Calculations'!$D$20-AVERAGE('Weather Data'!G2005,'Weather Data'!G2007),0))</f>
        <v>0</v>
      </c>
      <c r="L2006" s="2">
        <f t="shared" si="155"/>
        <v>43644</v>
      </c>
      <c r="M2006">
        <f t="shared" si="156"/>
        <v>21163.000005409122</v>
      </c>
      <c r="N2006">
        <f t="shared" si="157"/>
        <v>22249.999999307096</v>
      </c>
      <c r="O2006">
        <f t="shared" si="158"/>
        <v>25458.900000520051</v>
      </c>
      <c r="P2006">
        <f t="shared" si="159"/>
        <v>31311.900005839765</v>
      </c>
    </row>
    <row r="2007" spans="1:16" x14ac:dyDescent="0.4">
      <c r="A2007" s="1">
        <v>2019</v>
      </c>
      <c r="B2007" s="1">
        <v>6</v>
      </c>
      <c r="C2007" s="1">
        <v>29</v>
      </c>
      <c r="D2007" s="1">
        <v>23.39999961853027</v>
      </c>
      <c r="E2007" s="1">
        <v>22.20000076293945</v>
      </c>
      <c r="F2007" s="1">
        <v>22</v>
      </c>
      <c r="G2007" s="1">
        <v>20.60000038146973</v>
      </c>
      <c r="H2007">
        <f>IF(D2007&lt;&gt;"",MAX('DDD Model Calculations'!$D$20-'Weather Data'!D2007,0),MAX('DDD Model Calculations'!$D$20-AVERAGE('Weather Data'!D2006,'Weather Data'!D2008),0))</f>
        <v>0</v>
      </c>
      <c r="I2007">
        <f>IF(E2007&lt;&gt;"",MAX('DDD Model Calculations'!$D$20-'Weather Data'!E2007,0),MAX('DDD Model Calculations'!$D$20-AVERAGE('Weather Data'!E2006,'Weather Data'!E2008),0))</f>
        <v>0</v>
      </c>
      <c r="J2007">
        <f>IF(F2007&lt;&gt;"",MAX('DDD Model Calculations'!$D$20-'Weather Data'!F2007,0),MAX('DDD Model Calculations'!$D$20-AVERAGE('Weather Data'!F2006,'Weather Data'!F2008),0))</f>
        <v>0</v>
      </c>
      <c r="K2007">
        <f>IF(G2007&lt;&gt;"",MAX('DDD Model Calculations'!$D$20-'Weather Data'!G2007,0),MAX('DDD Model Calculations'!$D$20-AVERAGE('Weather Data'!G2006,'Weather Data'!G2008),0))</f>
        <v>0</v>
      </c>
      <c r="L2007" s="2">
        <f t="shared" si="155"/>
        <v>43645</v>
      </c>
      <c r="M2007">
        <f t="shared" si="156"/>
        <v>21163.000005409122</v>
      </c>
      <c r="N2007">
        <f t="shared" si="157"/>
        <v>22249.999999307096</v>
      </c>
      <c r="O2007">
        <f t="shared" si="158"/>
        <v>25458.900000520051</v>
      </c>
      <c r="P2007">
        <f t="shared" si="159"/>
        <v>31311.900005839765</v>
      </c>
    </row>
    <row r="2008" spans="1:16" x14ac:dyDescent="0.4">
      <c r="A2008" s="1">
        <v>2019</v>
      </c>
      <c r="B2008" s="1">
        <v>6</v>
      </c>
      <c r="C2008" s="1">
        <v>30</v>
      </c>
      <c r="D2008" s="1">
        <v>19.70000076293945</v>
      </c>
      <c r="E2008" s="1">
        <v>19.20000076293945</v>
      </c>
      <c r="F2008" s="1">
        <v>18.60000038146973</v>
      </c>
      <c r="G2008" s="1">
        <v>15.60000038146973</v>
      </c>
      <c r="H2008">
        <f>IF(D2008&lt;&gt;"",MAX('DDD Model Calculations'!$D$20-'Weather Data'!D2008,0),MAX('DDD Model Calculations'!$D$20-AVERAGE('Weather Data'!D2007,'Weather Data'!D2009),0))</f>
        <v>0</v>
      </c>
      <c r="I2008">
        <f>IF(E2008&lt;&gt;"",MAX('DDD Model Calculations'!$D$20-'Weather Data'!E2008,0),MAX('DDD Model Calculations'!$D$20-AVERAGE('Weather Data'!E2007,'Weather Data'!E2009),0))</f>
        <v>0</v>
      </c>
      <c r="J2008">
        <f>IF(F2008&lt;&gt;"",MAX('DDD Model Calculations'!$D$20-'Weather Data'!F2008,0),MAX('DDD Model Calculations'!$D$20-AVERAGE('Weather Data'!F2007,'Weather Data'!F2009),0))</f>
        <v>0</v>
      </c>
      <c r="K2008">
        <f>IF(G2008&lt;&gt;"",MAX('DDD Model Calculations'!$D$20-'Weather Data'!G2008,0),MAX('DDD Model Calculations'!$D$20-AVERAGE('Weather Data'!G2007,'Weather Data'!G2009),0))</f>
        <v>2.3999996185302699</v>
      </c>
      <c r="L2008" s="2">
        <f t="shared" si="155"/>
        <v>43646</v>
      </c>
      <c r="M2008">
        <f t="shared" si="156"/>
        <v>21163.000005409122</v>
      </c>
      <c r="N2008">
        <f t="shared" si="157"/>
        <v>22249.999999307096</v>
      </c>
      <c r="O2008">
        <f t="shared" si="158"/>
        <v>25458.900000520051</v>
      </c>
      <c r="P2008">
        <f t="shared" si="159"/>
        <v>31314.300005458295</v>
      </c>
    </row>
    <row r="2009" spans="1:16" x14ac:dyDescent="0.4">
      <c r="A2009" s="1">
        <v>2019</v>
      </c>
      <c r="B2009" s="1">
        <v>7</v>
      </c>
      <c r="C2009" s="1">
        <v>1</v>
      </c>
      <c r="D2009" s="1">
        <v>20.79999923706055</v>
      </c>
      <c r="E2009" s="1">
        <v>20.20000076293945</v>
      </c>
      <c r="F2009" s="1">
        <v>20</v>
      </c>
      <c r="G2009" s="1">
        <v>20</v>
      </c>
      <c r="H2009">
        <f>IF(D2009&lt;&gt;"",MAX('DDD Model Calculations'!$D$20-'Weather Data'!D2009,0),MAX('DDD Model Calculations'!$D$20-AVERAGE('Weather Data'!D2008,'Weather Data'!D2010),0))</f>
        <v>0</v>
      </c>
      <c r="I2009">
        <f>IF(E2009&lt;&gt;"",MAX('DDD Model Calculations'!$D$20-'Weather Data'!E2009,0),MAX('DDD Model Calculations'!$D$20-AVERAGE('Weather Data'!E2008,'Weather Data'!E2010),0))</f>
        <v>0</v>
      </c>
      <c r="J2009">
        <f>IF(F2009&lt;&gt;"",MAX('DDD Model Calculations'!$D$20-'Weather Data'!F2009,0),MAX('DDD Model Calculations'!$D$20-AVERAGE('Weather Data'!F2008,'Weather Data'!F2010),0))</f>
        <v>0</v>
      </c>
      <c r="K2009">
        <f>IF(G2009&lt;&gt;"",MAX('DDD Model Calculations'!$D$20-'Weather Data'!G2009,0),MAX('DDD Model Calculations'!$D$20-AVERAGE('Weather Data'!G2008,'Weather Data'!G2010),0))</f>
        <v>0</v>
      </c>
      <c r="L2009" s="2">
        <f t="shared" si="155"/>
        <v>43647</v>
      </c>
      <c r="M2009">
        <f t="shared" si="156"/>
        <v>21163.000005409122</v>
      </c>
      <c r="N2009">
        <f t="shared" si="157"/>
        <v>22249.999999307096</v>
      </c>
      <c r="O2009">
        <f t="shared" si="158"/>
        <v>25458.900000520051</v>
      </c>
      <c r="P2009">
        <f t="shared" si="159"/>
        <v>31314.300005458295</v>
      </c>
    </row>
    <row r="2010" spans="1:16" x14ac:dyDescent="0.4">
      <c r="A2010" s="1">
        <v>2019</v>
      </c>
      <c r="B2010" s="1">
        <v>7</v>
      </c>
      <c r="C2010" s="1">
        <v>2</v>
      </c>
      <c r="D2010" s="1">
        <v>23.29999923706055</v>
      </c>
      <c r="E2010" s="1">
        <v>23.5</v>
      </c>
      <c r="F2010" s="1">
        <v>24.10000038146973</v>
      </c>
      <c r="G2010" s="1">
        <v>19.20000076293945</v>
      </c>
      <c r="H2010">
        <f>IF(D2010&lt;&gt;"",MAX('DDD Model Calculations'!$D$20-'Weather Data'!D2010,0),MAX('DDD Model Calculations'!$D$20-AVERAGE('Weather Data'!D2009,'Weather Data'!D2011),0))</f>
        <v>0</v>
      </c>
      <c r="I2010">
        <f>IF(E2010&lt;&gt;"",MAX('DDD Model Calculations'!$D$20-'Weather Data'!E2010,0),MAX('DDD Model Calculations'!$D$20-AVERAGE('Weather Data'!E2009,'Weather Data'!E2011),0))</f>
        <v>0</v>
      </c>
      <c r="J2010">
        <f>IF(F2010&lt;&gt;"",MAX('DDD Model Calculations'!$D$20-'Weather Data'!F2010,0),MAX('DDD Model Calculations'!$D$20-AVERAGE('Weather Data'!F2009,'Weather Data'!F2011),0))</f>
        <v>0</v>
      </c>
      <c r="K2010">
        <f>IF(G2010&lt;&gt;"",MAX('DDD Model Calculations'!$D$20-'Weather Data'!G2010,0),MAX('DDD Model Calculations'!$D$20-AVERAGE('Weather Data'!G2009,'Weather Data'!G2011),0))</f>
        <v>0</v>
      </c>
      <c r="L2010" s="2">
        <f t="shared" si="155"/>
        <v>43648</v>
      </c>
      <c r="M2010">
        <f t="shared" si="156"/>
        <v>21163.000005409122</v>
      </c>
      <c r="N2010">
        <f t="shared" si="157"/>
        <v>22249.999999307096</v>
      </c>
      <c r="O2010">
        <f t="shared" si="158"/>
        <v>25458.900000520051</v>
      </c>
      <c r="P2010">
        <f t="shared" si="159"/>
        <v>31314.300005458295</v>
      </c>
    </row>
    <row r="2011" spans="1:16" x14ac:dyDescent="0.4">
      <c r="A2011" s="1">
        <v>2019</v>
      </c>
      <c r="B2011" s="1">
        <v>7</v>
      </c>
      <c r="C2011" s="1">
        <v>3</v>
      </c>
      <c r="D2011" s="1">
        <v>23.89999961853027</v>
      </c>
      <c r="E2011" s="1">
        <v>24.20000076293945</v>
      </c>
      <c r="F2011" s="1">
        <v>23.20000076293945</v>
      </c>
      <c r="G2011" s="1">
        <v>18.70000076293945</v>
      </c>
      <c r="H2011">
        <f>IF(D2011&lt;&gt;"",MAX('DDD Model Calculations'!$D$20-'Weather Data'!D2011,0),MAX('DDD Model Calculations'!$D$20-AVERAGE('Weather Data'!D2010,'Weather Data'!D2012),0))</f>
        <v>0</v>
      </c>
      <c r="I2011">
        <f>IF(E2011&lt;&gt;"",MAX('DDD Model Calculations'!$D$20-'Weather Data'!E2011,0),MAX('DDD Model Calculations'!$D$20-AVERAGE('Weather Data'!E2010,'Weather Data'!E2012),0))</f>
        <v>0</v>
      </c>
      <c r="J2011">
        <f>IF(F2011&lt;&gt;"",MAX('DDD Model Calculations'!$D$20-'Weather Data'!F2011,0),MAX('DDD Model Calculations'!$D$20-AVERAGE('Weather Data'!F2010,'Weather Data'!F2012),0))</f>
        <v>0</v>
      </c>
      <c r="K2011">
        <f>IF(G2011&lt;&gt;"",MAX('DDD Model Calculations'!$D$20-'Weather Data'!G2011,0),MAX('DDD Model Calculations'!$D$20-AVERAGE('Weather Data'!G2010,'Weather Data'!G2012),0))</f>
        <v>0</v>
      </c>
      <c r="L2011" s="2">
        <f t="shared" si="155"/>
        <v>43649</v>
      </c>
      <c r="M2011">
        <f t="shared" si="156"/>
        <v>21163.000005409122</v>
      </c>
      <c r="N2011">
        <f t="shared" si="157"/>
        <v>22249.999999307096</v>
      </c>
      <c r="O2011">
        <f t="shared" si="158"/>
        <v>25458.900000520051</v>
      </c>
      <c r="P2011">
        <f t="shared" si="159"/>
        <v>31314.300005458295</v>
      </c>
    </row>
    <row r="2012" spans="1:16" x14ac:dyDescent="0.4">
      <c r="A2012" s="1">
        <v>2019</v>
      </c>
      <c r="B2012" s="1">
        <v>7</v>
      </c>
      <c r="C2012" s="1">
        <v>4</v>
      </c>
      <c r="D2012" s="1">
        <v>23.70000076293945</v>
      </c>
      <c r="E2012" s="1">
        <v>24.29999923706055</v>
      </c>
      <c r="F2012" s="1">
        <v>24.39999961853027</v>
      </c>
      <c r="G2012" s="1">
        <v>17.20000076293945</v>
      </c>
      <c r="H2012">
        <f>IF(D2012&lt;&gt;"",MAX('DDD Model Calculations'!$D$20-'Weather Data'!D2012,0),MAX('DDD Model Calculations'!$D$20-AVERAGE('Weather Data'!D2011,'Weather Data'!D2013),0))</f>
        <v>0</v>
      </c>
      <c r="I2012">
        <f>IF(E2012&lt;&gt;"",MAX('DDD Model Calculations'!$D$20-'Weather Data'!E2012,0),MAX('DDD Model Calculations'!$D$20-AVERAGE('Weather Data'!E2011,'Weather Data'!E2013),0))</f>
        <v>0</v>
      </c>
      <c r="J2012">
        <f>IF(F2012&lt;&gt;"",MAX('DDD Model Calculations'!$D$20-'Weather Data'!F2012,0),MAX('DDD Model Calculations'!$D$20-AVERAGE('Weather Data'!F2011,'Weather Data'!F2013),0))</f>
        <v>0</v>
      </c>
      <c r="K2012">
        <f>IF(G2012&lt;&gt;"",MAX('DDD Model Calculations'!$D$20-'Weather Data'!G2012,0),MAX('DDD Model Calculations'!$D$20-AVERAGE('Weather Data'!G2011,'Weather Data'!G2013),0))</f>
        <v>0.79999923706055043</v>
      </c>
      <c r="L2012" s="2">
        <f t="shared" si="155"/>
        <v>43650</v>
      </c>
      <c r="M2012">
        <f t="shared" si="156"/>
        <v>21163.000005409122</v>
      </c>
      <c r="N2012">
        <f t="shared" si="157"/>
        <v>22249.999999307096</v>
      </c>
      <c r="O2012">
        <f t="shared" si="158"/>
        <v>25458.900000520051</v>
      </c>
      <c r="P2012">
        <f t="shared" si="159"/>
        <v>31315.100004695356</v>
      </c>
    </row>
    <row r="2013" spans="1:16" x14ac:dyDescent="0.4">
      <c r="A2013" s="1">
        <v>2019</v>
      </c>
      <c r="B2013" s="1">
        <v>7</v>
      </c>
      <c r="C2013" s="1">
        <v>5</v>
      </c>
      <c r="D2013" s="1">
        <v>26.10000038146973</v>
      </c>
      <c r="E2013" s="1">
        <v>26.70000076293945</v>
      </c>
      <c r="F2013" s="1">
        <v>26</v>
      </c>
      <c r="G2013" s="1">
        <v>21.79999923706055</v>
      </c>
      <c r="H2013">
        <f>IF(D2013&lt;&gt;"",MAX('DDD Model Calculations'!$D$20-'Weather Data'!D2013,0),MAX('DDD Model Calculations'!$D$20-AVERAGE('Weather Data'!D2012,'Weather Data'!D2014),0))</f>
        <v>0</v>
      </c>
      <c r="I2013">
        <f>IF(E2013&lt;&gt;"",MAX('DDD Model Calculations'!$D$20-'Weather Data'!E2013,0),MAX('DDD Model Calculations'!$D$20-AVERAGE('Weather Data'!E2012,'Weather Data'!E2014),0))</f>
        <v>0</v>
      </c>
      <c r="J2013">
        <f>IF(F2013&lt;&gt;"",MAX('DDD Model Calculations'!$D$20-'Weather Data'!F2013,0),MAX('DDD Model Calculations'!$D$20-AVERAGE('Weather Data'!F2012,'Weather Data'!F2014),0))</f>
        <v>0</v>
      </c>
      <c r="K2013">
        <f>IF(G2013&lt;&gt;"",MAX('DDD Model Calculations'!$D$20-'Weather Data'!G2013,0),MAX('DDD Model Calculations'!$D$20-AVERAGE('Weather Data'!G2012,'Weather Data'!G2014),0))</f>
        <v>0</v>
      </c>
      <c r="L2013" s="2">
        <f t="shared" si="155"/>
        <v>43651</v>
      </c>
      <c r="M2013">
        <f t="shared" si="156"/>
        <v>21163.000005409122</v>
      </c>
      <c r="N2013">
        <f t="shared" si="157"/>
        <v>22249.999999307096</v>
      </c>
      <c r="O2013">
        <f t="shared" si="158"/>
        <v>25458.900000520051</v>
      </c>
      <c r="P2013">
        <f t="shared" si="159"/>
        <v>31315.100004695356</v>
      </c>
    </row>
    <row r="2014" spans="1:16" x14ac:dyDescent="0.4">
      <c r="A2014" s="1">
        <v>2019</v>
      </c>
      <c r="B2014" s="1">
        <v>7</v>
      </c>
      <c r="C2014" s="1">
        <v>6</v>
      </c>
      <c r="D2014" s="1">
        <v>26.5</v>
      </c>
      <c r="E2014" s="1">
        <v>24.70000076293945</v>
      </c>
      <c r="F2014" s="1">
        <v>23.10000038146973</v>
      </c>
      <c r="G2014" s="1">
        <v>14.89999961853027</v>
      </c>
      <c r="H2014">
        <f>IF(D2014&lt;&gt;"",MAX('DDD Model Calculations'!$D$20-'Weather Data'!D2014,0),MAX('DDD Model Calculations'!$D$20-AVERAGE('Weather Data'!D2013,'Weather Data'!D2015),0))</f>
        <v>0</v>
      </c>
      <c r="I2014">
        <f>IF(E2014&lt;&gt;"",MAX('DDD Model Calculations'!$D$20-'Weather Data'!E2014,0),MAX('DDD Model Calculations'!$D$20-AVERAGE('Weather Data'!E2013,'Weather Data'!E2015),0))</f>
        <v>0</v>
      </c>
      <c r="J2014">
        <f>IF(F2014&lt;&gt;"",MAX('DDD Model Calculations'!$D$20-'Weather Data'!F2014,0),MAX('DDD Model Calculations'!$D$20-AVERAGE('Weather Data'!F2013,'Weather Data'!F2015),0))</f>
        <v>0</v>
      </c>
      <c r="K2014">
        <f>IF(G2014&lt;&gt;"",MAX('DDD Model Calculations'!$D$20-'Weather Data'!G2014,0),MAX('DDD Model Calculations'!$D$20-AVERAGE('Weather Data'!G2013,'Weather Data'!G2015),0))</f>
        <v>3.1000003814697301</v>
      </c>
      <c r="L2014" s="2">
        <f t="shared" si="155"/>
        <v>43652</v>
      </c>
      <c r="M2014">
        <f t="shared" si="156"/>
        <v>21163.000005409122</v>
      </c>
      <c r="N2014">
        <f t="shared" si="157"/>
        <v>22249.999999307096</v>
      </c>
      <c r="O2014">
        <f t="shared" si="158"/>
        <v>25458.900000520051</v>
      </c>
      <c r="P2014">
        <f t="shared" si="159"/>
        <v>31318.200005076826</v>
      </c>
    </row>
    <row r="2015" spans="1:16" x14ac:dyDescent="0.4">
      <c r="A2015" s="1">
        <v>2019</v>
      </c>
      <c r="B2015" s="1">
        <v>7</v>
      </c>
      <c r="C2015" s="1">
        <v>7</v>
      </c>
      <c r="D2015" s="1">
        <v>20.10000038146973</v>
      </c>
      <c r="E2015" s="1">
        <v>20.60000038146973</v>
      </c>
      <c r="F2015" s="1">
        <v>19.79999923706055</v>
      </c>
      <c r="G2015" s="1">
        <v>15.30000019073486</v>
      </c>
      <c r="H2015">
        <f>IF(D2015&lt;&gt;"",MAX('DDD Model Calculations'!$D$20-'Weather Data'!D2015,0),MAX('DDD Model Calculations'!$D$20-AVERAGE('Weather Data'!D2014,'Weather Data'!D2016),0))</f>
        <v>0</v>
      </c>
      <c r="I2015">
        <f>IF(E2015&lt;&gt;"",MAX('DDD Model Calculations'!$D$20-'Weather Data'!E2015,0),MAX('DDD Model Calculations'!$D$20-AVERAGE('Weather Data'!E2014,'Weather Data'!E2016),0))</f>
        <v>0</v>
      </c>
      <c r="J2015">
        <f>IF(F2015&lt;&gt;"",MAX('DDD Model Calculations'!$D$20-'Weather Data'!F2015,0),MAX('DDD Model Calculations'!$D$20-AVERAGE('Weather Data'!F2014,'Weather Data'!F2016),0))</f>
        <v>0</v>
      </c>
      <c r="K2015">
        <f>IF(G2015&lt;&gt;"",MAX('DDD Model Calculations'!$D$20-'Weather Data'!G2015,0),MAX('DDD Model Calculations'!$D$20-AVERAGE('Weather Data'!G2014,'Weather Data'!G2016),0))</f>
        <v>2.6999998092651403</v>
      </c>
      <c r="L2015" s="2">
        <f t="shared" si="155"/>
        <v>43653</v>
      </c>
      <c r="M2015">
        <f t="shared" si="156"/>
        <v>21163.000005409122</v>
      </c>
      <c r="N2015">
        <f t="shared" si="157"/>
        <v>22249.999999307096</v>
      </c>
      <c r="O2015">
        <f t="shared" si="158"/>
        <v>25458.900000520051</v>
      </c>
      <c r="P2015">
        <f t="shared" si="159"/>
        <v>31320.900004886091</v>
      </c>
    </row>
    <row r="2016" spans="1:16" x14ac:dyDescent="0.4">
      <c r="A2016" s="1">
        <v>2019</v>
      </c>
      <c r="B2016" s="1">
        <v>7</v>
      </c>
      <c r="C2016" s="1">
        <v>8</v>
      </c>
      <c r="D2016" s="1">
        <v>20.20000076293945</v>
      </c>
      <c r="E2016" s="1">
        <v>19.20000076293945</v>
      </c>
      <c r="F2016" s="1">
        <v>18.29999923706055</v>
      </c>
      <c r="G2016" s="1">
        <v>17.5</v>
      </c>
      <c r="H2016">
        <f>IF(D2016&lt;&gt;"",MAX('DDD Model Calculations'!$D$20-'Weather Data'!D2016,0),MAX('DDD Model Calculations'!$D$20-AVERAGE('Weather Data'!D2015,'Weather Data'!D2017),0))</f>
        <v>0</v>
      </c>
      <c r="I2016">
        <f>IF(E2016&lt;&gt;"",MAX('DDD Model Calculations'!$D$20-'Weather Data'!E2016,0),MAX('DDD Model Calculations'!$D$20-AVERAGE('Weather Data'!E2015,'Weather Data'!E2017),0))</f>
        <v>0</v>
      </c>
      <c r="J2016">
        <f>IF(F2016&lt;&gt;"",MAX('DDD Model Calculations'!$D$20-'Weather Data'!F2016,0),MAX('DDD Model Calculations'!$D$20-AVERAGE('Weather Data'!F2015,'Weather Data'!F2017),0))</f>
        <v>0</v>
      </c>
      <c r="K2016">
        <f>IF(G2016&lt;&gt;"",MAX('DDD Model Calculations'!$D$20-'Weather Data'!G2016,0),MAX('DDD Model Calculations'!$D$20-AVERAGE('Weather Data'!G2015,'Weather Data'!G2017),0))</f>
        <v>0.5</v>
      </c>
      <c r="L2016" s="2">
        <f t="shared" si="155"/>
        <v>43654</v>
      </c>
      <c r="M2016">
        <f t="shared" si="156"/>
        <v>21163.000005409122</v>
      </c>
      <c r="N2016">
        <f t="shared" si="157"/>
        <v>22249.999999307096</v>
      </c>
      <c r="O2016">
        <f t="shared" si="158"/>
        <v>25458.900000520051</v>
      </c>
      <c r="P2016">
        <f t="shared" si="159"/>
        <v>31321.400004886091</v>
      </c>
    </row>
    <row r="2017" spans="1:16" x14ac:dyDescent="0.4">
      <c r="A2017" s="1">
        <v>2019</v>
      </c>
      <c r="B2017" s="1">
        <v>7</v>
      </c>
      <c r="C2017" s="1">
        <v>9</v>
      </c>
      <c r="D2017" s="1">
        <v>21.39999961853027</v>
      </c>
      <c r="E2017" s="1">
        <v>19.39999961853027</v>
      </c>
      <c r="F2017" s="1">
        <v>21.60000038146973</v>
      </c>
      <c r="G2017" s="1">
        <v>20.70000076293945</v>
      </c>
      <c r="H2017">
        <f>IF(D2017&lt;&gt;"",MAX('DDD Model Calculations'!$D$20-'Weather Data'!D2017,0),MAX('DDD Model Calculations'!$D$20-AVERAGE('Weather Data'!D2016,'Weather Data'!D2018),0))</f>
        <v>0</v>
      </c>
      <c r="I2017">
        <f>IF(E2017&lt;&gt;"",MAX('DDD Model Calculations'!$D$20-'Weather Data'!E2017,0),MAX('DDD Model Calculations'!$D$20-AVERAGE('Weather Data'!E2016,'Weather Data'!E2018),0))</f>
        <v>0</v>
      </c>
      <c r="J2017">
        <f>IF(F2017&lt;&gt;"",MAX('DDD Model Calculations'!$D$20-'Weather Data'!F2017,0),MAX('DDD Model Calculations'!$D$20-AVERAGE('Weather Data'!F2016,'Weather Data'!F2018),0))</f>
        <v>0</v>
      </c>
      <c r="K2017">
        <f>IF(G2017&lt;&gt;"",MAX('DDD Model Calculations'!$D$20-'Weather Data'!G2017,0),MAX('DDD Model Calculations'!$D$20-AVERAGE('Weather Data'!G2016,'Weather Data'!G2018),0))</f>
        <v>0</v>
      </c>
      <c r="L2017" s="2">
        <f t="shared" si="155"/>
        <v>43655</v>
      </c>
      <c r="M2017">
        <f t="shared" si="156"/>
        <v>21163.000005409122</v>
      </c>
      <c r="N2017">
        <f t="shared" si="157"/>
        <v>22249.999999307096</v>
      </c>
      <c r="O2017">
        <f t="shared" si="158"/>
        <v>25458.900000520051</v>
      </c>
      <c r="P2017">
        <f t="shared" si="159"/>
        <v>31321.400004886091</v>
      </c>
    </row>
    <row r="2018" spans="1:16" x14ac:dyDescent="0.4">
      <c r="A2018" s="1">
        <v>2019</v>
      </c>
      <c r="B2018" s="1">
        <v>7</v>
      </c>
      <c r="C2018" s="1">
        <v>10</v>
      </c>
      <c r="D2018" s="1">
        <v>22.29999923706055</v>
      </c>
      <c r="E2018" s="1">
        <v>22.79999923706055</v>
      </c>
      <c r="F2018" s="1">
        <v>23.5</v>
      </c>
      <c r="G2018" s="1">
        <v>18.89999961853027</v>
      </c>
      <c r="H2018">
        <f>IF(D2018&lt;&gt;"",MAX('DDD Model Calculations'!$D$20-'Weather Data'!D2018,0),MAX('DDD Model Calculations'!$D$20-AVERAGE('Weather Data'!D2017,'Weather Data'!D2019),0))</f>
        <v>0</v>
      </c>
      <c r="I2018">
        <f>IF(E2018&lt;&gt;"",MAX('DDD Model Calculations'!$D$20-'Weather Data'!E2018,0),MAX('DDD Model Calculations'!$D$20-AVERAGE('Weather Data'!E2017,'Weather Data'!E2019),0))</f>
        <v>0</v>
      </c>
      <c r="J2018">
        <f>IF(F2018&lt;&gt;"",MAX('DDD Model Calculations'!$D$20-'Weather Data'!F2018,0),MAX('DDD Model Calculations'!$D$20-AVERAGE('Weather Data'!F2017,'Weather Data'!F2019),0))</f>
        <v>0</v>
      </c>
      <c r="K2018">
        <f>IF(G2018&lt;&gt;"",MAX('DDD Model Calculations'!$D$20-'Weather Data'!G2018,0),MAX('DDD Model Calculations'!$D$20-AVERAGE('Weather Data'!G2017,'Weather Data'!G2019),0))</f>
        <v>0</v>
      </c>
      <c r="L2018" s="2">
        <f t="shared" si="155"/>
        <v>43656</v>
      </c>
      <c r="M2018">
        <f t="shared" si="156"/>
        <v>21163.000005409122</v>
      </c>
      <c r="N2018">
        <f t="shared" si="157"/>
        <v>22249.999999307096</v>
      </c>
      <c r="O2018">
        <f t="shared" si="158"/>
        <v>25458.900000520051</v>
      </c>
      <c r="P2018">
        <f t="shared" si="159"/>
        <v>31321.400004886091</v>
      </c>
    </row>
    <row r="2019" spans="1:16" x14ac:dyDescent="0.4">
      <c r="A2019" s="1">
        <v>2019</v>
      </c>
      <c r="B2019" s="1">
        <v>7</v>
      </c>
      <c r="C2019" s="1">
        <v>11</v>
      </c>
      <c r="D2019" s="1">
        <v>23.79999923706055</v>
      </c>
      <c r="E2019" s="1">
        <v>23</v>
      </c>
      <c r="F2019" s="1">
        <v>24</v>
      </c>
      <c r="G2019" s="1">
        <v>18.29999923706055</v>
      </c>
      <c r="H2019">
        <f>IF(D2019&lt;&gt;"",MAX('DDD Model Calculations'!$D$20-'Weather Data'!D2019,0),MAX('DDD Model Calculations'!$D$20-AVERAGE('Weather Data'!D2018,'Weather Data'!D2020),0))</f>
        <v>0</v>
      </c>
      <c r="I2019">
        <f>IF(E2019&lt;&gt;"",MAX('DDD Model Calculations'!$D$20-'Weather Data'!E2019,0),MAX('DDD Model Calculations'!$D$20-AVERAGE('Weather Data'!E2018,'Weather Data'!E2020),0))</f>
        <v>0</v>
      </c>
      <c r="J2019">
        <f>IF(F2019&lt;&gt;"",MAX('DDD Model Calculations'!$D$20-'Weather Data'!F2019,0),MAX('DDD Model Calculations'!$D$20-AVERAGE('Weather Data'!F2018,'Weather Data'!F2020),0))</f>
        <v>0</v>
      </c>
      <c r="K2019">
        <f>IF(G2019&lt;&gt;"",MAX('DDD Model Calculations'!$D$20-'Weather Data'!G2019,0),MAX('DDD Model Calculations'!$D$20-AVERAGE('Weather Data'!G2018,'Weather Data'!G2020),0))</f>
        <v>0</v>
      </c>
      <c r="L2019" s="2">
        <f t="shared" si="155"/>
        <v>43657</v>
      </c>
      <c r="M2019">
        <f t="shared" si="156"/>
        <v>21163.000005409122</v>
      </c>
      <c r="N2019">
        <f t="shared" si="157"/>
        <v>22249.999999307096</v>
      </c>
      <c r="O2019">
        <f t="shared" si="158"/>
        <v>25458.900000520051</v>
      </c>
      <c r="P2019">
        <f t="shared" si="159"/>
        <v>31321.400004886091</v>
      </c>
    </row>
    <row r="2020" spans="1:16" x14ac:dyDescent="0.4">
      <c r="A2020" s="1">
        <v>2019</v>
      </c>
      <c r="B2020" s="1">
        <v>7</v>
      </c>
      <c r="C2020" s="1">
        <v>12</v>
      </c>
      <c r="D2020" s="1">
        <v>20.5</v>
      </c>
      <c r="E2020" s="1">
        <v>18.89999961853027</v>
      </c>
      <c r="F2020" s="1">
        <v>20.60000038146973</v>
      </c>
      <c r="G2020" s="1">
        <v>21.10000038146973</v>
      </c>
      <c r="H2020">
        <f>IF(D2020&lt;&gt;"",MAX('DDD Model Calculations'!$D$20-'Weather Data'!D2020,0),MAX('DDD Model Calculations'!$D$20-AVERAGE('Weather Data'!D2019,'Weather Data'!D2021),0))</f>
        <v>0</v>
      </c>
      <c r="I2020">
        <f>IF(E2020&lt;&gt;"",MAX('DDD Model Calculations'!$D$20-'Weather Data'!E2020,0),MAX('DDD Model Calculations'!$D$20-AVERAGE('Weather Data'!E2019,'Weather Data'!E2021),0))</f>
        <v>0</v>
      </c>
      <c r="J2020">
        <f>IF(F2020&lt;&gt;"",MAX('DDD Model Calculations'!$D$20-'Weather Data'!F2020,0),MAX('DDD Model Calculations'!$D$20-AVERAGE('Weather Data'!F2019,'Weather Data'!F2021),0))</f>
        <v>0</v>
      </c>
      <c r="K2020">
        <f>IF(G2020&lt;&gt;"",MAX('DDD Model Calculations'!$D$20-'Weather Data'!G2020,0),MAX('DDD Model Calculations'!$D$20-AVERAGE('Weather Data'!G2019,'Weather Data'!G2021),0))</f>
        <v>0</v>
      </c>
      <c r="L2020" s="2">
        <f t="shared" si="155"/>
        <v>43658</v>
      </c>
      <c r="M2020">
        <f t="shared" si="156"/>
        <v>21163.000005409122</v>
      </c>
      <c r="N2020">
        <f t="shared" si="157"/>
        <v>22249.999999307096</v>
      </c>
      <c r="O2020">
        <f t="shared" si="158"/>
        <v>25458.900000520051</v>
      </c>
      <c r="P2020">
        <f t="shared" si="159"/>
        <v>31321.400004886091</v>
      </c>
    </row>
    <row r="2021" spans="1:16" x14ac:dyDescent="0.4">
      <c r="A2021" s="1">
        <v>2019</v>
      </c>
      <c r="B2021" s="1">
        <v>7</v>
      </c>
      <c r="C2021" s="1">
        <v>13</v>
      </c>
      <c r="D2021" s="1">
        <v>23.29999923706055</v>
      </c>
      <c r="E2021" s="1">
        <v>22.39999961853027</v>
      </c>
      <c r="F2021" s="1">
        <v>21.89999961853027</v>
      </c>
      <c r="G2021" s="1">
        <v>19.60000038146973</v>
      </c>
      <c r="H2021">
        <f>IF(D2021&lt;&gt;"",MAX('DDD Model Calculations'!$D$20-'Weather Data'!D2021,0),MAX('DDD Model Calculations'!$D$20-AVERAGE('Weather Data'!D2020,'Weather Data'!D2022),0))</f>
        <v>0</v>
      </c>
      <c r="I2021">
        <f>IF(E2021&lt;&gt;"",MAX('DDD Model Calculations'!$D$20-'Weather Data'!E2021,0),MAX('DDD Model Calculations'!$D$20-AVERAGE('Weather Data'!E2020,'Weather Data'!E2022),0))</f>
        <v>0</v>
      </c>
      <c r="J2021">
        <f>IF(F2021&lt;&gt;"",MAX('DDD Model Calculations'!$D$20-'Weather Data'!F2021,0),MAX('DDD Model Calculations'!$D$20-AVERAGE('Weather Data'!F2020,'Weather Data'!F2022),0))</f>
        <v>0</v>
      </c>
      <c r="K2021">
        <f>IF(G2021&lt;&gt;"",MAX('DDD Model Calculations'!$D$20-'Weather Data'!G2021,0),MAX('DDD Model Calculations'!$D$20-AVERAGE('Weather Data'!G2020,'Weather Data'!G2022),0))</f>
        <v>0</v>
      </c>
      <c r="L2021" s="2">
        <f t="shared" si="155"/>
        <v>43659</v>
      </c>
      <c r="M2021">
        <f t="shared" si="156"/>
        <v>21163.000005409122</v>
      </c>
      <c r="N2021">
        <f t="shared" si="157"/>
        <v>22249.999999307096</v>
      </c>
      <c r="O2021">
        <f t="shared" si="158"/>
        <v>25458.900000520051</v>
      </c>
      <c r="P2021">
        <f t="shared" si="159"/>
        <v>31321.400004886091</v>
      </c>
    </row>
    <row r="2022" spans="1:16" x14ac:dyDescent="0.4">
      <c r="A2022" s="1">
        <v>2019</v>
      </c>
      <c r="B2022" s="1">
        <v>7</v>
      </c>
      <c r="C2022" s="1">
        <v>14</v>
      </c>
      <c r="D2022" s="1">
        <v>22.10000038146973</v>
      </c>
      <c r="E2022" s="1">
        <v>18.5</v>
      </c>
      <c r="F2022" s="1">
        <v>18.79999923706055</v>
      </c>
      <c r="G2022" s="1">
        <v>19.5</v>
      </c>
      <c r="H2022">
        <f>IF(D2022&lt;&gt;"",MAX('DDD Model Calculations'!$D$20-'Weather Data'!D2022,0),MAX('DDD Model Calculations'!$D$20-AVERAGE('Weather Data'!D2021,'Weather Data'!D2023),0))</f>
        <v>0</v>
      </c>
      <c r="I2022">
        <f>IF(E2022&lt;&gt;"",MAX('DDD Model Calculations'!$D$20-'Weather Data'!E2022,0),MAX('DDD Model Calculations'!$D$20-AVERAGE('Weather Data'!E2021,'Weather Data'!E2023),0))</f>
        <v>0</v>
      </c>
      <c r="J2022">
        <f>IF(F2022&lt;&gt;"",MAX('DDD Model Calculations'!$D$20-'Weather Data'!F2022,0),MAX('DDD Model Calculations'!$D$20-AVERAGE('Weather Data'!F2021,'Weather Data'!F2023),0))</f>
        <v>0</v>
      </c>
      <c r="K2022">
        <f>IF(G2022&lt;&gt;"",MAX('DDD Model Calculations'!$D$20-'Weather Data'!G2022,0),MAX('DDD Model Calculations'!$D$20-AVERAGE('Weather Data'!G2021,'Weather Data'!G2023),0))</f>
        <v>0</v>
      </c>
      <c r="L2022" s="2">
        <f t="shared" si="155"/>
        <v>43660</v>
      </c>
      <c r="M2022">
        <f t="shared" si="156"/>
        <v>21163.000005409122</v>
      </c>
      <c r="N2022">
        <f t="shared" si="157"/>
        <v>22249.999999307096</v>
      </c>
      <c r="O2022">
        <f t="shared" si="158"/>
        <v>25458.900000520051</v>
      </c>
      <c r="P2022">
        <f t="shared" si="159"/>
        <v>31321.400004886091</v>
      </c>
    </row>
    <row r="2023" spans="1:16" x14ac:dyDescent="0.4">
      <c r="A2023" s="1">
        <v>2019</v>
      </c>
      <c r="B2023" s="1">
        <v>7</v>
      </c>
      <c r="C2023" s="1">
        <v>15</v>
      </c>
      <c r="D2023" s="1">
        <v>21.20000076293945</v>
      </c>
      <c r="E2023" s="1">
        <v>19</v>
      </c>
      <c r="F2023" s="1">
        <v>19.60000038146973</v>
      </c>
      <c r="G2023" s="1">
        <v>21.60000038146973</v>
      </c>
      <c r="H2023">
        <f>IF(D2023&lt;&gt;"",MAX('DDD Model Calculations'!$D$20-'Weather Data'!D2023,0),MAX('DDD Model Calculations'!$D$20-AVERAGE('Weather Data'!D2022,'Weather Data'!D2024),0))</f>
        <v>0</v>
      </c>
      <c r="I2023">
        <f>IF(E2023&lt;&gt;"",MAX('DDD Model Calculations'!$D$20-'Weather Data'!E2023,0),MAX('DDD Model Calculations'!$D$20-AVERAGE('Weather Data'!E2022,'Weather Data'!E2024),0))</f>
        <v>0</v>
      </c>
      <c r="J2023">
        <f>IF(F2023&lt;&gt;"",MAX('DDD Model Calculations'!$D$20-'Weather Data'!F2023,0),MAX('DDD Model Calculations'!$D$20-AVERAGE('Weather Data'!F2022,'Weather Data'!F2024),0))</f>
        <v>0</v>
      </c>
      <c r="K2023">
        <f>IF(G2023&lt;&gt;"",MAX('DDD Model Calculations'!$D$20-'Weather Data'!G2023,0),MAX('DDD Model Calculations'!$D$20-AVERAGE('Weather Data'!G2022,'Weather Data'!G2024),0))</f>
        <v>0</v>
      </c>
      <c r="L2023" s="2">
        <f t="shared" si="155"/>
        <v>43661</v>
      </c>
      <c r="M2023">
        <f t="shared" si="156"/>
        <v>21163.000005409122</v>
      </c>
      <c r="N2023">
        <f t="shared" si="157"/>
        <v>22249.999999307096</v>
      </c>
      <c r="O2023">
        <f t="shared" si="158"/>
        <v>25458.900000520051</v>
      </c>
      <c r="P2023">
        <f t="shared" si="159"/>
        <v>31321.400004886091</v>
      </c>
    </row>
    <row r="2024" spans="1:16" x14ac:dyDescent="0.4">
      <c r="A2024" s="1">
        <v>2019</v>
      </c>
      <c r="B2024" s="1">
        <v>7</v>
      </c>
      <c r="C2024" s="1">
        <v>16</v>
      </c>
      <c r="D2024" s="1">
        <v>25.20000076293945</v>
      </c>
      <c r="E2024" s="1">
        <v>23.39999961853027</v>
      </c>
      <c r="F2024" s="1">
        <v>23.10000038146973</v>
      </c>
      <c r="G2024" s="1">
        <v>21.70000076293945</v>
      </c>
      <c r="H2024">
        <f>IF(D2024&lt;&gt;"",MAX('DDD Model Calculations'!$D$20-'Weather Data'!D2024,0),MAX('DDD Model Calculations'!$D$20-AVERAGE('Weather Data'!D2023,'Weather Data'!D2025),0))</f>
        <v>0</v>
      </c>
      <c r="I2024">
        <f>IF(E2024&lt;&gt;"",MAX('DDD Model Calculations'!$D$20-'Weather Data'!E2024,0),MAX('DDD Model Calculations'!$D$20-AVERAGE('Weather Data'!E2023,'Weather Data'!E2025),0))</f>
        <v>0</v>
      </c>
      <c r="J2024">
        <f>IF(F2024&lt;&gt;"",MAX('DDD Model Calculations'!$D$20-'Weather Data'!F2024,0),MAX('DDD Model Calculations'!$D$20-AVERAGE('Weather Data'!F2023,'Weather Data'!F2025),0))</f>
        <v>0</v>
      </c>
      <c r="K2024">
        <f>IF(G2024&lt;&gt;"",MAX('DDD Model Calculations'!$D$20-'Weather Data'!G2024,0),MAX('DDD Model Calculations'!$D$20-AVERAGE('Weather Data'!G2023,'Weather Data'!G2025),0))</f>
        <v>0</v>
      </c>
      <c r="L2024" s="2">
        <f t="shared" si="155"/>
        <v>43662</v>
      </c>
      <c r="M2024">
        <f t="shared" si="156"/>
        <v>21163.000005409122</v>
      </c>
      <c r="N2024">
        <f t="shared" si="157"/>
        <v>22249.999999307096</v>
      </c>
      <c r="O2024">
        <f t="shared" si="158"/>
        <v>25458.900000520051</v>
      </c>
      <c r="P2024">
        <f t="shared" si="159"/>
        <v>31321.400004886091</v>
      </c>
    </row>
    <row r="2025" spans="1:16" x14ac:dyDescent="0.4">
      <c r="A2025" s="1">
        <v>2019</v>
      </c>
      <c r="B2025" s="1">
        <v>7</v>
      </c>
      <c r="C2025" s="1">
        <v>17</v>
      </c>
      <c r="D2025" s="1">
        <v>25.10000038146973</v>
      </c>
      <c r="E2025" s="1">
        <v>24.29999923706055</v>
      </c>
      <c r="F2025" s="1">
        <v>22.70000076293945</v>
      </c>
      <c r="G2025" s="1">
        <v>17.20000076293945</v>
      </c>
      <c r="H2025">
        <f>IF(D2025&lt;&gt;"",MAX('DDD Model Calculations'!$D$20-'Weather Data'!D2025,0),MAX('DDD Model Calculations'!$D$20-AVERAGE('Weather Data'!D2024,'Weather Data'!D2026),0))</f>
        <v>0</v>
      </c>
      <c r="I2025">
        <f>IF(E2025&lt;&gt;"",MAX('DDD Model Calculations'!$D$20-'Weather Data'!E2025,0),MAX('DDD Model Calculations'!$D$20-AVERAGE('Weather Data'!E2024,'Weather Data'!E2026),0))</f>
        <v>0</v>
      </c>
      <c r="J2025">
        <f>IF(F2025&lt;&gt;"",MAX('DDD Model Calculations'!$D$20-'Weather Data'!F2025,0),MAX('DDD Model Calculations'!$D$20-AVERAGE('Weather Data'!F2024,'Weather Data'!F2026),0))</f>
        <v>0</v>
      </c>
      <c r="K2025">
        <f>IF(G2025&lt;&gt;"",MAX('DDD Model Calculations'!$D$20-'Weather Data'!G2025,0),MAX('DDD Model Calculations'!$D$20-AVERAGE('Weather Data'!G2024,'Weather Data'!G2026),0))</f>
        <v>0.79999923706055043</v>
      </c>
      <c r="L2025" s="2">
        <f t="shared" si="155"/>
        <v>43663</v>
      </c>
      <c r="M2025">
        <f t="shared" si="156"/>
        <v>21163.000005409122</v>
      </c>
      <c r="N2025">
        <f t="shared" si="157"/>
        <v>22249.999999307096</v>
      </c>
      <c r="O2025">
        <f t="shared" si="158"/>
        <v>25458.900000520051</v>
      </c>
      <c r="P2025">
        <f t="shared" si="159"/>
        <v>31322.200004123151</v>
      </c>
    </row>
    <row r="2026" spans="1:16" x14ac:dyDescent="0.4">
      <c r="A2026" s="1">
        <v>2019</v>
      </c>
      <c r="B2026" s="1">
        <v>7</v>
      </c>
      <c r="C2026" s="1">
        <v>18</v>
      </c>
      <c r="D2026" s="1">
        <v>25.20000076293945</v>
      </c>
      <c r="E2026" s="1">
        <v>23.79999923706055</v>
      </c>
      <c r="F2026" s="1">
        <v>21.60000038146973</v>
      </c>
      <c r="G2026" s="1">
        <v>20.79999923706055</v>
      </c>
      <c r="H2026">
        <f>IF(D2026&lt;&gt;"",MAX('DDD Model Calculations'!$D$20-'Weather Data'!D2026,0),MAX('DDD Model Calculations'!$D$20-AVERAGE('Weather Data'!D2025,'Weather Data'!D2027),0))</f>
        <v>0</v>
      </c>
      <c r="I2026">
        <f>IF(E2026&lt;&gt;"",MAX('DDD Model Calculations'!$D$20-'Weather Data'!E2026,0),MAX('DDD Model Calculations'!$D$20-AVERAGE('Weather Data'!E2025,'Weather Data'!E2027),0))</f>
        <v>0</v>
      </c>
      <c r="J2026">
        <f>IF(F2026&lt;&gt;"",MAX('DDD Model Calculations'!$D$20-'Weather Data'!F2026,0),MAX('DDD Model Calculations'!$D$20-AVERAGE('Weather Data'!F2025,'Weather Data'!F2027),0))</f>
        <v>0</v>
      </c>
      <c r="K2026">
        <f>IF(G2026&lt;&gt;"",MAX('DDD Model Calculations'!$D$20-'Weather Data'!G2026,0),MAX('DDD Model Calculations'!$D$20-AVERAGE('Weather Data'!G2025,'Weather Data'!G2027),0))</f>
        <v>0</v>
      </c>
      <c r="L2026" s="2">
        <f t="shared" si="155"/>
        <v>43664</v>
      </c>
      <c r="M2026">
        <f t="shared" si="156"/>
        <v>21163.000005409122</v>
      </c>
      <c r="N2026">
        <f t="shared" si="157"/>
        <v>22249.999999307096</v>
      </c>
      <c r="O2026">
        <f t="shared" si="158"/>
        <v>25458.900000520051</v>
      </c>
      <c r="P2026">
        <f t="shared" si="159"/>
        <v>31322.200004123151</v>
      </c>
    </row>
    <row r="2027" spans="1:16" x14ac:dyDescent="0.4">
      <c r="A2027" s="1">
        <v>2019</v>
      </c>
      <c r="B2027" s="1">
        <v>7</v>
      </c>
      <c r="C2027" s="1">
        <v>19</v>
      </c>
      <c r="D2027" s="1">
        <v>26.5</v>
      </c>
      <c r="E2027" s="1">
        <v>26.70000076293945</v>
      </c>
      <c r="F2027" s="1">
        <v>25.5</v>
      </c>
      <c r="G2027" s="1">
        <v>21.70000076293945</v>
      </c>
      <c r="H2027">
        <f>IF(D2027&lt;&gt;"",MAX('DDD Model Calculations'!$D$20-'Weather Data'!D2027,0),MAX('DDD Model Calculations'!$D$20-AVERAGE('Weather Data'!D2026,'Weather Data'!D2028),0))</f>
        <v>0</v>
      </c>
      <c r="I2027">
        <f>IF(E2027&lt;&gt;"",MAX('DDD Model Calculations'!$D$20-'Weather Data'!E2027,0),MAX('DDD Model Calculations'!$D$20-AVERAGE('Weather Data'!E2026,'Weather Data'!E2028),0))</f>
        <v>0</v>
      </c>
      <c r="J2027">
        <f>IF(F2027&lt;&gt;"",MAX('DDD Model Calculations'!$D$20-'Weather Data'!F2027,0),MAX('DDD Model Calculations'!$D$20-AVERAGE('Weather Data'!F2026,'Weather Data'!F2028),0))</f>
        <v>0</v>
      </c>
      <c r="K2027">
        <f>IF(G2027&lt;&gt;"",MAX('DDD Model Calculations'!$D$20-'Weather Data'!G2027,0),MAX('DDD Model Calculations'!$D$20-AVERAGE('Weather Data'!G2026,'Weather Data'!G2028),0))</f>
        <v>0</v>
      </c>
      <c r="L2027" s="2">
        <f t="shared" si="155"/>
        <v>43665</v>
      </c>
      <c r="M2027">
        <f t="shared" si="156"/>
        <v>21163.000005409122</v>
      </c>
      <c r="N2027">
        <f t="shared" si="157"/>
        <v>22249.999999307096</v>
      </c>
      <c r="O2027">
        <f t="shared" si="158"/>
        <v>25458.900000520051</v>
      </c>
      <c r="P2027">
        <f t="shared" si="159"/>
        <v>31322.200004123151</v>
      </c>
    </row>
    <row r="2028" spans="1:16" x14ac:dyDescent="0.4">
      <c r="A2028" s="1">
        <v>2019</v>
      </c>
      <c r="B2028" s="1">
        <v>7</v>
      </c>
      <c r="C2028" s="1">
        <v>20</v>
      </c>
      <c r="D2028" s="1">
        <v>27.60000038146973</v>
      </c>
      <c r="E2028" s="1">
        <v>27</v>
      </c>
      <c r="F2028" s="1">
        <v>27.39999961853027</v>
      </c>
      <c r="G2028" s="1">
        <v>20</v>
      </c>
      <c r="H2028">
        <f>IF(D2028&lt;&gt;"",MAX('DDD Model Calculations'!$D$20-'Weather Data'!D2028,0),MAX('DDD Model Calculations'!$D$20-AVERAGE('Weather Data'!D2027,'Weather Data'!D2029),0))</f>
        <v>0</v>
      </c>
      <c r="I2028">
        <f>IF(E2028&lt;&gt;"",MAX('DDD Model Calculations'!$D$20-'Weather Data'!E2028,0),MAX('DDD Model Calculations'!$D$20-AVERAGE('Weather Data'!E2027,'Weather Data'!E2029),0))</f>
        <v>0</v>
      </c>
      <c r="J2028">
        <f>IF(F2028&lt;&gt;"",MAX('DDD Model Calculations'!$D$20-'Weather Data'!F2028,0),MAX('DDD Model Calculations'!$D$20-AVERAGE('Weather Data'!F2027,'Weather Data'!F2029),0))</f>
        <v>0</v>
      </c>
      <c r="K2028">
        <f>IF(G2028&lt;&gt;"",MAX('DDD Model Calculations'!$D$20-'Weather Data'!G2028,0),MAX('DDD Model Calculations'!$D$20-AVERAGE('Weather Data'!G2027,'Weather Data'!G2029),0))</f>
        <v>0</v>
      </c>
      <c r="L2028" s="2">
        <f t="shared" si="155"/>
        <v>43666</v>
      </c>
      <c r="M2028">
        <f t="shared" si="156"/>
        <v>21163.000005409122</v>
      </c>
      <c r="N2028">
        <f t="shared" si="157"/>
        <v>22249.999999307096</v>
      </c>
      <c r="O2028">
        <f t="shared" si="158"/>
        <v>25458.900000520051</v>
      </c>
      <c r="P2028">
        <f t="shared" si="159"/>
        <v>31322.200004123151</v>
      </c>
    </row>
    <row r="2029" spans="1:16" x14ac:dyDescent="0.4">
      <c r="A2029" s="1">
        <v>2019</v>
      </c>
      <c r="B2029" s="1">
        <v>7</v>
      </c>
      <c r="C2029" s="1">
        <v>21</v>
      </c>
      <c r="D2029" s="1">
        <v>24.70000076293945</v>
      </c>
      <c r="E2029" s="1">
        <v>22.70000076293945</v>
      </c>
      <c r="F2029" s="1">
        <v>23.89999961853027</v>
      </c>
      <c r="G2029" s="1">
        <v>16.39999961853027</v>
      </c>
      <c r="H2029">
        <f>IF(D2029&lt;&gt;"",MAX('DDD Model Calculations'!$D$20-'Weather Data'!D2029,0),MAX('DDD Model Calculations'!$D$20-AVERAGE('Weather Data'!D2028,'Weather Data'!D2030),0))</f>
        <v>0</v>
      </c>
      <c r="I2029">
        <f>IF(E2029&lt;&gt;"",MAX('DDD Model Calculations'!$D$20-'Weather Data'!E2029,0),MAX('DDD Model Calculations'!$D$20-AVERAGE('Weather Data'!E2028,'Weather Data'!E2030),0))</f>
        <v>0</v>
      </c>
      <c r="J2029">
        <f>IF(F2029&lt;&gt;"",MAX('DDD Model Calculations'!$D$20-'Weather Data'!F2029,0),MAX('DDD Model Calculations'!$D$20-AVERAGE('Weather Data'!F2028,'Weather Data'!F2030),0))</f>
        <v>0</v>
      </c>
      <c r="K2029">
        <f>IF(G2029&lt;&gt;"",MAX('DDD Model Calculations'!$D$20-'Weather Data'!G2029,0),MAX('DDD Model Calculations'!$D$20-AVERAGE('Weather Data'!G2028,'Weather Data'!G2030),0))</f>
        <v>1.6000003814697301</v>
      </c>
      <c r="L2029" s="2">
        <f t="shared" si="155"/>
        <v>43667</v>
      </c>
      <c r="M2029">
        <f t="shared" si="156"/>
        <v>21163.000005409122</v>
      </c>
      <c r="N2029">
        <f t="shared" si="157"/>
        <v>22249.999999307096</v>
      </c>
      <c r="O2029">
        <f t="shared" si="158"/>
        <v>25458.900000520051</v>
      </c>
      <c r="P2029">
        <f t="shared" si="159"/>
        <v>31323.800004504621</v>
      </c>
    </row>
    <row r="2030" spans="1:16" x14ac:dyDescent="0.4">
      <c r="A2030" s="1">
        <v>2019</v>
      </c>
      <c r="B2030" s="1">
        <v>7</v>
      </c>
      <c r="C2030" s="1">
        <v>22</v>
      </c>
      <c r="D2030" s="1">
        <v>20.70000076293945</v>
      </c>
      <c r="E2030" s="1">
        <v>19.29999923706055</v>
      </c>
      <c r="F2030" s="1">
        <v>18.60000038146973</v>
      </c>
      <c r="G2030" s="1">
        <v>17.70000076293945</v>
      </c>
      <c r="H2030">
        <f>IF(D2030&lt;&gt;"",MAX('DDD Model Calculations'!$D$20-'Weather Data'!D2030,0),MAX('DDD Model Calculations'!$D$20-AVERAGE('Weather Data'!D2029,'Weather Data'!D2031),0))</f>
        <v>0</v>
      </c>
      <c r="I2030">
        <f>IF(E2030&lt;&gt;"",MAX('DDD Model Calculations'!$D$20-'Weather Data'!E2030,0),MAX('DDD Model Calculations'!$D$20-AVERAGE('Weather Data'!E2029,'Weather Data'!E2031),0))</f>
        <v>0</v>
      </c>
      <c r="J2030">
        <f>IF(F2030&lt;&gt;"",MAX('DDD Model Calculations'!$D$20-'Weather Data'!F2030,0),MAX('DDD Model Calculations'!$D$20-AVERAGE('Weather Data'!F2029,'Weather Data'!F2031),0))</f>
        <v>0</v>
      </c>
      <c r="K2030">
        <f>IF(G2030&lt;&gt;"",MAX('DDD Model Calculations'!$D$20-'Weather Data'!G2030,0),MAX('DDD Model Calculations'!$D$20-AVERAGE('Weather Data'!G2029,'Weather Data'!G2031),0))</f>
        <v>0.29999923706055043</v>
      </c>
      <c r="L2030" s="2">
        <f t="shared" si="155"/>
        <v>43668</v>
      </c>
      <c r="M2030">
        <f t="shared" si="156"/>
        <v>21163.000005409122</v>
      </c>
      <c r="N2030">
        <f t="shared" si="157"/>
        <v>22249.999999307096</v>
      </c>
      <c r="O2030">
        <f t="shared" si="158"/>
        <v>25458.900000520051</v>
      </c>
      <c r="P2030">
        <f t="shared" si="159"/>
        <v>31324.100003741682</v>
      </c>
    </row>
    <row r="2031" spans="1:16" x14ac:dyDescent="0.4">
      <c r="A2031" s="1">
        <v>2019</v>
      </c>
      <c r="B2031" s="1">
        <v>7</v>
      </c>
      <c r="C2031" s="1">
        <v>23</v>
      </c>
      <c r="D2031" s="1">
        <v>20.60000038146973</v>
      </c>
      <c r="E2031" s="1">
        <v>18.29999923706055</v>
      </c>
      <c r="F2031" s="1">
        <v>18.89999961853027</v>
      </c>
      <c r="G2031" s="1">
        <v>20.20000076293945</v>
      </c>
      <c r="H2031">
        <f>IF(D2031&lt;&gt;"",MAX('DDD Model Calculations'!$D$20-'Weather Data'!D2031,0),MAX('DDD Model Calculations'!$D$20-AVERAGE('Weather Data'!D2030,'Weather Data'!D2032),0))</f>
        <v>0</v>
      </c>
      <c r="I2031">
        <f>IF(E2031&lt;&gt;"",MAX('DDD Model Calculations'!$D$20-'Weather Data'!E2031,0),MAX('DDD Model Calculations'!$D$20-AVERAGE('Weather Data'!E2030,'Weather Data'!E2032),0))</f>
        <v>0</v>
      </c>
      <c r="J2031">
        <f>IF(F2031&lt;&gt;"",MAX('DDD Model Calculations'!$D$20-'Weather Data'!F2031,0),MAX('DDD Model Calculations'!$D$20-AVERAGE('Weather Data'!F2030,'Weather Data'!F2032),0))</f>
        <v>0</v>
      </c>
      <c r="K2031">
        <f>IF(G2031&lt;&gt;"",MAX('DDD Model Calculations'!$D$20-'Weather Data'!G2031,0),MAX('DDD Model Calculations'!$D$20-AVERAGE('Weather Data'!G2030,'Weather Data'!G2032),0))</f>
        <v>0</v>
      </c>
      <c r="L2031" s="2">
        <f t="shared" si="155"/>
        <v>43669</v>
      </c>
      <c r="M2031">
        <f t="shared" si="156"/>
        <v>21163.000005409122</v>
      </c>
      <c r="N2031">
        <f t="shared" si="157"/>
        <v>22249.999999307096</v>
      </c>
      <c r="O2031">
        <f t="shared" si="158"/>
        <v>25458.900000520051</v>
      </c>
      <c r="P2031">
        <f t="shared" si="159"/>
        <v>31324.100003741682</v>
      </c>
    </row>
    <row r="2032" spans="1:16" x14ac:dyDescent="0.4">
      <c r="A2032" s="1">
        <v>2019</v>
      </c>
      <c r="B2032" s="1">
        <v>7</v>
      </c>
      <c r="C2032" s="1">
        <v>24</v>
      </c>
      <c r="D2032" s="1">
        <v>21</v>
      </c>
      <c r="E2032" s="1">
        <v>18.89999961853027</v>
      </c>
      <c r="F2032" s="1">
        <v>18.60000038146973</v>
      </c>
      <c r="G2032" s="1">
        <v>21.10000038146973</v>
      </c>
      <c r="H2032">
        <f>IF(D2032&lt;&gt;"",MAX('DDD Model Calculations'!$D$20-'Weather Data'!D2032,0),MAX('DDD Model Calculations'!$D$20-AVERAGE('Weather Data'!D2031,'Weather Data'!D2033),0))</f>
        <v>0</v>
      </c>
      <c r="I2032">
        <f>IF(E2032&lt;&gt;"",MAX('DDD Model Calculations'!$D$20-'Weather Data'!E2032,0),MAX('DDD Model Calculations'!$D$20-AVERAGE('Weather Data'!E2031,'Weather Data'!E2033),0))</f>
        <v>0</v>
      </c>
      <c r="J2032">
        <f>IF(F2032&lt;&gt;"",MAX('DDD Model Calculations'!$D$20-'Weather Data'!F2032,0),MAX('DDD Model Calculations'!$D$20-AVERAGE('Weather Data'!F2031,'Weather Data'!F2033),0))</f>
        <v>0</v>
      </c>
      <c r="K2032">
        <f>IF(G2032&lt;&gt;"",MAX('DDD Model Calculations'!$D$20-'Weather Data'!G2032,0),MAX('DDD Model Calculations'!$D$20-AVERAGE('Weather Data'!G2031,'Weather Data'!G2033),0))</f>
        <v>0</v>
      </c>
      <c r="L2032" s="2">
        <f t="shared" si="155"/>
        <v>43670</v>
      </c>
      <c r="M2032">
        <f t="shared" si="156"/>
        <v>21163.000005409122</v>
      </c>
      <c r="N2032">
        <f t="shared" si="157"/>
        <v>22249.999999307096</v>
      </c>
      <c r="O2032">
        <f t="shared" si="158"/>
        <v>25458.900000520051</v>
      </c>
      <c r="P2032">
        <f t="shared" si="159"/>
        <v>31324.100003741682</v>
      </c>
    </row>
    <row r="2033" spans="1:16" x14ac:dyDescent="0.4">
      <c r="A2033" s="1">
        <v>2019</v>
      </c>
      <c r="B2033" s="1">
        <v>7</v>
      </c>
      <c r="C2033" s="1">
        <v>25</v>
      </c>
      <c r="D2033" s="1">
        <v>22.5</v>
      </c>
      <c r="E2033" s="1">
        <v>20.20000076293945</v>
      </c>
      <c r="F2033" s="1">
        <v>22</v>
      </c>
      <c r="G2033" s="1">
        <v>20.70000076293945</v>
      </c>
      <c r="H2033">
        <f>IF(D2033&lt;&gt;"",MAX('DDD Model Calculations'!$D$20-'Weather Data'!D2033,0),MAX('DDD Model Calculations'!$D$20-AVERAGE('Weather Data'!D2032,'Weather Data'!D2034),0))</f>
        <v>0</v>
      </c>
      <c r="I2033">
        <f>IF(E2033&lt;&gt;"",MAX('DDD Model Calculations'!$D$20-'Weather Data'!E2033,0),MAX('DDD Model Calculations'!$D$20-AVERAGE('Weather Data'!E2032,'Weather Data'!E2034),0))</f>
        <v>0</v>
      </c>
      <c r="J2033">
        <f>IF(F2033&lt;&gt;"",MAX('DDD Model Calculations'!$D$20-'Weather Data'!F2033,0),MAX('DDD Model Calculations'!$D$20-AVERAGE('Weather Data'!F2032,'Weather Data'!F2034),0))</f>
        <v>0</v>
      </c>
      <c r="K2033">
        <f>IF(G2033&lt;&gt;"",MAX('DDD Model Calculations'!$D$20-'Weather Data'!G2033,0),MAX('DDD Model Calculations'!$D$20-AVERAGE('Weather Data'!G2032,'Weather Data'!G2034),0))</f>
        <v>0</v>
      </c>
      <c r="L2033" s="2">
        <f t="shared" si="155"/>
        <v>43671</v>
      </c>
      <c r="M2033">
        <f t="shared" si="156"/>
        <v>21163.000005409122</v>
      </c>
      <c r="N2033">
        <f t="shared" si="157"/>
        <v>22249.999999307096</v>
      </c>
      <c r="O2033">
        <f t="shared" si="158"/>
        <v>25458.900000520051</v>
      </c>
      <c r="P2033">
        <f t="shared" si="159"/>
        <v>31324.100003741682</v>
      </c>
    </row>
    <row r="2034" spans="1:16" x14ac:dyDescent="0.4">
      <c r="A2034" s="1">
        <v>2019</v>
      </c>
      <c r="B2034" s="1">
        <v>7</v>
      </c>
      <c r="C2034" s="1">
        <v>26</v>
      </c>
      <c r="D2034" s="1">
        <v>23.29999923706055</v>
      </c>
      <c r="E2034" s="1">
        <v>21.39999961853027</v>
      </c>
      <c r="F2034" s="1">
        <v>22.79999923706055</v>
      </c>
      <c r="G2034" s="1">
        <v>20.89999961853027</v>
      </c>
      <c r="H2034">
        <f>IF(D2034&lt;&gt;"",MAX('DDD Model Calculations'!$D$20-'Weather Data'!D2034,0),MAX('DDD Model Calculations'!$D$20-AVERAGE('Weather Data'!D2033,'Weather Data'!D2035),0))</f>
        <v>0</v>
      </c>
      <c r="I2034">
        <f>IF(E2034&lt;&gt;"",MAX('DDD Model Calculations'!$D$20-'Weather Data'!E2034,0),MAX('DDD Model Calculations'!$D$20-AVERAGE('Weather Data'!E2033,'Weather Data'!E2035),0))</f>
        <v>0</v>
      </c>
      <c r="J2034">
        <f>IF(F2034&lt;&gt;"",MAX('DDD Model Calculations'!$D$20-'Weather Data'!F2034,0),MAX('DDD Model Calculations'!$D$20-AVERAGE('Weather Data'!F2033,'Weather Data'!F2035),0))</f>
        <v>0</v>
      </c>
      <c r="K2034">
        <f>IF(G2034&lt;&gt;"",MAX('DDD Model Calculations'!$D$20-'Weather Data'!G2034,0),MAX('DDD Model Calculations'!$D$20-AVERAGE('Weather Data'!G2033,'Weather Data'!G2035),0))</f>
        <v>0</v>
      </c>
      <c r="L2034" s="2">
        <f t="shared" si="155"/>
        <v>43672</v>
      </c>
      <c r="M2034">
        <f t="shared" si="156"/>
        <v>21163.000005409122</v>
      </c>
      <c r="N2034">
        <f t="shared" si="157"/>
        <v>22249.999999307096</v>
      </c>
      <c r="O2034">
        <f t="shared" si="158"/>
        <v>25458.900000520051</v>
      </c>
      <c r="P2034">
        <f t="shared" si="159"/>
        <v>31324.100003741682</v>
      </c>
    </row>
    <row r="2035" spans="1:16" x14ac:dyDescent="0.4">
      <c r="A2035" s="1">
        <v>2019</v>
      </c>
      <c r="B2035" s="1">
        <v>7</v>
      </c>
      <c r="C2035" s="1">
        <v>27</v>
      </c>
      <c r="D2035" s="1">
        <v>24.29999923706055</v>
      </c>
      <c r="E2035" s="1">
        <v>22.60000038146973</v>
      </c>
      <c r="F2035" s="1">
        <v>23.29999923706055</v>
      </c>
      <c r="G2035" s="1">
        <v>20.5</v>
      </c>
      <c r="H2035">
        <f>IF(D2035&lt;&gt;"",MAX('DDD Model Calculations'!$D$20-'Weather Data'!D2035,0),MAX('DDD Model Calculations'!$D$20-AVERAGE('Weather Data'!D2034,'Weather Data'!D2036),0))</f>
        <v>0</v>
      </c>
      <c r="I2035">
        <f>IF(E2035&lt;&gt;"",MAX('DDD Model Calculations'!$D$20-'Weather Data'!E2035,0),MAX('DDD Model Calculations'!$D$20-AVERAGE('Weather Data'!E2034,'Weather Data'!E2036),0))</f>
        <v>0</v>
      </c>
      <c r="J2035">
        <f>IF(F2035&lt;&gt;"",MAX('DDD Model Calculations'!$D$20-'Weather Data'!F2035,0),MAX('DDD Model Calculations'!$D$20-AVERAGE('Weather Data'!F2034,'Weather Data'!F2036),0))</f>
        <v>0</v>
      </c>
      <c r="K2035">
        <f>IF(G2035&lt;&gt;"",MAX('DDD Model Calculations'!$D$20-'Weather Data'!G2035,0),MAX('DDD Model Calculations'!$D$20-AVERAGE('Weather Data'!G2034,'Weather Data'!G2036),0))</f>
        <v>0</v>
      </c>
      <c r="L2035" s="2">
        <f t="shared" si="155"/>
        <v>43673</v>
      </c>
      <c r="M2035">
        <f t="shared" si="156"/>
        <v>21163.000005409122</v>
      </c>
      <c r="N2035">
        <f t="shared" si="157"/>
        <v>22249.999999307096</v>
      </c>
      <c r="O2035">
        <f t="shared" si="158"/>
        <v>25458.900000520051</v>
      </c>
      <c r="P2035">
        <f t="shared" si="159"/>
        <v>31324.100003741682</v>
      </c>
    </row>
    <row r="2036" spans="1:16" x14ac:dyDescent="0.4">
      <c r="A2036" s="1">
        <v>2019</v>
      </c>
      <c r="B2036" s="1">
        <v>7</v>
      </c>
      <c r="C2036" s="1">
        <v>28</v>
      </c>
      <c r="D2036" s="1">
        <v>26.39999961853027</v>
      </c>
      <c r="E2036" s="1">
        <v>24.10000038146973</v>
      </c>
      <c r="F2036" s="1">
        <v>24.5</v>
      </c>
      <c r="G2036" s="1">
        <v>20.79999923706055</v>
      </c>
      <c r="H2036">
        <f>IF(D2036&lt;&gt;"",MAX('DDD Model Calculations'!$D$20-'Weather Data'!D2036,0),MAX('DDD Model Calculations'!$D$20-AVERAGE('Weather Data'!D2035,'Weather Data'!D2037),0))</f>
        <v>0</v>
      </c>
      <c r="I2036">
        <f>IF(E2036&lt;&gt;"",MAX('DDD Model Calculations'!$D$20-'Weather Data'!E2036,0),MAX('DDD Model Calculations'!$D$20-AVERAGE('Weather Data'!E2035,'Weather Data'!E2037),0))</f>
        <v>0</v>
      </c>
      <c r="J2036">
        <f>IF(F2036&lt;&gt;"",MAX('DDD Model Calculations'!$D$20-'Weather Data'!F2036,0),MAX('DDD Model Calculations'!$D$20-AVERAGE('Weather Data'!F2035,'Weather Data'!F2037),0))</f>
        <v>0</v>
      </c>
      <c r="K2036">
        <f>IF(G2036&lt;&gt;"",MAX('DDD Model Calculations'!$D$20-'Weather Data'!G2036,0),MAX('DDD Model Calculations'!$D$20-AVERAGE('Weather Data'!G2035,'Weather Data'!G2037),0))</f>
        <v>0</v>
      </c>
      <c r="L2036" s="2">
        <f t="shared" si="155"/>
        <v>43674</v>
      </c>
      <c r="M2036">
        <f t="shared" si="156"/>
        <v>21163.000005409122</v>
      </c>
      <c r="N2036">
        <f t="shared" si="157"/>
        <v>22249.999999307096</v>
      </c>
      <c r="O2036">
        <f t="shared" si="158"/>
        <v>25458.900000520051</v>
      </c>
      <c r="P2036">
        <f t="shared" si="159"/>
        <v>31324.100003741682</v>
      </c>
    </row>
    <row r="2037" spans="1:16" x14ac:dyDescent="0.4">
      <c r="A2037" s="1">
        <v>2019</v>
      </c>
      <c r="B2037" s="1">
        <v>7</v>
      </c>
      <c r="C2037" s="1">
        <v>29</v>
      </c>
      <c r="D2037" s="1">
        <v>26.39999961853027</v>
      </c>
      <c r="E2037" s="1">
        <v>23.60000038146973</v>
      </c>
      <c r="F2037" s="1">
        <v>24.29999923706055</v>
      </c>
      <c r="G2037" s="1">
        <v>19.5</v>
      </c>
      <c r="H2037">
        <f>IF(D2037&lt;&gt;"",MAX('DDD Model Calculations'!$D$20-'Weather Data'!D2037,0),MAX('DDD Model Calculations'!$D$20-AVERAGE('Weather Data'!D2036,'Weather Data'!D2038),0))</f>
        <v>0</v>
      </c>
      <c r="I2037">
        <f>IF(E2037&lt;&gt;"",MAX('DDD Model Calculations'!$D$20-'Weather Data'!E2037,0),MAX('DDD Model Calculations'!$D$20-AVERAGE('Weather Data'!E2036,'Weather Data'!E2038),0))</f>
        <v>0</v>
      </c>
      <c r="J2037">
        <f>IF(F2037&lt;&gt;"",MAX('DDD Model Calculations'!$D$20-'Weather Data'!F2037,0),MAX('DDD Model Calculations'!$D$20-AVERAGE('Weather Data'!F2036,'Weather Data'!F2038),0))</f>
        <v>0</v>
      </c>
      <c r="K2037">
        <f>IF(G2037&lt;&gt;"",MAX('DDD Model Calculations'!$D$20-'Weather Data'!G2037,0),MAX('DDD Model Calculations'!$D$20-AVERAGE('Weather Data'!G2036,'Weather Data'!G2038),0))</f>
        <v>0</v>
      </c>
      <c r="L2037" s="2">
        <f t="shared" si="155"/>
        <v>43675</v>
      </c>
      <c r="M2037">
        <f t="shared" si="156"/>
        <v>21163.000005409122</v>
      </c>
      <c r="N2037">
        <f t="shared" si="157"/>
        <v>22249.999999307096</v>
      </c>
      <c r="O2037">
        <f t="shared" si="158"/>
        <v>25458.900000520051</v>
      </c>
      <c r="P2037">
        <f t="shared" si="159"/>
        <v>31324.100003741682</v>
      </c>
    </row>
    <row r="2038" spans="1:16" x14ac:dyDescent="0.4">
      <c r="A2038" s="1">
        <v>2019</v>
      </c>
      <c r="B2038" s="1">
        <v>7</v>
      </c>
      <c r="C2038" s="1">
        <v>30</v>
      </c>
      <c r="D2038" s="1">
        <v>24.39999961853027</v>
      </c>
      <c r="E2038" s="1">
        <v>21.89999961853027</v>
      </c>
      <c r="F2038" s="1">
        <v>23.39999961853027</v>
      </c>
      <c r="G2038" s="1">
        <v>16.29999923706055</v>
      </c>
      <c r="H2038">
        <f>IF(D2038&lt;&gt;"",MAX('DDD Model Calculations'!$D$20-'Weather Data'!D2038,0),MAX('DDD Model Calculations'!$D$20-AVERAGE('Weather Data'!D2037,'Weather Data'!D2039),0))</f>
        <v>0</v>
      </c>
      <c r="I2038">
        <f>IF(E2038&lt;&gt;"",MAX('DDD Model Calculations'!$D$20-'Weather Data'!E2038,0),MAX('DDD Model Calculations'!$D$20-AVERAGE('Weather Data'!E2037,'Weather Data'!E2039),0))</f>
        <v>0</v>
      </c>
      <c r="J2038">
        <f>IF(F2038&lt;&gt;"",MAX('DDD Model Calculations'!$D$20-'Weather Data'!F2038,0),MAX('DDD Model Calculations'!$D$20-AVERAGE('Weather Data'!F2037,'Weather Data'!F2039),0))</f>
        <v>0</v>
      </c>
      <c r="K2038">
        <f>IF(G2038&lt;&gt;"",MAX('DDD Model Calculations'!$D$20-'Weather Data'!G2038,0),MAX('DDD Model Calculations'!$D$20-AVERAGE('Weather Data'!G2037,'Weather Data'!G2039),0))</f>
        <v>1.7000007629394496</v>
      </c>
      <c r="L2038" s="2">
        <f t="shared" si="155"/>
        <v>43676</v>
      </c>
      <c r="M2038">
        <f t="shared" si="156"/>
        <v>21163.000005409122</v>
      </c>
      <c r="N2038">
        <f t="shared" si="157"/>
        <v>22249.999999307096</v>
      </c>
      <c r="O2038">
        <f t="shared" si="158"/>
        <v>25458.900000520051</v>
      </c>
      <c r="P2038">
        <f t="shared" si="159"/>
        <v>31325.800004504621</v>
      </c>
    </row>
    <row r="2039" spans="1:16" x14ac:dyDescent="0.4">
      <c r="A2039" s="1">
        <v>2019</v>
      </c>
      <c r="B2039" s="1">
        <v>7</v>
      </c>
      <c r="C2039" s="1">
        <v>31</v>
      </c>
      <c r="D2039" s="1">
        <v>21.79999923706055</v>
      </c>
      <c r="E2039" s="1">
        <v>19.60000038146973</v>
      </c>
      <c r="F2039" s="1">
        <v>21.60000038146973</v>
      </c>
      <c r="G2039" s="1">
        <v>15.89999961853027</v>
      </c>
      <c r="H2039">
        <f>IF(D2039&lt;&gt;"",MAX('DDD Model Calculations'!$D$20-'Weather Data'!D2039,0),MAX('DDD Model Calculations'!$D$20-AVERAGE('Weather Data'!D2038,'Weather Data'!D2040),0))</f>
        <v>0</v>
      </c>
      <c r="I2039">
        <f>IF(E2039&lt;&gt;"",MAX('DDD Model Calculations'!$D$20-'Weather Data'!E2039,0),MAX('DDD Model Calculations'!$D$20-AVERAGE('Weather Data'!E2038,'Weather Data'!E2040),0))</f>
        <v>0</v>
      </c>
      <c r="J2039">
        <f>IF(F2039&lt;&gt;"",MAX('DDD Model Calculations'!$D$20-'Weather Data'!F2039,0),MAX('DDD Model Calculations'!$D$20-AVERAGE('Weather Data'!F2038,'Weather Data'!F2040),0))</f>
        <v>0</v>
      </c>
      <c r="K2039">
        <f>IF(G2039&lt;&gt;"",MAX('DDD Model Calculations'!$D$20-'Weather Data'!G2039,0),MAX('DDD Model Calculations'!$D$20-AVERAGE('Weather Data'!G2038,'Weather Data'!G2040),0))</f>
        <v>2.1000003814697301</v>
      </c>
      <c r="L2039" s="2">
        <f t="shared" si="155"/>
        <v>43677</v>
      </c>
      <c r="M2039">
        <f t="shared" si="156"/>
        <v>21163.000005409122</v>
      </c>
      <c r="N2039">
        <f t="shared" si="157"/>
        <v>22249.999999307096</v>
      </c>
      <c r="O2039">
        <f t="shared" si="158"/>
        <v>25458.900000520051</v>
      </c>
      <c r="P2039">
        <f t="shared" si="159"/>
        <v>31327.900004886091</v>
      </c>
    </row>
    <row r="2040" spans="1:16" x14ac:dyDescent="0.4">
      <c r="A2040" s="1">
        <v>2019</v>
      </c>
      <c r="B2040" s="1">
        <v>8</v>
      </c>
      <c r="C2040" s="1">
        <v>1</v>
      </c>
      <c r="D2040" s="1">
        <v>20.79999923706055</v>
      </c>
      <c r="E2040" s="1">
        <v>18.89999961853027</v>
      </c>
      <c r="F2040" s="1">
        <v>20.10000038146973</v>
      </c>
      <c r="G2040" s="1">
        <v>16.79999923706055</v>
      </c>
      <c r="H2040">
        <f>IF(D2040&lt;&gt;"",MAX('DDD Model Calculations'!$D$20-'Weather Data'!D2040,0),MAX('DDD Model Calculations'!$D$20-AVERAGE('Weather Data'!D2039,'Weather Data'!D2041),0))</f>
        <v>0</v>
      </c>
      <c r="I2040">
        <f>IF(E2040&lt;&gt;"",MAX('DDD Model Calculations'!$D$20-'Weather Data'!E2040,0),MAX('DDD Model Calculations'!$D$20-AVERAGE('Weather Data'!E2039,'Weather Data'!E2041),0))</f>
        <v>0</v>
      </c>
      <c r="J2040">
        <f>IF(F2040&lt;&gt;"",MAX('DDD Model Calculations'!$D$20-'Weather Data'!F2040,0),MAX('DDD Model Calculations'!$D$20-AVERAGE('Weather Data'!F2039,'Weather Data'!F2041),0))</f>
        <v>0</v>
      </c>
      <c r="K2040">
        <f>IF(G2040&lt;&gt;"",MAX('DDD Model Calculations'!$D$20-'Weather Data'!G2040,0),MAX('DDD Model Calculations'!$D$20-AVERAGE('Weather Data'!G2039,'Weather Data'!G2041),0))</f>
        <v>1.2000007629394496</v>
      </c>
      <c r="L2040" s="2">
        <f t="shared" si="155"/>
        <v>43678</v>
      </c>
      <c r="M2040">
        <f t="shared" si="156"/>
        <v>21163.000005409122</v>
      </c>
      <c r="N2040">
        <f t="shared" si="157"/>
        <v>22249.999999307096</v>
      </c>
      <c r="O2040">
        <f t="shared" si="158"/>
        <v>25458.900000520051</v>
      </c>
      <c r="P2040">
        <f t="shared" si="159"/>
        <v>31329.10000564903</v>
      </c>
    </row>
    <row r="2041" spans="1:16" x14ac:dyDescent="0.4">
      <c r="A2041" s="1">
        <v>2019</v>
      </c>
      <c r="B2041" s="1">
        <v>8</v>
      </c>
      <c r="C2041" s="1">
        <v>2</v>
      </c>
      <c r="D2041" s="1">
        <v>21.5</v>
      </c>
      <c r="E2041" s="1">
        <v>20.60000038146973</v>
      </c>
      <c r="F2041" s="1">
        <v>20.10000038146973</v>
      </c>
      <c r="G2041" s="1">
        <v>20.79999923706055</v>
      </c>
      <c r="H2041">
        <f>IF(D2041&lt;&gt;"",MAX('DDD Model Calculations'!$D$20-'Weather Data'!D2041,0),MAX('DDD Model Calculations'!$D$20-AVERAGE('Weather Data'!D2040,'Weather Data'!D2042),0))</f>
        <v>0</v>
      </c>
      <c r="I2041">
        <f>IF(E2041&lt;&gt;"",MAX('DDD Model Calculations'!$D$20-'Weather Data'!E2041,0),MAX('DDD Model Calculations'!$D$20-AVERAGE('Weather Data'!E2040,'Weather Data'!E2042),0))</f>
        <v>0</v>
      </c>
      <c r="J2041">
        <f>IF(F2041&lt;&gt;"",MAX('DDD Model Calculations'!$D$20-'Weather Data'!F2041,0),MAX('DDD Model Calculations'!$D$20-AVERAGE('Weather Data'!F2040,'Weather Data'!F2042),0))</f>
        <v>0</v>
      </c>
      <c r="K2041">
        <f>IF(G2041&lt;&gt;"",MAX('DDD Model Calculations'!$D$20-'Weather Data'!G2041,0),MAX('DDD Model Calculations'!$D$20-AVERAGE('Weather Data'!G2040,'Weather Data'!G2042),0))</f>
        <v>0</v>
      </c>
      <c r="L2041" s="2">
        <f t="shared" si="155"/>
        <v>43679</v>
      </c>
      <c r="M2041">
        <f t="shared" si="156"/>
        <v>21163.000005409122</v>
      </c>
      <c r="N2041">
        <f t="shared" si="157"/>
        <v>22249.999999307096</v>
      </c>
      <c r="O2041">
        <f t="shared" si="158"/>
        <v>25458.900000520051</v>
      </c>
      <c r="P2041">
        <f t="shared" si="159"/>
        <v>31329.10000564903</v>
      </c>
    </row>
    <row r="2042" spans="1:16" x14ac:dyDescent="0.4">
      <c r="A2042" s="1">
        <v>2019</v>
      </c>
      <c r="B2042" s="1">
        <v>8</v>
      </c>
      <c r="C2042" s="1">
        <v>3</v>
      </c>
      <c r="D2042" s="1">
        <v>22.79999923706055</v>
      </c>
      <c r="E2042" s="1">
        <v>20.10000038146973</v>
      </c>
      <c r="F2042" s="1">
        <v>20.79999923706055</v>
      </c>
      <c r="G2042" s="1">
        <v>19.10000038146973</v>
      </c>
      <c r="H2042">
        <f>IF(D2042&lt;&gt;"",MAX('DDD Model Calculations'!$D$20-'Weather Data'!D2042,0),MAX('DDD Model Calculations'!$D$20-AVERAGE('Weather Data'!D2041,'Weather Data'!D2043),0))</f>
        <v>0</v>
      </c>
      <c r="I2042">
        <f>IF(E2042&lt;&gt;"",MAX('DDD Model Calculations'!$D$20-'Weather Data'!E2042,0),MAX('DDD Model Calculations'!$D$20-AVERAGE('Weather Data'!E2041,'Weather Data'!E2043),0))</f>
        <v>0</v>
      </c>
      <c r="J2042">
        <f>IF(F2042&lt;&gt;"",MAX('DDD Model Calculations'!$D$20-'Weather Data'!F2042,0),MAX('DDD Model Calculations'!$D$20-AVERAGE('Weather Data'!F2041,'Weather Data'!F2043),0))</f>
        <v>0</v>
      </c>
      <c r="K2042">
        <f>IF(G2042&lt;&gt;"",MAX('DDD Model Calculations'!$D$20-'Weather Data'!G2042,0),MAX('DDD Model Calculations'!$D$20-AVERAGE('Weather Data'!G2041,'Weather Data'!G2043),0))</f>
        <v>0</v>
      </c>
      <c r="L2042" s="2">
        <f t="shared" si="155"/>
        <v>43680</v>
      </c>
      <c r="M2042">
        <f t="shared" si="156"/>
        <v>21163.000005409122</v>
      </c>
      <c r="N2042">
        <f t="shared" si="157"/>
        <v>22249.999999307096</v>
      </c>
      <c r="O2042">
        <f t="shared" si="158"/>
        <v>25458.900000520051</v>
      </c>
      <c r="P2042">
        <f t="shared" si="159"/>
        <v>31329.10000564903</v>
      </c>
    </row>
    <row r="2043" spans="1:16" x14ac:dyDescent="0.4">
      <c r="A2043" s="1">
        <v>2019</v>
      </c>
      <c r="B2043" s="1">
        <v>8</v>
      </c>
      <c r="C2043" s="1">
        <v>4</v>
      </c>
      <c r="D2043" s="1">
        <v>22.29999923706055</v>
      </c>
      <c r="E2043" s="1">
        <v>21.70000076293945</v>
      </c>
      <c r="F2043" s="1">
        <v>17.89999961853027</v>
      </c>
      <c r="G2043" s="1">
        <v>19.29999923706055</v>
      </c>
      <c r="H2043">
        <f>IF(D2043&lt;&gt;"",MAX('DDD Model Calculations'!$D$20-'Weather Data'!D2043,0),MAX('DDD Model Calculations'!$D$20-AVERAGE('Weather Data'!D2042,'Weather Data'!D2044),0))</f>
        <v>0</v>
      </c>
      <c r="I2043">
        <f>IF(E2043&lt;&gt;"",MAX('DDD Model Calculations'!$D$20-'Weather Data'!E2043,0),MAX('DDD Model Calculations'!$D$20-AVERAGE('Weather Data'!E2042,'Weather Data'!E2044),0))</f>
        <v>0</v>
      </c>
      <c r="J2043">
        <f>IF(F2043&lt;&gt;"",MAX('DDD Model Calculations'!$D$20-'Weather Data'!F2043,0),MAX('DDD Model Calculations'!$D$20-AVERAGE('Weather Data'!F2042,'Weather Data'!F2044),0))</f>
        <v>0.10000038146973012</v>
      </c>
      <c r="K2043">
        <f>IF(G2043&lt;&gt;"",MAX('DDD Model Calculations'!$D$20-'Weather Data'!G2043,0),MAX('DDD Model Calculations'!$D$20-AVERAGE('Weather Data'!G2042,'Weather Data'!G2044),0))</f>
        <v>0</v>
      </c>
      <c r="L2043" s="2">
        <f t="shared" si="155"/>
        <v>43681</v>
      </c>
      <c r="M2043">
        <f t="shared" si="156"/>
        <v>21163.000005409122</v>
      </c>
      <c r="N2043">
        <f t="shared" si="157"/>
        <v>22249.999999307096</v>
      </c>
      <c r="O2043">
        <f t="shared" si="158"/>
        <v>25459.00000090152</v>
      </c>
      <c r="P2043">
        <f t="shared" si="159"/>
        <v>31329.10000564903</v>
      </c>
    </row>
    <row r="2044" spans="1:16" x14ac:dyDescent="0.4">
      <c r="A2044" s="1">
        <v>2019</v>
      </c>
      <c r="B2044" s="1">
        <v>8</v>
      </c>
      <c r="C2044" s="1">
        <v>5</v>
      </c>
      <c r="D2044" s="1">
        <v>22.29999923706055</v>
      </c>
      <c r="E2044" s="1">
        <v>21.39999961853027</v>
      </c>
      <c r="F2044" s="1">
        <v>19.5</v>
      </c>
      <c r="G2044" s="1">
        <v>18.70000076293945</v>
      </c>
      <c r="H2044">
        <f>IF(D2044&lt;&gt;"",MAX('DDD Model Calculations'!$D$20-'Weather Data'!D2044,0),MAX('DDD Model Calculations'!$D$20-AVERAGE('Weather Data'!D2043,'Weather Data'!D2045),0))</f>
        <v>0</v>
      </c>
      <c r="I2044">
        <f>IF(E2044&lt;&gt;"",MAX('DDD Model Calculations'!$D$20-'Weather Data'!E2044,0),MAX('DDD Model Calculations'!$D$20-AVERAGE('Weather Data'!E2043,'Weather Data'!E2045),0))</f>
        <v>0</v>
      </c>
      <c r="J2044">
        <f>IF(F2044&lt;&gt;"",MAX('DDD Model Calculations'!$D$20-'Weather Data'!F2044,0),MAX('DDD Model Calculations'!$D$20-AVERAGE('Weather Data'!F2043,'Weather Data'!F2045),0))</f>
        <v>0</v>
      </c>
      <c r="K2044">
        <f>IF(G2044&lt;&gt;"",MAX('DDD Model Calculations'!$D$20-'Weather Data'!G2044,0),MAX('DDD Model Calculations'!$D$20-AVERAGE('Weather Data'!G2043,'Weather Data'!G2045),0))</f>
        <v>0</v>
      </c>
      <c r="L2044" s="2">
        <f t="shared" si="155"/>
        <v>43682</v>
      </c>
      <c r="M2044">
        <f t="shared" si="156"/>
        <v>21163.000005409122</v>
      </c>
      <c r="N2044">
        <f t="shared" si="157"/>
        <v>22249.999999307096</v>
      </c>
      <c r="O2044">
        <f t="shared" si="158"/>
        <v>25459.00000090152</v>
      </c>
      <c r="P2044">
        <f t="shared" si="159"/>
        <v>31329.10000564903</v>
      </c>
    </row>
    <row r="2045" spans="1:16" x14ac:dyDescent="0.4">
      <c r="A2045" s="1">
        <v>2019</v>
      </c>
      <c r="B2045" s="1">
        <v>8</v>
      </c>
      <c r="C2045" s="1">
        <v>6</v>
      </c>
      <c r="D2045" s="1">
        <v>24</v>
      </c>
      <c r="E2045" s="1">
        <v>21.70000076293945</v>
      </c>
      <c r="F2045" s="1">
        <v>22.5</v>
      </c>
      <c r="G2045" s="1">
        <v>19.20000076293945</v>
      </c>
      <c r="H2045">
        <f>IF(D2045&lt;&gt;"",MAX('DDD Model Calculations'!$D$20-'Weather Data'!D2045,0),MAX('DDD Model Calculations'!$D$20-AVERAGE('Weather Data'!D2044,'Weather Data'!D2046),0))</f>
        <v>0</v>
      </c>
      <c r="I2045">
        <f>IF(E2045&lt;&gt;"",MAX('DDD Model Calculations'!$D$20-'Weather Data'!E2045,0),MAX('DDD Model Calculations'!$D$20-AVERAGE('Weather Data'!E2044,'Weather Data'!E2046),0))</f>
        <v>0</v>
      </c>
      <c r="J2045">
        <f>IF(F2045&lt;&gt;"",MAX('DDD Model Calculations'!$D$20-'Weather Data'!F2045,0),MAX('DDD Model Calculations'!$D$20-AVERAGE('Weather Data'!F2044,'Weather Data'!F2046),0))</f>
        <v>0</v>
      </c>
      <c r="K2045">
        <f>IF(G2045&lt;&gt;"",MAX('DDD Model Calculations'!$D$20-'Weather Data'!G2045,0),MAX('DDD Model Calculations'!$D$20-AVERAGE('Weather Data'!G2044,'Weather Data'!G2046),0))</f>
        <v>0</v>
      </c>
      <c r="L2045" s="2">
        <f t="shared" si="155"/>
        <v>43683</v>
      </c>
      <c r="M2045">
        <f t="shared" si="156"/>
        <v>21163.000005409122</v>
      </c>
      <c r="N2045">
        <f t="shared" si="157"/>
        <v>22249.999999307096</v>
      </c>
      <c r="O2045">
        <f t="shared" si="158"/>
        <v>25459.00000090152</v>
      </c>
      <c r="P2045">
        <f t="shared" si="159"/>
        <v>31329.10000564903</v>
      </c>
    </row>
    <row r="2046" spans="1:16" x14ac:dyDescent="0.4">
      <c r="A2046" s="1">
        <v>2019</v>
      </c>
      <c r="B2046" s="1">
        <v>8</v>
      </c>
      <c r="C2046" s="1">
        <v>7</v>
      </c>
      <c r="D2046" s="1">
        <v>22.60000038146973</v>
      </c>
      <c r="E2046" s="1">
        <v>21.29999923706055</v>
      </c>
      <c r="F2046" s="1">
        <v>21.20000076293945</v>
      </c>
      <c r="G2046" s="1">
        <v>18.5</v>
      </c>
      <c r="H2046">
        <f>IF(D2046&lt;&gt;"",MAX('DDD Model Calculations'!$D$20-'Weather Data'!D2046,0),MAX('DDD Model Calculations'!$D$20-AVERAGE('Weather Data'!D2045,'Weather Data'!D2047),0))</f>
        <v>0</v>
      </c>
      <c r="I2046">
        <f>IF(E2046&lt;&gt;"",MAX('DDD Model Calculations'!$D$20-'Weather Data'!E2046,0),MAX('DDD Model Calculations'!$D$20-AVERAGE('Weather Data'!E2045,'Weather Data'!E2047),0))</f>
        <v>0</v>
      </c>
      <c r="J2046">
        <f>IF(F2046&lt;&gt;"",MAX('DDD Model Calculations'!$D$20-'Weather Data'!F2046,0),MAX('DDD Model Calculations'!$D$20-AVERAGE('Weather Data'!F2045,'Weather Data'!F2047),0))</f>
        <v>0</v>
      </c>
      <c r="K2046">
        <f>IF(G2046&lt;&gt;"",MAX('DDD Model Calculations'!$D$20-'Weather Data'!G2046,0),MAX('DDD Model Calculations'!$D$20-AVERAGE('Weather Data'!G2045,'Weather Data'!G2047),0))</f>
        <v>0</v>
      </c>
      <c r="L2046" s="2">
        <f t="shared" si="155"/>
        <v>43684</v>
      </c>
      <c r="M2046">
        <f t="shared" si="156"/>
        <v>21163.000005409122</v>
      </c>
      <c r="N2046">
        <f t="shared" si="157"/>
        <v>22249.999999307096</v>
      </c>
      <c r="O2046">
        <f t="shared" si="158"/>
        <v>25459.00000090152</v>
      </c>
      <c r="P2046">
        <f t="shared" si="159"/>
        <v>31329.10000564903</v>
      </c>
    </row>
    <row r="2047" spans="1:16" x14ac:dyDescent="0.4">
      <c r="A2047" s="1">
        <v>2019</v>
      </c>
      <c r="B2047" s="1">
        <v>8</v>
      </c>
      <c r="C2047" s="1">
        <v>8</v>
      </c>
      <c r="D2047" s="1">
        <v>21.79999923706055</v>
      </c>
      <c r="E2047" s="1">
        <v>19.5</v>
      </c>
      <c r="F2047" s="1">
        <v>21.79999923706055</v>
      </c>
      <c r="G2047" s="1">
        <v>17</v>
      </c>
      <c r="H2047">
        <f>IF(D2047&lt;&gt;"",MAX('DDD Model Calculations'!$D$20-'Weather Data'!D2047,0),MAX('DDD Model Calculations'!$D$20-AVERAGE('Weather Data'!D2046,'Weather Data'!D2048),0))</f>
        <v>0</v>
      </c>
      <c r="I2047">
        <f>IF(E2047&lt;&gt;"",MAX('DDD Model Calculations'!$D$20-'Weather Data'!E2047,0),MAX('DDD Model Calculations'!$D$20-AVERAGE('Weather Data'!E2046,'Weather Data'!E2048),0))</f>
        <v>0</v>
      </c>
      <c r="J2047">
        <f>IF(F2047&lt;&gt;"",MAX('DDD Model Calculations'!$D$20-'Weather Data'!F2047,0),MAX('DDD Model Calculations'!$D$20-AVERAGE('Weather Data'!F2046,'Weather Data'!F2048),0))</f>
        <v>0</v>
      </c>
      <c r="K2047">
        <f>IF(G2047&lt;&gt;"",MAX('DDD Model Calculations'!$D$20-'Weather Data'!G2047,0),MAX('DDD Model Calculations'!$D$20-AVERAGE('Weather Data'!G2046,'Weather Data'!G2048),0))</f>
        <v>1</v>
      </c>
      <c r="L2047" s="2">
        <f t="shared" si="155"/>
        <v>43685</v>
      </c>
      <c r="M2047">
        <f t="shared" si="156"/>
        <v>21163.000005409122</v>
      </c>
      <c r="N2047">
        <f t="shared" si="157"/>
        <v>22249.999999307096</v>
      </c>
      <c r="O2047">
        <f t="shared" si="158"/>
        <v>25459.00000090152</v>
      </c>
      <c r="P2047">
        <f t="shared" si="159"/>
        <v>31330.10000564903</v>
      </c>
    </row>
    <row r="2048" spans="1:16" x14ac:dyDescent="0.4">
      <c r="A2048" s="1">
        <v>2019</v>
      </c>
      <c r="B2048" s="1">
        <v>8</v>
      </c>
      <c r="C2048" s="1">
        <v>9</v>
      </c>
      <c r="D2048" s="1">
        <v>20.10000038146973</v>
      </c>
      <c r="E2048" s="1">
        <v>18.5</v>
      </c>
      <c r="F2048" s="1">
        <v>19.29999923706055</v>
      </c>
      <c r="G2048" s="1">
        <v>17.70000076293945</v>
      </c>
      <c r="H2048">
        <f>IF(D2048&lt;&gt;"",MAX('DDD Model Calculations'!$D$20-'Weather Data'!D2048,0),MAX('DDD Model Calculations'!$D$20-AVERAGE('Weather Data'!D2047,'Weather Data'!D2049),0))</f>
        <v>0</v>
      </c>
      <c r="I2048">
        <f>IF(E2048&lt;&gt;"",MAX('DDD Model Calculations'!$D$20-'Weather Data'!E2048,0),MAX('DDD Model Calculations'!$D$20-AVERAGE('Weather Data'!E2047,'Weather Data'!E2049),0))</f>
        <v>0</v>
      </c>
      <c r="J2048">
        <f>IF(F2048&lt;&gt;"",MAX('DDD Model Calculations'!$D$20-'Weather Data'!F2048,0),MAX('DDD Model Calculations'!$D$20-AVERAGE('Weather Data'!F2047,'Weather Data'!F2049),0))</f>
        <v>0</v>
      </c>
      <c r="K2048">
        <f>IF(G2048&lt;&gt;"",MAX('DDD Model Calculations'!$D$20-'Weather Data'!G2048,0),MAX('DDD Model Calculations'!$D$20-AVERAGE('Weather Data'!G2047,'Weather Data'!G2049),0))</f>
        <v>0.29999923706055043</v>
      </c>
      <c r="L2048" s="2">
        <f t="shared" si="155"/>
        <v>43686</v>
      </c>
      <c r="M2048">
        <f t="shared" si="156"/>
        <v>21163.000005409122</v>
      </c>
      <c r="N2048">
        <f t="shared" si="157"/>
        <v>22249.999999307096</v>
      </c>
      <c r="O2048">
        <f t="shared" si="158"/>
        <v>25459.00000090152</v>
      </c>
      <c r="P2048">
        <f t="shared" si="159"/>
        <v>31330.400004886091</v>
      </c>
    </row>
    <row r="2049" spans="1:16" x14ac:dyDescent="0.4">
      <c r="A2049" s="1">
        <v>2019</v>
      </c>
      <c r="B2049" s="1">
        <v>8</v>
      </c>
      <c r="C2049" s="1">
        <v>10</v>
      </c>
      <c r="D2049" s="1">
        <v>19.89999961853027</v>
      </c>
      <c r="E2049" s="1">
        <v>17.79999923706055</v>
      </c>
      <c r="F2049" s="1">
        <v>17.20000076293945</v>
      </c>
      <c r="G2049" s="1">
        <v>18.5</v>
      </c>
      <c r="H2049">
        <f>IF(D2049&lt;&gt;"",MAX('DDD Model Calculations'!$D$20-'Weather Data'!D2049,0),MAX('DDD Model Calculations'!$D$20-AVERAGE('Weather Data'!D2048,'Weather Data'!D2050),0))</f>
        <v>0</v>
      </c>
      <c r="I2049">
        <f>IF(E2049&lt;&gt;"",MAX('DDD Model Calculations'!$D$20-'Weather Data'!E2049,0),MAX('DDD Model Calculations'!$D$20-AVERAGE('Weather Data'!E2048,'Weather Data'!E2050),0))</f>
        <v>0.20000076293944957</v>
      </c>
      <c r="J2049">
        <f>IF(F2049&lt;&gt;"",MAX('DDD Model Calculations'!$D$20-'Weather Data'!F2049,0),MAX('DDD Model Calculations'!$D$20-AVERAGE('Weather Data'!F2048,'Weather Data'!F2050),0))</f>
        <v>0.79999923706055043</v>
      </c>
      <c r="K2049">
        <f>IF(G2049&lt;&gt;"",MAX('DDD Model Calculations'!$D$20-'Weather Data'!G2049,0),MAX('DDD Model Calculations'!$D$20-AVERAGE('Weather Data'!G2048,'Weather Data'!G2050),0))</f>
        <v>0</v>
      </c>
      <c r="L2049" s="2">
        <f t="shared" si="155"/>
        <v>43687</v>
      </c>
      <c r="M2049">
        <f t="shared" si="156"/>
        <v>21163.000005409122</v>
      </c>
      <c r="N2049">
        <f t="shared" si="157"/>
        <v>22250.200000070035</v>
      </c>
      <c r="O2049">
        <f t="shared" si="158"/>
        <v>25459.800000138581</v>
      </c>
      <c r="P2049">
        <f t="shared" si="159"/>
        <v>31330.400004886091</v>
      </c>
    </row>
    <row r="2050" spans="1:16" x14ac:dyDescent="0.4">
      <c r="A2050" s="1">
        <v>2019</v>
      </c>
      <c r="B2050" s="1">
        <v>8</v>
      </c>
      <c r="C2050" s="1">
        <v>11</v>
      </c>
      <c r="D2050" s="1">
        <v>21.60000038146973</v>
      </c>
      <c r="E2050" s="1">
        <v>18.79999923706055</v>
      </c>
      <c r="F2050" s="1">
        <v>19.70000076293945</v>
      </c>
      <c r="G2050" s="1">
        <v>18.70000076293945</v>
      </c>
      <c r="H2050">
        <f>IF(D2050&lt;&gt;"",MAX('DDD Model Calculations'!$D$20-'Weather Data'!D2050,0),MAX('DDD Model Calculations'!$D$20-AVERAGE('Weather Data'!D2049,'Weather Data'!D2051),0))</f>
        <v>0</v>
      </c>
      <c r="I2050">
        <f>IF(E2050&lt;&gt;"",MAX('DDD Model Calculations'!$D$20-'Weather Data'!E2050,0),MAX('DDD Model Calculations'!$D$20-AVERAGE('Weather Data'!E2049,'Weather Data'!E2051),0))</f>
        <v>0</v>
      </c>
      <c r="J2050">
        <f>IF(F2050&lt;&gt;"",MAX('DDD Model Calculations'!$D$20-'Weather Data'!F2050,0),MAX('DDD Model Calculations'!$D$20-AVERAGE('Weather Data'!F2049,'Weather Data'!F2051),0))</f>
        <v>0</v>
      </c>
      <c r="K2050">
        <f>IF(G2050&lt;&gt;"",MAX('DDD Model Calculations'!$D$20-'Weather Data'!G2050,0),MAX('DDD Model Calculations'!$D$20-AVERAGE('Weather Data'!G2049,'Weather Data'!G2051),0))</f>
        <v>0</v>
      </c>
      <c r="L2050" s="2">
        <f t="shared" ref="L2050:L2113" si="160">DATE(A2050,B2050,C2050)</f>
        <v>43688</v>
      </c>
      <c r="M2050">
        <f t="shared" si="156"/>
        <v>21163.000005409122</v>
      </c>
      <c r="N2050">
        <f t="shared" si="157"/>
        <v>22250.200000070035</v>
      </c>
      <c r="O2050">
        <f t="shared" si="158"/>
        <v>25459.800000138581</v>
      </c>
      <c r="P2050">
        <f t="shared" si="159"/>
        <v>31330.400004886091</v>
      </c>
    </row>
    <row r="2051" spans="1:16" x14ac:dyDescent="0.4">
      <c r="A2051" s="1">
        <v>2019</v>
      </c>
      <c r="B2051" s="1">
        <v>8</v>
      </c>
      <c r="C2051" s="1">
        <v>12</v>
      </c>
      <c r="D2051" s="1">
        <v>24.29999923706055</v>
      </c>
      <c r="E2051" s="1">
        <v>24.29999923706055</v>
      </c>
      <c r="F2051" s="1">
        <v>22.5</v>
      </c>
      <c r="G2051" s="1">
        <v>17.10000038146973</v>
      </c>
      <c r="H2051">
        <f>IF(D2051&lt;&gt;"",MAX('DDD Model Calculations'!$D$20-'Weather Data'!D2051,0),MAX('DDD Model Calculations'!$D$20-AVERAGE('Weather Data'!D2050,'Weather Data'!D2052),0))</f>
        <v>0</v>
      </c>
      <c r="I2051">
        <f>IF(E2051&lt;&gt;"",MAX('DDD Model Calculations'!$D$20-'Weather Data'!E2051,0),MAX('DDD Model Calculations'!$D$20-AVERAGE('Weather Data'!E2050,'Weather Data'!E2052),0))</f>
        <v>0</v>
      </c>
      <c r="J2051">
        <f>IF(F2051&lt;&gt;"",MAX('DDD Model Calculations'!$D$20-'Weather Data'!F2051,0),MAX('DDD Model Calculations'!$D$20-AVERAGE('Weather Data'!F2050,'Weather Data'!F2052),0))</f>
        <v>0</v>
      </c>
      <c r="K2051">
        <f>IF(G2051&lt;&gt;"",MAX('DDD Model Calculations'!$D$20-'Weather Data'!G2051,0),MAX('DDD Model Calculations'!$D$20-AVERAGE('Weather Data'!G2050,'Weather Data'!G2052),0))</f>
        <v>0.89999961853026988</v>
      </c>
      <c r="L2051" s="2">
        <f t="shared" si="160"/>
        <v>43689</v>
      </c>
      <c r="M2051">
        <f t="shared" ref="M2051:M2114" si="161">M2050+H2051</f>
        <v>21163.000005409122</v>
      </c>
      <c r="N2051">
        <f t="shared" ref="N2051:N2114" si="162">N2050+I2051</f>
        <v>22250.200000070035</v>
      </c>
      <c r="O2051">
        <f t="shared" ref="O2051:O2114" si="163">O2050+J2051</f>
        <v>25459.800000138581</v>
      </c>
      <c r="P2051">
        <f t="shared" ref="P2051:P2114" si="164">P2050+K2051</f>
        <v>31331.300004504621</v>
      </c>
    </row>
    <row r="2052" spans="1:16" x14ac:dyDescent="0.4">
      <c r="A2052" s="1">
        <v>2019</v>
      </c>
      <c r="B2052" s="1">
        <v>8</v>
      </c>
      <c r="C2052" s="1">
        <v>13</v>
      </c>
      <c r="D2052" s="1">
        <v>23.5</v>
      </c>
      <c r="E2052" s="1">
        <v>22.89999961853027</v>
      </c>
      <c r="F2052" s="1">
        <v>20.79999923706055</v>
      </c>
      <c r="G2052" s="1">
        <v>16.5</v>
      </c>
      <c r="H2052">
        <f>IF(D2052&lt;&gt;"",MAX('DDD Model Calculations'!$D$20-'Weather Data'!D2052,0),MAX('DDD Model Calculations'!$D$20-AVERAGE('Weather Data'!D2051,'Weather Data'!D2053),0))</f>
        <v>0</v>
      </c>
      <c r="I2052">
        <f>IF(E2052&lt;&gt;"",MAX('DDD Model Calculations'!$D$20-'Weather Data'!E2052,0),MAX('DDD Model Calculations'!$D$20-AVERAGE('Weather Data'!E2051,'Weather Data'!E2053),0))</f>
        <v>0</v>
      </c>
      <c r="J2052">
        <f>IF(F2052&lt;&gt;"",MAX('DDD Model Calculations'!$D$20-'Weather Data'!F2052,0),MAX('DDD Model Calculations'!$D$20-AVERAGE('Weather Data'!F2051,'Weather Data'!F2053),0))</f>
        <v>0</v>
      </c>
      <c r="K2052">
        <f>IF(G2052&lt;&gt;"",MAX('DDD Model Calculations'!$D$20-'Weather Data'!G2052,0),MAX('DDD Model Calculations'!$D$20-AVERAGE('Weather Data'!G2051,'Weather Data'!G2053),0))</f>
        <v>1.5</v>
      </c>
      <c r="L2052" s="2">
        <f t="shared" si="160"/>
        <v>43690</v>
      </c>
      <c r="M2052">
        <f t="shared" si="161"/>
        <v>21163.000005409122</v>
      </c>
      <c r="N2052">
        <f t="shared" si="162"/>
        <v>22250.200000070035</v>
      </c>
      <c r="O2052">
        <f t="shared" si="163"/>
        <v>25459.800000138581</v>
      </c>
      <c r="P2052">
        <f t="shared" si="164"/>
        <v>31332.800004504621</v>
      </c>
    </row>
    <row r="2053" spans="1:16" x14ac:dyDescent="0.4">
      <c r="A2053" s="1">
        <v>2019</v>
      </c>
      <c r="B2053" s="1">
        <v>8</v>
      </c>
      <c r="C2053" s="1">
        <v>14</v>
      </c>
      <c r="D2053" s="1">
        <v>21.20000076293945</v>
      </c>
      <c r="E2053" s="1">
        <v>20.70000076293945</v>
      </c>
      <c r="F2053" s="1">
        <v>18.20000076293945</v>
      </c>
      <c r="G2053" s="1">
        <v>13.39999961853027</v>
      </c>
      <c r="H2053">
        <f>IF(D2053&lt;&gt;"",MAX('DDD Model Calculations'!$D$20-'Weather Data'!D2053,0),MAX('DDD Model Calculations'!$D$20-AVERAGE('Weather Data'!D2052,'Weather Data'!D2054),0))</f>
        <v>0</v>
      </c>
      <c r="I2053">
        <f>IF(E2053&lt;&gt;"",MAX('DDD Model Calculations'!$D$20-'Weather Data'!E2053,0),MAX('DDD Model Calculations'!$D$20-AVERAGE('Weather Data'!E2052,'Weather Data'!E2054),0))</f>
        <v>0</v>
      </c>
      <c r="J2053">
        <f>IF(F2053&lt;&gt;"",MAX('DDD Model Calculations'!$D$20-'Weather Data'!F2053,0),MAX('DDD Model Calculations'!$D$20-AVERAGE('Weather Data'!F2052,'Weather Data'!F2054),0))</f>
        <v>0</v>
      </c>
      <c r="K2053">
        <f>IF(G2053&lt;&gt;"",MAX('DDD Model Calculations'!$D$20-'Weather Data'!G2053,0),MAX('DDD Model Calculations'!$D$20-AVERAGE('Weather Data'!G2052,'Weather Data'!G2054),0))</f>
        <v>4.6000003814697301</v>
      </c>
      <c r="L2053" s="2">
        <f t="shared" si="160"/>
        <v>43691</v>
      </c>
      <c r="M2053">
        <f t="shared" si="161"/>
        <v>21163.000005409122</v>
      </c>
      <c r="N2053">
        <f t="shared" si="162"/>
        <v>22250.200000070035</v>
      </c>
      <c r="O2053">
        <f t="shared" si="163"/>
        <v>25459.800000138581</v>
      </c>
      <c r="P2053">
        <f t="shared" si="164"/>
        <v>31337.400004886091</v>
      </c>
    </row>
    <row r="2054" spans="1:16" x14ac:dyDescent="0.4">
      <c r="A2054" s="1">
        <v>2019</v>
      </c>
      <c r="B2054" s="1">
        <v>8</v>
      </c>
      <c r="C2054" s="1">
        <v>15</v>
      </c>
      <c r="D2054" s="1">
        <v>19.60000038146973</v>
      </c>
      <c r="E2054" s="1">
        <v>19</v>
      </c>
      <c r="F2054" s="1">
        <v>16.79999923706055</v>
      </c>
      <c r="G2054" s="1">
        <v>16.39999961853027</v>
      </c>
      <c r="H2054">
        <f>IF(D2054&lt;&gt;"",MAX('DDD Model Calculations'!$D$20-'Weather Data'!D2054,0),MAX('DDD Model Calculations'!$D$20-AVERAGE('Weather Data'!D2053,'Weather Data'!D2055),0))</f>
        <v>0</v>
      </c>
      <c r="I2054">
        <f>IF(E2054&lt;&gt;"",MAX('DDD Model Calculations'!$D$20-'Weather Data'!E2054,0),MAX('DDD Model Calculations'!$D$20-AVERAGE('Weather Data'!E2053,'Weather Data'!E2055),0))</f>
        <v>0</v>
      </c>
      <c r="J2054">
        <f>IF(F2054&lt;&gt;"",MAX('DDD Model Calculations'!$D$20-'Weather Data'!F2054,0),MAX('DDD Model Calculations'!$D$20-AVERAGE('Weather Data'!F2053,'Weather Data'!F2055),0))</f>
        <v>1.2000007629394496</v>
      </c>
      <c r="K2054">
        <f>IF(G2054&lt;&gt;"",MAX('DDD Model Calculations'!$D$20-'Weather Data'!G2054,0),MAX('DDD Model Calculations'!$D$20-AVERAGE('Weather Data'!G2053,'Weather Data'!G2055),0))</f>
        <v>1.6000003814697301</v>
      </c>
      <c r="L2054" s="2">
        <f t="shared" si="160"/>
        <v>43692</v>
      </c>
      <c r="M2054">
        <f t="shared" si="161"/>
        <v>21163.000005409122</v>
      </c>
      <c r="N2054">
        <f t="shared" si="162"/>
        <v>22250.200000070035</v>
      </c>
      <c r="O2054">
        <f t="shared" si="163"/>
        <v>25461.00000090152</v>
      </c>
      <c r="P2054">
        <f t="shared" si="164"/>
        <v>31339.00000526756</v>
      </c>
    </row>
    <row r="2055" spans="1:16" x14ac:dyDescent="0.4">
      <c r="A2055" s="1">
        <v>2019</v>
      </c>
      <c r="B2055" s="1">
        <v>8</v>
      </c>
      <c r="C2055" s="1">
        <v>16</v>
      </c>
      <c r="D2055" s="1">
        <v>20.79999923706055</v>
      </c>
      <c r="E2055" s="1">
        <v>19.89999961853027</v>
      </c>
      <c r="F2055" s="1">
        <v>20.5</v>
      </c>
      <c r="G2055" s="1">
        <v>18</v>
      </c>
      <c r="H2055">
        <f>IF(D2055&lt;&gt;"",MAX('DDD Model Calculations'!$D$20-'Weather Data'!D2055,0),MAX('DDD Model Calculations'!$D$20-AVERAGE('Weather Data'!D2054,'Weather Data'!D2056),0))</f>
        <v>0</v>
      </c>
      <c r="I2055">
        <f>IF(E2055&lt;&gt;"",MAX('DDD Model Calculations'!$D$20-'Weather Data'!E2055,0),MAX('DDD Model Calculations'!$D$20-AVERAGE('Weather Data'!E2054,'Weather Data'!E2056),0))</f>
        <v>0</v>
      </c>
      <c r="J2055">
        <f>IF(F2055&lt;&gt;"",MAX('DDD Model Calculations'!$D$20-'Weather Data'!F2055,0),MAX('DDD Model Calculations'!$D$20-AVERAGE('Weather Data'!F2054,'Weather Data'!F2056),0))</f>
        <v>0</v>
      </c>
      <c r="K2055">
        <f>IF(G2055&lt;&gt;"",MAX('DDD Model Calculations'!$D$20-'Weather Data'!G2055,0),MAX('DDD Model Calculations'!$D$20-AVERAGE('Weather Data'!G2054,'Weather Data'!G2056),0))</f>
        <v>0</v>
      </c>
      <c r="L2055" s="2">
        <f t="shared" si="160"/>
        <v>43693</v>
      </c>
      <c r="M2055">
        <f t="shared" si="161"/>
        <v>21163.000005409122</v>
      </c>
      <c r="N2055">
        <f t="shared" si="162"/>
        <v>22250.200000070035</v>
      </c>
      <c r="O2055">
        <f t="shared" si="163"/>
        <v>25461.00000090152</v>
      </c>
      <c r="P2055">
        <f t="shared" si="164"/>
        <v>31339.00000526756</v>
      </c>
    </row>
    <row r="2056" spans="1:16" x14ac:dyDescent="0.4">
      <c r="A2056" s="1">
        <v>2019</v>
      </c>
      <c r="B2056" s="1">
        <v>8</v>
      </c>
      <c r="C2056" s="1">
        <v>17</v>
      </c>
      <c r="D2056" s="1">
        <v>23.20000076293945</v>
      </c>
      <c r="E2056" s="1">
        <v>21.79999923706055</v>
      </c>
      <c r="F2056" s="1">
        <v>20.60000038146973</v>
      </c>
      <c r="G2056" s="1">
        <v>20</v>
      </c>
      <c r="H2056">
        <f>IF(D2056&lt;&gt;"",MAX('DDD Model Calculations'!$D$20-'Weather Data'!D2056,0),MAX('DDD Model Calculations'!$D$20-AVERAGE('Weather Data'!D2055,'Weather Data'!D2057),0))</f>
        <v>0</v>
      </c>
      <c r="I2056">
        <f>IF(E2056&lt;&gt;"",MAX('DDD Model Calculations'!$D$20-'Weather Data'!E2056,0),MAX('DDD Model Calculations'!$D$20-AVERAGE('Weather Data'!E2055,'Weather Data'!E2057),0))</f>
        <v>0</v>
      </c>
      <c r="J2056">
        <f>IF(F2056&lt;&gt;"",MAX('DDD Model Calculations'!$D$20-'Weather Data'!F2056,0),MAX('DDD Model Calculations'!$D$20-AVERAGE('Weather Data'!F2055,'Weather Data'!F2057),0))</f>
        <v>0</v>
      </c>
      <c r="K2056">
        <f>IF(G2056&lt;&gt;"",MAX('DDD Model Calculations'!$D$20-'Weather Data'!G2056,0),MAX('DDD Model Calculations'!$D$20-AVERAGE('Weather Data'!G2055,'Weather Data'!G2057),0))</f>
        <v>0</v>
      </c>
      <c r="L2056" s="2">
        <f t="shared" si="160"/>
        <v>43694</v>
      </c>
      <c r="M2056">
        <f t="shared" si="161"/>
        <v>21163.000005409122</v>
      </c>
      <c r="N2056">
        <f t="shared" si="162"/>
        <v>22250.200000070035</v>
      </c>
      <c r="O2056">
        <f t="shared" si="163"/>
        <v>25461.00000090152</v>
      </c>
      <c r="P2056">
        <f t="shared" si="164"/>
        <v>31339.00000526756</v>
      </c>
    </row>
    <row r="2057" spans="1:16" x14ac:dyDescent="0.4">
      <c r="A2057" s="1">
        <v>2019</v>
      </c>
      <c r="B2057" s="1">
        <v>8</v>
      </c>
      <c r="C2057" s="1">
        <v>18</v>
      </c>
      <c r="D2057" s="1">
        <v>22.89999961853027</v>
      </c>
      <c r="E2057" s="1">
        <v>23.60000038146973</v>
      </c>
      <c r="F2057" s="1">
        <v>21.70000076293945</v>
      </c>
      <c r="G2057" s="1">
        <v>15.10000038146973</v>
      </c>
      <c r="H2057">
        <f>IF(D2057&lt;&gt;"",MAX('DDD Model Calculations'!$D$20-'Weather Data'!D2057,0),MAX('DDD Model Calculations'!$D$20-AVERAGE('Weather Data'!D2056,'Weather Data'!D2058),0))</f>
        <v>0</v>
      </c>
      <c r="I2057">
        <f>IF(E2057&lt;&gt;"",MAX('DDD Model Calculations'!$D$20-'Weather Data'!E2057,0),MAX('DDD Model Calculations'!$D$20-AVERAGE('Weather Data'!E2056,'Weather Data'!E2058),0))</f>
        <v>0</v>
      </c>
      <c r="J2057">
        <f>IF(F2057&lt;&gt;"",MAX('DDD Model Calculations'!$D$20-'Weather Data'!F2057,0),MAX('DDD Model Calculations'!$D$20-AVERAGE('Weather Data'!F2056,'Weather Data'!F2058),0))</f>
        <v>0</v>
      </c>
      <c r="K2057">
        <f>IF(G2057&lt;&gt;"",MAX('DDD Model Calculations'!$D$20-'Weather Data'!G2057,0),MAX('DDD Model Calculations'!$D$20-AVERAGE('Weather Data'!G2056,'Weather Data'!G2058),0))</f>
        <v>2.8999996185302699</v>
      </c>
      <c r="L2057" s="2">
        <f t="shared" si="160"/>
        <v>43695</v>
      </c>
      <c r="M2057">
        <f t="shared" si="161"/>
        <v>21163.000005409122</v>
      </c>
      <c r="N2057">
        <f t="shared" si="162"/>
        <v>22250.200000070035</v>
      </c>
      <c r="O2057">
        <f t="shared" si="163"/>
        <v>25461.00000090152</v>
      </c>
      <c r="P2057">
        <f t="shared" si="164"/>
        <v>31341.900004886091</v>
      </c>
    </row>
    <row r="2058" spans="1:16" x14ac:dyDescent="0.4">
      <c r="A2058" s="1">
        <v>2019</v>
      </c>
      <c r="B2058" s="1">
        <v>8</v>
      </c>
      <c r="C2058" s="1">
        <v>19</v>
      </c>
      <c r="D2058" s="1">
        <v>22.89999961853027</v>
      </c>
      <c r="E2058" s="1">
        <v>22</v>
      </c>
      <c r="F2058" s="1">
        <v>22.10000038146973</v>
      </c>
      <c r="G2058" s="1">
        <v>17.5</v>
      </c>
      <c r="H2058">
        <f>IF(D2058&lt;&gt;"",MAX('DDD Model Calculations'!$D$20-'Weather Data'!D2058,0),MAX('DDD Model Calculations'!$D$20-AVERAGE('Weather Data'!D2057,'Weather Data'!D2059),0))</f>
        <v>0</v>
      </c>
      <c r="I2058">
        <f>IF(E2058&lt;&gt;"",MAX('DDD Model Calculations'!$D$20-'Weather Data'!E2058,0),MAX('DDD Model Calculations'!$D$20-AVERAGE('Weather Data'!E2057,'Weather Data'!E2059),0))</f>
        <v>0</v>
      </c>
      <c r="J2058">
        <f>IF(F2058&lt;&gt;"",MAX('DDD Model Calculations'!$D$20-'Weather Data'!F2058,0),MAX('DDD Model Calculations'!$D$20-AVERAGE('Weather Data'!F2057,'Weather Data'!F2059),0))</f>
        <v>0</v>
      </c>
      <c r="K2058">
        <f>IF(G2058&lt;&gt;"",MAX('DDD Model Calculations'!$D$20-'Weather Data'!G2058,0),MAX('DDD Model Calculations'!$D$20-AVERAGE('Weather Data'!G2057,'Weather Data'!G2059),0))</f>
        <v>0.5</v>
      </c>
      <c r="L2058" s="2">
        <f t="shared" si="160"/>
        <v>43696</v>
      </c>
      <c r="M2058">
        <f t="shared" si="161"/>
        <v>21163.000005409122</v>
      </c>
      <c r="N2058">
        <f t="shared" si="162"/>
        <v>22250.200000070035</v>
      </c>
      <c r="O2058">
        <f t="shared" si="163"/>
        <v>25461.00000090152</v>
      </c>
      <c r="P2058">
        <f t="shared" si="164"/>
        <v>31342.400004886091</v>
      </c>
    </row>
    <row r="2059" spans="1:16" x14ac:dyDescent="0.4">
      <c r="A2059" s="1">
        <v>2019</v>
      </c>
      <c r="B2059" s="1">
        <v>8</v>
      </c>
      <c r="C2059" s="1">
        <v>20</v>
      </c>
      <c r="D2059" s="1">
        <v>22.20000076293945</v>
      </c>
      <c r="E2059" s="1">
        <v>23</v>
      </c>
      <c r="F2059" s="1">
        <v>20.89999961853027</v>
      </c>
      <c r="G2059" s="1">
        <v>16.60000038146973</v>
      </c>
      <c r="H2059">
        <f>IF(D2059&lt;&gt;"",MAX('DDD Model Calculations'!$D$20-'Weather Data'!D2059,0),MAX('DDD Model Calculations'!$D$20-AVERAGE('Weather Data'!D2058,'Weather Data'!D2060),0))</f>
        <v>0</v>
      </c>
      <c r="I2059">
        <f>IF(E2059&lt;&gt;"",MAX('DDD Model Calculations'!$D$20-'Weather Data'!E2059,0),MAX('DDD Model Calculations'!$D$20-AVERAGE('Weather Data'!E2058,'Weather Data'!E2060),0))</f>
        <v>0</v>
      </c>
      <c r="J2059">
        <f>IF(F2059&lt;&gt;"",MAX('DDD Model Calculations'!$D$20-'Weather Data'!F2059,0),MAX('DDD Model Calculations'!$D$20-AVERAGE('Weather Data'!F2058,'Weather Data'!F2060),0))</f>
        <v>0</v>
      </c>
      <c r="K2059">
        <f>IF(G2059&lt;&gt;"",MAX('DDD Model Calculations'!$D$20-'Weather Data'!G2059,0),MAX('DDD Model Calculations'!$D$20-AVERAGE('Weather Data'!G2058,'Weather Data'!G2060),0))</f>
        <v>1.3999996185302699</v>
      </c>
      <c r="L2059" s="2">
        <f t="shared" si="160"/>
        <v>43697</v>
      </c>
      <c r="M2059">
        <f t="shared" si="161"/>
        <v>21163.000005409122</v>
      </c>
      <c r="N2059">
        <f t="shared" si="162"/>
        <v>22250.200000070035</v>
      </c>
      <c r="O2059">
        <f t="shared" si="163"/>
        <v>25461.00000090152</v>
      </c>
      <c r="P2059">
        <f t="shared" si="164"/>
        <v>31343.800004504621</v>
      </c>
    </row>
    <row r="2060" spans="1:16" x14ac:dyDescent="0.4">
      <c r="A2060" s="1">
        <v>2019</v>
      </c>
      <c r="B2060" s="1">
        <v>8</v>
      </c>
      <c r="C2060" s="1">
        <v>21</v>
      </c>
      <c r="D2060" s="1">
        <v>24.89999961853027</v>
      </c>
      <c r="E2060" s="1">
        <v>22.79999923706055</v>
      </c>
      <c r="F2060" s="1">
        <v>22.29999923706055</v>
      </c>
      <c r="G2060" s="1">
        <v>14.69999980926514</v>
      </c>
      <c r="H2060">
        <f>IF(D2060&lt;&gt;"",MAX('DDD Model Calculations'!$D$20-'Weather Data'!D2060,0),MAX('DDD Model Calculations'!$D$20-AVERAGE('Weather Data'!D2059,'Weather Data'!D2061),0))</f>
        <v>0</v>
      </c>
      <c r="I2060">
        <f>IF(E2060&lt;&gt;"",MAX('DDD Model Calculations'!$D$20-'Weather Data'!E2060,0),MAX('DDD Model Calculations'!$D$20-AVERAGE('Weather Data'!E2059,'Weather Data'!E2061),0))</f>
        <v>0</v>
      </c>
      <c r="J2060">
        <f>IF(F2060&lt;&gt;"",MAX('DDD Model Calculations'!$D$20-'Weather Data'!F2060,0),MAX('DDD Model Calculations'!$D$20-AVERAGE('Weather Data'!F2059,'Weather Data'!F2061),0))</f>
        <v>0</v>
      </c>
      <c r="K2060">
        <f>IF(G2060&lt;&gt;"",MAX('DDD Model Calculations'!$D$20-'Weather Data'!G2060,0),MAX('DDD Model Calculations'!$D$20-AVERAGE('Weather Data'!G2059,'Weather Data'!G2061),0))</f>
        <v>3.3000001907348597</v>
      </c>
      <c r="L2060" s="2">
        <f t="shared" si="160"/>
        <v>43698</v>
      </c>
      <c r="M2060">
        <f t="shared" si="161"/>
        <v>21163.000005409122</v>
      </c>
      <c r="N2060">
        <f t="shared" si="162"/>
        <v>22250.200000070035</v>
      </c>
      <c r="O2060">
        <f t="shared" si="163"/>
        <v>25461.00000090152</v>
      </c>
      <c r="P2060">
        <f t="shared" si="164"/>
        <v>31347.100004695356</v>
      </c>
    </row>
    <row r="2061" spans="1:16" x14ac:dyDescent="0.4">
      <c r="A2061" s="1">
        <v>2019</v>
      </c>
      <c r="B2061" s="1">
        <v>8</v>
      </c>
      <c r="C2061" s="1">
        <v>22</v>
      </c>
      <c r="D2061" s="1">
        <v>20.10000038146973</v>
      </c>
      <c r="E2061" s="1">
        <v>16.79999923706055</v>
      </c>
      <c r="F2061" s="1">
        <v>18.5</v>
      </c>
      <c r="G2061" s="1">
        <v>13</v>
      </c>
      <c r="H2061">
        <f>IF(D2061&lt;&gt;"",MAX('DDD Model Calculations'!$D$20-'Weather Data'!D2061,0),MAX('DDD Model Calculations'!$D$20-AVERAGE('Weather Data'!D2060,'Weather Data'!D2062),0))</f>
        <v>0</v>
      </c>
      <c r="I2061">
        <f>IF(E2061&lt;&gt;"",MAX('DDD Model Calculations'!$D$20-'Weather Data'!E2061,0),MAX('DDD Model Calculations'!$D$20-AVERAGE('Weather Data'!E2060,'Weather Data'!E2062),0))</f>
        <v>1.2000007629394496</v>
      </c>
      <c r="J2061">
        <f>IF(F2061&lt;&gt;"",MAX('DDD Model Calculations'!$D$20-'Weather Data'!F2061,0),MAX('DDD Model Calculations'!$D$20-AVERAGE('Weather Data'!F2060,'Weather Data'!F2062),0))</f>
        <v>0</v>
      </c>
      <c r="K2061">
        <f>IF(G2061&lt;&gt;"",MAX('DDD Model Calculations'!$D$20-'Weather Data'!G2061,0),MAX('DDD Model Calculations'!$D$20-AVERAGE('Weather Data'!G2060,'Weather Data'!G2062),0))</f>
        <v>5</v>
      </c>
      <c r="L2061" s="2">
        <f t="shared" si="160"/>
        <v>43699</v>
      </c>
      <c r="M2061">
        <f t="shared" si="161"/>
        <v>21163.000005409122</v>
      </c>
      <c r="N2061">
        <f t="shared" si="162"/>
        <v>22251.400000832975</v>
      </c>
      <c r="O2061">
        <f t="shared" si="163"/>
        <v>25461.00000090152</v>
      </c>
      <c r="P2061">
        <f t="shared" si="164"/>
        <v>31352.100004695356</v>
      </c>
    </row>
    <row r="2062" spans="1:16" x14ac:dyDescent="0.4">
      <c r="A2062" s="1">
        <v>2019</v>
      </c>
      <c r="B2062" s="1">
        <v>8</v>
      </c>
      <c r="C2062" s="1">
        <v>23</v>
      </c>
      <c r="D2062" s="1">
        <v>18.79999923706055</v>
      </c>
      <c r="E2062" s="1">
        <v>16.10000038146973</v>
      </c>
      <c r="F2062" s="1">
        <v>16.29999923706055</v>
      </c>
      <c r="G2062" s="1">
        <v>13.60000038146973</v>
      </c>
      <c r="H2062">
        <f>IF(D2062&lt;&gt;"",MAX('DDD Model Calculations'!$D$20-'Weather Data'!D2062,0),MAX('DDD Model Calculations'!$D$20-AVERAGE('Weather Data'!D2061,'Weather Data'!D2063),0))</f>
        <v>0</v>
      </c>
      <c r="I2062">
        <f>IF(E2062&lt;&gt;"",MAX('DDD Model Calculations'!$D$20-'Weather Data'!E2062,0),MAX('DDD Model Calculations'!$D$20-AVERAGE('Weather Data'!E2061,'Weather Data'!E2063),0))</f>
        <v>1.8999996185302699</v>
      </c>
      <c r="J2062">
        <f>IF(F2062&lt;&gt;"",MAX('DDD Model Calculations'!$D$20-'Weather Data'!F2062,0),MAX('DDD Model Calculations'!$D$20-AVERAGE('Weather Data'!F2061,'Weather Data'!F2063),0))</f>
        <v>1.7000007629394496</v>
      </c>
      <c r="K2062">
        <f>IF(G2062&lt;&gt;"",MAX('DDD Model Calculations'!$D$20-'Weather Data'!G2062,0),MAX('DDD Model Calculations'!$D$20-AVERAGE('Weather Data'!G2061,'Weather Data'!G2063),0))</f>
        <v>4.3999996185302699</v>
      </c>
      <c r="L2062" s="2">
        <f t="shared" si="160"/>
        <v>43700</v>
      </c>
      <c r="M2062">
        <f t="shared" si="161"/>
        <v>21163.000005409122</v>
      </c>
      <c r="N2062">
        <f t="shared" si="162"/>
        <v>22253.300000451505</v>
      </c>
      <c r="O2062">
        <f t="shared" si="163"/>
        <v>25462.70000166446</v>
      </c>
      <c r="P2062">
        <f t="shared" si="164"/>
        <v>31356.500004313886</v>
      </c>
    </row>
    <row r="2063" spans="1:16" x14ac:dyDescent="0.4">
      <c r="A2063" s="1">
        <v>2019</v>
      </c>
      <c r="B2063" s="1">
        <v>8</v>
      </c>
      <c r="C2063" s="1">
        <v>24</v>
      </c>
      <c r="D2063" s="1">
        <v>17.29999923706055</v>
      </c>
      <c r="E2063" s="1">
        <v>15.60000038146973</v>
      </c>
      <c r="F2063" s="1">
        <v>18.10000038146973</v>
      </c>
      <c r="G2063" s="1">
        <v>13.89999961853027</v>
      </c>
      <c r="H2063">
        <f>IF(D2063&lt;&gt;"",MAX('DDD Model Calculations'!$D$20-'Weather Data'!D2063,0),MAX('DDD Model Calculations'!$D$20-AVERAGE('Weather Data'!D2062,'Weather Data'!D2064),0))</f>
        <v>0.70000076293944957</v>
      </c>
      <c r="I2063">
        <f>IF(E2063&lt;&gt;"",MAX('DDD Model Calculations'!$D$20-'Weather Data'!E2063,0),MAX('DDD Model Calculations'!$D$20-AVERAGE('Weather Data'!E2062,'Weather Data'!E2064),0))</f>
        <v>2.3999996185302699</v>
      </c>
      <c r="J2063">
        <f>IF(F2063&lt;&gt;"",MAX('DDD Model Calculations'!$D$20-'Weather Data'!F2063,0),MAX('DDD Model Calculations'!$D$20-AVERAGE('Weather Data'!F2062,'Weather Data'!F2064),0))</f>
        <v>0</v>
      </c>
      <c r="K2063">
        <f>IF(G2063&lt;&gt;"",MAX('DDD Model Calculations'!$D$20-'Weather Data'!G2063,0),MAX('DDD Model Calculations'!$D$20-AVERAGE('Weather Data'!G2062,'Weather Data'!G2064),0))</f>
        <v>4.1000003814697301</v>
      </c>
      <c r="L2063" s="2">
        <f t="shared" si="160"/>
        <v>43701</v>
      </c>
      <c r="M2063">
        <f t="shared" si="161"/>
        <v>21163.700006172061</v>
      </c>
      <c r="N2063">
        <f t="shared" si="162"/>
        <v>22255.700000070035</v>
      </c>
      <c r="O2063">
        <f t="shared" si="163"/>
        <v>25462.70000166446</v>
      </c>
      <c r="P2063">
        <f t="shared" si="164"/>
        <v>31360.600004695356</v>
      </c>
    </row>
    <row r="2064" spans="1:16" x14ac:dyDescent="0.4">
      <c r="A2064" s="1">
        <v>2019</v>
      </c>
      <c r="B2064" s="1">
        <v>8</v>
      </c>
      <c r="C2064" s="1">
        <v>25</v>
      </c>
      <c r="D2064" s="1">
        <v>18.89999961853027</v>
      </c>
      <c r="E2064" s="1">
        <v>17.39999961853027</v>
      </c>
      <c r="F2064" s="1">
        <v>18.20000076293945</v>
      </c>
      <c r="G2064" s="1">
        <v>14.60000038146973</v>
      </c>
      <c r="H2064">
        <f>IF(D2064&lt;&gt;"",MAX('DDD Model Calculations'!$D$20-'Weather Data'!D2064,0),MAX('DDD Model Calculations'!$D$20-AVERAGE('Weather Data'!D2063,'Weather Data'!D2065),0))</f>
        <v>0</v>
      </c>
      <c r="I2064">
        <f>IF(E2064&lt;&gt;"",MAX('DDD Model Calculations'!$D$20-'Weather Data'!E2064,0),MAX('DDD Model Calculations'!$D$20-AVERAGE('Weather Data'!E2063,'Weather Data'!E2065),0))</f>
        <v>0.60000038146973012</v>
      </c>
      <c r="J2064">
        <f>IF(F2064&lt;&gt;"",MAX('DDD Model Calculations'!$D$20-'Weather Data'!F2064,0),MAX('DDD Model Calculations'!$D$20-AVERAGE('Weather Data'!F2063,'Weather Data'!F2065),0))</f>
        <v>0</v>
      </c>
      <c r="K2064">
        <f>IF(G2064&lt;&gt;"",MAX('DDD Model Calculations'!$D$20-'Weather Data'!G2064,0),MAX('DDD Model Calculations'!$D$20-AVERAGE('Weather Data'!G2063,'Weather Data'!G2065),0))</f>
        <v>3.3999996185302699</v>
      </c>
      <c r="L2064" s="2">
        <f t="shared" si="160"/>
        <v>43702</v>
      </c>
      <c r="M2064">
        <f t="shared" si="161"/>
        <v>21163.700006172061</v>
      </c>
      <c r="N2064">
        <f t="shared" si="162"/>
        <v>22256.300000451505</v>
      </c>
      <c r="O2064">
        <f t="shared" si="163"/>
        <v>25462.70000166446</v>
      </c>
      <c r="P2064">
        <f t="shared" si="164"/>
        <v>31364.000004313886</v>
      </c>
    </row>
    <row r="2065" spans="1:16" x14ac:dyDescent="0.4">
      <c r="A2065" s="1">
        <v>2019</v>
      </c>
      <c r="B2065" s="1">
        <v>8</v>
      </c>
      <c r="C2065" s="1">
        <v>26</v>
      </c>
      <c r="D2065" s="1">
        <v>20.20000076293945</v>
      </c>
      <c r="E2065" s="1">
        <v>18.70000076293945</v>
      </c>
      <c r="F2065" s="1">
        <v>18.89999961853027</v>
      </c>
      <c r="G2065" s="1">
        <v>18.10000038146973</v>
      </c>
      <c r="H2065">
        <f>IF(D2065&lt;&gt;"",MAX('DDD Model Calculations'!$D$20-'Weather Data'!D2065,0),MAX('DDD Model Calculations'!$D$20-AVERAGE('Weather Data'!D2064,'Weather Data'!D2066),0))</f>
        <v>0</v>
      </c>
      <c r="I2065">
        <f>IF(E2065&lt;&gt;"",MAX('DDD Model Calculations'!$D$20-'Weather Data'!E2065,0),MAX('DDD Model Calculations'!$D$20-AVERAGE('Weather Data'!E2064,'Weather Data'!E2066),0))</f>
        <v>0</v>
      </c>
      <c r="J2065">
        <f>IF(F2065&lt;&gt;"",MAX('DDD Model Calculations'!$D$20-'Weather Data'!F2065,0),MAX('DDD Model Calculations'!$D$20-AVERAGE('Weather Data'!F2064,'Weather Data'!F2066),0))</f>
        <v>0</v>
      </c>
      <c r="K2065">
        <f>IF(G2065&lt;&gt;"",MAX('DDD Model Calculations'!$D$20-'Weather Data'!G2065,0),MAX('DDD Model Calculations'!$D$20-AVERAGE('Weather Data'!G2064,'Weather Data'!G2066),0))</f>
        <v>0</v>
      </c>
      <c r="L2065" s="2">
        <f t="shared" si="160"/>
        <v>43703</v>
      </c>
      <c r="M2065">
        <f t="shared" si="161"/>
        <v>21163.700006172061</v>
      </c>
      <c r="N2065">
        <f t="shared" si="162"/>
        <v>22256.300000451505</v>
      </c>
      <c r="O2065">
        <f t="shared" si="163"/>
        <v>25462.70000166446</v>
      </c>
      <c r="P2065">
        <f t="shared" si="164"/>
        <v>31364.000004313886</v>
      </c>
    </row>
    <row r="2066" spans="1:16" x14ac:dyDescent="0.4">
      <c r="A2066" s="1">
        <v>2019</v>
      </c>
      <c r="B2066" s="1">
        <v>8</v>
      </c>
      <c r="C2066" s="1">
        <v>27</v>
      </c>
      <c r="D2066" s="1">
        <v>20</v>
      </c>
      <c r="E2066" s="1">
        <v>20.29999923706055</v>
      </c>
      <c r="F2066" s="1">
        <v>18.70000076293945</v>
      </c>
      <c r="G2066" s="1">
        <v>16.89999961853027</v>
      </c>
      <c r="H2066">
        <f>IF(D2066&lt;&gt;"",MAX('DDD Model Calculations'!$D$20-'Weather Data'!D2066,0),MAX('DDD Model Calculations'!$D$20-AVERAGE('Weather Data'!D2065,'Weather Data'!D2067),0))</f>
        <v>0</v>
      </c>
      <c r="I2066">
        <f>IF(E2066&lt;&gt;"",MAX('DDD Model Calculations'!$D$20-'Weather Data'!E2066,0),MAX('DDD Model Calculations'!$D$20-AVERAGE('Weather Data'!E2065,'Weather Data'!E2067),0))</f>
        <v>0</v>
      </c>
      <c r="J2066">
        <f>IF(F2066&lt;&gt;"",MAX('DDD Model Calculations'!$D$20-'Weather Data'!F2066,0),MAX('DDD Model Calculations'!$D$20-AVERAGE('Weather Data'!F2065,'Weather Data'!F2067),0))</f>
        <v>0</v>
      </c>
      <c r="K2066">
        <f>IF(G2066&lt;&gt;"",MAX('DDD Model Calculations'!$D$20-'Weather Data'!G2066,0),MAX('DDD Model Calculations'!$D$20-AVERAGE('Weather Data'!G2065,'Weather Data'!G2067),0))</f>
        <v>1.1000003814697301</v>
      </c>
      <c r="L2066" s="2">
        <f t="shared" si="160"/>
        <v>43704</v>
      </c>
      <c r="M2066">
        <f t="shared" si="161"/>
        <v>21163.700006172061</v>
      </c>
      <c r="N2066">
        <f t="shared" si="162"/>
        <v>22256.300000451505</v>
      </c>
      <c r="O2066">
        <f t="shared" si="163"/>
        <v>25462.70000166446</v>
      </c>
      <c r="P2066">
        <f t="shared" si="164"/>
        <v>31365.100004695356</v>
      </c>
    </row>
    <row r="2067" spans="1:16" x14ac:dyDescent="0.4">
      <c r="A2067" s="1">
        <v>2019</v>
      </c>
      <c r="B2067" s="1">
        <v>8</v>
      </c>
      <c r="C2067" s="1">
        <v>28</v>
      </c>
      <c r="D2067" s="1">
        <v>21.89999961853027</v>
      </c>
      <c r="E2067" s="1">
        <v>18.89999961853027</v>
      </c>
      <c r="F2067" s="1">
        <v>19.29999923706055</v>
      </c>
      <c r="G2067" s="1">
        <v>13.39999961853027</v>
      </c>
      <c r="H2067">
        <f>IF(D2067&lt;&gt;"",MAX('DDD Model Calculations'!$D$20-'Weather Data'!D2067,0),MAX('DDD Model Calculations'!$D$20-AVERAGE('Weather Data'!D2066,'Weather Data'!D2068),0))</f>
        <v>0</v>
      </c>
      <c r="I2067">
        <f>IF(E2067&lt;&gt;"",MAX('DDD Model Calculations'!$D$20-'Weather Data'!E2067,0),MAX('DDD Model Calculations'!$D$20-AVERAGE('Weather Data'!E2066,'Weather Data'!E2068),0))</f>
        <v>0</v>
      </c>
      <c r="J2067">
        <f>IF(F2067&lt;&gt;"",MAX('DDD Model Calculations'!$D$20-'Weather Data'!F2067,0),MAX('DDD Model Calculations'!$D$20-AVERAGE('Weather Data'!F2066,'Weather Data'!F2068),0))</f>
        <v>0</v>
      </c>
      <c r="K2067">
        <f>IF(G2067&lt;&gt;"",MAX('DDD Model Calculations'!$D$20-'Weather Data'!G2067,0),MAX('DDD Model Calculations'!$D$20-AVERAGE('Weather Data'!G2066,'Weather Data'!G2068),0))</f>
        <v>4.6000003814697301</v>
      </c>
      <c r="L2067" s="2">
        <f t="shared" si="160"/>
        <v>43705</v>
      </c>
      <c r="M2067">
        <f t="shared" si="161"/>
        <v>21163.700006172061</v>
      </c>
      <c r="N2067">
        <f t="shared" si="162"/>
        <v>22256.300000451505</v>
      </c>
      <c r="O2067">
        <f t="shared" si="163"/>
        <v>25462.70000166446</v>
      </c>
      <c r="P2067">
        <f t="shared" si="164"/>
        <v>31369.700005076826</v>
      </c>
    </row>
    <row r="2068" spans="1:16" x14ac:dyDescent="0.4">
      <c r="A2068" s="1">
        <v>2019</v>
      </c>
      <c r="B2068" s="1">
        <v>8</v>
      </c>
      <c r="C2068" s="1">
        <v>29</v>
      </c>
      <c r="D2068" s="1">
        <v>20.29999923706055</v>
      </c>
      <c r="E2068" s="1">
        <v>18.10000038146973</v>
      </c>
      <c r="F2068" s="1">
        <v>18.5</v>
      </c>
      <c r="G2068" s="1">
        <v>15.30000019073486</v>
      </c>
      <c r="H2068">
        <f>IF(D2068&lt;&gt;"",MAX('DDD Model Calculations'!$D$20-'Weather Data'!D2068,0),MAX('DDD Model Calculations'!$D$20-AVERAGE('Weather Data'!D2067,'Weather Data'!D2069),0))</f>
        <v>0</v>
      </c>
      <c r="I2068">
        <f>IF(E2068&lt;&gt;"",MAX('DDD Model Calculations'!$D$20-'Weather Data'!E2068,0),MAX('DDD Model Calculations'!$D$20-AVERAGE('Weather Data'!E2067,'Weather Data'!E2069),0))</f>
        <v>0</v>
      </c>
      <c r="J2068">
        <f>IF(F2068&lt;&gt;"",MAX('DDD Model Calculations'!$D$20-'Weather Data'!F2068,0),MAX('DDD Model Calculations'!$D$20-AVERAGE('Weather Data'!F2067,'Weather Data'!F2069),0))</f>
        <v>0</v>
      </c>
      <c r="K2068">
        <f>IF(G2068&lt;&gt;"",MAX('DDD Model Calculations'!$D$20-'Weather Data'!G2068,0),MAX('DDD Model Calculations'!$D$20-AVERAGE('Weather Data'!G2067,'Weather Data'!G2069),0))</f>
        <v>2.6999998092651403</v>
      </c>
      <c r="L2068" s="2">
        <f t="shared" si="160"/>
        <v>43706</v>
      </c>
      <c r="M2068">
        <f t="shared" si="161"/>
        <v>21163.700006172061</v>
      </c>
      <c r="N2068">
        <f t="shared" si="162"/>
        <v>22256.300000451505</v>
      </c>
      <c r="O2068">
        <f t="shared" si="163"/>
        <v>25462.70000166446</v>
      </c>
      <c r="P2068">
        <f t="shared" si="164"/>
        <v>31372.400004886091</v>
      </c>
    </row>
    <row r="2069" spans="1:16" x14ac:dyDescent="0.4">
      <c r="A2069" s="1">
        <v>2019</v>
      </c>
      <c r="B2069" s="1">
        <v>8</v>
      </c>
      <c r="C2069" s="1">
        <v>30</v>
      </c>
      <c r="D2069" s="1">
        <v>19.89999961853027</v>
      </c>
      <c r="E2069" s="1">
        <v>16.39999961853027</v>
      </c>
      <c r="F2069" s="1">
        <v>17.89999961853027</v>
      </c>
      <c r="G2069" s="1">
        <v>14.39999961853027</v>
      </c>
      <c r="H2069">
        <f>IF(D2069&lt;&gt;"",MAX('DDD Model Calculations'!$D$20-'Weather Data'!D2069,0),MAX('DDD Model Calculations'!$D$20-AVERAGE('Weather Data'!D2068,'Weather Data'!D2070),0))</f>
        <v>0</v>
      </c>
      <c r="I2069">
        <f>IF(E2069&lt;&gt;"",MAX('DDD Model Calculations'!$D$20-'Weather Data'!E2069,0),MAX('DDD Model Calculations'!$D$20-AVERAGE('Weather Data'!E2068,'Weather Data'!E2070),0))</f>
        <v>1.6000003814697301</v>
      </c>
      <c r="J2069">
        <f>IF(F2069&lt;&gt;"",MAX('DDD Model Calculations'!$D$20-'Weather Data'!F2069,0),MAX('DDD Model Calculations'!$D$20-AVERAGE('Weather Data'!F2068,'Weather Data'!F2070),0))</f>
        <v>0.10000038146973012</v>
      </c>
      <c r="K2069">
        <f>IF(G2069&lt;&gt;"",MAX('DDD Model Calculations'!$D$20-'Weather Data'!G2069,0),MAX('DDD Model Calculations'!$D$20-AVERAGE('Weather Data'!G2068,'Weather Data'!G2070),0))</f>
        <v>3.6000003814697301</v>
      </c>
      <c r="L2069" s="2">
        <f t="shared" si="160"/>
        <v>43707</v>
      </c>
      <c r="M2069">
        <f t="shared" si="161"/>
        <v>21163.700006172061</v>
      </c>
      <c r="N2069">
        <f t="shared" si="162"/>
        <v>22257.900000832975</v>
      </c>
      <c r="O2069">
        <f t="shared" si="163"/>
        <v>25462.800002045929</v>
      </c>
      <c r="P2069">
        <f t="shared" si="164"/>
        <v>31376.00000526756</v>
      </c>
    </row>
    <row r="2070" spans="1:16" x14ac:dyDescent="0.4">
      <c r="A2070" s="1">
        <v>2019</v>
      </c>
      <c r="B2070" s="1">
        <v>8</v>
      </c>
      <c r="C2070" s="1">
        <v>31</v>
      </c>
      <c r="D2070" s="1">
        <v>17.79999923706055</v>
      </c>
      <c r="E2070" s="1">
        <v>14.80000019073486</v>
      </c>
      <c r="F2070" s="1">
        <v>15.60000038146973</v>
      </c>
      <c r="G2070" s="1">
        <v>13.30000019073486</v>
      </c>
      <c r="H2070">
        <f>IF(D2070&lt;&gt;"",MAX('DDD Model Calculations'!$D$20-'Weather Data'!D2070,0),MAX('DDD Model Calculations'!$D$20-AVERAGE('Weather Data'!D2069,'Weather Data'!D2071),0))</f>
        <v>0.20000076293944957</v>
      </c>
      <c r="I2070">
        <f>IF(E2070&lt;&gt;"",MAX('DDD Model Calculations'!$D$20-'Weather Data'!E2070,0),MAX('DDD Model Calculations'!$D$20-AVERAGE('Weather Data'!E2069,'Weather Data'!E2071),0))</f>
        <v>3.1999998092651403</v>
      </c>
      <c r="J2070">
        <f>IF(F2070&lt;&gt;"",MAX('DDD Model Calculations'!$D$20-'Weather Data'!F2070,0),MAX('DDD Model Calculations'!$D$20-AVERAGE('Weather Data'!F2069,'Weather Data'!F2071),0))</f>
        <v>2.3999996185302699</v>
      </c>
      <c r="K2070">
        <f>IF(G2070&lt;&gt;"",MAX('DDD Model Calculations'!$D$20-'Weather Data'!G2070,0),MAX('DDD Model Calculations'!$D$20-AVERAGE('Weather Data'!G2069,'Weather Data'!G2071),0))</f>
        <v>4.6999998092651403</v>
      </c>
      <c r="L2070" s="2">
        <f t="shared" si="160"/>
        <v>43708</v>
      </c>
      <c r="M2070">
        <f t="shared" si="161"/>
        <v>21163.900006935</v>
      </c>
      <c r="N2070">
        <f t="shared" si="162"/>
        <v>22261.10000064224</v>
      </c>
      <c r="O2070">
        <f t="shared" si="163"/>
        <v>25465.20000166446</v>
      </c>
      <c r="P2070">
        <f t="shared" si="164"/>
        <v>31380.700005076826</v>
      </c>
    </row>
    <row r="2071" spans="1:16" x14ac:dyDescent="0.4">
      <c r="A2071" s="1">
        <v>2019</v>
      </c>
      <c r="B2071" s="1">
        <v>9</v>
      </c>
      <c r="C2071" s="1">
        <v>1</v>
      </c>
      <c r="D2071" s="1">
        <v>17.5</v>
      </c>
      <c r="E2071" s="1">
        <v>15.5</v>
      </c>
      <c r="F2071" s="1">
        <v>16.20000076293945</v>
      </c>
      <c r="G2071" s="1">
        <v>15.39999961853027</v>
      </c>
      <c r="H2071">
        <f>IF(D2071&lt;&gt;"",MAX('DDD Model Calculations'!$D$20-'Weather Data'!D2071,0),MAX('DDD Model Calculations'!$D$20-AVERAGE('Weather Data'!D2070,'Weather Data'!D2072),0))</f>
        <v>0.5</v>
      </c>
      <c r="I2071">
        <f>IF(E2071&lt;&gt;"",MAX('DDD Model Calculations'!$D$20-'Weather Data'!E2071,0),MAX('DDD Model Calculations'!$D$20-AVERAGE('Weather Data'!E2070,'Weather Data'!E2072),0))</f>
        <v>2.5</v>
      </c>
      <c r="J2071">
        <f>IF(F2071&lt;&gt;"",MAX('DDD Model Calculations'!$D$20-'Weather Data'!F2071,0),MAX('DDD Model Calculations'!$D$20-AVERAGE('Weather Data'!F2070,'Weather Data'!F2072),0))</f>
        <v>1.7999992370605504</v>
      </c>
      <c r="K2071">
        <f>IF(G2071&lt;&gt;"",MAX('DDD Model Calculations'!$D$20-'Weather Data'!G2071,0),MAX('DDD Model Calculations'!$D$20-AVERAGE('Weather Data'!G2070,'Weather Data'!G2072),0))</f>
        <v>2.6000003814697301</v>
      </c>
      <c r="L2071" s="2">
        <f t="shared" si="160"/>
        <v>43709</v>
      </c>
      <c r="M2071">
        <f t="shared" si="161"/>
        <v>21164.400006935</v>
      </c>
      <c r="N2071">
        <f t="shared" si="162"/>
        <v>22263.60000064224</v>
      </c>
      <c r="O2071">
        <f t="shared" si="163"/>
        <v>25467.00000090152</v>
      </c>
      <c r="P2071">
        <f t="shared" si="164"/>
        <v>31383.300005458295</v>
      </c>
    </row>
    <row r="2072" spans="1:16" x14ac:dyDescent="0.4">
      <c r="A2072" s="1">
        <v>2019</v>
      </c>
      <c r="B2072" s="1">
        <v>9</v>
      </c>
      <c r="C2072" s="1">
        <v>2</v>
      </c>
      <c r="D2072" s="1">
        <v>20.29999923706055</v>
      </c>
      <c r="E2072" s="1">
        <v>18.79999923706055</v>
      </c>
      <c r="F2072" s="1">
        <v>18.89999961853027</v>
      </c>
      <c r="G2072" s="1">
        <v>11.30000019073486</v>
      </c>
      <c r="H2072">
        <f>IF(D2072&lt;&gt;"",MAX('DDD Model Calculations'!$D$20-'Weather Data'!D2072,0),MAX('DDD Model Calculations'!$D$20-AVERAGE('Weather Data'!D2071,'Weather Data'!D2073),0))</f>
        <v>0</v>
      </c>
      <c r="I2072">
        <f>IF(E2072&lt;&gt;"",MAX('DDD Model Calculations'!$D$20-'Weather Data'!E2072,0),MAX('DDD Model Calculations'!$D$20-AVERAGE('Weather Data'!E2071,'Weather Data'!E2073),0))</f>
        <v>0</v>
      </c>
      <c r="J2072">
        <f>IF(F2072&lt;&gt;"",MAX('DDD Model Calculations'!$D$20-'Weather Data'!F2072,0),MAX('DDD Model Calculations'!$D$20-AVERAGE('Weather Data'!F2071,'Weather Data'!F2073),0))</f>
        <v>0</v>
      </c>
      <c r="K2072">
        <f>IF(G2072&lt;&gt;"",MAX('DDD Model Calculations'!$D$20-'Weather Data'!G2072,0),MAX('DDD Model Calculations'!$D$20-AVERAGE('Weather Data'!G2071,'Weather Data'!G2073),0))</f>
        <v>6.6999998092651403</v>
      </c>
      <c r="L2072" s="2">
        <f t="shared" si="160"/>
        <v>43710</v>
      </c>
      <c r="M2072">
        <f t="shared" si="161"/>
        <v>21164.400006935</v>
      </c>
      <c r="N2072">
        <f t="shared" si="162"/>
        <v>22263.60000064224</v>
      </c>
      <c r="O2072">
        <f t="shared" si="163"/>
        <v>25467.00000090152</v>
      </c>
      <c r="P2072">
        <f t="shared" si="164"/>
        <v>31390.00000526756</v>
      </c>
    </row>
    <row r="2073" spans="1:16" x14ac:dyDescent="0.4">
      <c r="A2073" s="1">
        <v>2019</v>
      </c>
      <c r="B2073" s="1">
        <v>9</v>
      </c>
      <c r="C2073" s="1">
        <v>3</v>
      </c>
      <c r="D2073" s="1">
        <v>18.20000076293945</v>
      </c>
      <c r="E2073" s="1">
        <v>18</v>
      </c>
      <c r="F2073" s="1">
        <v>15.39999961853027</v>
      </c>
      <c r="G2073" s="1">
        <v>10.30000019073486</v>
      </c>
      <c r="H2073">
        <f>IF(D2073&lt;&gt;"",MAX('DDD Model Calculations'!$D$20-'Weather Data'!D2073,0),MAX('DDD Model Calculations'!$D$20-AVERAGE('Weather Data'!D2072,'Weather Data'!D2074),0))</f>
        <v>0</v>
      </c>
      <c r="I2073">
        <f>IF(E2073&lt;&gt;"",MAX('DDD Model Calculations'!$D$20-'Weather Data'!E2073,0),MAX('DDD Model Calculations'!$D$20-AVERAGE('Weather Data'!E2072,'Weather Data'!E2074),0))</f>
        <v>0</v>
      </c>
      <c r="J2073">
        <f>IF(F2073&lt;&gt;"",MAX('DDD Model Calculations'!$D$20-'Weather Data'!F2073,0),MAX('DDD Model Calculations'!$D$20-AVERAGE('Weather Data'!F2072,'Weather Data'!F2074),0))</f>
        <v>2.6000003814697301</v>
      </c>
      <c r="K2073">
        <f>IF(G2073&lt;&gt;"",MAX('DDD Model Calculations'!$D$20-'Weather Data'!G2073,0),MAX('DDD Model Calculations'!$D$20-AVERAGE('Weather Data'!G2072,'Weather Data'!G2074),0))</f>
        <v>7.6999998092651403</v>
      </c>
      <c r="L2073" s="2">
        <f t="shared" si="160"/>
        <v>43711</v>
      </c>
      <c r="M2073">
        <f t="shared" si="161"/>
        <v>21164.400006935</v>
      </c>
      <c r="N2073">
        <f t="shared" si="162"/>
        <v>22263.60000064224</v>
      </c>
      <c r="O2073">
        <f t="shared" si="163"/>
        <v>25469.60000128299</v>
      </c>
      <c r="P2073">
        <f t="shared" si="164"/>
        <v>31397.700005076826</v>
      </c>
    </row>
    <row r="2074" spans="1:16" x14ac:dyDescent="0.4">
      <c r="A2074" s="1">
        <v>2019</v>
      </c>
      <c r="B2074" s="1">
        <v>9</v>
      </c>
      <c r="C2074" s="1">
        <v>4</v>
      </c>
      <c r="D2074" s="1">
        <v>16.89999961853027</v>
      </c>
      <c r="E2074" s="1">
        <v>15</v>
      </c>
      <c r="F2074" s="1">
        <v>15.10000038146973</v>
      </c>
      <c r="G2074" s="1">
        <v>11.19999980926514</v>
      </c>
      <c r="H2074">
        <f>IF(D2074&lt;&gt;"",MAX('DDD Model Calculations'!$D$20-'Weather Data'!D2074,0),MAX('DDD Model Calculations'!$D$20-AVERAGE('Weather Data'!D2073,'Weather Data'!D2075),0))</f>
        <v>1.1000003814697301</v>
      </c>
      <c r="I2074">
        <f>IF(E2074&lt;&gt;"",MAX('DDD Model Calculations'!$D$20-'Weather Data'!E2074,0),MAX('DDD Model Calculations'!$D$20-AVERAGE('Weather Data'!E2073,'Weather Data'!E2075),0))</f>
        <v>3</v>
      </c>
      <c r="J2074">
        <f>IF(F2074&lt;&gt;"",MAX('DDD Model Calculations'!$D$20-'Weather Data'!F2074,0),MAX('DDD Model Calculations'!$D$20-AVERAGE('Weather Data'!F2073,'Weather Data'!F2075),0))</f>
        <v>2.8999996185302699</v>
      </c>
      <c r="K2074">
        <f>IF(G2074&lt;&gt;"",MAX('DDD Model Calculations'!$D$20-'Weather Data'!G2074,0),MAX('DDD Model Calculations'!$D$20-AVERAGE('Weather Data'!G2073,'Weather Data'!G2075),0))</f>
        <v>6.8000001907348597</v>
      </c>
      <c r="L2074" s="2">
        <f t="shared" si="160"/>
        <v>43712</v>
      </c>
      <c r="M2074">
        <f t="shared" si="161"/>
        <v>21165.50000731647</v>
      </c>
      <c r="N2074">
        <f t="shared" si="162"/>
        <v>22266.60000064224</v>
      </c>
      <c r="O2074">
        <f t="shared" si="163"/>
        <v>25472.50000090152</v>
      </c>
      <c r="P2074">
        <f t="shared" si="164"/>
        <v>31404.50000526756</v>
      </c>
    </row>
    <row r="2075" spans="1:16" x14ac:dyDescent="0.4">
      <c r="A2075" s="1">
        <v>2019</v>
      </c>
      <c r="B2075" s="1">
        <v>9</v>
      </c>
      <c r="C2075" s="1">
        <v>5</v>
      </c>
      <c r="D2075" s="1">
        <v>16.29999923706055</v>
      </c>
      <c r="E2075" s="1">
        <v>13.69999980926514</v>
      </c>
      <c r="F2075" s="1">
        <v>14.30000019073486</v>
      </c>
      <c r="G2075" s="1">
        <v>12.39999961853027</v>
      </c>
      <c r="H2075">
        <f>IF(D2075&lt;&gt;"",MAX('DDD Model Calculations'!$D$20-'Weather Data'!D2075,0),MAX('DDD Model Calculations'!$D$20-AVERAGE('Weather Data'!D2074,'Weather Data'!D2076),0))</f>
        <v>1.7000007629394496</v>
      </c>
      <c r="I2075">
        <f>IF(E2075&lt;&gt;"",MAX('DDD Model Calculations'!$D$20-'Weather Data'!E2075,0),MAX('DDD Model Calculations'!$D$20-AVERAGE('Weather Data'!E2074,'Weather Data'!E2076),0))</f>
        <v>4.3000001907348597</v>
      </c>
      <c r="J2075">
        <f>IF(F2075&lt;&gt;"",MAX('DDD Model Calculations'!$D$20-'Weather Data'!F2075,0),MAX('DDD Model Calculations'!$D$20-AVERAGE('Weather Data'!F2074,'Weather Data'!F2076),0))</f>
        <v>3.6999998092651403</v>
      </c>
      <c r="K2075">
        <f>IF(G2075&lt;&gt;"",MAX('DDD Model Calculations'!$D$20-'Weather Data'!G2075,0),MAX('DDD Model Calculations'!$D$20-AVERAGE('Weather Data'!G2074,'Weather Data'!G2076),0))</f>
        <v>5.6000003814697301</v>
      </c>
      <c r="L2075" s="2">
        <f t="shared" si="160"/>
        <v>43713</v>
      </c>
      <c r="M2075">
        <f t="shared" si="161"/>
        <v>21167.20000807941</v>
      </c>
      <c r="N2075">
        <f t="shared" si="162"/>
        <v>22270.900000832975</v>
      </c>
      <c r="O2075">
        <f t="shared" si="163"/>
        <v>25476.200000710785</v>
      </c>
      <c r="P2075">
        <f t="shared" si="164"/>
        <v>31410.10000564903</v>
      </c>
    </row>
    <row r="2076" spans="1:16" x14ac:dyDescent="0.4">
      <c r="A2076" s="1">
        <v>2019</v>
      </c>
      <c r="B2076" s="1">
        <v>9</v>
      </c>
      <c r="C2076" s="1">
        <v>6</v>
      </c>
      <c r="D2076" s="1">
        <v>16.79999923706055</v>
      </c>
      <c r="E2076" s="1">
        <v>14.60000038146973</v>
      </c>
      <c r="F2076" s="1">
        <v>16.5</v>
      </c>
      <c r="G2076" s="1">
        <v>15.10000038146973</v>
      </c>
      <c r="H2076">
        <f>IF(D2076&lt;&gt;"",MAX('DDD Model Calculations'!$D$20-'Weather Data'!D2076,0),MAX('DDD Model Calculations'!$D$20-AVERAGE('Weather Data'!D2075,'Weather Data'!D2077),0))</f>
        <v>1.2000007629394496</v>
      </c>
      <c r="I2076">
        <f>IF(E2076&lt;&gt;"",MAX('DDD Model Calculations'!$D$20-'Weather Data'!E2076,0),MAX('DDD Model Calculations'!$D$20-AVERAGE('Weather Data'!E2075,'Weather Data'!E2077),0))</f>
        <v>3.3999996185302699</v>
      </c>
      <c r="J2076">
        <f>IF(F2076&lt;&gt;"",MAX('DDD Model Calculations'!$D$20-'Weather Data'!F2076,0),MAX('DDD Model Calculations'!$D$20-AVERAGE('Weather Data'!F2075,'Weather Data'!F2077),0))</f>
        <v>1.5</v>
      </c>
      <c r="K2076">
        <f>IF(G2076&lt;&gt;"",MAX('DDD Model Calculations'!$D$20-'Weather Data'!G2076,0),MAX('DDD Model Calculations'!$D$20-AVERAGE('Weather Data'!G2075,'Weather Data'!G2077),0))</f>
        <v>2.8999996185302699</v>
      </c>
      <c r="L2076" s="2">
        <f t="shared" si="160"/>
        <v>43714</v>
      </c>
      <c r="M2076">
        <f t="shared" si="161"/>
        <v>21168.400008842349</v>
      </c>
      <c r="N2076">
        <f t="shared" si="162"/>
        <v>22274.300000451505</v>
      </c>
      <c r="O2076">
        <f t="shared" si="163"/>
        <v>25477.700000710785</v>
      </c>
      <c r="P2076">
        <f t="shared" si="164"/>
        <v>31413.00000526756</v>
      </c>
    </row>
    <row r="2077" spans="1:16" x14ac:dyDescent="0.4">
      <c r="A2077" s="1">
        <v>2019</v>
      </c>
      <c r="B2077" s="1">
        <v>9</v>
      </c>
      <c r="C2077" s="1">
        <v>7</v>
      </c>
      <c r="D2077" s="1">
        <v>16.89999961853027</v>
      </c>
      <c r="E2077" s="1">
        <v>16.79999923706055</v>
      </c>
      <c r="F2077" s="1">
        <v>14.80000019073486</v>
      </c>
      <c r="G2077" s="1">
        <v>12</v>
      </c>
      <c r="H2077">
        <f>IF(D2077&lt;&gt;"",MAX('DDD Model Calculations'!$D$20-'Weather Data'!D2077,0),MAX('DDD Model Calculations'!$D$20-AVERAGE('Weather Data'!D2076,'Weather Data'!D2078),0))</f>
        <v>1.1000003814697301</v>
      </c>
      <c r="I2077">
        <f>IF(E2077&lt;&gt;"",MAX('DDD Model Calculations'!$D$20-'Weather Data'!E2077,0),MAX('DDD Model Calculations'!$D$20-AVERAGE('Weather Data'!E2076,'Weather Data'!E2078),0))</f>
        <v>1.2000007629394496</v>
      </c>
      <c r="J2077">
        <f>IF(F2077&lt;&gt;"",MAX('DDD Model Calculations'!$D$20-'Weather Data'!F2077,0),MAX('DDD Model Calculations'!$D$20-AVERAGE('Weather Data'!F2076,'Weather Data'!F2078),0))</f>
        <v>3.1999998092651403</v>
      </c>
      <c r="K2077">
        <f>IF(G2077&lt;&gt;"",MAX('DDD Model Calculations'!$D$20-'Weather Data'!G2077,0),MAX('DDD Model Calculations'!$D$20-AVERAGE('Weather Data'!G2076,'Weather Data'!G2078),0))</f>
        <v>6</v>
      </c>
      <c r="L2077" s="2">
        <f t="shared" si="160"/>
        <v>43715</v>
      </c>
      <c r="M2077">
        <f t="shared" si="161"/>
        <v>21169.500009223819</v>
      </c>
      <c r="N2077">
        <f t="shared" si="162"/>
        <v>22275.500001214445</v>
      </c>
      <c r="O2077">
        <f t="shared" si="163"/>
        <v>25480.900000520051</v>
      </c>
      <c r="P2077">
        <f t="shared" si="164"/>
        <v>31419.00000526756</v>
      </c>
    </row>
    <row r="2078" spans="1:16" x14ac:dyDescent="0.4">
      <c r="A2078" s="1">
        <v>2019</v>
      </c>
      <c r="B2078" s="1">
        <v>9</v>
      </c>
      <c r="C2078" s="1">
        <v>8</v>
      </c>
      <c r="D2078" s="1">
        <v>13.80000019073486</v>
      </c>
      <c r="E2078" s="1">
        <v>13.69999980926514</v>
      </c>
      <c r="F2078" s="1">
        <v>12.5</v>
      </c>
      <c r="G2078" s="1">
        <v>9.3999996185302734</v>
      </c>
      <c r="H2078">
        <f>IF(D2078&lt;&gt;"",MAX('DDD Model Calculations'!$D$20-'Weather Data'!D2078,0),MAX('DDD Model Calculations'!$D$20-AVERAGE('Weather Data'!D2077,'Weather Data'!D2079),0))</f>
        <v>4.1999998092651403</v>
      </c>
      <c r="I2078">
        <f>IF(E2078&lt;&gt;"",MAX('DDD Model Calculations'!$D$20-'Weather Data'!E2078,0),MAX('DDD Model Calculations'!$D$20-AVERAGE('Weather Data'!E2077,'Weather Data'!E2079),0))</f>
        <v>4.3000001907348597</v>
      </c>
      <c r="J2078">
        <f>IF(F2078&lt;&gt;"",MAX('DDD Model Calculations'!$D$20-'Weather Data'!F2078,0),MAX('DDD Model Calculations'!$D$20-AVERAGE('Weather Data'!F2077,'Weather Data'!F2079),0))</f>
        <v>5.5</v>
      </c>
      <c r="K2078">
        <f>IF(G2078&lt;&gt;"",MAX('DDD Model Calculations'!$D$20-'Weather Data'!G2078,0),MAX('DDD Model Calculations'!$D$20-AVERAGE('Weather Data'!G2077,'Weather Data'!G2079),0))</f>
        <v>8.6000003814697266</v>
      </c>
      <c r="L2078" s="2">
        <f t="shared" si="160"/>
        <v>43716</v>
      </c>
      <c r="M2078">
        <f t="shared" si="161"/>
        <v>21173.700009033084</v>
      </c>
      <c r="N2078">
        <f t="shared" si="162"/>
        <v>22279.80000140518</v>
      </c>
      <c r="O2078">
        <f t="shared" si="163"/>
        <v>25486.400000520051</v>
      </c>
      <c r="P2078">
        <f t="shared" si="164"/>
        <v>31427.60000564903</v>
      </c>
    </row>
    <row r="2079" spans="1:16" x14ac:dyDescent="0.4">
      <c r="A2079" s="1">
        <v>2019</v>
      </c>
      <c r="B2079" s="1">
        <v>9</v>
      </c>
      <c r="C2079" s="1">
        <v>9</v>
      </c>
      <c r="D2079" s="1">
        <v>13.80000019073486</v>
      </c>
      <c r="E2079" s="1">
        <v>14.60000038146973</v>
      </c>
      <c r="F2079" s="1">
        <v>10.69999980926514</v>
      </c>
      <c r="G2079" s="1">
        <v>8.6000003814697266</v>
      </c>
      <c r="H2079">
        <f>IF(D2079&lt;&gt;"",MAX('DDD Model Calculations'!$D$20-'Weather Data'!D2079,0),MAX('DDD Model Calculations'!$D$20-AVERAGE('Weather Data'!D2078,'Weather Data'!D2080),0))</f>
        <v>4.1999998092651403</v>
      </c>
      <c r="I2079">
        <f>IF(E2079&lt;&gt;"",MAX('DDD Model Calculations'!$D$20-'Weather Data'!E2079,0),MAX('DDD Model Calculations'!$D$20-AVERAGE('Weather Data'!E2078,'Weather Data'!E2080),0))</f>
        <v>3.3999996185302699</v>
      </c>
      <c r="J2079">
        <f>IF(F2079&lt;&gt;"",MAX('DDD Model Calculations'!$D$20-'Weather Data'!F2079,0),MAX('DDD Model Calculations'!$D$20-AVERAGE('Weather Data'!F2078,'Weather Data'!F2080),0))</f>
        <v>7.3000001907348597</v>
      </c>
      <c r="K2079">
        <f>IF(G2079&lt;&gt;"",MAX('DDD Model Calculations'!$D$20-'Weather Data'!G2079,0),MAX('DDD Model Calculations'!$D$20-AVERAGE('Weather Data'!G2078,'Weather Data'!G2080),0))</f>
        <v>9.3999996185302734</v>
      </c>
      <c r="L2079" s="2">
        <f t="shared" si="160"/>
        <v>43717</v>
      </c>
      <c r="M2079">
        <f t="shared" si="161"/>
        <v>21177.900008842349</v>
      </c>
      <c r="N2079">
        <f t="shared" si="162"/>
        <v>22283.20000102371</v>
      </c>
      <c r="O2079">
        <f t="shared" si="163"/>
        <v>25493.700000710785</v>
      </c>
      <c r="P2079">
        <f t="shared" si="164"/>
        <v>31437.00000526756</v>
      </c>
    </row>
    <row r="2080" spans="1:16" x14ac:dyDescent="0.4">
      <c r="A2080" s="1">
        <v>2019</v>
      </c>
      <c r="B2080" s="1">
        <v>9</v>
      </c>
      <c r="C2080" s="1">
        <v>10</v>
      </c>
      <c r="D2080" s="1">
        <v>17.60000038146973</v>
      </c>
      <c r="E2080" s="1">
        <v>18.39999961853027</v>
      </c>
      <c r="F2080" s="1">
        <v>10</v>
      </c>
      <c r="G2080" s="1">
        <v>12.39999961853027</v>
      </c>
      <c r="H2080">
        <f>IF(D2080&lt;&gt;"",MAX('DDD Model Calculations'!$D$20-'Weather Data'!D2080,0),MAX('DDD Model Calculations'!$D$20-AVERAGE('Weather Data'!D2079,'Weather Data'!D2081),0))</f>
        <v>0.39999961853026988</v>
      </c>
      <c r="I2080">
        <f>IF(E2080&lt;&gt;"",MAX('DDD Model Calculations'!$D$20-'Weather Data'!E2080,0),MAX('DDD Model Calculations'!$D$20-AVERAGE('Weather Data'!E2079,'Weather Data'!E2081),0))</f>
        <v>0</v>
      </c>
      <c r="J2080">
        <f>IF(F2080&lt;&gt;"",MAX('DDD Model Calculations'!$D$20-'Weather Data'!F2080,0),MAX('DDD Model Calculations'!$D$20-AVERAGE('Weather Data'!F2079,'Weather Data'!F2081),0))</f>
        <v>8</v>
      </c>
      <c r="K2080">
        <f>IF(G2080&lt;&gt;"",MAX('DDD Model Calculations'!$D$20-'Weather Data'!G2080,0),MAX('DDD Model Calculations'!$D$20-AVERAGE('Weather Data'!G2079,'Weather Data'!G2081),0))</f>
        <v>5.6000003814697301</v>
      </c>
      <c r="L2080" s="2">
        <f t="shared" si="160"/>
        <v>43718</v>
      </c>
      <c r="M2080">
        <f t="shared" si="161"/>
        <v>21178.300008460879</v>
      </c>
      <c r="N2080">
        <f t="shared" si="162"/>
        <v>22283.20000102371</v>
      </c>
      <c r="O2080">
        <f t="shared" si="163"/>
        <v>25501.700000710785</v>
      </c>
      <c r="P2080">
        <f t="shared" si="164"/>
        <v>31442.60000564903</v>
      </c>
    </row>
    <row r="2081" spans="1:16" x14ac:dyDescent="0.4">
      <c r="A2081" s="1">
        <v>2019</v>
      </c>
      <c r="B2081" s="1">
        <v>9</v>
      </c>
      <c r="C2081" s="1">
        <v>11</v>
      </c>
      <c r="D2081" s="1">
        <v>23.20000076293945</v>
      </c>
      <c r="E2081" s="1">
        <v>23.70000076293945</v>
      </c>
      <c r="F2081" s="1">
        <v>19.60000038146973</v>
      </c>
      <c r="G2081" s="1">
        <v>11.10000038146973</v>
      </c>
      <c r="H2081">
        <f>IF(D2081&lt;&gt;"",MAX('DDD Model Calculations'!$D$20-'Weather Data'!D2081,0),MAX('DDD Model Calculations'!$D$20-AVERAGE('Weather Data'!D2080,'Weather Data'!D2082),0))</f>
        <v>0</v>
      </c>
      <c r="I2081">
        <f>IF(E2081&lt;&gt;"",MAX('DDD Model Calculations'!$D$20-'Weather Data'!E2081,0),MAX('DDD Model Calculations'!$D$20-AVERAGE('Weather Data'!E2080,'Weather Data'!E2082),0))</f>
        <v>0</v>
      </c>
      <c r="J2081">
        <f>IF(F2081&lt;&gt;"",MAX('DDD Model Calculations'!$D$20-'Weather Data'!F2081,0),MAX('DDD Model Calculations'!$D$20-AVERAGE('Weather Data'!F2080,'Weather Data'!F2082),0))</f>
        <v>0</v>
      </c>
      <c r="K2081">
        <f>IF(G2081&lt;&gt;"",MAX('DDD Model Calculations'!$D$20-'Weather Data'!G2081,0),MAX('DDD Model Calculations'!$D$20-AVERAGE('Weather Data'!G2080,'Weather Data'!G2082),0))</f>
        <v>6.8999996185302699</v>
      </c>
      <c r="L2081" s="2">
        <f t="shared" si="160"/>
        <v>43719</v>
      </c>
      <c r="M2081">
        <f t="shared" si="161"/>
        <v>21178.300008460879</v>
      </c>
      <c r="N2081">
        <f t="shared" si="162"/>
        <v>22283.20000102371</v>
      </c>
      <c r="O2081">
        <f t="shared" si="163"/>
        <v>25501.700000710785</v>
      </c>
      <c r="P2081">
        <f t="shared" si="164"/>
        <v>31449.50000526756</v>
      </c>
    </row>
    <row r="2082" spans="1:16" x14ac:dyDescent="0.4">
      <c r="A2082" s="1">
        <v>2019</v>
      </c>
      <c r="B2082" s="1">
        <v>9</v>
      </c>
      <c r="C2082" s="1">
        <v>12</v>
      </c>
      <c r="D2082" s="1">
        <v>16.60000038146973</v>
      </c>
      <c r="E2082" s="1">
        <v>15.80000019073486</v>
      </c>
      <c r="F2082" s="1">
        <v>14.10000038146973</v>
      </c>
      <c r="G2082" s="1">
        <v>11</v>
      </c>
      <c r="H2082">
        <f>IF(D2082&lt;&gt;"",MAX('DDD Model Calculations'!$D$20-'Weather Data'!D2082,0),MAX('DDD Model Calculations'!$D$20-AVERAGE('Weather Data'!D2081,'Weather Data'!D2083),0))</f>
        <v>1.3999996185302699</v>
      </c>
      <c r="I2082">
        <f>IF(E2082&lt;&gt;"",MAX('DDD Model Calculations'!$D$20-'Weather Data'!E2082,0),MAX('DDD Model Calculations'!$D$20-AVERAGE('Weather Data'!E2081,'Weather Data'!E2083),0))</f>
        <v>2.1999998092651403</v>
      </c>
      <c r="J2082">
        <f>IF(F2082&lt;&gt;"",MAX('DDD Model Calculations'!$D$20-'Weather Data'!F2082,0),MAX('DDD Model Calculations'!$D$20-AVERAGE('Weather Data'!F2081,'Weather Data'!F2083),0))</f>
        <v>3.8999996185302699</v>
      </c>
      <c r="K2082">
        <f>IF(G2082&lt;&gt;"",MAX('DDD Model Calculations'!$D$20-'Weather Data'!G2082,0),MAX('DDD Model Calculations'!$D$20-AVERAGE('Weather Data'!G2081,'Weather Data'!G2083),0))</f>
        <v>7</v>
      </c>
      <c r="L2082" s="2">
        <f t="shared" si="160"/>
        <v>43720</v>
      </c>
      <c r="M2082">
        <f t="shared" si="161"/>
        <v>21179.70000807941</v>
      </c>
      <c r="N2082">
        <f t="shared" si="162"/>
        <v>22285.400000832975</v>
      </c>
      <c r="O2082">
        <f t="shared" si="163"/>
        <v>25505.600000329316</v>
      </c>
      <c r="P2082">
        <f t="shared" si="164"/>
        <v>31456.50000526756</v>
      </c>
    </row>
    <row r="2083" spans="1:16" x14ac:dyDescent="0.4">
      <c r="A2083" s="1">
        <v>2019</v>
      </c>
      <c r="B2083" s="1">
        <v>9</v>
      </c>
      <c r="C2083" s="1">
        <v>13</v>
      </c>
      <c r="D2083" s="1">
        <v>17.70000076293945</v>
      </c>
      <c r="E2083" s="1">
        <v>19.60000038146973</v>
      </c>
      <c r="F2083" s="1">
        <v>13.69999980926514</v>
      </c>
      <c r="G2083" s="1">
        <v>14.19999980926514</v>
      </c>
      <c r="H2083">
        <f>IF(D2083&lt;&gt;"",MAX('DDD Model Calculations'!$D$20-'Weather Data'!D2083,0),MAX('DDD Model Calculations'!$D$20-AVERAGE('Weather Data'!D2082,'Weather Data'!D2084),0))</f>
        <v>0.29999923706055043</v>
      </c>
      <c r="I2083">
        <f>IF(E2083&lt;&gt;"",MAX('DDD Model Calculations'!$D$20-'Weather Data'!E2083,0),MAX('DDD Model Calculations'!$D$20-AVERAGE('Weather Data'!E2082,'Weather Data'!E2084),0))</f>
        <v>0</v>
      </c>
      <c r="J2083">
        <f>IF(F2083&lt;&gt;"",MAX('DDD Model Calculations'!$D$20-'Weather Data'!F2083,0),MAX('DDD Model Calculations'!$D$20-AVERAGE('Weather Data'!F2082,'Weather Data'!F2084),0))</f>
        <v>4.3000001907348597</v>
      </c>
      <c r="K2083">
        <f>IF(G2083&lt;&gt;"",MAX('DDD Model Calculations'!$D$20-'Weather Data'!G2083,0),MAX('DDD Model Calculations'!$D$20-AVERAGE('Weather Data'!G2082,'Weather Data'!G2084),0))</f>
        <v>3.8000001907348597</v>
      </c>
      <c r="L2083" s="2">
        <f t="shared" si="160"/>
        <v>43721</v>
      </c>
      <c r="M2083">
        <f t="shared" si="161"/>
        <v>21180.00000731647</v>
      </c>
      <c r="N2083">
        <f t="shared" si="162"/>
        <v>22285.400000832975</v>
      </c>
      <c r="O2083">
        <f t="shared" si="163"/>
        <v>25509.900000520051</v>
      </c>
      <c r="P2083">
        <f t="shared" si="164"/>
        <v>31460.300005458295</v>
      </c>
    </row>
    <row r="2084" spans="1:16" x14ac:dyDescent="0.4">
      <c r="A2084" s="1">
        <v>2019</v>
      </c>
      <c r="B2084" s="1">
        <v>9</v>
      </c>
      <c r="C2084" s="1">
        <v>14</v>
      </c>
      <c r="D2084" s="1">
        <v>18</v>
      </c>
      <c r="E2084" s="1">
        <v>15.60000038146973</v>
      </c>
      <c r="F2084" s="1">
        <v>18</v>
      </c>
      <c r="G2084" s="1">
        <v>13.60000038146973</v>
      </c>
      <c r="H2084">
        <f>IF(D2084&lt;&gt;"",MAX('DDD Model Calculations'!$D$20-'Weather Data'!D2084,0),MAX('DDD Model Calculations'!$D$20-AVERAGE('Weather Data'!D2083,'Weather Data'!D2085),0))</f>
        <v>0</v>
      </c>
      <c r="I2084">
        <f>IF(E2084&lt;&gt;"",MAX('DDD Model Calculations'!$D$20-'Weather Data'!E2084,0),MAX('DDD Model Calculations'!$D$20-AVERAGE('Weather Data'!E2083,'Weather Data'!E2085),0))</f>
        <v>2.3999996185302699</v>
      </c>
      <c r="J2084">
        <f>IF(F2084&lt;&gt;"",MAX('DDD Model Calculations'!$D$20-'Weather Data'!F2084,0),MAX('DDD Model Calculations'!$D$20-AVERAGE('Weather Data'!F2083,'Weather Data'!F2085),0))</f>
        <v>0</v>
      </c>
      <c r="K2084">
        <f>IF(G2084&lt;&gt;"",MAX('DDD Model Calculations'!$D$20-'Weather Data'!G2084,0),MAX('DDD Model Calculations'!$D$20-AVERAGE('Weather Data'!G2083,'Weather Data'!G2085),0))</f>
        <v>4.3999996185302699</v>
      </c>
      <c r="L2084" s="2">
        <f t="shared" si="160"/>
        <v>43722</v>
      </c>
      <c r="M2084">
        <f t="shared" si="161"/>
        <v>21180.00000731647</v>
      </c>
      <c r="N2084">
        <f t="shared" si="162"/>
        <v>22287.800000451505</v>
      </c>
      <c r="O2084">
        <f t="shared" si="163"/>
        <v>25509.900000520051</v>
      </c>
      <c r="P2084">
        <f t="shared" si="164"/>
        <v>31464.700005076826</v>
      </c>
    </row>
    <row r="2085" spans="1:16" x14ac:dyDescent="0.4">
      <c r="A2085" s="1">
        <v>2019</v>
      </c>
      <c r="B2085" s="1">
        <v>9</v>
      </c>
      <c r="C2085" s="1">
        <v>15</v>
      </c>
      <c r="D2085" s="1">
        <v>14.60000038146973</v>
      </c>
      <c r="E2085" s="1">
        <v>17</v>
      </c>
      <c r="F2085" s="1">
        <v>12.30000019073486</v>
      </c>
      <c r="G2085" s="1">
        <v>11.5</v>
      </c>
      <c r="H2085">
        <f>IF(D2085&lt;&gt;"",MAX('DDD Model Calculations'!$D$20-'Weather Data'!D2085,0),MAX('DDD Model Calculations'!$D$20-AVERAGE('Weather Data'!D2084,'Weather Data'!D2086),0))</f>
        <v>3.3999996185302699</v>
      </c>
      <c r="I2085">
        <f>IF(E2085&lt;&gt;"",MAX('DDD Model Calculations'!$D$20-'Weather Data'!E2085,0),MAX('DDD Model Calculations'!$D$20-AVERAGE('Weather Data'!E2084,'Weather Data'!E2086),0))</f>
        <v>1</v>
      </c>
      <c r="J2085">
        <f>IF(F2085&lt;&gt;"",MAX('DDD Model Calculations'!$D$20-'Weather Data'!F2085,0),MAX('DDD Model Calculations'!$D$20-AVERAGE('Weather Data'!F2084,'Weather Data'!F2086),0))</f>
        <v>5.6999998092651403</v>
      </c>
      <c r="K2085">
        <f>IF(G2085&lt;&gt;"",MAX('DDD Model Calculations'!$D$20-'Weather Data'!G2085,0),MAX('DDD Model Calculations'!$D$20-AVERAGE('Weather Data'!G2084,'Weather Data'!G2086),0))</f>
        <v>6.5</v>
      </c>
      <c r="L2085" s="2">
        <f t="shared" si="160"/>
        <v>43723</v>
      </c>
      <c r="M2085">
        <f t="shared" si="161"/>
        <v>21183.400006935</v>
      </c>
      <c r="N2085">
        <f t="shared" si="162"/>
        <v>22288.800000451505</v>
      </c>
      <c r="O2085">
        <f t="shared" si="163"/>
        <v>25515.600000329316</v>
      </c>
      <c r="P2085">
        <f t="shared" si="164"/>
        <v>31471.200005076826</v>
      </c>
    </row>
    <row r="2086" spans="1:16" x14ac:dyDescent="0.4">
      <c r="A2086" s="1">
        <v>2019</v>
      </c>
      <c r="B2086" s="1">
        <v>9</v>
      </c>
      <c r="C2086" s="1">
        <v>16</v>
      </c>
      <c r="D2086" s="1">
        <v>15.60000038146973</v>
      </c>
      <c r="E2086" s="1">
        <v>19</v>
      </c>
      <c r="F2086" s="1">
        <v>12.80000019073486</v>
      </c>
      <c r="G2086" s="1">
        <v>14.69999980926514</v>
      </c>
      <c r="H2086">
        <f>IF(D2086&lt;&gt;"",MAX('DDD Model Calculations'!$D$20-'Weather Data'!D2086,0),MAX('DDD Model Calculations'!$D$20-AVERAGE('Weather Data'!D2085,'Weather Data'!D2087),0))</f>
        <v>2.3999996185302699</v>
      </c>
      <c r="I2086">
        <f>IF(E2086&lt;&gt;"",MAX('DDD Model Calculations'!$D$20-'Weather Data'!E2086,0),MAX('DDD Model Calculations'!$D$20-AVERAGE('Weather Data'!E2085,'Weather Data'!E2087),0))</f>
        <v>0</v>
      </c>
      <c r="J2086">
        <f>IF(F2086&lt;&gt;"",MAX('DDD Model Calculations'!$D$20-'Weather Data'!F2086,0),MAX('DDD Model Calculations'!$D$20-AVERAGE('Weather Data'!F2085,'Weather Data'!F2087),0))</f>
        <v>5.1999998092651403</v>
      </c>
      <c r="K2086">
        <f>IF(G2086&lt;&gt;"",MAX('DDD Model Calculations'!$D$20-'Weather Data'!G2086,0),MAX('DDD Model Calculations'!$D$20-AVERAGE('Weather Data'!G2085,'Weather Data'!G2087),0))</f>
        <v>3.3000001907348597</v>
      </c>
      <c r="L2086" s="2">
        <f t="shared" si="160"/>
        <v>43724</v>
      </c>
      <c r="M2086">
        <f t="shared" si="161"/>
        <v>21185.800006553531</v>
      </c>
      <c r="N2086">
        <f t="shared" si="162"/>
        <v>22288.800000451505</v>
      </c>
      <c r="O2086">
        <f t="shared" si="163"/>
        <v>25520.800000138581</v>
      </c>
      <c r="P2086">
        <f t="shared" si="164"/>
        <v>31474.50000526756</v>
      </c>
    </row>
    <row r="2087" spans="1:16" x14ac:dyDescent="0.4">
      <c r="A2087" s="1">
        <v>2019</v>
      </c>
      <c r="B2087" s="1">
        <v>9</v>
      </c>
      <c r="C2087" s="1">
        <v>17</v>
      </c>
      <c r="D2087" s="1">
        <v>16.89999961853027</v>
      </c>
      <c r="E2087" s="1">
        <v>17.60000038146973</v>
      </c>
      <c r="F2087" s="1">
        <v>15.10000038146973</v>
      </c>
      <c r="G2087" s="1">
        <v>18</v>
      </c>
      <c r="H2087">
        <f>IF(D2087&lt;&gt;"",MAX('DDD Model Calculations'!$D$20-'Weather Data'!D2087,0),MAX('DDD Model Calculations'!$D$20-AVERAGE('Weather Data'!D2086,'Weather Data'!D2088),0))</f>
        <v>1.1000003814697301</v>
      </c>
      <c r="I2087">
        <f>IF(E2087&lt;&gt;"",MAX('DDD Model Calculations'!$D$20-'Weather Data'!E2087,0),MAX('DDD Model Calculations'!$D$20-AVERAGE('Weather Data'!E2086,'Weather Data'!E2088),0))</f>
        <v>0.39999961853026988</v>
      </c>
      <c r="J2087">
        <f>IF(F2087&lt;&gt;"",MAX('DDD Model Calculations'!$D$20-'Weather Data'!F2087,0),MAX('DDD Model Calculations'!$D$20-AVERAGE('Weather Data'!F2086,'Weather Data'!F2088),0))</f>
        <v>2.8999996185302699</v>
      </c>
      <c r="K2087">
        <f>IF(G2087&lt;&gt;"",MAX('DDD Model Calculations'!$D$20-'Weather Data'!G2087,0),MAX('DDD Model Calculations'!$D$20-AVERAGE('Weather Data'!G2086,'Weather Data'!G2088),0))</f>
        <v>0</v>
      </c>
      <c r="L2087" s="2">
        <f t="shared" si="160"/>
        <v>43725</v>
      </c>
      <c r="M2087">
        <f t="shared" si="161"/>
        <v>21186.900006935</v>
      </c>
      <c r="N2087">
        <f t="shared" si="162"/>
        <v>22289.200000070035</v>
      </c>
      <c r="O2087">
        <f t="shared" si="163"/>
        <v>25523.699999757111</v>
      </c>
      <c r="P2087">
        <f t="shared" si="164"/>
        <v>31474.50000526756</v>
      </c>
    </row>
    <row r="2088" spans="1:16" x14ac:dyDescent="0.4">
      <c r="A2088" s="1">
        <v>2019</v>
      </c>
      <c r="B2088" s="1">
        <v>9</v>
      </c>
      <c r="C2088" s="1">
        <v>18</v>
      </c>
      <c r="D2088" s="1">
        <v>17.60000038146973</v>
      </c>
      <c r="E2088" s="1">
        <v>17.60000038146973</v>
      </c>
      <c r="F2088" s="1">
        <v>14.10000038146973</v>
      </c>
      <c r="G2088" s="1">
        <v>19.89999961853027</v>
      </c>
      <c r="H2088">
        <f>IF(D2088&lt;&gt;"",MAX('DDD Model Calculations'!$D$20-'Weather Data'!D2088,0),MAX('DDD Model Calculations'!$D$20-AVERAGE('Weather Data'!D2087,'Weather Data'!D2089),0))</f>
        <v>0.39999961853026988</v>
      </c>
      <c r="I2088">
        <f>IF(E2088&lt;&gt;"",MAX('DDD Model Calculations'!$D$20-'Weather Data'!E2088,0),MAX('DDD Model Calculations'!$D$20-AVERAGE('Weather Data'!E2087,'Weather Data'!E2089),0))</f>
        <v>0.39999961853026988</v>
      </c>
      <c r="J2088">
        <f>IF(F2088&lt;&gt;"",MAX('DDD Model Calculations'!$D$20-'Weather Data'!F2088,0),MAX('DDD Model Calculations'!$D$20-AVERAGE('Weather Data'!F2087,'Weather Data'!F2089),0))</f>
        <v>3.8999996185302699</v>
      </c>
      <c r="K2088">
        <f>IF(G2088&lt;&gt;"",MAX('DDD Model Calculations'!$D$20-'Weather Data'!G2088,0),MAX('DDD Model Calculations'!$D$20-AVERAGE('Weather Data'!G2087,'Weather Data'!G2089),0))</f>
        <v>0</v>
      </c>
      <c r="L2088" s="2">
        <f t="shared" si="160"/>
        <v>43726</v>
      </c>
      <c r="M2088">
        <f t="shared" si="161"/>
        <v>21187.300006553531</v>
      </c>
      <c r="N2088">
        <f t="shared" si="162"/>
        <v>22289.599999688566</v>
      </c>
      <c r="O2088">
        <f t="shared" si="163"/>
        <v>25527.599999375641</v>
      </c>
      <c r="P2088">
        <f t="shared" si="164"/>
        <v>31474.50000526756</v>
      </c>
    </row>
    <row r="2089" spans="1:16" x14ac:dyDescent="0.4">
      <c r="A2089" s="1">
        <v>2019</v>
      </c>
      <c r="B2089" s="1">
        <v>9</v>
      </c>
      <c r="C2089" s="1">
        <v>19</v>
      </c>
      <c r="D2089" s="1">
        <v>19.29999923706055</v>
      </c>
      <c r="E2089" s="1">
        <v>17.79999923706055</v>
      </c>
      <c r="F2089" s="1">
        <v>14.69999980926514</v>
      </c>
      <c r="G2089" s="1">
        <v>19.5</v>
      </c>
      <c r="H2089">
        <f>IF(D2089&lt;&gt;"",MAX('DDD Model Calculations'!$D$20-'Weather Data'!D2089,0),MAX('DDD Model Calculations'!$D$20-AVERAGE('Weather Data'!D2088,'Weather Data'!D2090),0))</f>
        <v>0</v>
      </c>
      <c r="I2089">
        <f>IF(E2089&lt;&gt;"",MAX('DDD Model Calculations'!$D$20-'Weather Data'!E2089,0),MAX('DDD Model Calculations'!$D$20-AVERAGE('Weather Data'!E2088,'Weather Data'!E2090),0))</f>
        <v>0.20000076293944957</v>
      </c>
      <c r="J2089">
        <f>IF(F2089&lt;&gt;"",MAX('DDD Model Calculations'!$D$20-'Weather Data'!F2089,0),MAX('DDD Model Calculations'!$D$20-AVERAGE('Weather Data'!F2088,'Weather Data'!F2090),0))</f>
        <v>3.3000001907348597</v>
      </c>
      <c r="K2089">
        <f>IF(G2089&lt;&gt;"",MAX('DDD Model Calculations'!$D$20-'Weather Data'!G2089,0),MAX('DDD Model Calculations'!$D$20-AVERAGE('Weather Data'!G2088,'Weather Data'!G2090),0))</f>
        <v>0</v>
      </c>
      <c r="L2089" s="2">
        <f t="shared" si="160"/>
        <v>43727</v>
      </c>
      <c r="M2089">
        <f t="shared" si="161"/>
        <v>21187.300006553531</v>
      </c>
      <c r="N2089">
        <f t="shared" si="162"/>
        <v>22289.800000451505</v>
      </c>
      <c r="O2089">
        <f t="shared" si="163"/>
        <v>25530.899999566376</v>
      </c>
      <c r="P2089">
        <f t="shared" si="164"/>
        <v>31474.50000526756</v>
      </c>
    </row>
    <row r="2090" spans="1:16" x14ac:dyDescent="0.4">
      <c r="A2090" s="1">
        <v>2019</v>
      </c>
      <c r="B2090" s="1">
        <v>9</v>
      </c>
      <c r="C2090" s="1">
        <v>20</v>
      </c>
      <c r="D2090" s="1">
        <v>18.70000076293945</v>
      </c>
      <c r="E2090" s="1">
        <v>19.39999961853027</v>
      </c>
      <c r="F2090" s="1">
        <v>17.89999961853027</v>
      </c>
      <c r="G2090" s="1">
        <v>14.10000038146973</v>
      </c>
      <c r="H2090">
        <f>IF(D2090&lt;&gt;"",MAX('DDD Model Calculations'!$D$20-'Weather Data'!D2090,0),MAX('DDD Model Calculations'!$D$20-AVERAGE('Weather Data'!D2089,'Weather Data'!D2091),0))</f>
        <v>0</v>
      </c>
      <c r="I2090">
        <f>IF(E2090&lt;&gt;"",MAX('DDD Model Calculations'!$D$20-'Weather Data'!E2090,0),MAX('DDD Model Calculations'!$D$20-AVERAGE('Weather Data'!E2089,'Weather Data'!E2091),0))</f>
        <v>0</v>
      </c>
      <c r="J2090">
        <f>IF(F2090&lt;&gt;"",MAX('DDD Model Calculations'!$D$20-'Weather Data'!F2090,0),MAX('DDD Model Calculations'!$D$20-AVERAGE('Weather Data'!F2089,'Weather Data'!F2091),0))</f>
        <v>0.10000038146973012</v>
      </c>
      <c r="K2090">
        <f>IF(G2090&lt;&gt;"",MAX('DDD Model Calculations'!$D$20-'Weather Data'!G2090,0),MAX('DDD Model Calculations'!$D$20-AVERAGE('Weather Data'!G2089,'Weather Data'!G2091),0))</f>
        <v>3.8999996185302699</v>
      </c>
      <c r="L2090" s="2">
        <f t="shared" si="160"/>
        <v>43728</v>
      </c>
      <c r="M2090">
        <f t="shared" si="161"/>
        <v>21187.300006553531</v>
      </c>
      <c r="N2090">
        <f t="shared" si="162"/>
        <v>22289.800000451505</v>
      </c>
      <c r="O2090">
        <f t="shared" si="163"/>
        <v>25530.999999947846</v>
      </c>
      <c r="P2090">
        <f t="shared" si="164"/>
        <v>31478.400004886091</v>
      </c>
    </row>
    <row r="2091" spans="1:16" x14ac:dyDescent="0.4">
      <c r="A2091" s="1">
        <v>2019</v>
      </c>
      <c r="B2091" s="1">
        <v>9</v>
      </c>
      <c r="C2091" s="1">
        <v>21</v>
      </c>
      <c r="D2091" s="1">
        <v>21.79999923706055</v>
      </c>
      <c r="E2091" s="1">
        <v>21.70000076293945</v>
      </c>
      <c r="F2091" s="1">
        <v>19.89999961853027</v>
      </c>
      <c r="G2091" s="1">
        <v>19</v>
      </c>
      <c r="H2091">
        <f>IF(D2091&lt;&gt;"",MAX('DDD Model Calculations'!$D$20-'Weather Data'!D2091,0),MAX('DDD Model Calculations'!$D$20-AVERAGE('Weather Data'!D2090,'Weather Data'!D2092),0))</f>
        <v>0</v>
      </c>
      <c r="I2091">
        <f>IF(E2091&lt;&gt;"",MAX('DDD Model Calculations'!$D$20-'Weather Data'!E2091,0),MAX('DDD Model Calculations'!$D$20-AVERAGE('Weather Data'!E2090,'Weather Data'!E2092),0))</f>
        <v>0</v>
      </c>
      <c r="J2091">
        <f>IF(F2091&lt;&gt;"",MAX('DDD Model Calculations'!$D$20-'Weather Data'!F2091,0),MAX('DDD Model Calculations'!$D$20-AVERAGE('Weather Data'!F2090,'Weather Data'!F2092),0))</f>
        <v>0</v>
      </c>
      <c r="K2091">
        <f>IF(G2091&lt;&gt;"",MAX('DDD Model Calculations'!$D$20-'Weather Data'!G2091,0),MAX('DDD Model Calculations'!$D$20-AVERAGE('Weather Data'!G2090,'Weather Data'!G2092),0))</f>
        <v>0</v>
      </c>
      <c r="L2091" s="2">
        <f t="shared" si="160"/>
        <v>43729</v>
      </c>
      <c r="M2091">
        <f t="shared" si="161"/>
        <v>21187.300006553531</v>
      </c>
      <c r="N2091">
        <f t="shared" si="162"/>
        <v>22289.800000451505</v>
      </c>
      <c r="O2091">
        <f t="shared" si="163"/>
        <v>25530.999999947846</v>
      </c>
      <c r="P2091">
        <f t="shared" si="164"/>
        <v>31478.400004886091</v>
      </c>
    </row>
    <row r="2092" spans="1:16" x14ac:dyDescent="0.4">
      <c r="A2092" s="1">
        <v>2019</v>
      </c>
      <c r="B2092" s="1">
        <v>9</v>
      </c>
      <c r="C2092" s="1">
        <v>22</v>
      </c>
      <c r="D2092" s="1">
        <v>26.10000038146973</v>
      </c>
      <c r="E2092" s="1">
        <v>24.5</v>
      </c>
      <c r="F2092" s="1">
        <v>21.5</v>
      </c>
      <c r="G2092" s="1">
        <v>15.39999961853027</v>
      </c>
      <c r="H2092">
        <f>IF(D2092&lt;&gt;"",MAX('DDD Model Calculations'!$D$20-'Weather Data'!D2092,0),MAX('DDD Model Calculations'!$D$20-AVERAGE('Weather Data'!D2091,'Weather Data'!D2093),0))</f>
        <v>0</v>
      </c>
      <c r="I2092">
        <f>IF(E2092&lt;&gt;"",MAX('DDD Model Calculations'!$D$20-'Weather Data'!E2092,0),MAX('DDD Model Calculations'!$D$20-AVERAGE('Weather Data'!E2091,'Weather Data'!E2093),0))</f>
        <v>0</v>
      </c>
      <c r="J2092">
        <f>IF(F2092&lt;&gt;"",MAX('DDD Model Calculations'!$D$20-'Weather Data'!F2092,0),MAX('DDD Model Calculations'!$D$20-AVERAGE('Weather Data'!F2091,'Weather Data'!F2093),0))</f>
        <v>0</v>
      </c>
      <c r="K2092">
        <f>IF(G2092&lt;&gt;"",MAX('DDD Model Calculations'!$D$20-'Weather Data'!G2092,0),MAX('DDD Model Calculations'!$D$20-AVERAGE('Weather Data'!G2091,'Weather Data'!G2093),0))</f>
        <v>2.6000003814697301</v>
      </c>
      <c r="L2092" s="2">
        <f t="shared" si="160"/>
        <v>43730</v>
      </c>
      <c r="M2092">
        <f t="shared" si="161"/>
        <v>21187.300006553531</v>
      </c>
      <c r="N2092">
        <f t="shared" si="162"/>
        <v>22289.800000451505</v>
      </c>
      <c r="O2092">
        <f t="shared" si="163"/>
        <v>25530.999999947846</v>
      </c>
      <c r="P2092">
        <f t="shared" si="164"/>
        <v>31481.00000526756</v>
      </c>
    </row>
    <row r="2093" spans="1:16" x14ac:dyDescent="0.4">
      <c r="A2093" s="1">
        <v>2019</v>
      </c>
      <c r="B2093" s="1">
        <v>9</v>
      </c>
      <c r="C2093" s="1">
        <v>23</v>
      </c>
      <c r="D2093" s="1">
        <v>20.10000038146973</v>
      </c>
      <c r="E2093" s="1">
        <v>19.39999961853027</v>
      </c>
      <c r="F2093" s="1">
        <v>19.20000076293945</v>
      </c>
      <c r="G2093" s="1">
        <v>14.5</v>
      </c>
      <c r="H2093">
        <f>IF(D2093&lt;&gt;"",MAX('DDD Model Calculations'!$D$20-'Weather Data'!D2093,0),MAX('DDD Model Calculations'!$D$20-AVERAGE('Weather Data'!D2092,'Weather Data'!D2094),0))</f>
        <v>0</v>
      </c>
      <c r="I2093">
        <f>IF(E2093&lt;&gt;"",MAX('DDD Model Calculations'!$D$20-'Weather Data'!E2093,0),MAX('DDD Model Calculations'!$D$20-AVERAGE('Weather Data'!E2092,'Weather Data'!E2094),0))</f>
        <v>0</v>
      </c>
      <c r="J2093">
        <f>IF(F2093&lt;&gt;"",MAX('DDD Model Calculations'!$D$20-'Weather Data'!F2093,0),MAX('DDD Model Calculations'!$D$20-AVERAGE('Weather Data'!F2092,'Weather Data'!F2094),0))</f>
        <v>0</v>
      </c>
      <c r="K2093">
        <f>IF(G2093&lt;&gt;"",MAX('DDD Model Calculations'!$D$20-'Weather Data'!G2093,0),MAX('DDD Model Calculations'!$D$20-AVERAGE('Weather Data'!G2092,'Weather Data'!G2094),0))</f>
        <v>3.5</v>
      </c>
      <c r="L2093" s="2">
        <f t="shared" si="160"/>
        <v>43731</v>
      </c>
      <c r="M2093">
        <f t="shared" si="161"/>
        <v>21187.300006553531</v>
      </c>
      <c r="N2093">
        <f t="shared" si="162"/>
        <v>22289.800000451505</v>
      </c>
      <c r="O2093">
        <f t="shared" si="163"/>
        <v>25530.999999947846</v>
      </c>
      <c r="P2093">
        <f t="shared" si="164"/>
        <v>31484.50000526756</v>
      </c>
    </row>
    <row r="2094" spans="1:16" x14ac:dyDescent="0.4">
      <c r="A2094" s="1">
        <v>2019</v>
      </c>
      <c r="B2094" s="1">
        <v>9</v>
      </c>
      <c r="C2094" s="1">
        <v>24</v>
      </c>
      <c r="D2094" s="1">
        <v>17.20000076293945</v>
      </c>
      <c r="E2094" s="1">
        <v>16.5</v>
      </c>
      <c r="F2094" s="1">
        <v>12.89999961853027</v>
      </c>
      <c r="G2094" s="1">
        <v>14.80000019073486</v>
      </c>
      <c r="H2094">
        <f>IF(D2094&lt;&gt;"",MAX('DDD Model Calculations'!$D$20-'Weather Data'!D2094,0),MAX('DDD Model Calculations'!$D$20-AVERAGE('Weather Data'!D2093,'Weather Data'!D2095),0))</f>
        <v>0.79999923706055043</v>
      </c>
      <c r="I2094">
        <f>IF(E2094&lt;&gt;"",MAX('DDD Model Calculations'!$D$20-'Weather Data'!E2094,0),MAX('DDD Model Calculations'!$D$20-AVERAGE('Weather Data'!E2093,'Weather Data'!E2095),0))</f>
        <v>1.5</v>
      </c>
      <c r="J2094">
        <f>IF(F2094&lt;&gt;"",MAX('DDD Model Calculations'!$D$20-'Weather Data'!F2094,0),MAX('DDD Model Calculations'!$D$20-AVERAGE('Weather Data'!F2093,'Weather Data'!F2095),0))</f>
        <v>5.1000003814697301</v>
      </c>
      <c r="K2094">
        <f>IF(G2094&lt;&gt;"",MAX('DDD Model Calculations'!$D$20-'Weather Data'!G2094,0),MAX('DDD Model Calculations'!$D$20-AVERAGE('Weather Data'!G2093,'Weather Data'!G2095),0))</f>
        <v>3.1999998092651403</v>
      </c>
      <c r="L2094" s="2">
        <f t="shared" si="160"/>
        <v>43732</v>
      </c>
      <c r="M2094">
        <f t="shared" si="161"/>
        <v>21188.100005790591</v>
      </c>
      <c r="N2094">
        <f t="shared" si="162"/>
        <v>22291.300000451505</v>
      </c>
      <c r="O2094">
        <f t="shared" si="163"/>
        <v>25536.100000329316</v>
      </c>
      <c r="P2094">
        <f t="shared" si="164"/>
        <v>31487.700005076826</v>
      </c>
    </row>
    <row r="2095" spans="1:16" x14ac:dyDescent="0.4">
      <c r="A2095" s="1">
        <v>2019</v>
      </c>
      <c r="B2095" s="1">
        <v>9</v>
      </c>
      <c r="C2095" s="1">
        <v>25</v>
      </c>
      <c r="D2095" s="1">
        <v>19.70000076293945</v>
      </c>
      <c r="E2095" s="1">
        <v>19.10000038146973</v>
      </c>
      <c r="F2095" s="1">
        <v>13.69999980926514</v>
      </c>
      <c r="G2095" s="1">
        <v>13.69999980926514</v>
      </c>
      <c r="H2095">
        <f>IF(D2095&lt;&gt;"",MAX('DDD Model Calculations'!$D$20-'Weather Data'!D2095,0),MAX('DDD Model Calculations'!$D$20-AVERAGE('Weather Data'!D2094,'Weather Data'!D2096),0))</f>
        <v>0</v>
      </c>
      <c r="I2095">
        <f>IF(E2095&lt;&gt;"",MAX('DDD Model Calculations'!$D$20-'Weather Data'!E2095,0),MAX('DDD Model Calculations'!$D$20-AVERAGE('Weather Data'!E2094,'Weather Data'!E2096),0))</f>
        <v>0</v>
      </c>
      <c r="J2095">
        <f>IF(F2095&lt;&gt;"",MAX('DDD Model Calculations'!$D$20-'Weather Data'!F2095,0),MAX('DDD Model Calculations'!$D$20-AVERAGE('Weather Data'!F2094,'Weather Data'!F2096),0))</f>
        <v>4.3000001907348597</v>
      </c>
      <c r="K2095">
        <f>IF(G2095&lt;&gt;"",MAX('DDD Model Calculations'!$D$20-'Weather Data'!G2095,0),MAX('DDD Model Calculations'!$D$20-AVERAGE('Weather Data'!G2094,'Weather Data'!G2096),0))</f>
        <v>4.3000001907348597</v>
      </c>
      <c r="L2095" s="2">
        <f t="shared" si="160"/>
        <v>43733</v>
      </c>
      <c r="M2095">
        <f t="shared" si="161"/>
        <v>21188.100005790591</v>
      </c>
      <c r="N2095">
        <f t="shared" si="162"/>
        <v>22291.300000451505</v>
      </c>
      <c r="O2095">
        <f t="shared" si="163"/>
        <v>25540.400000520051</v>
      </c>
      <c r="P2095">
        <f t="shared" si="164"/>
        <v>31492.00000526756</v>
      </c>
    </row>
    <row r="2096" spans="1:16" x14ac:dyDescent="0.4">
      <c r="A2096" s="1">
        <v>2019</v>
      </c>
      <c r="B2096" s="1">
        <v>9</v>
      </c>
      <c r="C2096" s="1">
        <v>26</v>
      </c>
      <c r="D2096" s="1">
        <v>16.89999961853027</v>
      </c>
      <c r="E2096" s="1">
        <v>13.60000038146973</v>
      </c>
      <c r="F2096" s="1">
        <v>13.5</v>
      </c>
      <c r="G2096" s="1">
        <v>11.89999961853027</v>
      </c>
      <c r="H2096">
        <f>IF(D2096&lt;&gt;"",MAX('DDD Model Calculations'!$D$20-'Weather Data'!D2096,0),MAX('DDD Model Calculations'!$D$20-AVERAGE('Weather Data'!D2095,'Weather Data'!D2097),0))</f>
        <v>1.1000003814697301</v>
      </c>
      <c r="I2096">
        <f>IF(E2096&lt;&gt;"",MAX('DDD Model Calculations'!$D$20-'Weather Data'!E2096,0),MAX('DDD Model Calculations'!$D$20-AVERAGE('Weather Data'!E2095,'Weather Data'!E2097),0))</f>
        <v>4.3999996185302699</v>
      </c>
      <c r="J2096">
        <f>IF(F2096&lt;&gt;"",MAX('DDD Model Calculations'!$D$20-'Weather Data'!F2096,0),MAX('DDD Model Calculations'!$D$20-AVERAGE('Weather Data'!F2095,'Weather Data'!F2097),0))</f>
        <v>4.5</v>
      </c>
      <c r="K2096">
        <f>IF(G2096&lt;&gt;"",MAX('DDD Model Calculations'!$D$20-'Weather Data'!G2096,0),MAX('DDD Model Calculations'!$D$20-AVERAGE('Weather Data'!G2095,'Weather Data'!G2097),0))</f>
        <v>6.1000003814697301</v>
      </c>
      <c r="L2096" s="2">
        <f t="shared" si="160"/>
        <v>43734</v>
      </c>
      <c r="M2096">
        <f t="shared" si="161"/>
        <v>21189.200006172061</v>
      </c>
      <c r="N2096">
        <f t="shared" si="162"/>
        <v>22295.700000070035</v>
      </c>
      <c r="O2096">
        <f t="shared" si="163"/>
        <v>25544.900000520051</v>
      </c>
      <c r="P2096">
        <f t="shared" si="164"/>
        <v>31498.10000564903</v>
      </c>
    </row>
    <row r="2097" spans="1:16" x14ac:dyDescent="0.4">
      <c r="A2097" s="1">
        <v>2019</v>
      </c>
      <c r="B2097" s="1">
        <v>9</v>
      </c>
      <c r="C2097" s="1">
        <v>27</v>
      </c>
      <c r="D2097" s="1">
        <v>15.80000019073486</v>
      </c>
      <c r="E2097" s="1">
        <v>14</v>
      </c>
      <c r="F2097" s="1">
        <v>13.39999961853027</v>
      </c>
      <c r="G2097" s="1">
        <v>8.1000003814697266</v>
      </c>
      <c r="H2097">
        <f>IF(D2097&lt;&gt;"",MAX('DDD Model Calculations'!$D$20-'Weather Data'!D2097,0),MAX('DDD Model Calculations'!$D$20-AVERAGE('Weather Data'!D2096,'Weather Data'!D2098),0))</f>
        <v>2.1999998092651403</v>
      </c>
      <c r="I2097">
        <f>IF(E2097&lt;&gt;"",MAX('DDD Model Calculations'!$D$20-'Weather Data'!E2097,0),MAX('DDD Model Calculations'!$D$20-AVERAGE('Weather Data'!E2096,'Weather Data'!E2098),0))</f>
        <v>4</v>
      </c>
      <c r="J2097">
        <f>IF(F2097&lt;&gt;"",MAX('DDD Model Calculations'!$D$20-'Weather Data'!F2097,0),MAX('DDD Model Calculations'!$D$20-AVERAGE('Weather Data'!F2096,'Weather Data'!F2098),0))</f>
        <v>4.6000003814697301</v>
      </c>
      <c r="K2097">
        <f>IF(G2097&lt;&gt;"",MAX('DDD Model Calculations'!$D$20-'Weather Data'!G2097,0),MAX('DDD Model Calculations'!$D$20-AVERAGE('Weather Data'!G2096,'Weather Data'!G2098),0))</f>
        <v>9.8999996185302734</v>
      </c>
      <c r="L2097" s="2">
        <f t="shared" si="160"/>
        <v>43735</v>
      </c>
      <c r="M2097">
        <f t="shared" si="161"/>
        <v>21191.400005981326</v>
      </c>
      <c r="N2097">
        <f t="shared" si="162"/>
        <v>22299.700000070035</v>
      </c>
      <c r="O2097">
        <f t="shared" si="163"/>
        <v>25549.50000090152</v>
      </c>
      <c r="P2097">
        <f t="shared" si="164"/>
        <v>31508.00000526756</v>
      </c>
    </row>
    <row r="2098" spans="1:16" x14ac:dyDescent="0.4">
      <c r="A2098" s="1">
        <v>2019</v>
      </c>
      <c r="B2098" s="1">
        <v>9</v>
      </c>
      <c r="C2098" s="1">
        <v>28</v>
      </c>
      <c r="D2098" s="1">
        <v>16.39999961853027</v>
      </c>
      <c r="E2098" s="1">
        <v>14.60000038146973</v>
      </c>
      <c r="F2098" s="1">
        <v>13.5</v>
      </c>
      <c r="G2098" s="1">
        <v>7.5</v>
      </c>
      <c r="H2098">
        <f>IF(D2098&lt;&gt;"",MAX('DDD Model Calculations'!$D$20-'Weather Data'!D2098,0),MAX('DDD Model Calculations'!$D$20-AVERAGE('Weather Data'!D2097,'Weather Data'!D2099),0))</f>
        <v>1.6000003814697301</v>
      </c>
      <c r="I2098">
        <f>IF(E2098&lt;&gt;"",MAX('DDD Model Calculations'!$D$20-'Weather Data'!E2098,0),MAX('DDD Model Calculations'!$D$20-AVERAGE('Weather Data'!E2097,'Weather Data'!E2099),0))</f>
        <v>3.3999996185302699</v>
      </c>
      <c r="J2098">
        <f>IF(F2098&lt;&gt;"",MAX('DDD Model Calculations'!$D$20-'Weather Data'!F2098,0),MAX('DDD Model Calculations'!$D$20-AVERAGE('Weather Data'!F2097,'Weather Data'!F2099),0))</f>
        <v>4.5</v>
      </c>
      <c r="K2098">
        <f>IF(G2098&lt;&gt;"",MAX('DDD Model Calculations'!$D$20-'Weather Data'!G2098,0),MAX('DDD Model Calculations'!$D$20-AVERAGE('Weather Data'!G2097,'Weather Data'!G2099),0))</f>
        <v>10.5</v>
      </c>
      <c r="L2098" s="2">
        <f t="shared" si="160"/>
        <v>43736</v>
      </c>
      <c r="M2098">
        <f t="shared" si="161"/>
        <v>21193.000006362796</v>
      </c>
      <c r="N2098">
        <f t="shared" si="162"/>
        <v>22303.099999688566</v>
      </c>
      <c r="O2098">
        <f t="shared" si="163"/>
        <v>25554.00000090152</v>
      </c>
      <c r="P2098">
        <f t="shared" si="164"/>
        <v>31518.50000526756</v>
      </c>
    </row>
    <row r="2099" spans="1:16" x14ac:dyDescent="0.4">
      <c r="A2099" s="1">
        <v>2019</v>
      </c>
      <c r="B2099" s="1">
        <v>9</v>
      </c>
      <c r="C2099" s="1">
        <v>29</v>
      </c>
      <c r="D2099" s="1">
        <v>11.80000019073486</v>
      </c>
      <c r="E2099" s="1">
        <v>12.60000038146973</v>
      </c>
      <c r="F2099" s="1">
        <v>10.10000038146973</v>
      </c>
      <c r="G2099" s="1">
        <v>7.1999998092651367</v>
      </c>
      <c r="H2099">
        <f>IF(D2099&lt;&gt;"",MAX('DDD Model Calculations'!$D$20-'Weather Data'!D2099,0),MAX('DDD Model Calculations'!$D$20-AVERAGE('Weather Data'!D2098,'Weather Data'!D2100),0))</f>
        <v>6.1999998092651403</v>
      </c>
      <c r="I2099">
        <f>IF(E2099&lt;&gt;"",MAX('DDD Model Calculations'!$D$20-'Weather Data'!E2099,0),MAX('DDD Model Calculations'!$D$20-AVERAGE('Weather Data'!E2098,'Weather Data'!E2100),0))</f>
        <v>5.3999996185302699</v>
      </c>
      <c r="J2099">
        <f>IF(F2099&lt;&gt;"",MAX('DDD Model Calculations'!$D$20-'Weather Data'!F2099,0),MAX('DDD Model Calculations'!$D$20-AVERAGE('Weather Data'!F2098,'Weather Data'!F2100),0))</f>
        <v>7.8999996185302699</v>
      </c>
      <c r="K2099">
        <f>IF(G2099&lt;&gt;"",MAX('DDD Model Calculations'!$D$20-'Weather Data'!G2099,0),MAX('DDD Model Calculations'!$D$20-AVERAGE('Weather Data'!G2098,'Weather Data'!G2100),0))</f>
        <v>10.800000190734863</v>
      </c>
      <c r="L2099" s="2">
        <f t="shared" si="160"/>
        <v>43737</v>
      </c>
      <c r="M2099">
        <f t="shared" si="161"/>
        <v>21199.200006172061</v>
      </c>
      <c r="N2099">
        <f t="shared" si="162"/>
        <v>22308.499999307096</v>
      </c>
      <c r="O2099">
        <f t="shared" si="163"/>
        <v>25561.900000520051</v>
      </c>
      <c r="P2099">
        <f t="shared" si="164"/>
        <v>31529.300005458295</v>
      </c>
    </row>
    <row r="2100" spans="1:16" x14ac:dyDescent="0.4">
      <c r="A2100" s="1">
        <v>2019</v>
      </c>
      <c r="B2100" s="1">
        <v>9</v>
      </c>
      <c r="C2100" s="1">
        <v>30</v>
      </c>
      <c r="D2100" s="1">
        <v>14.89999961853027</v>
      </c>
      <c r="E2100" s="1">
        <v>17.20000076293945</v>
      </c>
      <c r="F2100" s="1">
        <v>10.69999980926514</v>
      </c>
      <c r="G2100" s="1">
        <v>11.89999961853027</v>
      </c>
      <c r="H2100">
        <f>IF(D2100&lt;&gt;"",MAX('DDD Model Calculations'!$D$20-'Weather Data'!D2100,0),MAX('DDD Model Calculations'!$D$20-AVERAGE('Weather Data'!D2099,'Weather Data'!D2101),0))</f>
        <v>3.1000003814697301</v>
      </c>
      <c r="I2100">
        <f>IF(E2100&lt;&gt;"",MAX('DDD Model Calculations'!$D$20-'Weather Data'!E2100,0),MAX('DDD Model Calculations'!$D$20-AVERAGE('Weather Data'!E2099,'Weather Data'!E2101),0))</f>
        <v>0.79999923706055043</v>
      </c>
      <c r="J2100">
        <f>IF(F2100&lt;&gt;"",MAX('DDD Model Calculations'!$D$20-'Weather Data'!F2100,0),MAX('DDD Model Calculations'!$D$20-AVERAGE('Weather Data'!F2099,'Weather Data'!F2101),0))</f>
        <v>7.3000001907348597</v>
      </c>
      <c r="K2100">
        <f>IF(G2100&lt;&gt;"",MAX('DDD Model Calculations'!$D$20-'Weather Data'!G2100,0),MAX('DDD Model Calculations'!$D$20-AVERAGE('Weather Data'!G2099,'Weather Data'!G2101),0))</f>
        <v>6.1000003814697301</v>
      </c>
      <c r="L2100" s="2">
        <f t="shared" si="160"/>
        <v>43738</v>
      </c>
      <c r="M2100">
        <f t="shared" si="161"/>
        <v>21202.300006553531</v>
      </c>
      <c r="N2100">
        <f t="shared" si="162"/>
        <v>22309.299998544157</v>
      </c>
      <c r="O2100">
        <f t="shared" si="163"/>
        <v>25569.200000710785</v>
      </c>
      <c r="P2100">
        <f t="shared" si="164"/>
        <v>31535.400005839765</v>
      </c>
    </row>
    <row r="2101" spans="1:16" x14ac:dyDescent="0.4">
      <c r="A2101" s="1">
        <v>2019</v>
      </c>
      <c r="B2101" s="1">
        <v>10</v>
      </c>
      <c r="C2101" s="1">
        <v>1</v>
      </c>
      <c r="D2101" s="1">
        <v>23.10000038146973</v>
      </c>
      <c r="E2101" s="1">
        <v>22.39999961853027</v>
      </c>
      <c r="F2101" s="1">
        <v>12.80000019073486</v>
      </c>
      <c r="G2101" s="1">
        <v>8.1000003814697266</v>
      </c>
      <c r="H2101">
        <f>IF(D2101&lt;&gt;"",MAX('DDD Model Calculations'!$D$20-'Weather Data'!D2101,0),MAX('DDD Model Calculations'!$D$20-AVERAGE('Weather Data'!D2100,'Weather Data'!D2102),0))</f>
        <v>0</v>
      </c>
      <c r="I2101">
        <f>IF(E2101&lt;&gt;"",MAX('DDD Model Calculations'!$D$20-'Weather Data'!E2101,0),MAX('DDD Model Calculations'!$D$20-AVERAGE('Weather Data'!E2100,'Weather Data'!E2102),0))</f>
        <v>0</v>
      </c>
      <c r="J2101">
        <f>IF(F2101&lt;&gt;"",MAX('DDD Model Calculations'!$D$20-'Weather Data'!F2101,0),MAX('DDD Model Calculations'!$D$20-AVERAGE('Weather Data'!F2100,'Weather Data'!F2102),0))</f>
        <v>5.1999998092651403</v>
      </c>
      <c r="K2101">
        <f>IF(G2101&lt;&gt;"",MAX('DDD Model Calculations'!$D$20-'Weather Data'!G2101,0),MAX('DDD Model Calculations'!$D$20-AVERAGE('Weather Data'!G2100,'Weather Data'!G2102),0))</f>
        <v>9.8999996185302734</v>
      </c>
      <c r="L2101" s="2">
        <f t="shared" si="160"/>
        <v>43739</v>
      </c>
      <c r="M2101">
        <f t="shared" si="161"/>
        <v>21202.300006553531</v>
      </c>
      <c r="N2101">
        <f t="shared" si="162"/>
        <v>22309.299998544157</v>
      </c>
      <c r="O2101">
        <f t="shared" si="163"/>
        <v>25574.400000520051</v>
      </c>
      <c r="P2101">
        <f t="shared" si="164"/>
        <v>31545.300005458295</v>
      </c>
    </row>
    <row r="2102" spans="1:16" x14ac:dyDescent="0.4">
      <c r="A2102" s="1">
        <v>2019</v>
      </c>
      <c r="B2102" s="1">
        <v>10</v>
      </c>
      <c r="C2102" s="1">
        <v>2</v>
      </c>
      <c r="D2102" s="1">
        <v>14.30000019073486</v>
      </c>
      <c r="E2102" s="1">
        <v>14.69999980926514</v>
      </c>
      <c r="F2102" s="1">
        <v>10</v>
      </c>
      <c r="G2102" s="1">
        <v>4.8000001907348633</v>
      </c>
      <c r="H2102">
        <f>IF(D2102&lt;&gt;"",MAX('DDD Model Calculations'!$D$20-'Weather Data'!D2102,0),MAX('DDD Model Calculations'!$D$20-AVERAGE('Weather Data'!D2101,'Weather Data'!D2103),0))</f>
        <v>3.6999998092651403</v>
      </c>
      <c r="I2102">
        <f>IF(E2102&lt;&gt;"",MAX('DDD Model Calculations'!$D$20-'Weather Data'!E2102,0),MAX('DDD Model Calculations'!$D$20-AVERAGE('Weather Data'!E2101,'Weather Data'!E2103),0))</f>
        <v>3.3000001907348597</v>
      </c>
      <c r="J2102">
        <f>IF(F2102&lt;&gt;"",MAX('DDD Model Calculations'!$D$20-'Weather Data'!F2102,0),MAX('DDD Model Calculations'!$D$20-AVERAGE('Weather Data'!F2101,'Weather Data'!F2103),0))</f>
        <v>8</v>
      </c>
      <c r="K2102">
        <f>IF(G2102&lt;&gt;"",MAX('DDD Model Calculations'!$D$20-'Weather Data'!G2102,0),MAX('DDD Model Calculations'!$D$20-AVERAGE('Weather Data'!G2101,'Weather Data'!G2103),0))</f>
        <v>13.199999809265137</v>
      </c>
      <c r="L2102" s="2">
        <f t="shared" si="160"/>
        <v>43740</v>
      </c>
      <c r="M2102">
        <f t="shared" si="161"/>
        <v>21206.000006362796</v>
      </c>
      <c r="N2102">
        <f t="shared" si="162"/>
        <v>22312.599998734891</v>
      </c>
      <c r="O2102">
        <f t="shared" si="163"/>
        <v>25582.400000520051</v>
      </c>
      <c r="P2102">
        <f t="shared" si="164"/>
        <v>31558.50000526756</v>
      </c>
    </row>
    <row r="2103" spans="1:16" x14ac:dyDescent="0.4">
      <c r="A2103" s="1">
        <v>2019</v>
      </c>
      <c r="B2103" s="1">
        <v>10</v>
      </c>
      <c r="C2103" s="1">
        <v>3</v>
      </c>
      <c r="D2103" s="1">
        <v>10.19999980926514</v>
      </c>
      <c r="E2103" s="1">
        <v>11.5</v>
      </c>
      <c r="F2103" s="1">
        <v>6</v>
      </c>
      <c r="G2103" s="1">
        <v>4.4000000953674316</v>
      </c>
      <c r="H2103">
        <f>IF(D2103&lt;&gt;"",MAX('DDD Model Calculations'!$D$20-'Weather Data'!D2103,0),MAX('DDD Model Calculations'!$D$20-AVERAGE('Weather Data'!D2102,'Weather Data'!D2104),0))</f>
        <v>7.8000001907348597</v>
      </c>
      <c r="I2103">
        <f>IF(E2103&lt;&gt;"",MAX('DDD Model Calculations'!$D$20-'Weather Data'!E2103,0),MAX('DDD Model Calculations'!$D$20-AVERAGE('Weather Data'!E2102,'Weather Data'!E2104),0))</f>
        <v>6.5</v>
      </c>
      <c r="J2103">
        <f>IF(F2103&lt;&gt;"",MAX('DDD Model Calculations'!$D$20-'Weather Data'!F2103,0),MAX('DDD Model Calculations'!$D$20-AVERAGE('Weather Data'!F2102,'Weather Data'!F2104),0))</f>
        <v>12</v>
      </c>
      <c r="K2103">
        <f>IF(G2103&lt;&gt;"",MAX('DDD Model Calculations'!$D$20-'Weather Data'!G2103,0),MAX('DDD Model Calculations'!$D$20-AVERAGE('Weather Data'!G2102,'Weather Data'!G2104),0))</f>
        <v>13.599999904632568</v>
      </c>
      <c r="L2103" s="2">
        <f t="shared" si="160"/>
        <v>43741</v>
      </c>
      <c r="M2103">
        <f t="shared" si="161"/>
        <v>21213.800006553531</v>
      </c>
      <c r="N2103">
        <f t="shared" si="162"/>
        <v>22319.099998734891</v>
      </c>
      <c r="O2103">
        <f t="shared" si="163"/>
        <v>25594.400000520051</v>
      </c>
      <c r="P2103">
        <f t="shared" si="164"/>
        <v>31572.100005172193</v>
      </c>
    </row>
    <row r="2104" spans="1:16" x14ac:dyDescent="0.4">
      <c r="A2104" s="1">
        <v>2019</v>
      </c>
      <c r="B2104" s="1">
        <v>10</v>
      </c>
      <c r="C2104" s="1">
        <v>4</v>
      </c>
      <c r="D2104" s="1">
        <v>8</v>
      </c>
      <c r="E2104" s="1">
        <v>8.1000003814697266</v>
      </c>
      <c r="F2104" s="1">
        <v>6.4000000953674316</v>
      </c>
      <c r="G2104" s="1">
        <v>5</v>
      </c>
      <c r="H2104">
        <f>IF(D2104&lt;&gt;"",MAX('DDD Model Calculations'!$D$20-'Weather Data'!D2104,0),MAX('DDD Model Calculations'!$D$20-AVERAGE('Weather Data'!D2103,'Weather Data'!D2105),0))</f>
        <v>10</v>
      </c>
      <c r="I2104">
        <f>IF(E2104&lt;&gt;"",MAX('DDD Model Calculations'!$D$20-'Weather Data'!E2104,0),MAX('DDD Model Calculations'!$D$20-AVERAGE('Weather Data'!E2103,'Weather Data'!E2105),0))</f>
        <v>9.8999996185302734</v>
      </c>
      <c r="J2104">
        <f>IF(F2104&lt;&gt;"",MAX('DDD Model Calculations'!$D$20-'Weather Data'!F2104,0),MAX('DDD Model Calculations'!$D$20-AVERAGE('Weather Data'!F2103,'Weather Data'!F2105),0))</f>
        <v>11.599999904632568</v>
      </c>
      <c r="K2104">
        <f>IF(G2104&lt;&gt;"",MAX('DDD Model Calculations'!$D$20-'Weather Data'!G2104,0),MAX('DDD Model Calculations'!$D$20-AVERAGE('Weather Data'!G2103,'Weather Data'!G2105),0))</f>
        <v>13</v>
      </c>
      <c r="L2104" s="2">
        <f t="shared" si="160"/>
        <v>43742</v>
      </c>
      <c r="M2104">
        <f t="shared" si="161"/>
        <v>21223.800006553531</v>
      </c>
      <c r="N2104">
        <f t="shared" si="162"/>
        <v>22328.999998353422</v>
      </c>
      <c r="O2104">
        <f t="shared" si="163"/>
        <v>25606.000000424683</v>
      </c>
      <c r="P2104">
        <f t="shared" si="164"/>
        <v>31585.100005172193</v>
      </c>
    </row>
    <row r="2105" spans="1:16" x14ac:dyDescent="0.4">
      <c r="A2105" s="1">
        <v>2019</v>
      </c>
      <c r="B2105" s="1">
        <v>10</v>
      </c>
      <c r="C2105" s="1">
        <v>5</v>
      </c>
      <c r="D2105" s="1">
        <v>8.8000001907348633</v>
      </c>
      <c r="E2105" s="1">
        <v>8.8000001907348633</v>
      </c>
      <c r="F2105" s="1">
        <v>5.0999999046325684</v>
      </c>
      <c r="G2105" s="1">
        <v>8.3999996185302734</v>
      </c>
      <c r="H2105">
        <f>IF(D2105&lt;&gt;"",MAX('DDD Model Calculations'!$D$20-'Weather Data'!D2105,0),MAX('DDD Model Calculations'!$D$20-AVERAGE('Weather Data'!D2104,'Weather Data'!D2106),0))</f>
        <v>9.1999998092651367</v>
      </c>
      <c r="I2105">
        <f>IF(E2105&lt;&gt;"",MAX('DDD Model Calculations'!$D$20-'Weather Data'!E2105,0),MAX('DDD Model Calculations'!$D$20-AVERAGE('Weather Data'!E2104,'Weather Data'!E2106),0))</f>
        <v>9.1999998092651367</v>
      </c>
      <c r="J2105">
        <f>IF(F2105&lt;&gt;"",MAX('DDD Model Calculations'!$D$20-'Weather Data'!F2105,0),MAX('DDD Model Calculations'!$D$20-AVERAGE('Weather Data'!F2104,'Weather Data'!F2106),0))</f>
        <v>12.900000095367432</v>
      </c>
      <c r="K2105">
        <f>IF(G2105&lt;&gt;"",MAX('DDD Model Calculations'!$D$20-'Weather Data'!G2105,0),MAX('DDD Model Calculations'!$D$20-AVERAGE('Weather Data'!G2104,'Weather Data'!G2106),0))</f>
        <v>9.6000003814697266</v>
      </c>
      <c r="L2105" s="2">
        <f t="shared" si="160"/>
        <v>43743</v>
      </c>
      <c r="M2105">
        <f t="shared" si="161"/>
        <v>21233.000006362796</v>
      </c>
      <c r="N2105">
        <f t="shared" si="162"/>
        <v>22338.199998162687</v>
      </c>
      <c r="O2105">
        <f t="shared" si="163"/>
        <v>25618.900000520051</v>
      </c>
      <c r="P2105">
        <f t="shared" si="164"/>
        <v>31594.700005553663</v>
      </c>
    </row>
    <row r="2106" spans="1:16" x14ac:dyDescent="0.4">
      <c r="A2106" s="1">
        <v>2019</v>
      </c>
      <c r="B2106" s="1">
        <v>10</v>
      </c>
      <c r="C2106" s="1">
        <v>6</v>
      </c>
      <c r="D2106" s="1">
        <v>16.60000038146973</v>
      </c>
      <c r="E2106" s="1">
        <v>14.69999980926514</v>
      </c>
      <c r="F2106" s="1">
        <v>11.60000038146973</v>
      </c>
      <c r="G2106" s="1">
        <v>11.19999980926514</v>
      </c>
      <c r="H2106">
        <f>IF(D2106&lt;&gt;"",MAX('DDD Model Calculations'!$D$20-'Weather Data'!D2106,0),MAX('DDD Model Calculations'!$D$20-AVERAGE('Weather Data'!D2105,'Weather Data'!D2107),0))</f>
        <v>1.3999996185302699</v>
      </c>
      <c r="I2106">
        <f>IF(E2106&lt;&gt;"",MAX('DDD Model Calculations'!$D$20-'Weather Data'!E2106,0),MAX('DDD Model Calculations'!$D$20-AVERAGE('Weather Data'!E2105,'Weather Data'!E2107),0))</f>
        <v>3.3000001907348597</v>
      </c>
      <c r="J2106">
        <f>IF(F2106&lt;&gt;"",MAX('DDD Model Calculations'!$D$20-'Weather Data'!F2106,0),MAX('DDD Model Calculations'!$D$20-AVERAGE('Weather Data'!F2105,'Weather Data'!F2107),0))</f>
        <v>6.3999996185302699</v>
      </c>
      <c r="K2106">
        <f>IF(G2106&lt;&gt;"",MAX('DDD Model Calculations'!$D$20-'Weather Data'!G2106,0),MAX('DDD Model Calculations'!$D$20-AVERAGE('Weather Data'!G2105,'Weather Data'!G2107),0))</f>
        <v>6.8000001907348597</v>
      </c>
      <c r="L2106" s="2">
        <f t="shared" si="160"/>
        <v>43744</v>
      </c>
      <c r="M2106">
        <f t="shared" si="161"/>
        <v>21234.400005981326</v>
      </c>
      <c r="N2106">
        <f t="shared" si="162"/>
        <v>22341.499998353422</v>
      </c>
      <c r="O2106">
        <f t="shared" si="163"/>
        <v>25625.300000138581</v>
      </c>
      <c r="P2106">
        <f t="shared" si="164"/>
        <v>31601.500005744398</v>
      </c>
    </row>
    <row r="2107" spans="1:16" x14ac:dyDescent="0.4">
      <c r="A2107" s="1">
        <v>2019</v>
      </c>
      <c r="B2107" s="1">
        <v>10</v>
      </c>
      <c r="C2107" s="1">
        <v>7</v>
      </c>
      <c r="D2107" s="1">
        <v>12.69999980926514</v>
      </c>
      <c r="E2107" s="1">
        <v>12.5</v>
      </c>
      <c r="F2107" s="1">
        <v>12.5</v>
      </c>
      <c r="G2107" s="1">
        <v>7.5999999046325684</v>
      </c>
      <c r="H2107">
        <f>IF(D2107&lt;&gt;"",MAX('DDD Model Calculations'!$D$20-'Weather Data'!D2107,0),MAX('DDD Model Calculations'!$D$20-AVERAGE('Weather Data'!D2106,'Weather Data'!D2108),0))</f>
        <v>5.3000001907348597</v>
      </c>
      <c r="I2107">
        <f>IF(E2107&lt;&gt;"",MAX('DDD Model Calculations'!$D$20-'Weather Data'!E2107,0),MAX('DDD Model Calculations'!$D$20-AVERAGE('Weather Data'!E2106,'Weather Data'!E2108),0))</f>
        <v>5.5</v>
      </c>
      <c r="J2107">
        <f>IF(F2107&lt;&gt;"",MAX('DDD Model Calculations'!$D$20-'Weather Data'!F2107,0),MAX('DDD Model Calculations'!$D$20-AVERAGE('Weather Data'!F2106,'Weather Data'!F2108),0))</f>
        <v>5.5</v>
      </c>
      <c r="K2107">
        <f>IF(G2107&lt;&gt;"",MAX('DDD Model Calculations'!$D$20-'Weather Data'!G2107,0),MAX('DDD Model Calculations'!$D$20-AVERAGE('Weather Data'!G2106,'Weather Data'!G2108),0))</f>
        <v>10.400000095367432</v>
      </c>
      <c r="L2107" s="2">
        <f t="shared" si="160"/>
        <v>43745</v>
      </c>
      <c r="M2107">
        <f t="shared" si="161"/>
        <v>21239.700006172061</v>
      </c>
      <c r="N2107">
        <f t="shared" si="162"/>
        <v>22346.999998353422</v>
      </c>
      <c r="O2107">
        <f t="shared" si="163"/>
        <v>25630.800000138581</v>
      </c>
      <c r="P2107">
        <f t="shared" si="164"/>
        <v>31611.900005839765</v>
      </c>
    </row>
    <row r="2108" spans="1:16" x14ac:dyDescent="0.4">
      <c r="A2108" s="1">
        <v>2019</v>
      </c>
      <c r="B2108" s="1">
        <v>10</v>
      </c>
      <c r="C2108" s="1">
        <v>8</v>
      </c>
      <c r="D2108" s="1">
        <v>12.30000019073486</v>
      </c>
      <c r="E2108" s="1">
        <v>12.30000019073486</v>
      </c>
      <c r="F2108" s="1">
        <v>9.1999998092651367</v>
      </c>
      <c r="G2108" s="1">
        <v>9.1000003814697266</v>
      </c>
      <c r="H2108">
        <f>IF(D2108&lt;&gt;"",MAX('DDD Model Calculations'!$D$20-'Weather Data'!D2108,0),MAX('DDD Model Calculations'!$D$20-AVERAGE('Weather Data'!D2107,'Weather Data'!D2109),0))</f>
        <v>5.6999998092651403</v>
      </c>
      <c r="I2108">
        <f>IF(E2108&lt;&gt;"",MAX('DDD Model Calculations'!$D$20-'Weather Data'!E2108,0),MAX('DDD Model Calculations'!$D$20-AVERAGE('Weather Data'!E2107,'Weather Data'!E2109),0))</f>
        <v>5.6999998092651403</v>
      </c>
      <c r="J2108">
        <f>IF(F2108&lt;&gt;"",MAX('DDD Model Calculations'!$D$20-'Weather Data'!F2108,0),MAX('DDD Model Calculations'!$D$20-AVERAGE('Weather Data'!F2107,'Weather Data'!F2109),0))</f>
        <v>8.8000001907348633</v>
      </c>
      <c r="K2108">
        <f>IF(G2108&lt;&gt;"",MAX('DDD Model Calculations'!$D$20-'Weather Data'!G2108,0),MAX('DDD Model Calculations'!$D$20-AVERAGE('Weather Data'!G2107,'Weather Data'!G2109),0))</f>
        <v>8.8999996185302734</v>
      </c>
      <c r="L2108" s="2">
        <f t="shared" si="160"/>
        <v>43746</v>
      </c>
      <c r="M2108">
        <f t="shared" si="161"/>
        <v>21245.400005981326</v>
      </c>
      <c r="N2108">
        <f t="shared" si="162"/>
        <v>22352.699998162687</v>
      </c>
      <c r="O2108">
        <f t="shared" si="163"/>
        <v>25639.600000329316</v>
      </c>
      <c r="P2108">
        <f t="shared" si="164"/>
        <v>31620.800005458295</v>
      </c>
    </row>
    <row r="2109" spans="1:16" x14ac:dyDescent="0.4">
      <c r="A2109" s="1">
        <v>2019</v>
      </c>
      <c r="B2109" s="1">
        <v>10</v>
      </c>
      <c r="C2109" s="1">
        <v>9</v>
      </c>
      <c r="D2109" s="1">
        <v>11.10000038146973</v>
      </c>
      <c r="E2109" s="1">
        <v>12.80000019073486</v>
      </c>
      <c r="F2109" s="1">
        <v>9.1000003814697266</v>
      </c>
      <c r="G2109" s="1">
        <v>14.10000038146973</v>
      </c>
      <c r="H2109">
        <f>IF(D2109&lt;&gt;"",MAX('DDD Model Calculations'!$D$20-'Weather Data'!D2109,0),MAX('DDD Model Calculations'!$D$20-AVERAGE('Weather Data'!D2108,'Weather Data'!D2110),0))</f>
        <v>6.8999996185302699</v>
      </c>
      <c r="I2109">
        <f>IF(E2109&lt;&gt;"",MAX('DDD Model Calculations'!$D$20-'Weather Data'!E2109,0),MAX('DDD Model Calculations'!$D$20-AVERAGE('Weather Data'!E2108,'Weather Data'!E2110),0))</f>
        <v>5.1999998092651403</v>
      </c>
      <c r="J2109">
        <f>IF(F2109&lt;&gt;"",MAX('DDD Model Calculations'!$D$20-'Weather Data'!F2109,0),MAX('DDD Model Calculations'!$D$20-AVERAGE('Weather Data'!F2108,'Weather Data'!F2110),0))</f>
        <v>8.8999996185302734</v>
      </c>
      <c r="K2109">
        <f>IF(G2109&lt;&gt;"",MAX('DDD Model Calculations'!$D$20-'Weather Data'!G2109,0),MAX('DDD Model Calculations'!$D$20-AVERAGE('Weather Data'!G2108,'Weather Data'!G2110),0))</f>
        <v>3.8999996185302699</v>
      </c>
      <c r="L2109" s="2">
        <f t="shared" si="160"/>
        <v>43747</v>
      </c>
      <c r="M2109">
        <f t="shared" si="161"/>
        <v>21252.300005599856</v>
      </c>
      <c r="N2109">
        <f t="shared" si="162"/>
        <v>22357.899997971952</v>
      </c>
      <c r="O2109">
        <f t="shared" si="163"/>
        <v>25648.499999947846</v>
      </c>
      <c r="P2109">
        <f t="shared" si="164"/>
        <v>31624.700005076826</v>
      </c>
    </row>
    <row r="2110" spans="1:16" x14ac:dyDescent="0.4">
      <c r="A2110" s="1">
        <v>2019</v>
      </c>
      <c r="B2110" s="1">
        <v>10</v>
      </c>
      <c r="C2110" s="1">
        <v>10</v>
      </c>
      <c r="D2110" s="1">
        <v>12</v>
      </c>
      <c r="E2110" s="1">
        <v>12.69999980926514</v>
      </c>
      <c r="F2110" s="1">
        <v>10.69999980926514</v>
      </c>
      <c r="G2110" s="1">
        <v>11.10000038146973</v>
      </c>
      <c r="H2110">
        <f>IF(D2110&lt;&gt;"",MAX('DDD Model Calculations'!$D$20-'Weather Data'!D2110,0),MAX('DDD Model Calculations'!$D$20-AVERAGE('Weather Data'!D2109,'Weather Data'!D2111),0))</f>
        <v>6</v>
      </c>
      <c r="I2110">
        <f>IF(E2110&lt;&gt;"",MAX('DDD Model Calculations'!$D$20-'Weather Data'!E2110,0),MAX('DDD Model Calculations'!$D$20-AVERAGE('Weather Data'!E2109,'Weather Data'!E2111),0))</f>
        <v>5.3000001907348597</v>
      </c>
      <c r="J2110">
        <f>IF(F2110&lt;&gt;"",MAX('DDD Model Calculations'!$D$20-'Weather Data'!F2110,0),MAX('DDD Model Calculations'!$D$20-AVERAGE('Weather Data'!F2109,'Weather Data'!F2111),0))</f>
        <v>7.3000001907348597</v>
      </c>
      <c r="K2110">
        <f>IF(G2110&lt;&gt;"",MAX('DDD Model Calculations'!$D$20-'Weather Data'!G2110,0),MAX('DDD Model Calculations'!$D$20-AVERAGE('Weather Data'!G2109,'Weather Data'!G2111),0))</f>
        <v>6.8999996185302699</v>
      </c>
      <c r="L2110" s="2">
        <f t="shared" si="160"/>
        <v>43748</v>
      </c>
      <c r="M2110">
        <f t="shared" si="161"/>
        <v>21258.300005599856</v>
      </c>
      <c r="N2110">
        <f t="shared" si="162"/>
        <v>22363.199998162687</v>
      </c>
      <c r="O2110">
        <f t="shared" si="163"/>
        <v>25655.800000138581</v>
      </c>
      <c r="P2110">
        <f t="shared" si="164"/>
        <v>31631.600004695356</v>
      </c>
    </row>
    <row r="2111" spans="1:16" x14ac:dyDescent="0.4">
      <c r="A2111" s="1">
        <v>2019</v>
      </c>
      <c r="B2111" s="1">
        <v>10</v>
      </c>
      <c r="C2111" s="1">
        <v>11</v>
      </c>
      <c r="D2111" s="1">
        <v>13.89999961853027</v>
      </c>
      <c r="E2111" s="1">
        <v>15.19999980926514</v>
      </c>
      <c r="F2111" s="1">
        <v>11.39999961853027</v>
      </c>
      <c r="G2111" s="1">
        <v>8.6999998092651367</v>
      </c>
      <c r="H2111">
        <f>IF(D2111&lt;&gt;"",MAX('DDD Model Calculations'!$D$20-'Weather Data'!D2111,0),MAX('DDD Model Calculations'!$D$20-AVERAGE('Weather Data'!D2110,'Weather Data'!D2112),0))</f>
        <v>4.1000003814697301</v>
      </c>
      <c r="I2111">
        <f>IF(E2111&lt;&gt;"",MAX('DDD Model Calculations'!$D$20-'Weather Data'!E2111,0),MAX('DDD Model Calculations'!$D$20-AVERAGE('Weather Data'!E2110,'Weather Data'!E2112),0))</f>
        <v>2.8000001907348597</v>
      </c>
      <c r="J2111">
        <f>IF(F2111&lt;&gt;"",MAX('DDD Model Calculations'!$D$20-'Weather Data'!F2111,0),MAX('DDD Model Calculations'!$D$20-AVERAGE('Weather Data'!F2110,'Weather Data'!F2112),0))</f>
        <v>6.6000003814697301</v>
      </c>
      <c r="K2111">
        <f>IF(G2111&lt;&gt;"",MAX('DDD Model Calculations'!$D$20-'Weather Data'!G2111,0),MAX('DDD Model Calculations'!$D$20-AVERAGE('Weather Data'!G2110,'Weather Data'!G2112),0))</f>
        <v>9.3000001907348633</v>
      </c>
      <c r="L2111" s="2">
        <f t="shared" si="160"/>
        <v>43749</v>
      </c>
      <c r="M2111">
        <f t="shared" si="161"/>
        <v>21262.400005981326</v>
      </c>
      <c r="N2111">
        <f t="shared" si="162"/>
        <v>22365.999998353422</v>
      </c>
      <c r="O2111">
        <f t="shared" si="163"/>
        <v>25662.400000520051</v>
      </c>
      <c r="P2111">
        <f t="shared" si="164"/>
        <v>31640.900004886091</v>
      </c>
    </row>
    <row r="2112" spans="1:16" x14ac:dyDescent="0.4">
      <c r="A2112" s="1">
        <v>2019</v>
      </c>
      <c r="B2112" s="1">
        <v>10</v>
      </c>
      <c r="C2112" s="1">
        <v>12</v>
      </c>
      <c r="D2112" s="1">
        <v>10</v>
      </c>
      <c r="E2112" s="1">
        <v>9.1999998092651367</v>
      </c>
      <c r="F2112" s="1">
        <v>9.5</v>
      </c>
      <c r="G2112" s="1">
        <v>2.4000000953674321</v>
      </c>
      <c r="H2112">
        <f>IF(D2112&lt;&gt;"",MAX('DDD Model Calculations'!$D$20-'Weather Data'!D2112,0),MAX('DDD Model Calculations'!$D$20-AVERAGE('Weather Data'!D2111,'Weather Data'!D2113),0))</f>
        <v>8</v>
      </c>
      <c r="I2112">
        <f>IF(E2112&lt;&gt;"",MAX('DDD Model Calculations'!$D$20-'Weather Data'!E2112,0),MAX('DDD Model Calculations'!$D$20-AVERAGE('Weather Data'!E2111,'Weather Data'!E2113),0))</f>
        <v>8.8000001907348633</v>
      </c>
      <c r="J2112">
        <f>IF(F2112&lt;&gt;"",MAX('DDD Model Calculations'!$D$20-'Weather Data'!F2112,0),MAX('DDD Model Calculations'!$D$20-AVERAGE('Weather Data'!F2111,'Weather Data'!F2113),0))</f>
        <v>8.5</v>
      </c>
      <c r="K2112">
        <f>IF(G2112&lt;&gt;"",MAX('DDD Model Calculations'!$D$20-'Weather Data'!G2112,0),MAX('DDD Model Calculations'!$D$20-AVERAGE('Weather Data'!G2111,'Weather Data'!G2113),0))</f>
        <v>15.599999904632568</v>
      </c>
      <c r="L2112" s="2">
        <f t="shared" si="160"/>
        <v>43750</v>
      </c>
      <c r="M2112">
        <f t="shared" si="161"/>
        <v>21270.400005981326</v>
      </c>
      <c r="N2112">
        <f t="shared" si="162"/>
        <v>22374.799998544157</v>
      </c>
      <c r="O2112">
        <f t="shared" si="163"/>
        <v>25670.900000520051</v>
      </c>
      <c r="P2112">
        <f t="shared" si="164"/>
        <v>31656.500004790723</v>
      </c>
    </row>
    <row r="2113" spans="1:16" x14ac:dyDescent="0.4">
      <c r="A2113" s="1">
        <v>2019</v>
      </c>
      <c r="B2113" s="1">
        <v>10</v>
      </c>
      <c r="C2113" s="1">
        <v>13</v>
      </c>
      <c r="D2113" s="1">
        <v>10.69999980926514</v>
      </c>
      <c r="E2113" s="1">
        <v>10.5</v>
      </c>
      <c r="F2113" s="1">
        <v>8.1000003814697266</v>
      </c>
      <c r="G2113" s="1">
        <v>2.2999999523162842</v>
      </c>
      <c r="H2113">
        <f>IF(D2113&lt;&gt;"",MAX('DDD Model Calculations'!$D$20-'Weather Data'!D2113,0),MAX('DDD Model Calculations'!$D$20-AVERAGE('Weather Data'!D2112,'Weather Data'!D2114),0))</f>
        <v>7.3000001907348597</v>
      </c>
      <c r="I2113">
        <f>IF(E2113&lt;&gt;"",MAX('DDD Model Calculations'!$D$20-'Weather Data'!E2113,0),MAX('DDD Model Calculations'!$D$20-AVERAGE('Weather Data'!E2112,'Weather Data'!E2114),0))</f>
        <v>7.5</v>
      </c>
      <c r="J2113">
        <f>IF(F2113&lt;&gt;"",MAX('DDD Model Calculations'!$D$20-'Weather Data'!F2113,0),MAX('DDD Model Calculations'!$D$20-AVERAGE('Weather Data'!F2112,'Weather Data'!F2114),0))</f>
        <v>9.8999996185302734</v>
      </c>
      <c r="K2113">
        <f>IF(G2113&lt;&gt;"",MAX('DDD Model Calculations'!$D$20-'Weather Data'!G2113,0),MAX('DDD Model Calculations'!$D$20-AVERAGE('Weather Data'!G2112,'Weather Data'!G2114),0))</f>
        <v>15.700000047683716</v>
      </c>
      <c r="L2113" s="2">
        <f t="shared" si="160"/>
        <v>43751</v>
      </c>
      <c r="M2113">
        <f t="shared" si="161"/>
        <v>21277.700006172061</v>
      </c>
      <c r="N2113">
        <f t="shared" si="162"/>
        <v>22382.299998544157</v>
      </c>
      <c r="O2113">
        <f t="shared" si="163"/>
        <v>25680.800000138581</v>
      </c>
      <c r="P2113">
        <f t="shared" si="164"/>
        <v>31672.200004838407</v>
      </c>
    </row>
    <row r="2114" spans="1:16" x14ac:dyDescent="0.4">
      <c r="A2114" s="1">
        <v>2019</v>
      </c>
      <c r="B2114" s="1">
        <v>10</v>
      </c>
      <c r="C2114" s="1">
        <v>14</v>
      </c>
      <c r="D2114" s="1">
        <v>8.6000003814697266</v>
      </c>
      <c r="E2114" s="1">
        <v>6.5999999046325684</v>
      </c>
      <c r="F2114" s="1">
        <v>7.5999999046325684</v>
      </c>
      <c r="G2114" s="1">
        <v>3.7000000476837158</v>
      </c>
      <c r="H2114">
        <f>IF(D2114&lt;&gt;"",MAX('DDD Model Calculations'!$D$20-'Weather Data'!D2114,0),MAX('DDD Model Calculations'!$D$20-AVERAGE('Weather Data'!D2113,'Weather Data'!D2115),0))</f>
        <v>9.3999996185302734</v>
      </c>
      <c r="I2114">
        <f>IF(E2114&lt;&gt;"",MAX('DDD Model Calculations'!$D$20-'Weather Data'!E2114,0),MAX('DDD Model Calculations'!$D$20-AVERAGE('Weather Data'!E2113,'Weather Data'!E2115),0))</f>
        <v>11.400000095367432</v>
      </c>
      <c r="J2114">
        <f>IF(F2114&lt;&gt;"",MAX('DDD Model Calculations'!$D$20-'Weather Data'!F2114,0),MAX('DDD Model Calculations'!$D$20-AVERAGE('Weather Data'!F2113,'Weather Data'!F2115),0))</f>
        <v>10.400000095367432</v>
      </c>
      <c r="K2114">
        <f>IF(G2114&lt;&gt;"",MAX('DDD Model Calculations'!$D$20-'Weather Data'!G2114,0),MAX('DDD Model Calculations'!$D$20-AVERAGE('Weather Data'!G2113,'Weather Data'!G2115),0))</f>
        <v>14.299999952316284</v>
      </c>
      <c r="L2114" s="2">
        <f t="shared" ref="L2114:L2177" si="165">DATE(A2114,B2114,C2114)</f>
        <v>43752</v>
      </c>
      <c r="M2114">
        <f t="shared" si="161"/>
        <v>21287.100005790591</v>
      </c>
      <c r="N2114">
        <f t="shared" si="162"/>
        <v>22393.699998639524</v>
      </c>
      <c r="O2114">
        <f t="shared" si="163"/>
        <v>25691.200000233948</v>
      </c>
      <c r="P2114">
        <f t="shared" si="164"/>
        <v>31686.500004790723</v>
      </c>
    </row>
    <row r="2115" spans="1:16" x14ac:dyDescent="0.4">
      <c r="A2115" s="1">
        <v>2019</v>
      </c>
      <c r="B2115" s="1">
        <v>10</v>
      </c>
      <c r="C2115" s="1">
        <v>15</v>
      </c>
      <c r="D2115" s="1">
        <v>8.6000003814697266</v>
      </c>
      <c r="E2115" s="1">
        <v>7.3000001907348633</v>
      </c>
      <c r="F2115" s="1">
        <v>7.6999998092651367</v>
      </c>
      <c r="G2115" s="1">
        <v>5.6999998092651367</v>
      </c>
      <c r="H2115">
        <f>IF(D2115&lt;&gt;"",MAX('DDD Model Calculations'!$D$20-'Weather Data'!D2115,0),MAX('DDD Model Calculations'!$D$20-AVERAGE('Weather Data'!D2114,'Weather Data'!D2116),0))</f>
        <v>9.3999996185302734</v>
      </c>
      <c r="I2115">
        <f>IF(E2115&lt;&gt;"",MAX('DDD Model Calculations'!$D$20-'Weather Data'!E2115,0),MAX('DDD Model Calculations'!$D$20-AVERAGE('Weather Data'!E2114,'Weather Data'!E2116),0))</f>
        <v>10.699999809265137</v>
      </c>
      <c r="J2115">
        <f>IF(F2115&lt;&gt;"",MAX('DDD Model Calculations'!$D$20-'Weather Data'!F2115,0),MAX('DDD Model Calculations'!$D$20-AVERAGE('Weather Data'!F2114,'Weather Data'!F2116),0))</f>
        <v>10.300000190734863</v>
      </c>
      <c r="K2115">
        <f>IF(G2115&lt;&gt;"",MAX('DDD Model Calculations'!$D$20-'Weather Data'!G2115,0),MAX('DDD Model Calculations'!$D$20-AVERAGE('Weather Data'!G2114,'Weather Data'!G2116),0))</f>
        <v>12.300000190734863</v>
      </c>
      <c r="L2115" s="2">
        <f t="shared" si="165"/>
        <v>43753</v>
      </c>
      <c r="M2115">
        <f t="shared" ref="M2115:M2178" si="166">M2114+H2115</f>
        <v>21296.500005409122</v>
      </c>
      <c r="N2115">
        <f t="shared" ref="N2115:N2178" si="167">N2114+I2115</f>
        <v>22404.399998448789</v>
      </c>
      <c r="O2115">
        <f t="shared" ref="O2115:O2178" si="168">O2114+J2115</f>
        <v>25701.500000424683</v>
      </c>
      <c r="P2115">
        <f t="shared" ref="P2115:P2178" si="169">P2114+K2115</f>
        <v>31698.800004981458</v>
      </c>
    </row>
    <row r="2116" spans="1:16" x14ac:dyDescent="0.4">
      <c r="A2116" s="1">
        <v>2019</v>
      </c>
      <c r="B2116" s="1">
        <v>10</v>
      </c>
      <c r="C2116" s="1">
        <v>16</v>
      </c>
      <c r="D2116" s="1">
        <v>10</v>
      </c>
      <c r="E2116" s="1">
        <v>10.30000019073486</v>
      </c>
      <c r="F2116" s="1">
        <v>10.69999980926514</v>
      </c>
      <c r="G2116" s="1">
        <v>4.4000000953674316</v>
      </c>
      <c r="H2116">
        <f>IF(D2116&lt;&gt;"",MAX('DDD Model Calculations'!$D$20-'Weather Data'!D2116,0),MAX('DDD Model Calculations'!$D$20-AVERAGE('Weather Data'!D2115,'Weather Data'!D2117),0))</f>
        <v>8</v>
      </c>
      <c r="I2116">
        <f>IF(E2116&lt;&gt;"",MAX('DDD Model Calculations'!$D$20-'Weather Data'!E2116,0),MAX('DDD Model Calculations'!$D$20-AVERAGE('Weather Data'!E2115,'Weather Data'!E2117),0))</f>
        <v>7.6999998092651403</v>
      </c>
      <c r="J2116">
        <f>IF(F2116&lt;&gt;"",MAX('DDD Model Calculations'!$D$20-'Weather Data'!F2116,0),MAX('DDD Model Calculations'!$D$20-AVERAGE('Weather Data'!F2115,'Weather Data'!F2117),0))</f>
        <v>7.3000001907348597</v>
      </c>
      <c r="K2116">
        <f>IF(G2116&lt;&gt;"",MAX('DDD Model Calculations'!$D$20-'Weather Data'!G2116,0),MAX('DDD Model Calculations'!$D$20-AVERAGE('Weather Data'!G2115,'Weather Data'!G2117),0))</f>
        <v>13.599999904632568</v>
      </c>
      <c r="L2116" s="2">
        <f t="shared" si="165"/>
        <v>43754</v>
      </c>
      <c r="M2116">
        <f t="shared" si="166"/>
        <v>21304.500005409122</v>
      </c>
      <c r="N2116">
        <f t="shared" si="167"/>
        <v>22412.099998258054</v>
      </c>
      <c r="O2116">
        <f t="shared" si="168"/>
        <v>25708.800000615418</v>
      </c>
      <c r="P2116">
        <f t="shared" si="169"/>
        <v>31712.400004886091</v>
      </c>
    </row>
    <row r="2117" spans="1:16" x14ac:dyDescent="0.4">
      <c r="A2117" s="1">
        <v>2019</v>
      </c>
      <c r="B2117" s="1">
        <v>10</v>
      </c>
      <c r="C2117" s="1">
        <v>17</v>
      </c>
      <c r="D2117" s="1">
        <v>7.6999998092651367</v>
      </c>
      <c r="E2117" s="1">
        <v>6.8000001907348633</v>
      </c>
      <c r="F2117" s="1">
        <v>8.5</v>
      </c>
      <c r="G2117" s="1">
        <v>2.9000000953674321</v>
      </c>
      <c r="H2117">
        <f>IF(D2117&lt;&gt;"",MAX('DDD Model Calculations'!$D$20-'Weather Data'!D2117,0),MAX('DDD Model Calculations'!$D$20-AVERAGE('Weather Data'!D2116,'Weather Data'!D2118),0))</f>
        <v>10.300000190734863</v>
      </c>
      <c r="I2117">
        <f>IF(E2117&lt;&gt;"",MAX('DDD Model Calculations'!$D$20-'Weather Data'!E2117,0),MAX('DDD Model Calculations'!$D$20-AVERAGE('Weather Data'!E2116,'Weather Data'!E2118),0))</f>
        <v>11.199999809265137</v>
      </c>
      <c r="J2117">
        <f>IF(F2117&lt;&gt;"",MAX('DDD Model Calculations'!$D$20-'Weather Data'!F2117,0),MAX('DDD Model Calculations'!$D$20-AVERAGE('Weather Data'!F2116,'Weather Data'!F2118),0))</f>
        <v>9.5</v>
      </c>
      <c r="K2117">
        <f>IF(G2117&lt;&gt;"",MAX('DDD Model Calculations'!$D$20-'Weather Data'!G2117,0),MAX('DDD Model Calculations'!$D$20-AVERAGE('Weather Data'!G2116,'Weather Data'!G2118),0))</f>
        <v>15.099999904632568</v>
      </c>
      <c r="L2117" s="2">
        <f t="shared" si="165"/>
        <v>43755</v>
      </c>
      <c r="M2117">
        <f t="shared" si="166"/>
        <v>21314.800005599856</v>
      </c>
      <c r="N2117">
        <f t="shared" si="167"/>
        <v>22423.299998067319</v>
      </c>
      <c r="O2117">
        <f t="shared" si="168"/>
        <v>25718.300000615418</v>
      </c>
      <c r="P2117">
        <f t="shared" si="169"/>
        <v>31727.500004790723</v>
      </c>
    </row>
    <row r="2118" spans="1:16" x14ac:dyDescent="0.4">
      <c r="A2118" s="1">
        <v>2019</v>
      </c>
      <c r="B2118" s="1">
        <v>10</v>
      </c>
      <c r="C2118" s="1">
        <v>18</v>
      </c>
      <c r="D2118" s="1">
        <v>7.3000001907348633</v>
      </c>
      <c r="E2118" s="1">
        <v>5.6999998092651367</v>
      </c>
      <c r="F2118" s="1">
        <v>5</v>
      </c>
      <c r="G2118" s="1">
        <v>4.3000001907348633</v>
      </c>
      <c r="H2118">
        <f>IF(D2118&lt;&gt;"",MAX('DDD Model Calculations'!$D$20-'Weather Data'!D2118,0),MAX('DDD Model Calculations'!$D$20-AVERAGE('Weather Data'!D2117,'Weather Data'!D2119),0))</f>
        <v>10.699999809265137</v>
      </c>
      <c r="I2118">
        <f>IF(E2118&lt;&gt;"",MAX('DDD Model Calculations'!$D$20-'Weather Data'!E2118,0),MAX('DDD Model Calculations'!$D$20-AVERAGE('Weather Data'!E2117,'Weather Data'!E2119),0))</f>
        <v>12.300000190734863</v>
      </c>
      <c r="J2118">
        <f>IF(F2118&lt;&gt;"",MAX('DDD Model Calculations'!$D$20-'Weather Data'!F2118,0),MAX('DDD Model Calculations'!$D$20-AVERAGE('Weather Data'!F2117,'Weather Data'!F2119),0))</f>
        <v>13</v>
      </c>
      <c r="K2118">
        <f>IF(G2118&lt;&gt;"",MAX('DDD Model Calculations'!$D$20-'Weather Data'!G2118,0),MAX('DDD Model Calculations'!$D$20-AVERAGE('Weather Data'!G2117,'Weather Data'!G2119),0))</f>
        <v>13.699999809265137</v>
      </c>
      <c r="L2118" s="2">
        <f t="shared" si="165"/>
        <v>43756</v>
      </c>
      <c r="M2118">
        <f t="shared" si="166"/>
        <v>21325.500005409122</v>
      </c>
      <c r="N2118">
        <f t="shared" si="167"/>
        <v>22435.599998258054</v>
      </c>
      <c r="O2118">
        <f t="shared" si="168"/>
        <v>25731.300000615418</v>
      </c>
      <c r="P2118">
        <f t="shared" si="169"/>
        <v>31741.200004599988</v>
      </c>
    </row>
    <row r="2119" spans="1:16" x14ac:dyDescent="0.4">
      <c r="A2119" s="1">
        <v>2019</v>
      </c>
      <c r="B2119" s="1">
        <v>10</v>
      </c>
      <c r="C2119" s="1">
        <v>19</v>
      </c>
      <c r="D2119" s="1">
        <v>6.5999999046325684</v>
      </c>
      <c r="E2119" s="1">
        <v>7.0999999046325684</v>
      </c>
      <c r="F2119" s="1">
        <v>4</v>
      </c>
      <c r="G2119" s="1">
        <v>7</v>
      </c>
      <c r="H2119">
        <f>IF(D2119&lt;&gt;"",MAX('DDD Model Calculations'!$D$20-'Weather Data'!D2119,0),MAX('DDD Model Calculations'!$D$20-AVERAGE('Weather Data'!D2118,'Weather Data'!D2120),0))</f>
        <v>11.400000095367432</v>
      </c>
      <c r="I2119">
        <f>IF(E2119&lt;&gt;"",MAX('DDD Model Calculations'!$D$20-'Weather Data'!E2119,0),MAX('DDD Model Calculations'!$D$20-AVERAGE('Weather Data'!E2118,'Weather Data'!E2120),0))</f>
        <v>10.900000095367432</v>
      </c>
      <c r="J2119">
        <f>IF(F2119&lt;&gt;"",MAX('DDD Model Calculations'!$D$20-'Weather Data'!F2119,0),MAX('DDD Model Calculations'!$D$20-AVERAGE('Weather Data'!F2118,'Weather Data'!F2120),0))</f>
        <v>14</v>
      </c>
      <c r="K2119">
        <f>IF(G2119&lt;&gt;"",MAX('DDD Model Calculations'!$D$20-'Weather Data'!G2119,0),MAX('DDD Model Calculations'!$D$20-AVERAGE('Weather Data'!G2118,'Weather Data'!G2120),0))</f>
        <v>11</v>
      </c>
      <c r="L2119" s="2">
        <f t="shared" si="165"/>
        <v>43757</v>
      </c>
      <c r="M2119">
        <f t="shared" si="166"/>
        <v>21336.900005504489</v>
      </c>
      <c r="N2119">
        <f t="shared" si="167"/>
        <v>22446.499998353422</v>
      </c>
      <c r="O2119">
        <f t="shared" si="168"/>
        <v>25745.300000615418</v>
      </c>
      <c r="P2119">
        <f t="shared" si="169"/>
        <v>31752.200004599988</v>
      </c>
    </row>
    <row r="2120" spans="1:16" x14ac:dyDescent="0.4">
      <c r="A2120" s="1">
        <v>2019</v>
      </c>
      <c r="B2120" s="1">
        <v>10</v>
      </c>
      <c r="C2120" s="1">
        <v>20</v>
      </c>
      <c r="D2120" s="1">
        <v>10.60000038146973</v>
      </c>
      <c r="E2120" s="1">
        <v>12.19999980926514</v>
      </c>
      <c r="F2120" s="1">
        <v>7.5</v>
      </c>
      <c r="G2120" s="1">
        <v>7.5</v>
      </c>
      <c r="H2120">
        <f>IF(D2120&lt;&gt;"",MAX('DDD Model Calculations'!$D$20-'Weather Data'!D2120,0),MAX('DDD Model Calculations'!$D$20-AVERAGE('Weather Data'!D2119,'Weather Data'!D2121),0))</f>
        <v>7.3999996185302699</v>
      </c>
      <c r="I2120">
        <f>IF(E2120&lt;&gt;"",MAX('DDD Model Calculations'!$D$20-'Weather Data'!E2120,0),MAX('DDD Model Calculations'!$D$20-AVERAGE('Weather Data'!E2119,'Weather Data'!E2121),0))</f>
        <v>5.8000001907348597</v>
      </c>
      <c r="J2120">
        <f>IF(F2120&lt;&gt;"",MAX('DDD Model Calculations'!$D$20-'Weather Data'!F2120,0),MAX('DDD Model Calculations'!$D$20-AVERAGE('Weather Data'!F2119,'Weather Data'!F2121),0))</f>
        <v>10.5</v>
      </c>
      <c r="K2120">
        <f>IF(G2120&lt;&gt;"",MAX('DDD Model Calculations'!$D$20-'Weather Data'!G2120,0),MAX('DDD Model Calculations'!$D$20-AVERAGE('Weather Data'!G2119,'Weather Data'!G2121),0))</f>
        <v>10.5</v>
      </c>
      <c r="L2120" s="2">
        <f t="shared" si="165"/>
        <v>43758</v>
      </c>
      <c r="M2120">
        <f t="shared" si="166"/>
        <v>21344.300005123019</v>
      </c>
      <c r="N2120">
        <f t="shared" si="167"/>
        <v>22452.299998544157</v>
      </c>
      <c r="O2120">
        <f t="shared" si="168"/>
        <v>25755.800000615418</v>
      </c>
      <c r="P2120">
        <f t="shared" si="169"/>
        <v>31762.700004599988</v>
      </c>
    </row>
    <row r="2121" spans="1:16" x14ac:dyDescent="0.4">
      <c r="A2121" s="1">
        <v>2019</v>
      </c>
      <c r="B2121" s="1">
        <v>10</v>
      </c>
      <c r="C2121" s="1">
        <v>21</v>
      </c>
      <c r="D2121" s="1">
        <v>10.60000038146973</v>
      </c>
      <c r="E2121" s="1">
        <v>12.39999961853027</v>
      </c>
      <c r="F2121" s="1">
        <v>8.8000001907348633</v>
      </c>
      <c r="G2121" s="1">
        <v>8.8000001907348633</v>
      </c>
      <c r="H2121">
        <f>IF(D2121&lt;&gt;"",MAX('DDD Model Calculations'!$D$20-'Weather Data'!D2121,0),MAX('DDD Model Calculations'!$D$20-AVERAGE('Weather Data'!D2120,'Weather Data'!D2122),0))</f>
        <v>7.3999996185302699</v>
      </c>
      <c r="I2121">
        <f>IF(E2121&lt;&gt;"",MAX('DDD Model Calculations'!$D$20-'Weather Data'!E2121,0),MAX('DDD Model Calculations'!$D$20-AVERAGE('Weather Data'!E2120,'Weather Data'!E2122),0))</f>
        <v>5.6000003814697301</v>
      </c>
      <c r="J2121">
        <f>IF(F2121&lt;&gt;"",MAX('DDD Model Calculations'!$D$20-'Weather Data'!F2121,0),MAX('DDD Model Calculations'!$D$20-AVERAGE('Weather Data'!F2120,'Weather Data'!F2122),0))</f>
        <v>9.1999998092651367</v>
      </c>
      <c r="K2121">
        <f>IF(G2121&lt;&gt;"",MAX('DDD Model Calculations'!$D$20-'Weather Data'!G2121,0),MAX('DDD Model Calculations'!$D$20-AVERAGE('Weather Data'!G2120,'Weather Data'!G2122),0))</f>
        <v>9.1999998092651367</v>
      </c>
      <c r="L2121" s="2">
        <f t="shared" si="165"/>
        <v>43759</v>
      </c>
      <c r="M2121">
        <f t="shared" si="166"/>
        <v>21351.700004741549</v>
      </c>
      <c r="N2121">
        <f t="shared" si="167"/>
        <v>22457.899998925626</v>
      </c>
      <c r="O2121">
        <f t="shared" si="168"/>
        <v>25765.000000424683</v>
      </c>
      <c r="P2121">
        <f t="shared" si="169"/>
        <v>31771.900004409254</v>
      </c>
    </row>
    <row r="2122" spans="1:16" x14ac:dyDescent="0.4">
      <c r="A2122" s="1">
        <v>2019</v>
      </c>
      <c r="B2122" s="1">
        <v>10</v>
      </c>
      <c r="C2122" s="1">
        <v>22</v>
      </c>
      <c r="D2122" s="1">
        <v>12.89999961853027</v>
      </c>
      <c r="E2122" s="1">
        <v>11.89999961853027</v>
      </c>
      <c r="F2122" s="1">
        <v>10.5</v>
      </c>
      <c r="G2122" s="1">
        <v>8</v>
      </c>
      <c r="H2122">
        <f>IF(D2122&lt;&gt;"",MAX('DDD Model Calculations'!$D$20-'Weather Data'!D2122,0),MAX('DDD Model Calculations'!$D$20-AVERAGE('Weather Data'!D2121,'Weather Data'!D2123),0))</f>
        <v>5.1000003814697301</v>
      </c>
      <c r="I2122">
        <f>IF(E2122&lt;&gt;"",MAX('DDD Model Calculations'!$D$20-'Weather Data'!E2122,0),MAX('DDD Model Calculations'!$D$20-AVERAGE('Weather Data'!E2121,'Weather Data'!E2123),0))</f>
        <v>6.1000003814697301</v>
      </c>
      <c r="J2122">
        <f>IF(F2122&lt;&gt;"",MAX('DDD Model Calculations'!$D$20-'Weather Data'!F2122,0),MAX('DDD Model Calculations'!$D$20-AVERAGE('Weather Data'!F2121,'Weather Data'!F2123),0))</f>
        <v>7.5</v>
      </c>
      <c r="K2122">
        <f>IF(G2122&lt;&gt;"",MAX('DDD Model Calculations'!$D$20-'Weather Data'!G2122,0),MAX('DDD Model Calculations'!$D$20-AVERAGE('Weather Data'!G2121,'Weather Data'!G2123),0))</f>
        <v>10</v>
      </c>
      <c r="L2122" s="2">
        <f t="shared" si="165"/>
        <v>43760</v>
      </c>
      <c r="M2122">
        <f t="shared" si="166"/>
        <v>21356.800005123019</v>
      </c>
      <c r="N2122">
        <f t="shared" si="167"/>
        <v>22463.999999307096</v>
      </c>
      <c r="O2122">
        <f t="shared" si="168"/>
        <v>25772.500000424683</v>
      </c>
      <c r="P2122">
        <f t="shared" si="169"/>
        <v>31781.900004409254</v>
      </c>
    </row>
    <row r="2123" spans="1:16" x14ac:dyDescent="0.4">
      <c r="A2123" s="1">
        <v>2019</v>
      </c>
      <c r="B2123" s="1">
        <v>10</v>
      </c>
      <c r="C2123" s="1">
        <v>23</v>
      </c>
      <c r="D2123" s="1">
        <v>10.39999961853027</v>
      </c>
      <c r="E2123" s="1">
        <v>9.1999998092651367</v>
      </c>
      <c r="F2123" s="1">
        <v>10.60000038146973</v>
      </c>
      <c r="G2123" s="1">
        <v>4.6999998092651367</v>
      </c>
      <c r="H2123">
        <f>IF(D2123&lt;&gt;"",MAX('DDD Model Calculations'!$D$20-'Weather Data'!D2123,0),MAX('DDD Model Calculations'!$D$20-AVERAGE('Weather Data'!D2122,'Weather Data'!D2124),0))</f>
        <v>7.6000003814697301</v>
      </c>
      <c r="I2123">
        <f>IF(E2123&lt;&gt;"",MAX('DDD Model Calculations'!$D$20-'Weather Data'!E2123,0),MAX('DDD Model Calculations'!$D$20-AVERAGE('Weather Data'!E2122,'Weather Data'!E2124),0))</f>
        <v>8.8000001907348633</v>
      </c>
      <c r="J2123">
        <f>IF(F2123&lt;&gt;"",MAX('DDD Model Calculations'!$D$20-'Weather Data'!F2123,0),MAX('DDD Model Calculations'!$D$20-AVERAGE('Weather Data'!F2122,'Weather Data'!F2124),0))</f>
        <v>7.3999996185302699</v>
      </c>
      <c r="K2123">
        <f>IF(G2123&lt;&gt;"",MAX('DDD Model Calculations'!$D$20-'Weather Data'!G2123,0),MAX('DDD Model Calculations'!$D$20-AVERAGE('Weather Data'!G2122,'Weather Data'!G2124),0))</f>
        <v>13.300000190734863</v>
      </c>
      <c r="L2123" s="2">
        <f t="shared" si="165"/>
        <v>43761</v>
      </c>
      <c r="M2123">
        <f t="shared" si="166"/>
        <v>21364.400005504489</v>
      </c>
      <c r="N2123">
        <f t="shared" si="167"/>
        <v>22472.799999497831</v>
      </c>
      <c r="O2123">
        <f t="shared" si="168"/>
        <v>25779.900000043213</v>
      </c>
      <c r="P2123">
        <f t="shared" si="169"/>
        <v>31795.200004599988</v>
      </c>
    </row>
    <row r="2124" spans="1:16" x14ac:dyDescent="0.4">
      <c r="A2124" s="1">
        <v>2019</v>
      </c>
      <c r="B2124" s="1">
        <v>10</v>
      </c>
      <c r="C2124" s="1">
        <v>24</v>
      </c>
      <c r="D2124" s="1">
        <v>9.1000003814697266</v>
      </c>
      <c r="E2124" s="1">
        <v>8</v>
      </c>
      <c r="F2124" s="1">
        <v>8</v>
      </c>
      <c r="G2124" s="1">
        <v>0.69999998807907104</v>
      </c>
      <c r="H2124">
        <f>IF(D2124&lt;&gt;"",MAX('DDD Model Calculations'!$D$20-'Weather Data'!D2124,0),MAX('DDD Model Calculations'!$D$20-AVERAGE('Weather Data'!D2123,'Weather Data'!D2125),0))</f>
        <v>8.8999996185302734</v>
      </c>
      <c r="I2124">
        <f>IF(E2124&lt;&gt;"",MAX('DDD Model Calculations'!$D$20-'Weather Data'!E2124,0),MAX('DDD Model Calculations'!$D$20-AVERAGE('Weather Data'!E2123,'Weather Data'!E2125),0))</f>
        <v>10</v>
      </c>
      <c r="J2124">
        <f>IF(F2124&lt;&gt;"",MAX('DDD Model Calculations'!$D$20-'Weather Data'!F2124,0),MAX('DDD Model Calculations'!$D$20-AVERAGE('Weather Data'!F2123,'Weather Data'!F2125),0))</f>
        <v>10</v>
      </c>
      <c r="K2124">
        <f>IF(G2124&lt;&gt;"",MAX('DDD Model Calculations'!$D$20-'Weather Data'!G2124,0),MAX('DDD Model Calculations'!$D$20-AVERAGE('Weather Data'!G2123,'Weather Data'!G2125),0))</f>
        <v>17.300000011920929</v>
      </c>
      <c r="L2124" s="2">
        <f t="shared" si="165"/>
        <v>43762</v>
      </c>
      <c r="M2124">
        <f t="shared" si="166"/>
        <v>21373.300005123019</v>
      </c>
      <c r="N2124">
        <f t="shared" si="167"/>
        <v>22482.799999497831</v>
      </c>
      <c r="O2124">
        <f t="shared" si="168"/>
        <v>25789.900000043213</v>
      </c>
      <c r="P2124">
        <f t="shared" si="169"/>
        <v>31812.500004611909</v>
      </c>
    </row>
    <row r="2125" spans="1:16" x14ac:dyDescent="0.4">
      <c r="A2125" s="1">
        <v>2019</v>
      </c>
      <c r="B2125" s="1">
        <v>10</v>
      </c>
      <c r="C2125" s="1">
        <v>25</v>
      </c>
      <c r="D2125" s="1">
        <v>7.9000000953674316</v>
      </c>
      <c r="E2125" s="1">
        <v>5</v>
      </c>
      <c r="F2125" s="1">
        <v>6.4000000953674316</v>
      </c>
      <c r="G2125" s="1">
        <v>2.4000000953674321</v>
      </c>
      <c r="H2125">
        <f>IF(D2125&lt;&gt;"",MAX('DDD Model Calculations'!$D$20-'Weather Data'!D2125,0),MAX('DDD Model Calculations'!$D$20-AVERAGE('Weather Data'!D2124,'Weather Data'!D2126),0))</f>
        <v>10.099999904632568</v>
      </c>
      <c r="I2125">
        <f>IF(E2125&lt;&gt;"",MAX('DDD Model Calculations'!$D$20-'Weather Data'!E2125,0),MAX('DDD Model Calculations'!$D$20-AVERAGE('Weather Data'!E2124,'Weather Data'!E2126),0))</f>
        <v>13</v>
      </c>
      <c r="J2125">
        <f>IF(F2125&lt;&gt;"",MAX('DDD Model Calculations'!$D$20-'Weather Data'!F2125,0),MAX('DDD Model Calculations'!$D$20-AVERAGE('Weather Data'!F2124,'Weather Data'!F2126),0))</f>
        <v>11.599999904632568</v>
      </c>
      <c r="K2125">
        <f>IF(G2125&lt;&gt;"",MAX('DDD Model Calculations'!$D$20-'Weather Data'!G2125,0),MAX('DDD Model Calculations'!$D$20-AVERAGE('Weather Data'!G2124,'Weather Data'!G2126),0))</f>
        <v>15.599999904632568</v>
      </c>
      <c r="L2125" s="2">
        <f t="shared" si="165"/>
        <v>43763</v>
      </c>
      <c r="M2125">
        <f t="shared" si="166"/>
        <v>21383.400005027652</v>
      </c>
      <c r="N2125">
        <f t="shared" si="167"/>
        <v>22495.799999497831</v>
      </c>
      <c r="O2125">
        <f t="shared" si="168"/>
        <v>25801.499999947846</v>
      </c>
      <c r="P2125">
        <f t="shared" si="169"/>
        <v>31828.100004516542</v>
      </c>
    </row>
    <row r="2126" spans="1:16" x14ac:dyDescent="0.4">
      <c r="A2126" s="1">
        <v>2019</v>
      </c>
      <c r="B2126" s="1">
        <v>10</v>
      </c>
      <c r="C2126" s="1">
        <v>26</v>
      </c>
      <c r="D2126" s="1">
        <v>5.8000001907348633</v>
      </c>
      <c r="E2126" s="1">
        <v>4.4000000953674316</v>
      </c>
      <c r="F2126" s="1">
        <v>5.8000001907348633</v>
      </c>
      <c r="G2126" s="1">
        <v>5.6999998092651367</v>
      </c>
      <c r="H2126">
        <f>IF(D2126&lt;&gt;"",MAX('DDD Model Calculations'!$D$20-'Weather Data'!D2126,0),MAX('DDD Model Calculations'!$D$20-AVERAGE('Weather Data'!D2125,'Weather Data'!D2127),0))</f>
        <v>12.199999809265137</v>
      </c>
      <c r="I2126">
        <f>IF(E2126&lt;&gt;"",MAX('DDD Model Calculations'!$D$20-'Weather Data'!E2126,0),MAX('DDD Model Calculations'!$D$20-AVERAGE('Weather Data'!E2125,'Weather Data'!E2127),0))</f>
        <v>13.599999904632568</v>
      </c>
      <c r="J2126">
        <f>IF(F2126&lt;&gt;"",MAX('DDD Model Calculations'!$D$20-'Weather Data'!F2126,0),MAX('DDD Model Calculations'!$D$20-AVERAGE('Weather Data'!F2125,'Weather Data'!F2127),0))</f>
        <v>12.199999809265137</v>
      </c>
      <c r="K2126">
        <f>IF(G2126&lt;&gt;"",MAX('DDD Model Calculations'!$D$20-'Weather Data'!G2126,0),MAX('DDD Model Calculations'!$D$20-AVERAGE('Weather Data'!G2125,'Weather Data'!G2127),0))</f>
        <v>12.300000190734863</v>
      </c>
      <c r="L2126" s="2">
        <f t="shared" si="165"/>
        <v>43764</v>
      </c>
      <c r="M2126">
        <f t="shared" si="166"/>
        <v>21395.600004836917</v>
      </c>
      <c r="N2126">
        <f t="shared" si="167"/>
        <v>22509.399999402463</v>
      </c>
      <c r="O2126">
        <f t="shared" si="168"/>
        <v>25813.699999757111</v>
      </c>
      <c r="P2126">
        <f t="shared" si="169"/>
        <v>31840.400004707277</v>
      </c>
    </row>
    <row r="2127" spans="1:16" x14ac:dyDescent="0.4">
      <c r="A2127" s="1">
        <v>2019</v>
      </c>
      <c r="B2127" s="1">
        <v>10</v>
      </c>
      <c r="C2127" s="1">
        <v>27</v>
      </c>
      <c r="D2127" s="1">
        <v>10.19999980926514</v>
      </c>
      <c r="E2127" s="1">
        <v>10.10000038146973</v>
      </c>
      <c r="F2127" s="1">
        <v>8.1999998092651367</v>
      </c>
      <c r="G2127" s="1">
        <v>3.5999999046325679</v>
      </c>
      <c r="H2127">
        <f>IF(D2127&lt;&gt;"",MAX('DDD Model Calculations'!$D$20-'Weather Data'!D2127,0),MAX('DDD Model Calculations'!$D$20-AVERAGE('Weather Data'!D2126,'Weather Data'!D2128),0))</f>
        <v>7.8000001907348597</v>
      </c>
      <c r="I2127">
        <f>IF(E2127&lt;&gt;"",MAX('DDD Model Calculations'!$D$20-'Weather Data'!E2127,0),MAX('DDD Model Calculations'!$D$20-AVERAGE('Weather Data'!E2126,'Weather Data'!E2128),0))</f>
        <v>7.8999996185302699</v>
      </c>
      <c r="J2127">
        <f>IF(F2127&lt;&gt;"",MAX('DDD Model Calculations'!$D$20-'Weather Data'!F2127,0),MAX('DDD Model Calculations'!$D$20-AVERAGE('Weather Data'!F2126,'Weather Data'!F2128),0))</f>
        <v>9.8000001907348633</v>
      </c>
      <c r="K2127">
        <f>IF(G2127&lt;&gt;"",MAX('DDD Model Calculations'!$D$20-'Weather Data'!G2127,0),MAX('DDD Model Calculations'!$D$20-AVERAGE('Weather Data'!G2126,'Weather Data'!G2128),0))</f>
        <v>14.400000095367432</v>
      </c>
      <c r="L2127" s="2">
        <f t="shared" si="165"/>
        <v>43765</v>
      </c>
      <c r="M2127">
        <f t="shared" si="166"/>
        <v>21403.400005027652</v>
      </c>
      <c r="N2127">
        <f t="shared" si="167"/>
        <v>22517.299999020994</v>
      </c>
      <c r="O2127">
        <f t="shared" si="168"/>
        <v>25823.499999947846</v>
      </c>
      <c r="P2127">
        <f t="shared" si="169"/>
        <v>31854.800004802644</v>
      </c>
    </row>
    <row r="2128" spans="1:16" x14ac:dyDescent="0.4">
      <c r="A2128" s="1">
        <v>2019</v>
      </c>
      <c r="B2128" s="1">
        <v>10</v>
      </c>
      <c r="C2128" s="1">
        <v>28</v>
      </c>
      <c r="D2128" s="1">
        <v>10.39999961853027</v>
      </c>
      <c r="E2128" s="1">
        <v>8.8000001907348633</v>
      </c>
      <c r="F2128" s="1">
        <v>9.8000001907348633</v>
      </c>
      <c r="G2128" s="1">
        <v>0.40000000596046448</v>
      </c>
      <c r="H2128">
        <f>IF(D2128&lt;&gt;"",MAX('DDD Model Calculations'!$D$20-'Weather Data'!D2128,0),MAX('DDD Model Calculations'!$D$20-AVERAGE('Weather Data'!D2127,'Weather Data'!D2129),0))</f>
        <v>7.6000003814697301</v>
      </c>
      <c r="I2128">
        <f>IF(E2128&lt;&gt;"",MAX('DDD Model Calculations'!$D$20-'Weather Data'!E2128,0),MAX('DDD Model Calculations'!$D$20-AVERAGE('Weather Data'!E2127,'Weather Data'!E2129),0))</f>
        <v>9.1999998092651367</v>
      </c>
      <c r="J2128">
        <f>IF(F2128&lt;&gt;"",MAX('DDD Model Calculations'!$D$20-'Weather Data'!F2128,0),MAX('DDD Model Calculations'!$D$20-AVERAGE('Weather Data'!F2127,'Weather Data'!F2129),0))</f>
        <v>8.1999998092651367</v>
      </c>
      <c r="K2128">
        <f>IF(G2128&lt;&gt;"",MAX('DDD Model Calculations'!$D$20-'Weather Data'!G2128,0),MAX('DDD Model Calculations'!$D$20-AVERAGE('Weather Data'!G2127,'Weather Data'!G2129),0))</f>
        <v>17.599999994039536</v>
      </c>
      <c r="L2128" s="2">
        <f t="shared" si="165"/>
        <v>43766</v>
      </c>
      <c r="M2128">
        <f t="shared" si="166"/>
        <v>21411.000005409122</v>
      </c>
      <c r="N2128">
        <f t="shared" si="167"/>
        <v>22526.499998830259</v>
      </c>
      <c r="O2128">
        <f t="shared" si="168"/>
        <v>25831.699999757111</v>
      </c>
      <c r="P2128">
        <f t="shared" si="169"/>
        <v>31872.400004796684</v>
      </c>
    </row>
    <row r="2129" spans="1:16" x14ac:dyDescent="0.4">
      <c r="A2129" s="1">
        <v>2019</v>
      </c>
      <c r="B2129" s="1">
        <v>10</v>
      </c>
      <c r="C2129" s="1">
        <v>29</v>
      </c>
      <c r="D2129" s="1">
        <v>11.19999980926514</v>
      </c>
      <c r="E2129" s="1">
        <v>10</v>
      </c>
      <c r="F2129" s="1">
        <v>11.39999961853027</v>
      </c>
      <c r="G2129" s="1">
        <v>-0.10000000149011611</v>
      </c>
      <c r="H2129">
        <f>IF(D2129&lt;&gt;"",MAX('DDD Model Calculations'!$D$20-'Weather Data'!D2129,0),MAX('DDD Model Calculations'!$D$20-AVERAGE('Weather Data'!D2128,'Weather Data'!D2130),0))</f>
        <v>6.8000001907348597</v>
      </c>
      <c r="I2129">
        <f>IF(E2129&lt;&gt;"",MAX('DDD Model Calculations'!$D$20-'Weather Data'!E2129,0),MAX('DDD Model Calculations'!$D$20-AVERAGE('Weather Data'!E2128,'Weather Data'!E2130),0))</f>
        <v>8</v>
      </c>
      <c r="J2129">
        <f>IF(F2129&lt;&gt;"",MAX('DDD Model Calculations'!$D$20-'Weather Data'!F2129,0),MAX('DDD Model Calculations'!$D$20-AVERAGE('Weather Data'!F2128,'Weather Data'!F2130),0))</f>
        <v>6.6000003814697301</v>
      </c>
      <c r="K2129">
        <f>IF(G2129&lt;&gt;"",MAX('DDD Model Calculations'!$D$20-'Weather Data'!G2129,0),MAX('DDD Model Calculations'!$D$20-AVERAGE('Weather Data'!G2128,'Weather Data'!G2130),0))</f>
        <v>18.100000001490116</v>
      </c>
      <c r="L2129" s="2">
        <f t="shared" si="165"/>
        <v>43767</v>
      </c>
      <c r="M2129">
        <f t="shared" si="166"/>
        <v>21417.800005599856</v>
      </c>
      <c r="N2129">
        <f t="shared" si="167"/>
        <v>22534.499998830259</v>
      </c>
      <c r="O2129">
        <f t="shared" si="168"/>
        <v>25838.300000138581</v>
      </c>
      <c r="P2129">
        <f t="shared" si="169"/>
        <v>31890.500004798174</v>
      </c>
    </row>
    <row r="2130" spans="1:16" x14ac:dyDescent="0.4">
      <c r="A2130" s="1">
        <v>2019</v>
      </c>
      <c r="B2130" s="1">
        <v>10</v>
      </c>
      <c r="C2130" s="1">
        <v>30</v>
      </c>
      <c r="D2130" s="1">
        <v>7.6999998092651367</v>
      </c>
      <c r="E2130" s="1">
        <v>7.0999999046325684</v>
      </c>
      <c r="F2130" s="1">
        <v>10</v>
      </c>
      <c r="G2130" s="1">
        <v>-2.7999999523162842</v>
      </c>
      <c r="H2130">
        <f>IF(D2130&lt;&gt;"",MAX('DDD Model Calculations'!$D$20-'Weather Data'!D2130,0),MAX('DDD Model Calculations'!$D$20-AVERAGE('Weather Data'!D2129,'Weather Data'!D2131),0))</f>
        <v>10.300000190734863</v>
      </c>
      <c r="I2130">
        <f>IF(E2130&lt;&gt;"",MAX('DDD Model Calculations'!$D$20-'Weather Data'!E2130,0),MAX('DDD Model Calculations'!$D$20-AVERAGE('Weather Data'!E2129,'Weather Data'!E2131),0))</f>
        <v>10.900000095367432</v>
      </c>
      <c r="J2130">
        <f>IF(F2130&lt;&gt;"",MAX('DDD Model Calculations'!$D$20-'Weather Data'!F2130,0),MAX('DDD Model Calculations'!$D$20-AVERAGE('Weather Data'!F2129,'Weather Data'!F2131),0))</f>
        <v>8</v>
      </c>
      <c r="K2130">
        <f>IF(G2130&lt;&gt;"",MAX('DDD Model Calculations'!$D$20-'Weather Data'!G2130,0),MAX('DDD Model Calculations'!$D$20-AVERAGE('Weather Data'!G2129,'Weather Data'!G2131),0))</f>
        <v>20.799999952316284</v>
      </c>
      <c r="L2130" s="2">
        <f t="shared" si="165"/>
        <v>43768</v>
      </c>
      <c r="M2130">
        <f t="shared" si="166"/>
        <v>21428.100005790591</v>
      </c>
      <c r="N2130">
        <f t="shared" si="167"/>
        <v>22545.399998925626</v>
      </c>
      <c r="O2130">
        <f t="shared" si="168"/>
        <v>25846.300000138581</v>
      </c>
      <c r="P2130">
        <f t="shared" si="169"/>
        <v>31911.30000475049</v>
      </c>
    </row>
    <row r="2131" spans="1:16" x14ac:dyDescent="0.4">
      <c r="A2131" s="1">
        <v>2019</v>
      </c>
      <c r="B2131" s="1">
        <v>10</v>
      </c>
      <c r="C2131" s="1">
        <v>31</v>
      </c>
      <c r="D2131" s="1">
        <v>7.3000001907348633</v>
      </c>
      <c r="E2131" s="1">
        <v>5.8000001907348633</v>
      </c>
      <c r="F2131" s="1">
        <v>8.3000001907348633</v>
      </c>
      <c r="G2131" s="1">
        <v>-2.2000000476837158</v>
      </c>
      <c r="H2131">
        <f>IF(D2131&lt;&gt;"",MAX('DDD Model Calculations'!$D$20-'Weather Data'!D2131,0),MAX('DDD Model Calculations'!$D$20-AVERAGE('Weather Data'!D2130,'Weather Data'!D2132),0))</f>
        <v>10.699999809265137</v>
      </c>
      <c r="I2131">
        <f>IF(E2131&lt;&gt;"",MAX('DDD Model Calculations'!$D$20-'Weather Data'!E2131,0),MAX('DDD Model Calculations'!$D$20-AVERAGE('Weather Data'!E2130,'Weather Data'!E2132),0))</f>
        <v>12.199999809265137</v>
      </c>
      <c r="J2131">
        <f>IF(F2131&lt;&gt;"",MAX('DDD Model Calculations'!$D$20-'Weather Data'!F2131,0),MAX('DDD Model Calculations'!$D$20-AVERAGE('Weather Data'!F2130,'Weather Data'!F2132),0))</f>
        <v>9.6999998092651367</v>
      </c>
      <c r="K2131">
        <f>IF(G2131&lt;&gt;"",MAX('DDD Model Calculations'!$D$20-'Weather Data'!G2131,0),MAX('DDD Model Calculations'!$D$20-AVERAGE('Weather Data'!G2130,'Weather Data'!G2132),0))</f>
        <v>20.200000047683716</v>
      </c>
      <c r="L2131" s="2">
        <f t="shared" si="165"/>
        <v>43769</v>
      </c>
      <c r="M2131">
        <f t="shared" si="166"/>
        <v>21438.800005599856</v>
      </c>
      <c r="N2131">
        <f t="shared" si="167"/>
        <v>22557.599998734891</v>
      </c>
      <c r="O2131">
        <f t="shared" si="168"/>
        <v>25855.999999947846</v>
      </c>
      <c r="P2131">
        <f t="shared" si="169"/>
        <v>31931.500004798174</v>
      </c>
    </row>
    <row r="2132" spans="1:16" x14ac:dyDescent="0.4">
      <c r="A2132" s="1">
        <v>2019</v>
      </c>
      <c r="B2132" s="1">
        <v>11</v>
      </c>
      <c r="C2132" s="1">
        <v>1</v>
      </c>
      <c r="D2132" s="1">
        <v>3.2999999523162842</v>
      </c>
      <c r="E2132" s="1">
        <v>1.700000047683716</v>
      </c>
      <c r="F2132" s="1">
        <v>2.0999999046325679</v>
      </c>
      <c r="G2132" s="1">
        <v>-1.8999999761581421</v>
      </c>
      <c r="H2132">
        <f>IF(D2132&lt;&gt;"",MAX('DDD Model Calculations'!$D$20-'Weather Data'!D2132,0),MAX('DDD Model Calculations'!$D$20-AVERAGE('Weather Data'!D2131,'Weather Data'!D2133),0))</f>
        <v>14.700000047683716</v>
      </c>
      <c r="I2132">
        <f>IF(E2132&lt;&gt;"",MAX('DDD Model Calculations'!$D$20-'Weather Data'!E2132,0),MAX('DDD Model Calculations'!$D$20-AVERAGE('Weather Data'!E2131,'Weather Data'!E2133),0))</f>
        <v>16.299999952316284</v>
      </c>
      <c r="J2132">
        <f>IF(F2132&lt;&gt;"",MAX('DDD Model Calculations'!$D$20-'Weather Data'!F2132,0),MAX('DDD Model Calculations'!$D$20-AVERAGE('Weather Data'!F2131,'Weather Data'!F2133),0))</f>
        <v>15.900000095367432</v>
      </c>
      <c r="K2132">
        <f>IF(G2132&lt;&gt;"",MAX('DDD Model Calculations'!$D$20-'Weather Data'!G2132,0),MAX('DDD Model Calculations'!$D$20-AVERAGE('Weather Data'!G2131,'Weather Data'!G2133),0))</f>
        <v>19.899999976158142</v>
      </c>
      <c r="L2132" s="2">
        <f t="shared" si="165"/>
        <v>43770</v>
      </c>
      <c r="M2132">
        <f t="shared" si="166"/>
        <v>21453.50000564754</v>
      </c>
      <c r="N2132">
        <f t="shared" si="167"/>
        <v>22573.899998687208</v>
      </c>
      <c r="O2132">
        <f t="shared" si="168"/>
        <v>25871.900000043213</v>
      </c>
      <c r="P2132">
        <f t="shared" si="169"/>
        <v>31951.400004774332</v>
      </c>
    </row>
    <row r="2133" spans="1:16" x14ac:dyDescent="0.4">
      <c r="A2133" s="1">
        <v>2019</v>
      </c>
      <c r="B2133" s="1">
        <v>11</v>
      </c>
      <c r="C2133" s="1">
        <v>2</v>
      </c>
      <c r="D2133" s="1">
        <v>4</v>
      </c>
      <c r="E2133" s="1">
        <v>3.4000000953674321</v>
      </c>
      <c r="F2133" s="1">
        <v>0.20000000298023221</v>
      </c>
      <c r="G2133" s="1">
        <v>-0.5</v>
      </c>
      <c r="H2133">
        <f>IF(D2133&lt;&gt;"",MAX('DDD Model Calculations'!$D$20-'Weather Data'!D2133,0),MAX('DDD Model Calculations'!$D$20-AVERAGE('Weather Data'!D2132,'Weather Data'!D2134),0))</f>
        <v>14</v>
      </c>
      <c r="I2133">
        <f>IF(E2133&lt;&gt;"",MAX('DDD Model Calculations'!$D$20-'Weather Data'!E2133,0),MAX('DDD Model Calculations'!$D$20-AVERAGE('Weather Data'!E2132,'Weather Data'!E2134),0))</f>
        <v>14.599999904632568</v>
      </c>
      <c r="J2133">
        <f>IF(F2133&lt;&gt;"",MAX('DDD Model Calculations'!$D$20-'Weather Data'!F2133,0),MAX('DDD Model Calculations'!$D$20-AVERAGE('Weather Data'!F2132,'Weather Data'!F2134),0))</f>
        <v>17.799999997019768</v>
      </c>
      <c r="K2133">
        <f>IF(G2133&lt;&gt;"",MAX('DDD Model Calculations'!$D$20-'Weather Data'!G2133,0),MAX('DDD Model Calculations'!$D$20-AVERAGE('Weather Data'!G2132,'Weather Data'!G2134),0))</f>
        <v>18.5</v>
      </c>
      <c r="L2133" s="2">
        <f t="shared" si="165"/>
        <v>43771</v>
      </c>
      <c r="M2133">
        <f t="shared" si="166"/>
        <v>21467.50000564754</v>
      </c>
      <c r="N2133">
        <f t="shared" si="167"/>
        <v>22588.49999859184</v>
      </c>
      <c r="O2133">
        <f t="shared" si="168"/>
        <v>25889.700000040233</v>
      </c>
      <c r="P2133">
        <f t="shared" si="169"/>
        <v>31969.900004774332</v>
      </c>
    </row>
    <row r="2134" spans="1:16" x14ac:dyDescent="0.4">
      <c r="A2134" s="1">
        <v>2019</v>
      </c>
      <c r="B2134" s="1">
        <v>11</v>
      </c>
      <c r="C2134" s="1">
        <v>3</v>
      </c>
      <c r="D2134" s="1">
        <v>3.5999999046325679</v>
      </c>
      <c r="E2134" s="1">
        <v>2.0999999046325679</v>
      </c>
      <c r="F2134" s="1">
        <v>3.4000000953674321</v>
      </c>
      <c r="G2134" s="1">
        <v>-0.10000000149011611</v>
      </c>
      <c r="H2134">
        <f>IF(D2134&lt;&gt;"",MAX('DDD Model Calculations'!$D$20-'Weather Data'!D2134,0),MAX('DDD Model Calculations'!$D$20-AVERAGE('Weather Data'!D2133,'Weather Data'!D2135),0))</f>
        <v>14.400000095367432</v>
      </c>
      <c r="I2134">
        <f>IF(E2134&lt;&gt;"",MAX('DDD Model Calculations'!$D$20-'Weather Data'!E2134,0),MAX('DDD Model Calculations'!$D$20-AVERAGE('Weather Data'!E2133,'Weather Data'!E2135),0))</f>
        <v>15.900000095367432</v>
      </c>
      <c r="J2134">
        <f>IF(F2134&lt;&gt;"",MAX('DDD Model Calculations'!$D$20-'Weather Data'!F2134,0),MAX('DDD Model Calculations'!$D$20-AVERAGE('Weather Data'!F2133,'Weather Data'!F2135),0))</f>
        <v>14.599999904632568</v>
      </c>
      <c r="K2134">
        <f>IF(G2134&lt;&gt;"",MAX('DDD Model Calculations'!$D$20-'Weather Data'!G2134,0),MAX('DDD Model Calculations'!$D$20-AVERAGE('Weather Data'!G2133,'Weather Data'!G2135),0))</f>
        <v>18.100000001490116</v>
      </c>
      <c r="L2134" s="2">
        <f t="shared" si="165"/>
        <v>43772</v>
      </c>
      <c r="M2134">
        <f t="shared" si="166"/>
        <v>21481.900005742908</v>
      </c>
      <c r="N2134">
        <f t="shared" si="167"/>
        <v>22604.399998687208</v>
      </c>
      <c r="O2134">
        <f t="shared" si="168"/>
        <v>25904.299999944866</v>
      </c>
      <c r="P2134">
        <f t="shared" si="169"/>
        <v>31988.000004775822</v>
      </c>
    </row>
    <row r="2135" spans="1:16" x14ac:dyDescent="0.4">
      <c r="A2135" s="1">
        <v>2019</v>
      </c>
      <c r="B2135" s="1">
        <v>11</v>
      </c>
      <c r="C2135" s="1">
        <v>4</v>
      </c>
      <c r="D2135" s="1">
        <v>7.3000001907348633</v>
      </c>
      <c r="E2135" s="1">
        <v>7.0999999046325684</v>
      </c>
      <c r="F2135" s="1">
        <v>2.7000000476837158</v>
      </c>
      <c r="G2135" s="1">
        <v>-1.1000000238418579</v>
      </c>
      <c r="H2135">
        <f>IF(D2135&lt;&gt;"",MAX('DDD Model Calculations'!$D$20-'Weather Data'!D2135,0),MAX('DDD Model Calculations'!$D$20-AVERAGE('Weather Data'!D2134,'Weather Data'!D2136),0))</f>
        <v>10.699999809265137</v>
      </c>
      <c r="I2135">
        <f>IF(E2135&lt;&gt;"",MAX('DDD Model Calculations'!$D$20-'Weather Data'!E2135,0),MAX('DDD Model Calculations'!$D$20-AVERAGE('Weather Data'!E2134,'Weather Data'!E2136),0))</f>
        <v>10.900000095367432</v>
      </c>
      <c r="J2135">
        <f>IF(F2135&lt;&gt;"",MAX('DDD Model Calculations'!$D$20-'Weather Data'!F2135,0),MAX('DDD Model Calculations'!$D$20-AVERAGE('Weather Data'!F2134,'Weather Data'!F2136),0))</f>
        <v>15.299999952316284</v>
      </c>
      <c r="K2135">
        <f>IF(G2135&lt;&gt;"",MAX('DDD Model Calculations'!$D$20-'Weather Data'!G2135,0),MAX('DDD Model Calculations'!$D$20-AVERAGE('Weather Data'!G2134,'Weather Data'!G2136),0))</f>
        <v>19.100000023841858</v>
      </c>
      <c r="L2135" s="2">
        <f t="shared" si="165"/>
        <v>43773</v>
      </c>
      <c r="M2135">
        <f t="shared" si="166"/>
        <v>21492.600005552173</v>
      </c>
      <c r="N2135">
        <f t="shared" si="167"/>
        <v>22615.299998782575</v>
      </c>
      <c r="O2135">
        <f t="shared" si="168"/>
        <v>25919.599999897182</v>
      </c>
      <c r="P2135">
        <f t="shared" si="169"/>
        <v>32007.100004799664</v>
      </c>
    </row>
    <row r="2136" spans="1:16" x14ac:dyDescent="0.4">
      <c r="A2136" s="1">
        <v>2019</v>
      </c>
      <c r="B2136" s="1">
        <v>11</v>
      </c>
      <c r="C2136" s="1">
        <v>5</v>
      </c>
      <c r="D2136" s="1">
        <v>4.5</v>
      </c>
      <c r="E2136" s="1">
        <v>3.7000000476837158</v>
      </c>
      <c r="F2136" s="1">
        <v>5.0999999046325684</v>
      </c>
      <c r="G2136" s="1">
        <v>-5.8000001907348633</v>
      </c>
      <c r="H2136">
        <f>IF(D2136&lt;&gt;"",MAX('DDD Model Calculations'!$D$20-'Weather Data'!D2136,0),MAX('DDD Model Calculations'!$D$20-AVERAGE('Weather Data'!D2135,'Weather Data'!D2137),0))</f>
        <v>13.5</v>
      </c>
      <c r="I2136">
        <f>IF(E2136&lt;&gt;"",MAX('DDD Model Calculations'!$D$20-'Weather Data'!E2136,0),MAX('DDD Model Calculations'!$D$20-AVERAGE('Weather Data'!E2135,'Weather Data'!E2137),0))</f>
        <v>14.299999952316284</v>
      </c>
      <c r="J2136">
        <f>IF(F2136&lt;&gt;"",MAX('DDD Model Calculations'!$D$20-'Weather Data'!F2136,0),MAX('DDD Model Calculations'!$D$20-AVERAGE('Weather Data'!F2135,'Weather Data'!F2137),0))</f>
        <v>12.900000095367432</v>
      </c>
      <c r="K2136">
        <f>IF(G2136&lt;&gt;"",MAX('DDD Model Calculations'!$D$20-'Weather Data'!G2136,0),MAX('DDD Model Calculations'!$D$20-AVERAGE('Weather Data'!G2135,'Weather Data'!G2137),0))</f>
        <v>23.800000190734863</v>
      </c>
      <c r="L2136" s="2">
        <f t="shared" si="165"/>
        <v>43774</v>
      </c>
      <c r="M2136">
        <f t="shared" si="166"/>
        <v>21506.100005552173</v>
      </c>
      <c r="N2136">
        <f t="shared" si="167"/>
        <v>22629.599998734891</v>
      </c>
      <c r="O2136">
        <f t="shared" si="168"/>
        <v>25932.499999992549</v>
      </c>
      <c r="P2136">
        <f t="shared" si="169"/>
        <v>32030.900004990399</v>
      </c>
    </row>
    <row r="2137" spans="1:16" x14ac:dyDescent="0.4">
      <c r="A2137" s="1">
        <v>2019</v>
      </c>
      <c r="B2137" s="1">
        <v>11</v>
      </c>
      <c r="C2137" s="1">
        <v>6</v>
      </c>
      <c r="D2137" s="1">
        <v>1.3999999761581421</v>
      </c>
      <c r="E2137" s="1">
        <v>-0.89999997615814209</v>
      </c>
      <c r="F2137" s="1">
        <v>1.6000000238418579</v>
      </c>
      <c r="G2137" s="1">
        <v>-5.8000001907348633</v>
      </c>
      <c r="H2137">
        <f>IF(D2137&lt;&gt;"",MAX('DDD Model Calculations'!$D$20-'Weather Data'!D2137,0),MAX('DDD Model Calculations'!$D$20-AVERAGE('Weather Data'!D2136,'Weather Data'!D2138),0))</f>
        <v>16.600000023841858</v>
      </c>
      <c r="I2137">
        <f>IF(E2137&lt;&gt;"",MAX('DDD Model Calculations'!$D$20-'Weather Data'!E2137,0),MAX('DDD Model Calculations'!$D$20-AVERAGE('Weather Data'!E2136,'Weather Data'!E2138),0))</f>
        <v>18.899999976158142</v>
      </c>
      <c r="J2137">
        <f>IF(F2137&lt;&gt;"",MAX('DDD Model Calculations'!$D$20-'Weather Data'!F2137,0),MAX('DDD Model Calculations'!$D$20-AVERAGE('Weather Data'!F2136,'Weather Data'!F2138),0))</f>
        <v>16.399999976158142</v>
      </c>
      <c r="K2137">
        <f>IF(G2137&lt;&gt;"",MAX('DDD Model Calculations'!$D$20-'Weather Data'!G2137,0),MAX('DDD Model Calculations'!$D$20-AVERAGE('Weather Data'!G2136,'Weather Data'!G2138),0))</f>
        <v>23.800000190734863</v>
      </c>
      <c r="L2137" s="2">
        <f t="shared" si="165"/>
        <v>43775</v>
      </c>
      <c r="M2137">
        <f t="shared" si="166"/>
        <v>21522.700005576015</v>
      </c>
      <c r="N2137">
        <f t="shared" si="167"/>
        <v>22648.49999871105</v>
      </c>
      <c r="O2137">
        <f t="shared" si="168"/>
        <v>25948.899999968708</v>
      </c>
      <c r="P2137">
        <f t="shared" si="169"/>
        <v>32054.700005181134</v>
      </c>
    </row>
    <row r="2138" spans="1:16" x14ac:dyDescent="0.4">
      <c r="A2138" s="1">
        <v>2019</v>
      </c>
      <c r="B2138" s="1">
        <v>11</v>
      </c>
      <c r="C2138" s="1">
        <v>7</v>
      </c>
      <c r="D2138" s="1">
        <v>-0.20000000298023221</v>
      </c>
      <c r="E2138" s="1">
        <v>-1</v>
      </c>
      <c r="F2138" s="1">
        <v>-1.1000000238418579</v>
      </c>
      <c r="G2138" s="1">
        <v>-7.5999999046325684</v>
      </c>
      <c r="H2138">
        <f>IF(D2138&lt;&gt;"",MAX('DDD Model Calculations'!$D$20-'Weather Data'!D2138,0),MAX('DDD Model Calculations'!$D$20-AVERAGE('Weather Data'!D2137,'Weather Data'!D2139),0))</f>
        <v>18.200000002980232</v>
      </c>
      <c r="I2138">
        <f>IF(E2138&lt;&gt;"",MAX('DDD Model Calculations'!$D$20-'Weather Data'!E2138,0),MAX('DDD Model Calculations'!$D$20-AVERAGE('Weather Data'!E2137,'Weather Data'!E2139),0))</f>
        <v>19</v>
      </c>
      <c r="J2138">
        <f>IF(F2138&lt;&gt;"",MAX('DDD Model Calculations'!$D$20-'Weather Data'!F2138,0),MAX('DDD Model Calculations'!$D$20-AVERAGE('Weather Data'!F2137,'Weather Data'!F2139),0))</f>
        <v>19.100000023841858</v>
      </c>
      <c r="K2138">
        <f>IF(G2138&lt;&gt;"",MAX('DDD Model Calculations'!$D$20-'Weather Data'!G2138,0),MAX('DDD Model Calculations'!$D$20-AVERAGE('Weather Data'!G2137,'Weather Data'!G2139),0))</f>
        <v>25.599999904632568</v>
      </c>
      <c r="L2138" s="2">
        <f t="shared" si="165"/>
        <v>43776</v>
      </c>
      <c r="M2138">
        <f t="shared" si="166"/>
        <v>21540.900005578995</v>
      </c>
      <c r="N2138">
        <f t="shared" si="167"/>
        <v>22667.49999871105</v>
      </c>
      <c r="O2138">
        <f t="shared" si="168"/>
        <v>25967.999999992549</v>
      </c>
      <c r="P2138">
        <f t="shared" si="169"/>
        <v>32080.300005085766</v>
      </c>
    </row>
    <row r="2139" spans="1:16" x14ac:dyDescent="0.4">
      <c r="A2139" s="1">
        <v>2019</v>
      </c>
      <c r="B2139" s="1">
        <v>11</v>
      </c>
      <c r="C2139" s="1">
        <v>8</v>
      </c>
      <c r="D2139" s="1">
        <v>-2.5999999046325679</v>
      </c>
      <c r="E2139" s="1">
        <v>-4.8000001907348633</v>
      </c>
      <c r="F2139" s="1">
        <v>-4.5999999046325684</v>
      </c>
      <c r="G2139" s="1">
        <v>-7.4000000953674316</v>
      </c>
      <c r="H2139">
        <f>IF(D2139&lt;&gt;"",MAX('DDD Model Calculations'!$D$20-'Weather Data'!D2139,0),MAX('DDD Model Calculations'!$D$20-AVERAGE('Weather Data'!D2138,'Weather Data'!D2140),0))</f>
        <v>20.599999904632568</v>
      </c>
      <c r="I2139">
        <f>IF(E2139&lt;&gt;"",MAX('DDD Model Calculations'!$D$20-'Weather Data'!E2139,0),MAX('DDD Model Calculations'!$D$20-AVERAGE('Weather Data'!E2138,'Weather Data'!E2140),0))</f>
        <v>22.800000190734863</v>
      </c>
      <c r="J2139">
        <f>IF(F2139&lt;&gt;"",MAX('DDD Model Calculations'!$D$20-'Weather Data'!F2139,0),MAX('DDD Model Calculations'!$D$20-AVERAGE('Weather Data'!F2138,'Weather Data'!F2140),0))</f>
        <v>22.599999904632568</v>
      </c>
      <c r="K2139">
        <f>IF(G2139&lt;&gt;"",MAX('DDD Model Calculations'!$D$20-'Weather Data'!G2139,0),MAX('DDD Model Calculations'!$D$20-AVERAGE('Weather Data'!G2138,'Weather Data'!G2140),0))</f>
        <v>25.400000095367432</v>
      </c>
      <c r="L2139" s="2">
        <f t="shared" si="165"/>
        <v>43777</v>
      </c>
      <c r="M2139">
        <f t="shared" si="166"/>
        <v>21561.500005483627</v>
      </c>
      <c r="N2139">
        <f t="shared" si="167"/>
        <v>22690.299998901784</v>
      </c>
      <c r="O2139">
        <f t="shared" si="168"/>
        <v>25990.599999897182</v>
      </c>
      <c r="P2139">
        <f t="shared" si="169"/>
        <v>32105.700005181134</v>
      </c>
    </row>
    <row r="2140" spans="1:16" x14ac:dyDescent="0.4">
      <c r="A2140" s="1">
        <v>2019</v>
      </c>
      <c r="B2140" s="1">
        <v>11</v>
      </c>
      <c r="C2140" s="1">
        <v>9</v>
      </c>
      <c r="D2140" s="1">
        <v>-0.40000000596046448</v>
      </c>
      <c r="E2140" s="1">
        <v>-3.2999999523162842</v>
      </c>
      <c r="F2140" s="1">
        <v>-4.1999998092651367</v>
      </c>
      <c r="G2140" s="1">
        <v>-3.0999999046325679</v>
      </c>
      <c r="H2140">
        <f>IF(D2140&lt;&gt;"",MAX('DDD Model Calculations'!$D$20-'Weather Data'!D2140,0),MAX('DDD Model Calculations'!$D$20-AVERAGE('Weather Data'!D2139,'Weather Data'!D2141),0))</f>
        <v>18.400000005960464</v>
      </c>
      <c r="I2140">
        <f>IF(E2140&lt;&gt;"",MAX('DDD Model Calculations'!$D$20-'Weather Data'!E2140,0),MAX('DDD Model Calculations'!$D$20-AVERAGE('Weather Data'!E2139,'Weather Data'!E2141),0))</f>
        <v>21.299999952316284</v>
      </c>
      <c r="J2140">
        <f>IF(F2140&lt;&gt;"",MAX('DDD Model Calculations'!$D$20-'Weather Data'!F2140,0),MAX('DDD Model Calculations'!$D$20-AVERAGE('Weather Data'!F2139,'Weather Data'!F2141),0))</f>
        <v>22.199999809265137</v>
      </c>
      <c r="K2140">
        <f>IF(G2140&lt;&gt;"",MAX('DDD Model Calculations'!$D$20-'Weather Data'!G2140,0),MAX('DDD Model Calculations'!$D$20-AVERAGE('Weather Data'!G2139,'Weather Data'!G2141),0))</f>
        <v>21.099999904632568</v>
      </c>
      <c r="L2140" s="2">
        <f t="shared" si="165"/>
        <v>43778</v>
      </c>
      <c r="M2140">
        <f t="shared" si="166"/>
        <v>21579.900005489588</v>
      </c>
      <c r="N2140">
        <f t="shared" si="167"/>
        <v>22711.599998854101</v>
      </c>
      <c r="O2140">
        <f t="shared" si="168"/>
        <v>26012.799999706447</v>
      </c>
      <c r="P2140">
        <f t="shared" si="169"/>
        <v>32126.800005085766</v>
      </c>
    </row>
    <row r="2141" spans="1:16" x14ac:dyDescent="0.4">
      <c r="A2141" s="1">
        <v>2019</v>
      </c>
      <c r="B2141" s="1">
        <v>11</v>
      </c>
      <c r="C2141" s="1">
        <v>10</v>
      </c>
      <c r="D2141" s="1">
        <v>3.0999999046325679</v>
      </c>
      <c r="E2141" s="1">
        <v>2.2000000476837158</v>
      </c>
      <c r="F2141" s="1">
        <v>0.40000000596046448</v>
      </c>
      <c r="G2141" s="1">
        <v>-9.8000001907348633</v>
      </c>
      <c r="H2141">
        <f>IF(D2141&lt;&gt;"",MAX('DDD Model Calculations'!$D$20-'Weather Data'!D2141,0),MAX('DDD Model Calculations'!$D$20-AVERAGE('Weather Data'!D2140,'Weather Data'!D2142),0))</f>
        <v>14.900000095367432</v>
      </c>
      <c r="I2141">
        <f>IF(E2141&lt;&gt;"",MAX('DDD Model Calculations'!$D$20-'Weather Data'!E2141,0),MAX('DDD Model Calculations'!$D$20-AVERAGE('Weather Data'!E2140,'Weather Data'!E2142),0))</f>
        <v>15.799999952316284</v>
      </c>
      <c r="J2141">
        <f>IF(F2141&lt;&gt;"",MAX('DDD Model Calculations'!$D$20-'Weather Data'!F2141,0),MAX('DDD Model Calculations'!$D$20-AVERAGE('Weather Data'!F2140,'Weather Data'!F2142),0))</f>
        <v>17.599999994039536</v>
      </c>
      <c r="K2141">
        <f>IF(G2141&lt;&gt;"",MAX('DDD Model Calculations'!$D$20-'Weather Data'!G2141,0),MAX('DDD Model Calculations'!$D$20-AVERAGE('Weather Data'!G2140,'Weather Data'!G2142),0))</f>
        <v>27.800000190734863</v>
      </c>
      <c r="L2141" s="2">
        <f t="shared" si="165"/>
        <v>43779</v>
      </c>
      <c r="M2141">
        <f t="shared" si="166"/>
        <v>21594.800005584955</v>
      </c>
      <c r="N2141">
        <f t="shared" si="167"/>
        <v>22727.399998806417</v>
      </c>
      <c r="O2141">
        <f t="shared" si="168"/>
        <v>26030.399999700487</v>
      </c>
      <c r="P2141">
        <f t="shared" si="169"/>
        <v>32154.600005276501</v>
      </c>
    </row>
    <row r="2142" spans="1:16" x14ac:dyDescent="0.4">
      <c r="A2142" s="1">
        <v>2019</v>
      </c>
      <c r="B2142" s="1">
        <v>11</v>
      </c>
      <c r="C2142" s="1">
        <v>11</v>
      </c>
      <c r="D2142" s="1">
        <v>-3.9000000953674321</v>
      </c>
      <c r="E2142" s="1">
        <v>-3.2000000476837158</v>
      </c>
      <c r="F2142" s="1">
        <v>-6.0999999046325684</v>
      </c>
      <c r="G2142" s="1">
        <v>-14.89999961853027</v>
      </c>
      <c r="H2142">
        <f>IF(D2142&lt;&gt;"",MAX('DDD Model Calculations'!$D$20-'Weather Data'!D2142,0),MAX('DDD Model Calculations'!$D$20-AVERAGE('Weather Data'!D2141,'Weather Data'!D2143),0))</f>
        <v>21.900000095367432</v>
      </c>
      <c r="I2142">
        <f>IF(E2142&lt;&gt;"",MAX('DDD Model Calculations'!$D$20-'Weather Data'!E2142,0),MAX('DDD Model Calculations'!$D$20-AVERAGE('Weather Data'!E2141,'Weather Data'!E2143),0))</f>
        <v>21.200000047683716</v>
      </c>
      <c r="J2142">
        <f>IF(F2142&lt;&gt;"",MAX('DDD Model Calculations'!$D$20-'Weather Data'!F2142,0),MAX('DDD Model Calculations'!$D$20-AVERAGE('Weather Data'!F2141,'Weather Data'!F2143),0))</f>
        <v>24.099999904632568</v>
      </c>
      <c r="K2142">
        <f>IF(G2142&lt;&gt;"",MAX('DDD Model Calculations'!$D$20-'Weather Data'!G2142,0),MAX('DDD Model Calculations'!$D$20-AVERAGE('Weather Data'!G2141,'Weather Data'!G2143),0))</f>
        <v>32.899999618530273</v>
      </c>
      <c r="L2142" s="2">
        <f t="shared" si="165"/>
        <v>43780</v>
      </c>
      <c r="M2142">
        <f t="shared" si="166"/>
        <v>21616.700005680323</v>
      </c>
      <c r="N2142">
        <f t="shared" si="167"/>
        <v>22748.599998854101</v>
      </c>
      <c r="O2142">
        <f t="shared" si="168"/>
        <v>26054.499999605119</v>
      </c>
      <c r="P2142">
        <f t="shared" si="169"/>
        <v>32187.500004895031</v>
      </c>
    </row>
    <row r="2143" spans="1:16" x14ac:dyDescent="0.4">
      <c r="A2143" s="1">
        <v>2019</v>
      </c>
      <c r="B2143" s="1">
        <v>11</v>
      </c>
      <c r="C2143" s="1">
        <v>12</v>
      </c>
      <c r="D2143" s="1">
        <v>-7.5999999046325684</v>
      </c>
      <c r="E2143" s="1">
        <v>-8</v>
      </c>
      <c r="F2143" s="1">
        <v>-10.60000038146973</v>
      </c>
      <c r="G2143" s="1">
        <v>-12.19999980926514</v>
      </c>
      <c r="H2143">
        <f>IF(D2143&lt;&gt;"",MAX('DDD Model Calculations'!$D$20-'Weather Data'!D2143,0),MAX('DDD Model Calculations'!$D$20-AVERAGE('Weather Data'!D2142,'Weather Data'!D2144),0))</f>
        <v>25.599999904632568</v>
      </c>
      <c r="I2143">
        <f>IF(E2143&lt;&gt;"",MAX('DDD Model Calculations'!$D$20-'Weather Data'!E2143,0),MAX('DDD Model Calculations'!$D$20-AVERAGE('Weather Data'!E2142,'Weather Data'!E2144),0))</f>
        <v>26</v>
      </c>
      <c r="J2143">
        <f>IF(F2143&lt;&gt;"",MAX('DDD Model Calculations'!$D$20-'Weather Data'!F2143,0),MAX('DDD Model Calculations'!$D$20-AVERAGE('Weather Data'!F2142,'Weather Data'!F2144),0))</f>
        <v>28.60000038146973</v>
      </c>
      <c r="K2143">
        <f>IF(G2143&lt;&gt;"",MAX('DDD Model Calculations'!$D$20-'Weather Data'!G2143,0),MAX('DDD Model Calculations'!$D$20-AVERAGE('Weather Data'!G2142,'Weather Data'!G2144),0))</f>
        <v>30.19999980926514</v>
      </c>
      <c r="L2143" s="2">
        <f t="shared" si="165"/>
        <v>43781</v>
      </c>
      <c r="M2143">
        <f t="shared" si="166"/>
        <v>21642.300005584955</v>
      </c>
      <c r="N2143">
        <f t="shared" si="167"/>
        <v>22774.599998854101</v>
      </c>
      <c r="O2143">
        <f t="shared" si="168"/>
        <v>26083.099999986589</v>
      </c>
      <c r="P2143">
        <f t="shared" si="169"/>
        <v>32217.700004704297</v>
      </c>
    </row>
    <row r="2144" spans="1:16" x14ac:dyDescent="0.4">
      <c r="A2144" s="1">
        <v>2019</v>
      </c>
      <c r="B2144" s="1">
        <v>11</v>
      </c>
      <c r="C2144" s="1">
        <v>13</v>
      </c>
      <c r="D2144" s="1">
        <v>-7.8000001907348633</v>
      </c>
      <c r="E2144" s="1">
        <v>-6.5999999046325684</v>
      </c>
      <c r="F2144" s="1">
        <v>-11.60000038146973</v>
      </c>
      <c r="G2144" s="1">
        <v>-5.3000001907348633</v>
      </c>
      <c r="H2144">
        <f>IF(D2144&lt;&gt;"",MAX('DDD Model Calculations'!$D$20-'Weather Data'!D2144,0),MAX('DDD Model Calculations'!$D$20-AVERAGE('Weather Data'!D2143,'Weather Data'!D2145),0))</f>
        <v>25.800000190734863</v>
      </c>
      <c r="I2144">
        <f>IF(E2144&lt;&gt;"",MAX('DDD Model Calculations'!$D$20-'Weather Data'!E2144,0),MAX('DDD Model Calculations'!$D$20-AVERAGE('Weather Data'!E2143,'Weather Data'!E2145),0))</f>
        <v>24.599999904632568</v>
      </c>
      <c r="J2144">
        <f>IF(F2144&lt;&gt;"",MAX('DDD Model Calculations'!$D$20-'Weather Data'!F2144,0),MAX('DDD Model Calculations'!$D$20-AVERAGE('Weather Data'!F2143,'Weather Data'!F2145),0))</f>
        <v>29.60000038146973</v>
      </c>
      <c r="K2144">
        <f>IF(G2144&lt;&gt;"",MAX('DDD Model Calculations'!$D$20-'Weather Data'!G2144,0),MAX('DDD Model Calculations'!$D$20-AVERAGE('Weather Data'!G2143,'Weather Data'!G2145),0))</f>
        <v>23.300000190734863</v>
      </c>
      <c r="L2144" s="2">
        <f t="shared" si="165"/>
        <v>43782</v>
      </c>
      <c r="M2144">
        <f t="shared" si="166"/>
        <v>21668.10000577569</v>
      </c>
      <c r="N2144">
        <f t="shared" si="167"/>
        <v>22799.199998758733</v>
      </c>
      <c r="O2144">
        <f t="shared" si="168"/>
        <v>26112.700000368059</v>
      </c>
      <c r="P2144">
        <f t="shared" si="169"/>
        <v>32241.000004895031</v>
      </c>
    </row>
    <row r="2145" spans="1:16" x14ac:dyDescent="0.4">
      <c r="A2145" s="1">
        <v>2019</v>
      </c>
      <c r="B2145" s="1">
        <v>11</v>
      </c>
      <c r="C2145" s="1">
        <v>14</v>
      </c>
      <c r="D2145" s="1">
        <v>-1</v>
      </c>
      <c r="E2145" s="1">
        <v>-2.2999999523162842</v>
      </c>
      <c r="F2145" s="1">
        <v>-5.4000000953674316</v>
      </c>
      <c r="G2145" s="1">
        <v>-4.0999999046325684</v>
      </c>
      <c r="H2145">
        <f>IF(D2145&lt;&gt;"",MAX('DDD Model Calculations'!$D$20-'Weather Data'!D2145,0),MAX('DDD Model Calculations'!$D$20-AVERAGE('Weather Data'!D2144,'Weather Data'!D2146),0))</f>
        <v>19</v>
      </c>
      <c r="I2145">
        <f>IF(E2145&lt;&gt;"",MAX('DDD Model Calculations'!$D$20-'Weather Data'!E2145,0),MAX('DDD Model Calculations'!$D$20-AVERAGE('Weather Data'!E2144,'Weather Data'!E2146),0))</f>
        <v>20.299999952316284</v>
      </c>
      <c r="J2145">
        <f>IF(F2145&lt;&gt;"",MAX('DDD Model Calculations'!$D$20-'Weather Data'!F2145,0),MAX('DDD Model Calculations'!$D$20-AVERAGE('Weather Data'!F2144,'Weather Data'!F2146),0))</f>
        <v>23.400000095367432</v>
      </c>
      <c r="K2145">
        <f>IF(G2145&lt;&gt;"",MAX('DDD Model Calculations'!$D$20-'Weather Data'!G2145,0),MAX('DDD Model Calculations'!$D$20-AVERAGE('Weather Data'!G2144,'Weather Data'!G2146),0))</f>
        <v>22.099999904632568</v>
      </c>
      <c r="L2145" s="2">
        <f t="shared" si="165"/>
        <v>43783</v>
      </c>
      <c r="M2145">
        <f t="shared" si="166"/>
        <v>21687.10000577569</v>
      </c>
      <c r="N2145">
        <f t="shared" si="167"/>
        <v>22819.49999871105</v>
      </c>
      <c r="O2145">
        <f t="shared" si="168"/>
        <v>26136.100000463426</v>
      </c>
      <c r="P2145">
        <f t="shared" si="169"/>
        <v>32263.100004799664</v>
      </c>
    </row>
    <row r="2146" spans="1:16" x14ac:dyDescent="0.4">
      <c r="A2146" s="1">
        <v>2019</v>
      </c>
      <c r="B2146" s="1">
        <v>11</v>
      </c>
      <c r="C2146" s="1">
        <v>15</v>
      </c>
      <c r="D2146" s="1">
        <v>-1.6000000238418579</v>
      </c>
      <c r="E2146" s="1">
        <v>-2.2999999523162842</v>
      </c>
      <c r="F2146" s="1">
        <v>-5.5</v>
      </c>
      <c r="G2146" s="1">
        <v>-10.30000019073486</v>
      </c>
      <c r="H2146">
        <f>IF(D2146&lt;&gt;"",MAX('DDD Model Calculations'!$D$20-'Weather Data'!D2146,0),MAX('DDD Model Calculations'!$D$20-AVERAGE('Weather Data'!D2145,'Weather Data'!D2147),0))</f>
        <v>19.600000023841858</v>
      </c>
      <c r="I2146">
        <f>IF(E2146&lt;&gt;"",MAX('DDD Model Calculations'!$D$20-'Weather Data'!E2146,0),MAX('DDD Model Calculations'!$D$20-AVERAGE('Weather Data'!E2145,'Weather Data'!E2147),0))</f>
        <v>20.299999952316284</v>
      </c>
      <c r="J2146">
        <f>IF(F2146&lt;&gt;"",MAX('DDD Model Calculations'!$D$20-'Weather Data'!F2146,0),MAX('DDD Model Calculations'!$D$20-AVERAGE('Weather Data'!F2145,'Weather Data'!F2147),0))</f>
        <v>23.5</v>
      </c>
      <c r="K2146">
        <f>IF(G2146&lt;&gt;"",MAX('DDD Model Calculations'!$D$20-'Weather Data'!G2146,0),MAX('DDD Model Calculations'!$D$20-AVERAGE('Weather Data'!G2145,'Weather Data'!G2147),0))</f>
        <v>28.30000019073486</v>
      </c>
      <c r="L2146" s="2">
        <f t="shared" si="165"/>
        <v>43784</v>
      </c>
      <c r="M2146">
        <f t="shared" si="166"/>
        <v>21706.700005799532</v>
      </c>
      <c r="N2146">
        <f t="shared" si="167"/>
        <v>22839.799998663366</v>
      </c>
      <c r="O2146">
        <f t="shared" si="168"/>
        <v>26159.600000463426</v>
      </c>
      <c r="P2146">
        <f t="shared" si="169"/>
        <v>32291.400004990399</v>
      </c>
    </row>
    <row r="2147" spans="1:16" x14ac:dyDescent="0.4">
      <c r="A2147" s="1">
        <v>2019</v>
      </c>
      <c r="B2147" s="1">
        <v>11</v>
      </c>
      <c r="C2147" s="1">
        <v>16</v>
      </c>
      <c r="D2147" s="1">
        <v>-6.8000001907348633</v>
      </c>
      <c r="E2147" s="1">
        <v>-6.3000001907348633</v>
      </c>
      <c r="F2147" s="1">
        <v>-11.5</v>
      </c>
      <c r="G2147" s="1">
        <v>-5.5999999046325684</v>
      </c>
      <c r="H2147">
        <f>IF(D2147&lt;&gt;"",MAX('DDD Model Calculations'!$D$20-'Weather Data'!D2147,0),MAX('DDD Model Calculations'!$D$20-AVERAGE('Weather Data'!D2146,'Weather Data'!D2148),0))</f>
        <v>24.800000190734863</v>
      </c>
      <c r="I2147">
        <f>IF(E2147&lt;&gt;"",MAX('DDD Model Calculations'!$D$20-'Weather Data'!E2147,0),MAX('DDD Model Calculations'!$D$20-AVERAGE('Weather Data'!E2146,'Weather Data'!E2148),0))</f>
        <v>24.300000190734863</v>
      </c>
      <c r="J2147">
        <f>IF(F2147&lt;&gt;"",MAX('DDD Model Calculations'!$D$20-'Weather Data'!F2147,0),MAX('DDD Model Calculations'!$D$20-AVERAGE('Weather Data'!F2146,'Weather Data'!F2148),0))</f>
        <v>29.5</v>
      </c>
      <c r="K2147">
        <f>IF(G2147&lt;&gt;"",MAX('DDD Model Calculations'!$D$20-'Weather Data'!G2147,0),MAX('DDD Model Calculations'!$D$20-AVERAGE('Weather Data'!G2146,'Weather Data'!G2148),0))</f>
        <v>23.599999904632568</v>
      </c>
      <c r="L2147" s="2">
        <f t="shared" si="165"/>
        <v>43785</v>
      </c>
      <c r="M2147">
        <f t="shared" si="166"/>
        <v>21731.500005990267</v>
      </c>
      <c r="N2147">
        <f t="shared" si="167"/>
        <v>22864.099998854101</v>
      </c>
      <c r="O2147">
        <f t="shared" si="168"/>
        <v>26189.100000463426</v>
      </c>
      <c r="P2147">
        <f t="shared" si="169"/>
        <v>32315.000004895031</v>
      </c>
    </row>
    <row r="2148" spans="1:16" x14ac:dyDescent="0.4">
      <c r="A2148" s="1">
        <v>2019</v>
      </c>
      <c r="B2148" s="1">
        <v>11</v>
      </c>
      <c r="C2148" s="1">
        <v>17</v>
      </c>
      <c r="D2148" s="1">
        <v>-2.2999999523162842</v>
      </c>
      <c r="E2148" s="1">
        <v>-2.2000000476837158</v>
      </c>
      <c r="F2148" s="1">
        <v>-8.8000001907348633</v>
      </c>
      <c r="G2148" s="1">
        <v>2.5999999046325679</v>
      </c>
      <c r="H2148">
        <f>IF(D2148&lt;&gt;"",MAX('DDD Model Calculations'!$D$20-'Weather Data'!D2148,0),MAX('DDD Model Calculations'!$D$20-AVERAGE('Weather Data'!D2147,'Weather Data'!D2149),0))</f>
        <v>20.299999952316284</v>
      </c>
      <c r="I2148">
        <f>IF(E2148&lt;&gt;"",MAX('DDD Model Calculations'!$D$20-'Weather Data'!E2148,0),MAX('DDD Model Calculations'!$D$20-AVERAGE('Weather Data'!E2147,'Weather Data'!E2149),0))</f>
        <v>20.200000047683716</v>
      </c>
      <c r="J2148">
        <f>IF(F2148&lt;&gt;"",MAX('DDD Model Calculations'!$D$20-'Weather Data'!F2148,0),MAX('DDD Model Calculations'!$D$20-AVERAGE('Weather Data'!F2147,'Weather Data'!F2149),0))</f>
        <v>26.800000190734863</v>
      </c>
      <c r="K2148">
        <f>IF(G2148&lt;&gt;"",MAX('DDD Model Calculations'!$D$20-'Weather Data'!G2148,0),MAX('DDD Model Calculations'!$D$20-AVERAGE('Weather Data'!G2147,'Weather Data'!G2149),0))</f>
        <v>15.400000095367432</v>
      </c>
      <c r="L2148" s="2">
        <f t="shared" si="165"/>
        <v>43786</v>
      </c>
      <c r="M2148">
        <f t="shared" si="166"/>
        <v>21751.800005942583</v>
      </c>
      <c r="N2148">
        <f t="shared" si="167"/>
        <v>22884.299998901784</v>
      </c>
      <c r="O2148">
        <f t="shared" si="168"/>
        <v>26215.900000654161</v>
      </c>
      <c r="P2148">
        <f t="shared" si="169"/>
        <v>32330.400004990399</v>
      </c>
    </row>
    <row r="2149" spans="1:16" x14ac:dyDescent="0.4">
      <c r="A2149" s="1">
        <v>2019</v>
      </c>
      <c r="B2149" s="1">
        <v>11</v>
      </c>
      <c r="C2149" s="1">
        <v>18</v>
      </c>
      <c r="D2149" s="1">
        <v>0.5</v>
      </c>
      <c r="E2149" s="1">
        <v>2.7000000476837158</v>
      </c>
      <c r="F2149" s="1">
        <v>-3.7999999523162842</v>
      </c>
      <c r="G2149" s="1">
        <v>0.89999997615814209</v>
      </c>
      <c r="H2149">
        <f>IF(D2149&lt;&gt;"",MAX('DDD Model Calculations'!$D$20-'Weather Data'!D2149,0),MAX('DDD Model Calculations'!$D$20-AVERAGE('Weather Data'!D2148,'Weather Data'!D2150),0))</f>
        <v>17.5</v>
      </c>
      <c r="I2149">
        <f>IF(E2149&lt;&gt;"",MAX('DDD Model Calculations'!$D$20-'Weather Data'!E2149,0),MAX('DDD Model Calculations'!$D$20-AVERAGE('Weather Data'!E2148,'Weather Data'!E2150),0))</f>
        <v>15.299999952316284</v>
      </c>
      <c r="J2149">
        <f>IF(F2149&lt;&gt;"",MAX('DDD Model Calculations'!$D$20-'Weather Data'!F2149,0),MAX('DDD Model Calculations'!$D$20-AVERAGE('Weather Data'!F2148,'Weather Data'!F2150),0))</f>
        <v>21.799999952316284</v>
      </c>
      <c r="K2149">
        <f>IF(G2149&lt;&gt;"",MAX('DDD Model Calculations'!$D$20-'Weather Data'!G2149,0),MAX('DDD Model Calculations'!$D$20-AVERAGE('Weather Data'!G2148,'Weather Data'!G2150),0))</f>
        <v>17.100000023841858</v>
      </c>
      <c r="L2149" s="2">
        <f t="shared" si="165"/>
        <v>43787</v>
      </c>
      <c r="M2149">
        <f t="shared" si="166"/>
        <v>21769.300005942583</v>
      </c>
      <c r="N2149">
        <f t="shared" si="167"/>
        <v>22899.599998854101</v>
      </c>
      <c r="O2149">
        <f t="shared" si="168"/>
        <v>26237.700000606477</v>
      </c>
      <c r="P2149">
        <f t="shared" si="169"/>
        <v>32347.500005014241</v>
      </c>
    </row>
    <row r="2150" spans="1:16" x14ac:dyDescent="0.4">
      <c r="A2150" s="1">
        <v>2019</v>
      </c>
      <c r="B2150" s="1">
        <v>11</v>
      </c>
      <c r="C2150" s="1">
        <v>19</v>
      </c>
      <c r="D2150" s="1">
        <v>2.2999999523162842</v>
      </c>
      <c r="E2150" s="1">
        <v>3.2999999523162842</v>
      </c>
      <c r="F2150" s="1">
        <v>-2.5</v>
      </c>
      <c r="G2150" s="1">
        <v>1.200000047683716</v>
      </c>
      <c r="H2150">
        <f>IF(D2150&lt;&gt;"",MAX('DDD Model Calculations'!$D$20-'Weather Data'!D2150,0),MAX('DDD Model Calculations'!$D$20-AVERAGE('Weather Data'!D2149,'Weather Data'!D2151),0))</f>
        <v>15.700000047683716</v>
      </c>
      <c r="I2150">
        <f>IF(E2150&lt;&gt;"",MAX('DDD Model Calculations'!$D$20-'Weather Data'!E2150,0),MAX('DDD Model Calculations'!$D$20-AVERAGE('Weather Data'!E2149,'Weather Data'!E2151),0))</f>
        <v>14.700000047683716</v>
      </c>
      <c r="J2150">
        <f>IF(F2150&lt;&gt;"",MAX('DDD Model Calculations'!$D$20-'Weather Data'!F2150,0),MAX('DDD Model Calculations'!$D$20-AVERAGE('Weather Data'!F2149,'Weather Data'!F2151),0))</f>
        <v>20.5</v>
      </c>
      <c r="K2150">
        <f>IF(G2150&lt;&gt;"",MAX('DDD Model Calculations'!$D$20-'Weather Data'!G2150,0),MAX('DDD Model Calculations'!$D$20-AVERAGE('Weather Data'!G2149,'Weather Data'!G2151),0))</f>
        <v>16.799999952316284</v>
      </c>
      <c r="L2150" s="2">
        <f t="shared" si="165"/>
        <v>43788</v>
      </c>
      <c r="M2150">
        <f t="shared" si="166"/>
        <v>21785.000005990267</v>
      </c>
      <c r="N2150">
        <f t="shared" si="167"/>
        <v>22914.299998901784</v>
      </c>
      <c r="O2150">
        <f t="shared" si="168"/>
        <v>26258.200000606477</v>
      </c>
      <c r="P2150">
        <f t="shared" si="169"/>
        <v>32364.300004966557</v>
      </c>
    </row>
    <row r="2151" spans="1:16" x14ac:dyDescent="0.4">
      <c r="A2151" s="1">
        <v>2019</v>
      </c>
      <c r="B2151" s="1">
        <v>11</v>
      </c>
      <c r="C2151" s="1">
        <v>20</v>
      </c>
      <c r="D2151" s="1">
        <v>3.7000000476837158</v>
      </c>
      <c r="E2151" s="1">
        <v>2.4000000953674321</v>
      </c>
      <c r="F2151" s="1">
        <v>-1.5</v>
      </c>
      <c r="G2151" s="1">
        <v>2.0999999046325679</v>
      </c>
      <c r="H2151">
        <f>IF(D2151&lt;&gt;"",MAX('DDD Model Calculations'!$D$20-'Weather Data'!D2151,0),MAX('DDD Model Calculations'!$D$20-AVERAGE('Weather Data'!D2150,'Weather Data'!D2152),0))</f>
        <v>14.299999952316284</v>
      </c>
      <c r="I2151">
        <f>IF(E2151&lt;&gt;"",MAX('DDD Model Calculations'!$D$20-'Weather Data'!E2151,0),MAX('DDD Model Calculations'!$D$20-AVERAGE('Weather Data'!E2150,'Weather Data'!E2152),0))</f>
        <v>15.599999904632568</v>
      </c>
      <c r="J2151">
        <f>IF(F2151&lt;&gt;"",MAX('DDD Model Calculations'!$D$20-'Weather Data'!F2151,0),MAX('DDD Model Calculations'!$D$20-AVERAGE('Weather Data'!F2150,'Weather Data'!F2152),0))</f>
        <v>19.5</v>
      </c>
      <c r="K2151">
        <f>IF(G2151&lt;&gt;"",MAX('DDD Model Calculations'!$D$20-'Weather Data'!G2151,0),MAX('DDD Model Calculations'!$D$20-AVERAGE('Weather Data'!G2150,'Weather Data'!G2152),0))</f>
        <v>15.900000095367432</v>
      </c>
      <c r="L2151" s="2">
        <f t="shared" si="165"/>
        <v>43789</v>
      </c>
      <c r="M2151">
        <f t="shared" si="166"/>
        <v>21799.300005942583</v>
      </c>
      <c r="N2151">
        <f t="shared" si="167"/>
        <v>22929.899998806417</v>
      </c>
      <c r="O2151">
        <f t="shared" si="168"/>
        <v>26277.700000606477</v>
      </c>
      <c r="P2151">
        <f t="shared" si="169"/>
        <v>32380.200005061924</v>
      </c>
    </row>
    <row r="2152" spans="1:16" x14ac:dyDescent="0.4">
      <c r="A2152" s="1">
        <v>2019</v>
      </c>
      <c r="B2152" s="1">
        <v>11</v>
      </c>
      <c r="C2152" s="1">
        <v>21</v>
      </c>
      <c r="D2152" s="1">
        <v>4.8000001907348633</v>
      </c>
      <c r="E2152" s="1">
        <v>5</v>
      </c>
      <c r="F2152" s="1">
        <v>-0.5</v>
      </c>
      <c r="G2152" s="1">
        <v>-4.5999999046325684</v>
      </c>
      <c r="H2152">
        <f>IF(D2152&lt;&gt;"",MAX('DDD Model Calculations'!$D$20-'Weather Data'!D2152,0),MAX('DDD Model Calculations'!$D$20-AVERAGE('Weather Data'!D2151,'Weather Data'!D2153),0))</f>
        <v>13.199999809265137</v>
      </c>
      <c r="I2152">
        <f>IF(E2152&lt;&gt;"",MAX('DDD Model Calculations'!$D$20-'Weather Data'!E2152,0),MAX('DDD Model Calculations'!$D$20-AVERAGE('Weather Data'!E2151,'Weather Data'!E2153),0))</f>
        <v>13</v>
      </c>
      <c r="J2152">
        <f>IF(F2152&lt;&gt;"",MAX('DDD Model Calculations'!$D$20-'Weather Data'!F2152,0),MAX('DDD Model Calculations'!$D$20-AVERAGE('Weather Data'!F2151,'Weather Data'!F2153),0))</f>
        <v>18.5</v>
      </c>
      <c r="K2152">
        <f>IF(G2152&lt;&gt;"",MAX('DDD Model Calculations'!$D$20-'Weather Data'!G2152,0),MAX('DDD Model Calculations'!$D$20-AVERAGE('Weather Data'!G2151,'Weather Data'!G2153),0))</f>
        <v>22.599999904632568</v>
      </c>
      <c r="L2152" s="2">
        <f t="shared" si="165"/>
        <v>43790</v>
      </c>
      <c r="M2152">
        <f t="shared" si="166"/>
        <v>21812.500005751848</v>
      </c>
      <c r="N2152">
        <f t="shared" si="167"/>
        <v>22942.899998806417</v>
      </c>
      <c r="O2152">
        <f t="shared" si="168"/>
        <v>26296.200000606477</v>
      </c>
      <c r="P2152">
        <f t="shared" si="169"/>
        <v>32402.800004966557</v>
      </c>
    </row>
    <row r="2153" spans="1:16" x14ac:dyDescent="0.4">
      <c r="A2153" s="1">
        <v>2019</v>
      </c>
      <c r="B2153" s="1">
        <v>11</v>
      </c>
      <c r="C2153" s="1">
        <v>22</v>
      </c>
      <c r="D2153" s="1">
        <v>3.9000000953674321</v>
      </c>
      <c r="E2153" s="1">
        <v>1.5</v>
      </c>
      <c r="F2153" s="1">
        <v>0.60000002384185791</v>
      </c>
      <c r="G2153" s="1">
        <v>-5.6999998092651367</v>
      </c>
      <c r="H2153">
        <f>IF(D2153&lt;&gt;"",MAX('DDD Model Calculations'!$D$20-'Weather Data'!D2153,0),MAX('DDD Model Calculations'!$D$20-AVERAGE('Weather Data'!D2152,'Weather Data'!D2154),0))</f>
        <v>14.099999904632568</v>
      </c>
      <c r="I2153">
        <f>IF(E2153&lt;&gt;"",MAX('DDD Model Calculations'!$D$20-'Weather Data'!E2153,0),MAX('DDD Model Calculations'!$D$20-AVERAGE('Weather Data'!E2152,'Weather Data'!E2154),0))</f>
        <v>16.5</v>
      </c>
      <c r="J2153">
        <f>IF(F2153&lt;&gt;"",MAX('DDD Model Calculations'!$D$20-'Weather Data'!F2153,0),MAX('DDD Model Calculations'!$D$20-AVERAGE('Weather Data'!F2152,'Weather Data'!F2154),0))</f>
        <v>17.399999976158142</v>
      </c>
      <c r="K2153">
        <f>IF(G2153&lt;&gt;"",MAX('DDD Model Calculations'!$D$20-'Weather Data'!G2153,0),MAX('DDD Model Calculations'!$D$20-AVERAGE('Weather Data'!G2152,'Weather Data'!G2154),0))</f>
        <v>23.699999809265137</v>
      </c>
      <c r="L2153" s="2">
        <f t="shared" si="165"/>
        <v>43791</v>
      </c>
      <c r="M2153">
        <f t="shared" si="166"/>
        <v>21826.600005656481</v>
      </c>
      <c r="N2153">
        <f t="shared" si="167"/>
        <v>22959.399998806417</v>
      </c>
      <c r="O2153">
        <f t="shared" si="168"/>
        <v>26313.600000582635</v>
      </c>
      <c r="P2153">
        <f t="shared" si="169"/>
        <v>32426.500004775822</v>
      </c>
    </row>
    <row r="2154" spans="1:16" x14ac:dyDescent="0.4">
      <c r="A2154" s="1">
        <v>2019</v>
      </c>
      <c r="B2154" s="1">
        <v>11</v>
      </c>
      <c r="C2154" s="1">
        <v>23</v>
      </c>
      <c r="D2154" s="1">
        <v>1.799999952316284</v>
      </c>
      <c r="E2154" s="1">
        <v>-0.30000001192092901</v>
      </c>
      <c r="F2154" s="1">
        <v>-1.700000047683716</v>
      </c>
      <c r="G2154" s="1">
        <v>-2.5</v>
      </c>
      <c r="H2154">
        <f>IF(D2154&lt;&gt;"",MAX('DDD Model Calculations'!$D$20-'Weather Data'!D2154,0),MAX('DDD Model Calculations'!$D$20-AVERAGE('Weather Data'!D2153,'Weather Data'!D2155),0))</f>
        <v>16.200000047683716</v>
      </c>
      <c r="I2154">
        <f>IF(E2154&lt;&gt;"",MAX('DDD Model Calculations'!$D$20-'Weather Data'!E2154,0),MAX('DDD Model Calculations'!$D$20-AVERAGE('Weather Data'!E2153,'Weather Data'!E2155),0))</f>
        <v>18.300000011920929</v>
      </c>
      <c r="J2154">
        <f>IF(F2154&lt;&gt;"",MAX('DDD Model Calculations'!$D$20-'Weather Data'!F2154,0),MAX('DDD Model Calculations'!$D$20-AVERAGE('Weather Data'!F2153,'Weather Data'!F2155),0))</f>
        <v>19.700000047683716</v>
      </c>
      <c r="K2154">
        <f>IF(G2154&lt;&gt;"",MAX('DDD Model Calculations'!$D$20-'Weather Data'!G2154,0),MAX('DDD Model Calculations'!$D$20-AVERAGE('Weather Data'!G2153,'Weather Data'!G2155),0))</f>
        <v>20.5</v>
      </c>
      <c r="L2154" s="2">
        <f t="shared" si="165"/>
        <v>43792</v>
      </c>
      <c r="M2154">
        <f t="shared" si="166"/>
        <v>21842.800005704165</v>
      </c>
      <c r="N2154">
        <f t="shared" si="167"/>
        <v>22977.699998818338</v>
      </c>
      <c r="O2154">
        <f t="shared" si="168"/>
        <v>26333.300000630319</v>
      </c>
      <c r="P2154">
        <f t="shared" si="169"/>
        <v>32447.000004775822</v>
      </c>
    </row>
    <row r="2155" spans="1:16" x14ac:dyDescent="0.4">
      <c r="A2155" s="1">
        <v>2019</v>
      </c>
      <c r="B2155" s="1">
        <v>11</v>
      </c>
      <c r="C2155" s="1">
        <v>24</v>
      </c>
      <c r="D2155" s="1">
        <v>1.700000047683716</v>
      </c>
      <c r="E2155" s="1">
        <v>2</v>
      </c>
      <c r="F2155" s="1">
        <v>-0.30000001192092901</v>
      </c>
      <c r="G2155" s="1">
        <v>1.6000000238418579</v>
      </c>
      <c r="H2155">
        <f>IF(D2155&lt;&gt;"",MAX('DDD Model Calculations'!$D$20-'Weather Data'!D2155,0),MAX('DDD Model Calculations'!$D$20-AVERAGE('Weather Data'!D2154,'Weather Data'!D2156),0))</f>
        <v>16.299999952316284</v>
      </c>
      <c r="I2155">
        <f>IF(E2155&lt;&gt;"",MAX('DDD Model Calculations'!$D$20-'Weather Data'!E2155,0),MAX('DDD Model Calculations'!$D$20-AVERAGE('Weather Data'!E2154,'Weather Data'!E2156),0))</f>
        <v>16</v>
      </c>
      <c r="J2155">
        <f>IF(F2155&lt;&gt;"",MAX('DDD Model Calculations'!$D$20-'Weather Data'!F2155,0),MAX('DDD Model Calculations'!$D$20-AVERAGE('Weather Data'!F2154,'Weather Data'!F2156),0))</f>
        <v>18.300000011920929</v>
      </c>
      <c r="K2155">
        <f>IF(G2155&lt;&gt;"",MAX('DDD Model Calculations'!$D$20-'Weather Data'!G2155,0),MAX('DDD Model Calculations'!$D$20-AVERAGE('Weather Data'!G2154,'Weather Data'!G2156),0))</f>
        <v>16.399999976158142</v>
      </c>
      <c r="L2155" s="2">
        <f t="shared" si="165"/>
        <v>43793</v>
      </c>
      <c r="M2155">
        <f t="shared" si="166"/>
        <v>21859.100005656481</v>
      </c>
      <c r="N2155">
        <f t="shared" si="167"/>
        <v>22993.699998818338</v>
      </c>
      <c r="O2155">
        <f t="shared" si="168"/>
        <v>26351.60000064224</v>
      </c>
      <c r="P2155">
        <f t="shared" si="169"/>
        <v>32463.40000475198</v>
      </c>
    </row>
    <row r="2156" spans="1:16" x14ac:dyDescent="0.4">
      <c r="A2156" s="1">
        <v>2019</v>
      </c>
      <c r="B2156" s="1">
        <v>11</v>
      </c>
      <c r="C2156" s="1">
        <v>25</v>
      </c>
      <c r="D2156" s="1">
        <v>4.8000001907348633</v>
      </c>
      <c r="E2156" s="1">
        <v>5.3000001907348633</v>
      </c>
      <c r="F2156" s="1">
        <v>3.9000000953674321</v>
      </c>
      <c r="G2156" s="1">
        <v>0.40000000596046448</v>
      </c>
      <c r="H2156">
        <f>IF(D2156&lt;&gt;"",MAX('DDD Model Calculations'!$D$20-'Weather Data'!D2156,0),MAX('DDD Model Calculations'!$D$20-AVERAGE('Weather Data'!D2155,'Weather Data'!D2157),0))</f>
        <v>13.199999809265137</v>
      </c>
      <c r="I2156">
        <f>IF(E2156&lt;&gt;"",MAX('DDD Model Calculations'!$D$20-'Weather Data'!E2156,0),MAX('DDD Model Calculations'!$D$20-AVERAGE('Weather Data'!E2155,'Weather Data'!E2157),0))</f>
        <v>12.699999809265137</v>
      </c>
      <c r="J2156">
        <f>IF(F2156&lt;&gt;"",MAX('DDD Model Calculations'!$D$20-'Weather Data'!F2156,0),MAX('DDD Model Calculations'!$D$20-AVERAGE('Weather Data'!F2155,'Weather Data'!F2157),0))</f>
        <v>14.099999904632568</v>
      </c>
      <c r="K2156">
        <f>IF(G2156&lt;&gt;"",MAX('DDD Model Calculations'!$D$20-'Weather Data'!G2156,0),MAX('DDD Model Calculations'!$D$20-AVERAGE('Weather Data'!G2155,'Weather Data'!G2157),0))</f>
        <v>17.599999994039536</v>
      </c>
      <c r="L2156" s="2">
        <f t="shared" si="165"/>
        <v>43794</v>
      </c>
      <c r="M2156">
        <f t="shared" si="166"/>
        <v>21872.300005465746</v>
      </c>
      <c r="N2156">
        <f t="shared" si="167"/>
        <v>23006.399998627603</v>
      </c>
      <c r="O2156">
        <f t="shared" si="168"/>
        <v>26365.700000546873</v>
      </c>
      <c r="P2156">
        <f t="shared" si="169"/>
        <v>32481.00000474602</v>
      </c>
    </row>
    <row r="2157" spans="1:16" x14ac:dyDescent="0.4">
      <c r="A2157" s="1">
        <v>2019</v>
      </c>
      <c r="B2157" s="1">
        <v>11</v>
      </c>
      <c r="C2157" s="1">
        <v>26</v>
      </c>
      <c r="D2157" s="1">
        <v>6.4000000953674316</v>
      </c>
      <c r="E2157" s="1">
        <v>7.5</v>
      </c>
      <c r="F2157" s="1">
        <v>4.4000000953674316</v>
      </c>
      <c r="G2157" s="1">
        <v>-2.9000000953674321</v>
      </c>
      <c r="H2157">
        <f>IF(D2157&lt;&gt;"",MAX('DDD Model Calculations'!$D$20-'Weather Data'!D2157,0),MAX('DDD Model Calculations'!$D$20-AVERAGE('Weather Data'!D2156,'Weather Data'!D2158),0))</f>
        <v>11.599999904632568</v>
      </c>
      <c r="I2157">
        <f>IF(E2157&lt;&gt;"",MAX('DDD Model Calculations'!$D$20-'Weather Data'!E2157,0),MAX('DDD Model Calculations'!$D$20-AVERAGE('Weather Data'!E2156,'Weather Data'!E2158),0))</f>
        <v>10.5</v>
      </c>
      <c r="J2157">
        <f>IF(F2157&lt;&gt;"",MAX('DDD Model Calculations'!$D$20-'Weather Data'!F2157,0),MAX('DDD Model Calculations'!$D$20-AVERAGE('Weather Data'!F2156,'Weather Data'!F2158),0))</f>
        <v>13.599999904632568</v>
      </c>
      <c r="K2157">
        <f>IF(G2157&lt;&gt;"",MAX('DDD Model Calculations'!$D$20-'Weather Data'!G2157,0),MAX('DDD Model Calculations'!$D$20-AVERAGE('Weather Data'!G2156,'Weather Data'!G2158),0))</f>
        <v>20.900000095367432</v>
      </c>
      <c r="L2157" s="2">
        <f t="shared" si="165"/>
        <v>43795</v>
      </c>
      <c r="M2157">
        <f t="shared" si="166"/>
        <v>21883.900005370378</v>
      </c>
      <c r="N2157">
        <f t="shared" si="167"/>
        <v>23016.899998627603</v>
      </c>
      <c r="O2157">
        <f t="shared" si="168"/>
        <v>26379.300000451505</v>
      </c>
      <c r="P2157">
        <f t="shared" si="169"/>
        <v>32501.900004841387</v>
      </c>
    </row>
    <row r="2158" spans="1:16" x14ac:dyDescent="0.4">
      <c r="A2158" s="1">
        <v>2019</v>
      </c>
      <c r="B2158" s="1">
        <v>11</v>
      </c>
      <c r="C2158" s="1">
        <v>27</v>
      </c>
      <c r="D2158" s="1">
        <v>7.0999999046325684</v>
      </c>
      <c r="E2158" s="1">
        <v>7.0999999046325684</v>
      </c>
      <c r="F2158" s="1">
        <v>0.60000002384185791</v>
      </c>
      <c r="G2158" s="1">
        <v>-5.0999999046325684</v>
      </c>
      <c r="H2158">
        <f>IF(D2158&lt;&gt;"",MAX('DDD Model Calculations'!$D$20-'Weather Data'!D2158,0),MAX('DDD Model Calculations'!$D$20-AVERAGE('Weather Data'!D2157,'Weather Data'!D2159),0))</f>
        <v>10.900000095367432</v>
      </c>
      <c r="I2158">
        <f>IF(E2158&lt;&gt;"",MAX('DDD Model Calculations'!$D$20-'Weather Data'!E2158,0),MAX('DDD Model Calculations'!$D$20-AVERAGE('Weather Data'!E2157,'Weather Data'!E2159),0))</f>
        <v>10.900000095367432</v>
      </c>
      <c r="J2158">
        <f>IF(F2158&lt;&gt;"",MAX('DDD Model Calculations'!$D$20-'Weather Data'!F2158,0),MAX('DDD Model Calculations'!$D$20-AVERAGE('Weather Data'!F2157,'Weather Data'!F2159),0))</f>
        <v>17.399999976158142</v>
      </c>
      <c r="K2158">
        <f>IF(G2158&lt;&gt;"",MAX('DDD Model Calculations'!$D$20-'Weather Data'!G2158,0),MAX('DDD Model Calculations'!$D$20-AVERAGE('Weather Data'!G2157,'Weather Data'!G2159),0))</f>
        <v>23.099999904632568</v>
      </c>
      <c r="L2158" s="2">
        <f t="shared" si="165"/>
        <v>43796</v>
      </c>
      <c r="M2158">
        <f t="shared" si="166"/>
        <v>21894.800005465746</v>
      </c>
      <c r="N2158">
        <f t="shared" si="167"/>
        <v>23027.79999872297</v>
      </c>
      <c r="O2158">
        <f t="shared" si="168"/>
        <v>26396.700000427663</v>
      </c>
      <c r="P2158">
        <f t="shared" si="169"/>
        <v>32525.00000474602</v>
      </c>
    </row>
    <row r="2159" spans="1:16" x14ac:dyDescent="0.4">
      <c r="A2159" s="1">
        <v>2019</v>
      </c>
      <c r="B2159" s="1">
        <v>11</v>
      </c>
      <c r="C2159" s="1">
        <v>28</v>
      </c>
      <c r="D2159" s="1">
        <v>1.5</v>
      </c>
      <c r="E2159" s="1">
        <v>0.60000002384185791</v>
      </c>
      <c r="F2159" s="1">
        <v>-0.89999997615814209</v>
      </c>
      <c r="G2159" s="1">
        <v>-6.6999998092651367</v>
      </c>
      <c r="H2159">
        <f>IF(D2159&lt;&gt;"",MAX('DDD Model Calculations'!$D$20-'Weather Data'!D2159,0),MAX('DDD Model Calculations'!$D$20-AVERAGE('Weather Data'!D2158,'Weather Data'!D2160),0))</f>
        <v>16.5</v>
      </c>
      <c r="I2159">
        <f>IF(E2159&lt;&gt;"",MAX('DDD Model Calculations'!$D$20-'Weather Data'!E2159,0),MAX('DDD Model Calculations'!$D$20-AVERAGE('Weather Data'!E2158,'Weather Data'!E2160),0))</f>
        <v>17.399999976158142</v>
      </c>
      <c r="J2159">
        <f>IF(F2159&lt;&gt;"",MAX('DDD Model Calculations'!$D$20-'Weather Data'!F2159,0),MAX('DDD Model Calculations'!$D$20-AVERAGE('Weather Data'!F2158,'Weather Data'!F2160),0))</f>
        <v>18.899999976158142</v>
      </c>
      <c r="K2159">
        <f>IF(G2159&lt;&gt;"",MAX('DDD Model Calculations'!$D$20-'Weather Data'!G2159,0),MAX('DDD Model Calculations'!$D$20-AVERAGE('Weather Data'!G2158,'Weather Data'!G2160),0))</f>
        <v>24.699999809265137</v>
      </c>
      <c r="L2159" s="2">
        <f t="shared" si="165"/>
        <v>43797</v>
      </c>
      <c r="M2159">
        <f t="shared" si="166"/>
        <v>21911.300005465746</v>
      </c>
      <c r="N2159">
        <f t="shared" si="167"/>
        <v>23045.199998699129</v>
      </c>
      <c r="O2159">
        <f t="shared" si="168"/>
        <v>26415.600000403821</v>
      </c>
      <c r="P2159">
        <f t="shared" si="169"/>
        <v>32549.700004555285</v>
      </c>
    </row>
    <row r="2160" spans="1:16" x14ac:dyDescent="0.4">
      <c r="A2160" s="1">
        <v>2019</v>
      </c>
      <c r="B2160" s="1">
        <v>11</v>
      </c>
      <c r="C2160" s="1">
        <v>29</v>
      </c>
      <c r="D2160" s="1">
        <v>-2.0999999046325679</v>
      </c>
      <c r="E2160" s="1">
        <v>-1.8999999761581421</v>
      </c>
      <c r="F2160" s="1">
        <v>-6.1999998092651367</v>
      </c>
      <c r="G2160" s="1">
        <v>-4.6999998092651367</v>
      </c>
      <c r="H2160">
        <f>IF(D2160&lt;&gt;"",MAX('DDD Model Calculations'!$D$20-'Weather Data'!D2160,0),MAX('DDD Model Calculations'!$D$20-AVERAGE('Weather Data'!D2159,'Weather Data'!D2161),0))</f>
        <v>20.099999904632568</v>
      </c>
      <c r="I2160">
        <f>IF(E2160&lt;&gt;"",MAX('DDD Model Calculations'!$D$20-'Weather Data'!E2160,0),MAX('DDD Model Calculations'!$D$20-AVERAGE('Weather Data'!E2159,'Weather Data'!E2161),0))</f>
        <v>19.899999976158142</v>
      </c>
      <c r="J2160">
        <f>IF(F2160&lt;&gt;"",MAX('DDD Model Calculations'!$D$20-'Weather Data'!F2160,0),MAX('DDD Model Calculations'!$D$20-AVERAGE('Weather Data'!F2159,'Weather Data'!F2161),0))</f>
        <v>24.199999809265137</v>
      </c>
      <c r="K2160">
        <f>IF(G2160&lt;&gt;"",MAX('DDD Model Calculations'!$D$20-'Weather Data'!G2160,0),MAX('DDD Model Calculations'!$D$20-AVERAGE('Weather Data'!G2159,'Weather Data'!G2161),0))</f>
        <v>22.699999809265137</v>
      </c>
      <c r="L2160" s="2">
        <f t="shared" si="165"/>
        <v>43798</v>
      </c>
      <c r="M2160">
        <f t="shared" si="166"/>
        <v>21931.400005370378</v>
      </c>
      <c r="N2160">
        <f t="shared" si="167"/>
        <v>23065.099998675287</v>
      </c>
      <c r="O2160">
        <f t="shared" si="168"/>
        <v>26439.800000213087</v>
      </c>
      <c r="P2160">
        <f t="shared" si="169"/>
        <v>32572.40000436455</v>
      </c>
    </row>
    <row r="2161" spans="1:16" x14ac:dyDescent="0.4">
      <c r="A2161" s="1">
        <v>2019</v>
      </c>
      <c r="B2161" s="1">
        <v>11</v>
      </c>
      <c r="C2161" s="1">
        <v>30</v>
      </c>
      <c r="D2161" s="1">
        <v>-2.7000000476837158</v>
      </c>
      <c r="E2161" s="1">
        <v>-1.6000000238418579</v>
      </c>
      <c r="F2161" s="1">
        <v>-7.9000000953674316</v>
      </c>
      <c r="G2161" s="1">
        <v>-5.8000001907348633</v>
      </c>
      <c r="H2161">
        <f>IF(D2161&lt;&gt;"",MAX('DDD Model Calculations'!$D$20-'Weather Data'!D2161,0),MAX('DDD Model Calculations'!$D$20-AVERAGE('Weather Data'!D2160,'Weather Data'!D2162),0))</f>
        <v>20.700000047683716</v>
      </c>
      <c r="I2161">
        <f>IF(E2161&lt;&gt;"",MAX('DDD Model Calculations'!$D$20-'Weather Data'!E2161,0),MAX('DDD Model Calculations'!$D$20-AVERAGE('Weather Data'!E2160,'Weather Data'!E2162),0))</f>
        <v>19.600000023841858</v>
      </c>
      <c r="J2161">
        <f>IF(F2161&lt;&gt;"",MAX('DDD Model Calculations'!$D$20-'Weather Data'!F2161,0),MAX('DDD Model Calculations'!$D$20-AVERAGE('Weather Data'!F2160,'Weather Data'!F2162),0))</f>
        <v>25.900000095367432</v>
      </c>
      <c r="K2161">
        <f>IF(G2161&lt;&gt;"",MAX('DDD Model Calculations'!$D$20-'Weather Data'!G2161,0),MAX('DDD Model Calculations'!$D$20-AVERAGE('Weather Data'!G2160,'Weather Data'!G2162),0))</f>
        <v>23.800000190734863</v>
      </c>
      <c r="L2161" s="2">
        <f t="shared" si="165"/>
        <v>43799</v>
      </c>
      <c r="M2161">
        <f t="shared" si="166"/>
        <v>21952.100005418062</v>
      </c>
      <c r="N2161">
        <f t="shared" si="167"/>
        <v>23084.699998699129</v>
      </c>
      <c r="O2161">
        <f t="shared" si="168"/>
        <v>26465.700000308454</v>
      </c>
      <c r="P2161">
        <f t="shared" si="169"/>
        <v>32596.200004555285</v>
      </c>
    </row>
    <row r="2162" spans="1:16" x14ac:dyDescent="0.4">
      <c r="A2162" s="1">
        <v>2019</v>
      </c>
      <c r="B2162" s="1">
        <v>12</v>
      </c>
      <c r="C2162" s="1">
        <v>1</v>
      </c>
      <c r="D2162" s="1">
        <v>-2.5</v>
      </c>
      <c r="E2162" s="1">
        <v>-0.89999997615814209</v>
      </c>
      <c r="F2162" s="1">
        <v>-8.8999996185302734</v>
      </c>
      <c r="G2162" s="1">
        <v>-7.4000000953674316</v>
      </c>
      <c r="H2162">
        <f>IF(D2162&lt;&gt;"",MAX('DDD Model Calculations'!$D$20-'Weather Data'!D2162,0),MAX('DDD Model Calculations'!$D$20-AVERAGE('Weather Data'!D2161,'Weather Data'!D2163),0))</f>
        <v>20.5</v>
      </c>
      <c r="I2162">
        <f>IF(E2162&lt;&gt;"",MAX('DDD Model Calculations'!$D$20-'Weather Data'!E2162,0),MAX('DDD Model Calculations'!$D$20-AVERAGE('Weather Data'!E2161,'Weather Data'!E2163),0))</f>
        <v>18.899999976158142</v>
      </c>
      <c r="J2162">
        <f>IF(F2162&lt;&gt;"",MAX('DDD Model Calculations'!$D$20-'Weather Data'!F2162,0),MAX('DDD Model Calculations'!$D$20-AVERAGE('Weather Data'!F2161,'Weather Data'!F2163),0))</f>
        <v>26.899999618530273</v>
      </c>
      <c r="K2162">
        <f>IF(G2162&lt;&gt;"",MAX('DDD Model Calculations'!$D$20-'Weather Data'!G2162,0),MAX('DDD Model Calculations'!$D$20-AVERAGE('Weather Data'!G2161,'Weather Data'!G2163),0))</f>
        <v>25.400000095367432</v>
      </c>
      <c r="L2162" s="2">
        <f t="shared" si="165"/>
        <v>43800</v>
      </c>
      <c r="M2162">
        <f t="shared" si="166"/>
        <v>21972.600005418062</v>
      </c>
      <c r="N2162">
        <f t="shared" si="167"/>
        <v>23103.599998675287</v>
      </c>
      <c r="O2162">
        <f t="shared" si="168"/>
        <v>26492.599999926984</v>
      </c>
      <c r="P2162">
        <f t="shared" si="169"/>
        <v>32621.600004650652</v>
      </c>
    </row>
    <row r="2163" spans="1:16" x14ac:dyDescent="0.4">
      <c r="A2163" s="1">
        <v>2019</v>
      </c>
      <c r="B2163" s="1">
        <v>12</v>
      </c>
      <c r="C2163" s="1">
        <v>2</v>
      </c>
      <c r="D2163" s="1">
        <v>-4</v>
      </c>
      <c r="E2163" s="1">
        <v>-3.4000000953674321</v>
      </c>
      <c r="F2163" s="1">
        <v>-2.9000000953674321</v>
      </c>
      <c r="G2163" s="1">
        <v>-8.1999998092651367</v>
      </c>
      <c r="H2163">
        <f>IF(D2163&lt;&gt;"",MAX('DDD Model Calculations'!$D$20-'Weather Data'!D2163,0),MAX('DDD Model Calculations'!$D$20-AVERAGE('Weather Data'!D2162,'Weather Data'!D2164),0))</f>
        <v>22</v>
      </c>
      <c r="I2163">
        <f>IF(E2163&lt;&gt;"",MAX('DDD Model Calculations'!$D$20-'Weather Data'!E2163,0),MAX('DDD Model Calculations'!$D$20-AVERAGE('Weather Data'!E2162,'Weather Data'!E2164),0))</f>
        <v>21.400000095367432</v>
      </c>
      <c r="J2163">
        <f>IF(F2163&lt;&gt;"",MAX('DDD Model Calculations'!$D$20-'Weather Data'!F2163,0),MAX('DDD Model Calculations'!$D$20-AVERAGE('Weather Data'!F2162,'Weather Data'!F2164),0))</f>
        <v>20.900000095367432</v>
      </c>
      <c r="K2163">
        <f>IF(G2163&lt;&gt;"",MAX('DDD Model Calculations'!$D$20-'Weather Data'!G2163,0),MAX('DDD Model Calculations'!$D$20-AVERAGE('Weather Data'!G2162,'Weather Data'!G2164),0))</f>
        <v>26.199999809265137</v>
      </c>
      <c r="L2163" s="2">
        <f t="shared" si="165"/>
        <v>43801</v>
      </c>
      <c r="M2163">
        <f t="shared" si="166"/>
        <v>21994.600005418062</v>
      </c>
      <c r="N2163">
        <f t="shared" si="167"/>
        <v>23124.999998770654</v>
      </c>
      <c r="O2163">
        <f t="shared" si="168"/>
        <v>26513.500000022352</v>
      </c>
      <c r="P2163">
        <f t="shared" si="169"/>
        <v>32647.800004459918</v>
      </c>
    </row>
    <row r="2164" spans="1:16" x14ac:dyDescent="0.4">
      <c r="A2164" s="1">
        <v>2019</v>
      </c>
      <c r="B2164" s="1">
        <v>12</v>
      </c>
      <c r="C2164" s="1">
        <v>3</v>
      </c>
      <c r="D2164" s="1">
        <v>-4.3000001907348633</v>
      </c>
      <c r="E2164" s="1">
        <v>-4.0999999046325684</v>
      </c>
      <c r="F2164" s="1">
        <v>-4.6999998092651367</v>
      </c>
      <c r="G2164" s="1">
        <v>-2.7999999523162842</v>
      </c>
      <c r="H2164">
        <f>IF(D2164&lt;&gt;"",MAX('DDD Model Calculations'!$D$20-'Weather Data'!D2164,0),MAX('DDD Model Calculations'!$D$20-AVERAGE('Weather Data'!D2163,'Weather Data'!D2165),0))</f>
        <v>22.300000190734863</v>
      </c>
      <c r="I2164">
        <f>IF(E2164&lt;&gt;"",MAX('DDD Model Calculations'!$D$20-'Weather Data'!E2164,0),MAX('DDD Model Calculations'!$D$20-AVERAGE('Weather Data'!E2163,'Weather Data'!E2165),0))</f>
        <v>22.099999904632568</v>
      </c>
      <c r="J2164">
        <f>IF(F2164&lt;&gt;"",MAX('DDD Model Calculations'!$D$20-'Weather Data'!F2164,0),MAX('DDD Model Calculations'!$D$20-AVERAGE('Weather Data'!F2163,'Weather Data'!F2165),0))</f>
        <v>22.699999809265137</v>
      </c>
      <c r="K2164">
        <f>IF(G2164&lt;&gt;"",MAX('DDD Model Calculations'!$D$20-'Weather Data'!G2164,0),MAX('DDD Model Calculations'!$D$20-AVERAGE('Weather Data'!G2163,'Weather Data'!G2165),0))</f>
        <v>20.799999952316284</v>
      </c>
      <c r="L2164" s="2">
        <f t="shared" si="165"/>
        <v>43802</v>
      </c>
      <c r="M2164">
        <f t="shared" si="166"/>
        <v>22016.900005608797</v>
      </c>
      <c r="N2164">
        <f t="shared" si="167"/>
        <v>23147.099998675287</v>
      </c>
      <c r="O2164">
        <f t="shared" si="168"/>
        <v>26536.199999831617</v>
      </c>
      <c r="P2164">
        <f t="shared" si="169"/>
        <v>32668.600004412234</v>
      </c>
    </row>
    <row r="2165" spans="1:16" x14ac:dyDescent="0.4">
      <c r="A2165" s="1">
        <v>2019</v>
      </c>
      <c r="B2165" s="1">
        <v>12</v>
      </c>
      <c r="C2165" s="1">
        <v>4</v>
      </c>
      <c r="D2165" s="1">
        <v>1.299999952316284</v>
      </c>
      <c r="E2165" s="1">
        <v>-0.40000000596046448</v>
      </c>
      <c r="F2165" s="1">
        <v>-2.7000000476837158</v>
      </c>
      <c r="G2165" s="1">
        <v>-7.3000001907348633</v>
      </c>
      <c r="H2165">
        <f>IF(D2165&lt;&gt;"",MAX('DDD Model Calculations'!$D$20-'Weather Data'!D2165,0),MAX('DDD Model Calculations'!$D$20-AVERAGE('Weather Data'!D2164,'Weather Data'!D2166),0))</f>
        <v>16.700000047683716</v>
      </c>
      <c r="I2165">
        <f>IF(E2165&lt;&gt;"",MAX('DDD Model Calculations'!$D$20-'Weather Data'!E2165,0),MAX('DDD Model Calculations'!$D$20-AVERAGE('Weather Data'!E2164,'Weather Data'!E2166),0))</f>
        <v>18.400000005960464</v>
      </c>
      <c r="J2165">
        <f>IF(F2165&lt;&gt;"",MAX('DDD Model Calculations'!$D$20-'Weather Data'!F2165,0),MAX('DDD Model Calculations'!$D$20-AVERAGE('Weather Data'!F2164,'Weather Data'!F2166),0))</f>
        <v>20.700000047683716</v>
      </c>
      <c r="K2165">
        <f>IF(G2165&lt;&gt;"",MAX('DDD Model Calculations'!$D$20-'Weather Data'!G2165,0),MAX('DDD Model Calculations'!$D$20-AVERAGE('Weather Data'!G2164,'Weather Data'!G2166),0))</f>
        <v>25.300000190734863</v>
      </c>
      <c r="L2165" s="2">
        <f t="shared" si="165"/>
        <v>43803</v>
      </c>
      <c r="M2165">
        <f t="shared" si="166"/>
        <v>22033.600005656481</v>
      </c>
      <c r="N2165">
        <f t="shared" si="167"/>
        <v>23165.499998681247</v>
      </c>
      <c r="O2165">
        <f t="shared" si="168"/>
        <v>26556.899999879301</v>
      </c>
      <c r="P2165">
        <f t="shared" si="169"/>
        <v>32693.900004602969</v>
      </c>
    </row>
    <row r="2166" spans="1:16" x14ac:dyDescent="0.4">
      <c r="A2166" s="1">
        <v>2019</v>
      </c>
      <c r="B2166" s="1">
        <v>12</v>
      </c>
      <c r="C2166" s="1">
        <v>5</v>
      </c>
      <c r="D2166" s="1">
        <v>-0.89999997615814209</v>
      </c>
      <c r="E2166" s="1">
        <v>-1.299999952316284</v>
      </c>
      <c r="F2166" s="1">
        <v>-2.5999999046325679</v>
      </c>
      <c r="G2166" s="1">
        <v>-10.19999980926514</v>
      </c>
      <c r="H2166">
        <f>IF(D2166&lt;&gt;"",MAX('DDD Model Calculations'!$D$20-'Weather Data'!D2166,0),MAX('DDD Model Calculations'!$D$20-AVERAGE('Weather Data'!D2165,'Weather Data'!D2167),0))</f>
        <v>18.899999976158142</v>
      </c>
      <c r="I2166">
        <f>IF(E2166&lt;&gt;"",MAX('DDD Model Calculations'!$D$20-'Weather Data'!E2166,0),MAX('DDD Model Calculations'!$D$20-AVERAGE('Weather Data'!E2165,'Weather Data'!E2167),0))</f>
        <v>19.299999952316284</v>
      </c>
      <c r="J2166">
        <f>IF(F2166&lt;&gt;"",MAX('DDD Model Calculations'!$D$20-'Weather Data'!F2166,0),MAX('DDD Model Calculations'!$D$20-AVERAGE('Weather Data'!F2165,'Weather Data'!F2167),0))</f>
        <v>20.599999904632568</v>
      </c>
      <c r="K2166">
        <f>IF(G2166&lt;&gt;"",MAX('DDD Model Calculations'!$D$20-'Weather Data'!G2166,0),MAX('DDD Model Calculations'!$D$20-AVERAGE('Weather Data'!G2165,'Weather Data'!G2167),0))</f>
        <v>28.19999980926514</v>
      </c>
      <c r="L2166" s="2">
        <f t="shared" si="165"/>
        <v>43804</v>
      </c>
      <c r="M2166">
        <f t="shared" si="166"/>
        <v>22052.500005632639</v>
      </c>
      <c r="N2166">
        <f t="shared" si="167"/>
        <v>23184.799998633564</v>
      </c>
      <c r="O2166">
        <f t="shared" si="168"/>
        <v>26577.499999783933</v>
      </c>
      <c r="P2166">
        <f t="shared" si="169"/>
        <v>32722.100004412234</v>
      </c>
    </row>
    <row r="2167" spans="1:16" x14ac:dyDescent="0.4">
      <c r="A2167" s="1">
        <v>2019</v>
      </c>
      <c r="B2167" s="1">
        <v>12</v>
      </c>
      <c r="C2167" s="1">
        <v>6</v>
      </c>
      <c r="D2167" s="1">
        <v>-2.9000000953674321</v>
      </c>
      <c r="E2167" s="1">
        <v>-0.10000000149011611</v>
      </c>
      <c r="F2167" s="1">
        <v>-7.0999999046325684</v>
      </c>
      <c r="G2167" s="1">
        <v>-11.5</v>
      </c>
      <c r="H2167">
        <f>IF(D2167&lt;&gt;"",MAX('DDD Model Calculations'!$D$20-'Weather Data'!D2167,0),MAX('DDD Model Calculations'!$D$20-AVERAGE('Weather Data'!D2166,'Weather Data'!D2168),0))</f>
        <v>20.900000095367432</v>
      </c>
      <c r="I2167">
        <f>IF(E2167&lt;&gt;"",MAX('DDD Model Calculations'!$D$20-'Weather Data'!E2167,0),MAX('DDD Model Calculations'!$D$20-AVERAGE('Weather Data'!E2166,'Weather Data'!E2168),0))</f>
        <v>18.100000001490116</v>
      </c>
      <c r="J2167">
        <f>IF(F2167&lt;&gt;"",MAX('DDD Model Calculations'!$D$20-'Weather Data'!F2167,0),MAX('DDD Model Calculations'!$D$20-AVERAGE('Weather Data'!F2166,'Weather Data'!F2168),0))</f>
        <v>25.099999904632568</v>
      </c>
      <c r="K2167">
        <f>IF(G2167&lt;&gt;"",MAX('DDD Model Calculations'!$D$20-'Weather Data'!G2167,0),MAX('DDD Model Calculations'!$D$20-AVERAGE('Weather Data'!G2166,'Weather Data'!G2168),0))</f>
        <v>29.5</v>
      </c>
      <c r="L2167" s="2">
        <f t="shared" si="165"/>
        <v>43805</v>
      </c>
      <c r="M2167">
        <f t="shared" si="166"/>
        <v>22073.400005728006</v>
      </c>
      <c r="N2167">
        <f t="shared" si="167"/>
        <v>23202.899998635054</v>
      </c>
      <c r="O2167">
        <f t="shared" si="168"/>
        <v>26602.599999688566</v>
      </c>
      <c r="P2167">
        <f t="shared" si="169"/>
        <v>32751.600004412234</v>
      </c>
    </row>
    <row r="2168" spans="1:16" x14ac:dyDescent="0.4">
      <c r="A2168" s="1">
        <v>2019</v>
      </c>
      <c r="B2168" s="1">
        <v>12</v>
      </c>
      <c r="C2168" s="1">
        <v>7</v>
      </c>
      <c r="D2168" s="1">
        <v>-4.3000001907348633</v>
      </c>
      <c r="E2168" s="1">
        <v>-2.5</v>
      </c>
      <c r="F2168" s="1">
        <v>-9.3000001907348633</v>
      </c>
      <c r="G2168" s="1">
        <v>-8.1000003814697266</v>
      </c>
      <c r="H2168">
        <f>IF(D2168&lt;&gt;"",MAX('DDD Model Calculations'!$D$20-'Weather Data'!D2168,0),MAX('DDD Model Calculations'!$D$20-AVERAGE('Weather Data'!D2167,'Weather Data'!D2169),0))</f>
        <v>22.300000190734863</v>
      </c>
      <c r="I2168">
        <f>IF(E2168&lt;&gt;"",MAX('DDD Model Calculations'!$D$20-'Weather Data'!E2168,0),MAX('DDD Model Calculations'!$D$20-AVERAGE('Weather Data'!E2167,'Weather Data'!E2169),0))</f>
        <v>20.5</v>
      </c>
      <c r="J2168">
        <f>IF(F2168&lt;&gt;"",MAX('DDD Model Calculations'!$D$20-'Weather Data'!F2168,0),MAX('DDD Model Calculations'!$D$20-AVERAGE('Weather Data'!F2167,'Weather Data'!F2169),0))</f>
        <v>27.300000190734863</v>
      </c>
      <c r="K2168">
        <f>IF(G2168&lt;&gt;"",MAX('DDD Model Calculations'!$D$20-'Weather Data'!G2168,0),MAX('DDD Model Calculations'!$D$20-AVERAGE('Weather Data'!G2167,'Weather Data'!G2169),0))</f>
        <v>26.100000381469727</v>
      </c>
      <c r="L2168" s="2">
        <f t="shared" si="165"/>
        <v>43806</v>
      </c>
      <c r="M2168">
        <f t="shared" si="166"/>
        <v>22095.700005918741</v>
      </c>
      <c r="N2168">
        <f t="shared" si="167"/>
        <v>23223.399998635054</v>
      </c>
      <c r="O2168">
        <f t="shared" si="168"/>
        <v>26629.899999879301</v>
      </c>
      <c r="P2168">
        <f t="shared" si="169"/>
        <v>32777.700004793704</v>
      </c>
    </row>
    <row r="2169" spans="1:16" x14ac:dyDescent="0.4">
      <c r="A2169" s="1">
        <v>2019</v>
      </c>
      <c r="B2169" s="1">
        <v>12</v>
      </c>
      <c r="C2169" s="1">
        <v>8</v>
      </c>
      <c r="D2169" s="1">
        <v>1.700000047683716</v>
      </c>
      <c r="E2169" s="1">
        <v>1.5</v>
      </c>
      <c r="F2169" s="1">
        <v>-4.9000000953674316</v>
      </c>
      <c r="G2169" s="1">
        <v>-6.0999999046325684</v>
      </c>
      <c r="H2169">
        <f>IF(D2169&lt;&gt;"",MAX('DDD Model Calculations'!$D$20-'Weather Data'!D2169,0),MAX('DDD Model Calculations'!$D$20-AVERAGE('Weather Data'!D2168,'Weather Data'!D2170),0))</f>
        <v>16.299999952316284</v>
      </c>
      <c r="I2169">
        <f>IF(E2169&lt;&gt;"",MAX('DDD Model Calculations'!$D$20-'Weather Data'!E2169,0),MAX('DDD Model Calculations'!$D$20-AVERAGE('Weather Data'!E2168,'Weather Data'!E2170),0))</f>
        <v>16.5</v>
      </c>
      <c r="J2169">
        <f>IF(F2169&lt;&gt;"",MAX('DDD Model Calculations'!$D$20-'Weather Data'!F2169,0),MAX('DDD Model Calculations'!$D$20-AVERAGE('Weather Data'!F2168,'Weather Data'!F2170),0))</f>
        <v>22.900000095367432</v>
      </c>
      <c r="K2169">
        <f>IF(G2169&lt;&gt;"",MAX('DDD Model Calculations'!$D$20-'Weather Data'!G2169,0),MAX('DDD Model Calculations'!$D$20-AVERAGE('Weather Data'!G2168,'Weather Data'!G2170),0))</f>
        <v>24.099999904632568</v>
      </c>
      <c r="L2169" s="2">
        <f t="shared" si="165"/>
        <v>43807</v>
      </c>
      <c r="M2169">
        <f t="shared" si="166"/>
        <v>22112.000005871058</v>
      </c>
      <c r="N2169">
        <f t="shared" si="167"/>
        <v>23239.899998635054</v>
      </c>
      <c r="O2169">
        <f t="shared" si="168"/>
        <v>26652.799999974668</v>
      </c>
      <c r="P2169">
        <f t="shared" si="169"/>
        <v>32801.800004698336</v>
      </c>
    </row>
    <row r="2170" spans="1:16" x14ac:dyDescent="0.4">
      <c r="A2170" s="1">
        <v>2019</v>
      </c>
      <c r="B2170" s="1">
        <v>12</v>
      </c>
      <c r="C2170" s="1">
        <v>9</v>
      </c>
      <c r="D2170" s="1">
        <v>7.5999999046325684</v>
      </c>
      <c r="E2170" s="1">
        <v>7.5999999046325684</v>
      </c>
      <c r="F2170" s="1">
        <v>4.6999998092651367</v>
      </c>
      <c r="G2170" s="1">
        <v>-17.29999923706055</v>
      </c>
      <c r="H2170">
        <f>IF(D2170&lt;&gt;"",MAX('DDD Model Calculations'!$D$20-'Weather Data'!D2170,0),MAX('DDD Model Calculations'!$D$20-AVERAGE('Weather Data'!D2169,'Weather Data'!D2171),0))</f>
        <v>10.400000095367432</v>
      </c>
      <c r="I2170">
        <f>IF(E2170&lt;&gt;"",MAX('DDD Model Calculations'!$D$20-'Weather Data'!E2170,0),MAX('DDD Model Calculations'!$D$20-AVERAGE('Weather Data'!E2169,'Weather Data'!E2171),0))</f>
        <v>10.400000095367432</v>
      </c>
      <c r="J2170">
        <f>IF(F2170&lt;&gt;"",MAX('DDD Model Calculations'!$D$20-'Weather Data'!F2170,0),MAX('DDD Model Calculations'!$D$20-AVERAGE('Weather Data'!F2169,'Weather Data'!F2171),0))</f>
        <v>13.300000190734863</v>
      </c>
      <c r="K2170">
        <f>IF(G2170&lt;&gt;"",MAX('DDD Model Calculations'!$D$20-'Weather Data'!G2170,0),MAX('DDD Model Calculations'!$D$20-AVERAGE('Weather Data'!G2169,'Weather Data'!G2171),0))</f>
        <v>35.299999237060547</v>
      </c>
      <c r="L2170" s="2">
        <f t="shared" si="165"/>
        <v>43808</v>
      </c>
      <c r="M2170">
        <f t="shared" si="166"/>
        <v>22122.400005966425</v>
      </c>
      <c r="N2170">
        <f t="shared" si="167"/>
        <v>23250.299998730421</v>
      </c>
      <c r="O2170">
        <f t="shared" si="168"/>
        <v>26666.100000165403</v>
      </c>
      <c r="P2170">
        <f t="shared" si="169"/>
        <v>32837.100003935397</v>
      </c>
    </row>
    <row r="2171" spans="1:16" x14ac:dyDescent="0.4">
      <c r="A2171" s="1">
        <v>2019</v>
      </c>
      <c r="B2171" s="1">
        <v>12</v>
      </c>
      <c r="C2171" s="1">
        <v>10</v>
      </c>
      <c r="D2171" s="1">
        <v>1.5</v>
      </c>
      <c r="E2171" s="1">
        <v>1.299999952316284</v>
      </c>
      <c r="F2171" s="1">
        <v>-1.6000000238418579</v>
      </c>
      <c r="G2171" s="1">
        <v>-20.39999961853027</v>
      </c>
      <c r="H2171">
        <f>IF(D2171&lt;&gt;"",MAX('DDD Model Calculations'!$D$20-'Weather Data'!D2171,0),MAX('DDD Model Calculations'!$D$20-AVERAGE('Weather Data'!D2170,'Weather Data'!D2172),0))</f>
        <v>16.5</v>
      </c>
      <c r="I2171">
        <f>IF(E2171&lt;&gt;"",MAX('DDD Model Calculations'!$D$20-'Weather Data'!E2171,0),MAX('DDD Model Calculations'!$D$20-AVERAGE('Weather Data'!E2170,'Weather Data'!E2172),0))</f>
        <v>16.700000047683716</v>
      </c>
      <c r="J2171">
        <f>IF(F2171&lt;&gt;"",MAX('DDD Model Calculations'!$D$20-'Weather Data'!F2171,0),MAX('DDD Model Calculations'!$D$20-AVERAGE('Weather Data'!F2170,'Weather Data'!F2172),0))</f>
        <v>19.600000023841858</v>
      </c>
      <c r="K2171">
        <f>IF(G2171&lt;&gt;"",MAX('DDD Model Calculations'!$D$20-'Weather Data'!G2171,0),MAX('DDD Model Calculations'!$D$20-AVERAGE('Weather Data'!G2170,'Weather Data'!G2172),0))</f>
        <v>38.399999618530273</v>
      </c>
      <c r="L2171" s="2">
        <f t="shared" si="165"/>
        <v>43809</v>
      </c>
      <c r="M2171">
        <f t="shared" si="166"/>
        <v>22138.900005966425</v>
      </c>
      <c r="N2171">
        <f t="shared" si="167"/>
        <v>23266.999998778105</v>
      </c>
      <c r="O2171">
        <f t="shared" si="168"/>
        <v>26685.700000189245</v>
      </c>
      <c r="P2171">
        <f t="shared" si="169"/>
        <v>32875.500003553927</v>
      </c>
    </row>
    <row r="2172" spans="1:16" x14ac:dyDescent="0.4">
      <c r="A2172" s="1">
        <v>2019</v>
      </c>
      <c r="B2172" s="1">
        <v>12</v>
      </c>
      <c r="C2172" s="1">
        <v>11</v>
      </c>
      <c r="D2172" s="1">
        <v>-5.6999998092651367</v>
      </c>
      <c r="E2172" s="1">
        <v>-7.1999998092651367</v>
      </c>
      <c r="F2172" s="1">
        <v>-8.1999998092651367</v>
      </c>
      <c r="G2172" s="1">
        <v>-20.10000038146973</v>
      </c>
      <c r="H2172">
        <f>IF(D2172&lt;&gt;"",MAX('DDD Model Calculations'!$D$20-'Weather Data'!D2172,0),MAX('DDD Model Calculations'!$D$20-AVERAGE('Weather Data'!D2171,'Weather Data'!D2173),0))</f>
        <v>23.699999809265137</v>
      </c>
      <c r="I2172">
        <f>IF(E2172&lt;&gt;"",MAX('DDD Model Calculations'!$D$20-'Weather Data'!E2172,0),MAX('DDD Model Calculations'!$D$20-AVERAGE('Weather Data'!E2171,'Weather Data'!E2173),0))</f>
        <v>25.199999809265137</v>
      </c>
      <c r="J2172">
        <f>IF(F2172&lt;&gt;"",MAX('DDD Model Calculations'!$D$20-'Weather Data'!F2172,0),MAX('DDD Model Calculations'!$D$20-AVERAGE('Weather Data'!F2171,'Weather Data'!F2173),0))</f>
        <v>26.199999809265137</v>
      </c>
      <c r="K2172">
        <f>IF(G2172&lt;&gt;"",MAX('DDD Model Calculations'!$D$20-'Weather Data'!G2172,0),MAX('DDD Model Calculations'!$D$20-AVERAGE('Weather Data'!G2171,'Weather Data'!G2173),0))</f>
        <v>38.100000381469727</v>
      </c>
      <c r="L2172" s="2">
        <f t="shared" si="165"/>
        <v>43810</v>
      </c>
      <c r="M2172">
        <f t="shared" si="166"/>
        <v>22162.60000577569</v>
      </c>
      <c r="N2172">
        <f t="shared" si="167"/>
        <v>23292.19999858737</v>
      </c>
      <c r="O2172">
        <f t="shared" si="168"/>
        <v>26711.89999999851</v>
      </c>
      <c r="P2172">
        <f t="shared" si="169"/>
        <v>32913.600003935397</v>
      </c>
    </row>
    <row r="2173" spans="1:16" x14ac:dyDescent="0.4">
      <c r="A2173" s="1">
        <v>2019</v>
      </c>
      <c r="B2173" s="1">
        <v>12</v>
      </c>
      <c r="C2173" s="1">
        <v>12</v>
      </c>
      <c r="D2173" s="1">
        <v>-5</v>
      </c>
      <c r="E2173" s="1">
        <v>-5.1999998092651367</v>
      </c>
      <c r="F2173" s="1">
        <v>-7.3000001907348633</v>
      </c>
      <c r="G2173" s="1">
        <v>-15.69999980926514</v>
      </c>
      <c r="H2173">
        <f>IF(D2173&lt;&gt;"",MAX('DDD Model Calculations'!$D$20-'Weather Data'!D2173,0),MAX('DDD Model Calculations'!$D$20-AVERAGE('Weather Data'!D2172,'Weather Data'!D2174),0))</f>
        <v>23</v>
      </c>
      <c r="I2173">
        <f>IF(E2173&lt;&gt;"",MAX('DDD Model Calculations'!$D$20-'Weather Data'!E2173,0),MAX('DDD Model Calculations'!$D$20-AVERAGE('Weather Data'!E2172,'Weather Data'!E2174),0))</f>
        <v>23.199999809265137</v>
      </c>
      <c r="J2173">
        <f>IF(F2173&lt;&gt;"",MAX('DDD Model Calculations'!$D$20-'Weather Data'!F2173,0),MAX('DDD Model Calculations'!$D$20-AVERAGE('Weather Data'!F2172,'Weather Data'!F2174),0))</f>
        <v>25.300000190734863</v>
      </c>
      <c r="K2173">
        <f>IF(G2173&lt;&gt;"",MAX('DDD Model Calculations'!$D$20-'Weather Data'!G2173,0),MAX('DDD Model Calculations'!$D$20-AVERAGE('Weather Data'!G2172,'Weather Data'!G2174),0))</f>
        <v>33.699999809265137</v>
      </c>
      <c r="L2173" s="2">
        <f t="shared" si="165"/>
        <v>43811</v>
      </c>
      <c r="M2173">
        <f t="shared" si="166"/>
        <v>22185.60000577569</v>
      </c>
      <c r="N2173">
        <f t="shared" si="167"/>
        <v>23315.399998396635</v>
      </c>
      <c r="O2173">
        <f t="shared" si="168"/>
        <v>26737.200000189245</v>
      </c>
      <c r="P2173">
        <f t="shared" si="169"/>
        <v>32947.300003744662</v>
      </c>
    </row>
    <row r="2174" spans="1:16" x14ac:dyDescent="0.4">
      <c r="A2174" s="1">
        <v>2019</v>
      </c>
      <c r="B2174" s="1">
        <v>12</v>
      </c>
      <c r="C2174" s="1">
        <v>13</v>
      </c>
      <c r="D2174" s="1">
        <v>2.2999999523162842</v>
      </c>
      <c r="E2174" s="1">
        <v>0.5</v>
      </c>
      <c r="F2174" s="1">
        <v>-0.89999997615814209</v>
      </c>
      <c r="G2174" s="1">
        <v>-9.6000003814697266</v>
      </c>
      <c r="H2174">
        <f>IF(D2174&lt;&gt;"",MAX('DDD Model Calculations'!$D$20-'Weather Data'!D2174,0),MAX('DDD Model Calculations'!$D$20-AVERAGE('Weather Data'!D2173,'Weather Data'!D2175),0))</f>
        <v>15.700000047683716</v>
      </c>
      <c r="I2174">
        <f>IF(E2174&lt;&gt;"",MAX('DDD Model Calculations'!$D$20-'Weather Data'!E2174,0),MAX('DDD Model Calculations'!$D$20-AVERAGE('Weather Data'!E2173,'Weather Data'!E2175),0))</f>
        <v>17.5</v>
      </c>
      <c r="J2174">
        <f>IF(F2174&lt;&gt;"",MAX('DDD Model Calculations'!$D$20-'Weather Data'!F2174,0),MAX('DDD Model Calculations'!$D$20-AVERAGE('Weather Data'!F2173,'Weather Data'!F2175),0))</f>
        <v>18.899999976158142</v>
      </c>
      <c r="K2174">
        <f>IF(G2174&lt;&gt;"",MAX('DDD Model Calculations'!$D$20-'Weather Data'!G2174,0),MAX('DDD Model Calculations'!$D$20-AVERAGE('Weather Data'!G2173,'Weather Data'!G2175),0))</f>
        <v>27.600000381469727</v>
      </c>
      <c r="L2174" s="2">
        <f t="shared" si="165"/>
        <v>43812</v>
      </c>
      <c r="M2174">
        <f t="shared" si="166"/>
        <v>22201.300005823374</v>
      </c>
      <c r="N2174">
        <f t="shared" si="167"/>
        <v>23332.899998396635</v>
      </c>
      <c r="O2174">
        <f t="shared" si="168"/>
        <v>26756.100000165403</v>
      </c>
      <c r="P2174">
        <f t="shared" si="169"/>
        <v>32974.900004126132</v>
      </c>
    </row>
    <row r="2175" spans="1:16" x14ac:dyDescent="0.4">
      <c r="A2175" s="1">
        <v>2019</v>
      </c>
      <c r="B2175" s="1">
        <v>12</v>
      </c>
      <c r="C2175" s="1">
        <v>14</v>
      </c>
      <c r="D2175" s="1">
        <v>1.6000000238418579</v>
      </c>
      <c r="E2175" s="1">
        <v>1</v>
      </c>
      <c r="F2175" s="1">
        <v>1.8999999761581421</v>
      </c>
      <c r="G2175" s="1">
        <v>-13.39999961853027</v>
      </c>
      <c r="H2175">
        <f>IF(D2175&lt;&gt;"",MAX('DDD Model Calculations'!$D$20-'Weather Data'!D2175,0),MAX('DDD Model Calculations'!$D$20-AVERAGE('Weather Data'!D2174,'Weather Data'!D2176),0))</f>
        <v>16.399999976158142</v>
      </c>
      <c r="I2175">
        <f>IF(E2175&lt;&gt;"",MAX('DDD Model Calculations'!$D$20-'Weather Data'!E2175,0),MAX('DDD Model Calculations'!$D$20-AVERAGE('Weather Data'!E2174,'Weather Data'!E2176),0))</f>
        <v>17</v>
      </c>
      <c r="J2175">
        <f>IF(F2175&lt;&gt;"",MAX('DDD Model Calculations'!$D$20-'Weather Data'!F2175,0),MAX('DDD Model Calculations'!$D$20-AVERAGE('Weather Data'!F2174,'Weather Data'!F2176),0))</f>
        <v>16.100000023841858</v>
      </c>
      <c r="K2175">
        <f>IF(G2175&lt;&gt;"",MAX('DDD Model Calculations'!$D$20-'Weather Data'!G2175,0),MAX('DDD Model Calculations'!$D$20-AVERAGE('Weather Data'!G2174,'Weather Data'!G2176),0))</f>
        <v>31.39999961853027</v>
      </c>
      <c r="L2175" s="2">
        <f t="shared" si="165"/>
        <v>43813</v>
      </c>
      <c r="M2175">
        <f t="shared" si="166"/>
        <v>22217.700005799532</v>
      </c>
      <c r="N2175">
        <f t="shared" si="167"/>
        <v>23349.899998396635</v>
      </c>
      <c r="O2175">
        <f t="shared" si="168"/>
        <v>26772.200000189245</v>
      </c>
      <c r="P2175">
        <f t="shared" si="169"/>
        <v>33006.300003744662</v>
      </c>
    </row>
    <row r="2176" spans="1:16" x14ac:dyDescent="0.4">
      <c r="A2176" s="1">
        <v>2019</v>
      </c>
      <c r="B2176" s="1">
        <v>12</v>
      </c>
      <c r="C2176" s="1">
        <v>15</v>
      </c>
      <c r="D2176" s="1">
        <v>-2.5999999046325679</v>
      </c>
      <c r="E2176" s="1">
        <v>-2.2999999523162842</v>
      </c>
      <c r="F2176" s="1">
        <v>-7</v>
      </c>
      <c r="G2176" s="1">
        <v>-18.70000076293945</v>
      </c>
      <c r="H2176">
        <f>IF(D2176&lt;&gt;"",MAX('DDD Model Calculations'!$D$20-'Weather Data'!D2176,0),MAX('DDD Model Calculations'!$D$20-AVERAGE('Weather Data'!D2175,'Weather Data'!D2177),0))</f>
        <v>20.599999904632568</v>
      </c>
      <c r="I2176">
        <f>IF(E2176&lt;&gt;"",MAX('DDD Model Calculations'!$D$20-'Weather Data'!E2176,0),MAX('DDD Model Calculations'!$D$20-AVERAGE('Weather Data'!E2175,'Weather Data'!E2177),0))</f>
        <v>20.299999952316284</v>
      </c>
      <c r="J2176">
        <f>IF(F2176&lt;&gt;"",MAX('DDD Model Calculations'!$D$20-'Weather Data'!F2176,0),MAX('DDD Model Calculations'!$D$20-AVERAGE('Weather Data'!F2175,'Weather Data'!F2177),0))</f>
        <v>25</v>
      </c>
      <c r="K2176">
        <f>IF(G2176&lt;&gt;"",MAX('DDD Model Calculations'!$D$20-'Weather Data'!G2176,0),MAX('DDD Model Calculations'!$D$20-AVERAGE('Weather Data'!G2175,'Weather Data'!G2177),0))</f>
        <v>36.700000762939453</v>
      </c>
      <c r="L2176" s="2">
        <f t="shared" si="165"/>
        <v>43814</v>
      </c>
      <c r="M2176">
        <f t="shared" si="166"/>
        <v>22238.300005704165</v>
      </c>
      <c r="N2176">
        <f t="shared" si="167"/>
        <v>23370.199998348951</v>
      </c>
      <c r="O2176">
        <f t="shared" si="168"/>
        <v>26797.200000189245</v>
      </c>
      <c r="P2176">
        <f t="shared" si="169"/>
        <v>33043.000004507601</v>
      </c>
    </row>
    <row r="2177" spans="1:16" x14ac:dyDescent="0.4">
      <c r="A2177" s="1">
        <v>2019</v>
      </c>
      <c r="B2177" s="1">
        <v>12</v>
      </c>
      <c r="C2177" s="1">
        <v>16</v>
      </c>
      <c r="D2177" s="1">
        <v>-2.2999999523162842</v>
      </c>
      <c r="E2177" s="1">
        <v>-2.2000000476837158</v>
      </c>
      <c r="F2177" s="1">
        <v>-9.5</v>
      </c>
      <c r="G2177" s="1">
        <v>-15.19999980926514</v>
      </c>
      <c r="H2177">
        <f>IF(D2177&lt;&gt;"",MAX('DDD Model Calculations'!$D$20-'Weather Data'!D2177,0),MAX('DDD Model Calculations'!$D$20-AVERAGE('Weather Data'!D2176,'Weather Data'!D2178),0))</f>
        <v>20.299999952316284</v>
      </c>
      <c r="I2177">
        <f>IF(E2177&lt;&gt;"",MAX('DDD Model Calculations'!$D$20-'Weather Data'!E2177,0),MAX('DDD Model Calculations'!$D$20-AVERAGE('Weather Data'!E2176,'Weather Data'!E2178),0))</f>
        <v>20.200000047683716</v>
      </c>
      <c r="J2177">
        <f>IF(F2177&lt;&gt;"",MAX('DDD Model Calculations'!$D$20-'Weather Data'!F2177,0),MAX('DDD Model Calculations'!$D$20-AVERAGE('Weather Data'!F2176,'Weather Data'!F2178),0))</f>
        <v>27.5</v>
      </c>
      <c r="K2177">
        <f>IF(G2177&lt;&gt;"",MAX('DDD Model Calculations'!$D$20-'Weather Data'!G2177,0),MAX('DDD Model Calculations'!$D$20-AVERAGE('Weather Data'!G2176,'Weather Data'!G2178),0))</f>
        <v>33.199999809265137</v>
      </c>
      <c r="L2177" s="2">
        <f t="shared" si="165"/>
        <v>43815</v>
      </c>
      <c r="M2177">
        <f t="shared" si="166"/>
        <v>22258.600005656481</v>
      </c>
      <c r="N2177">
        <f t="shared" si="167"/>
        <v>23390.399998396635</v>
      </c>
      <c r="O2177">
        <f t="shared" si="168"/>
        <v>26824.700000189245</v>
      </c>
      <c r="P2177">
        <f t="shared" si="169"/>
        <v>33076.200004316866</v>
      </c>
    </row>
    <row r="2178" spans="1:16" x14ac:dyDescent="0.4">
      <c r="A2178" s="1">
        <v>2019</v>
      </c>
      <c r="B2178" s="1">
        <v>12</v>
      </c>
      <c r="C2178" s="1">
        <v>17</v>
      </c>
      <c r="D2178" s="1">
        <v>-1.200000047683716</v>
      </c>
      <c r="E2178" s="1">
        <v>-2.9000000953674321</v>
      </c>
      <c r="F2178" s="1">
        <v>-4.0999999046325684</v>
      </c>
      <c r="G2178" s="1">
        <v>-16.5</v>
      </c>
      <c r="H2178">
        <f>IF(D2178&lt;&gt;"",MAX('DDD Model Calculations'!$D$20-'Weather Data'!D2178,0),MAX('DDD Model Calculations'!$D$20-AVERAGE('Weather Data'!D2177,'Weather Data'!D2179),0))</f>
        <v>19.200000047683716</v>
      </c>
      <c r="I2178">
        <f>IF(E2178&lt;&gt;"",MAX('DDD Model Calculations'!$D$20-'Weather Data'!E2178,0),MAX('DDD Model Calculations'!$D$20-AVERAGE('Weather Data'!E2177,'Weather Data'!E2179),0))</f>
        <v>20.900000095367432</v>
      </c>
      <c r="J2178">
        <f>IF(F2178&lt;&gt;"",MAX('DDD Model Calculations'!$D$20-'Weather Data'!F2178,0),MAX('DDD Model Calculations'!$D$20-AVERAGE('Weather Data'!F2177,'Weather Data'!F2179),0))</f>
        <v>22.099999904632568</v>
      </c>
      <c r="K2178">
        <f>IF(G2178&lt;&gt;"",MAX('DDD Model Calculations'!$D$20-'Weather Data'!G2178,0),MAX('DDD Model Calculations'!$D$20-AVERAGE('Weather Data'!G2177,'Weather Data'!G2179),0))</f>
        <v>34.5</v>
      </c>
      <c r="L2178" s="2">
        <f t="shared" ref="L2178:L2241" si="170">DATE(A2178,B2178,C2178)</f>
        <v>43816</v>
      </c>
      <c r="M2178">
        <f t="shared" si="166"/>
        <v>22277.800005704165</v>
      </c>
      <c r="N2178">
        <f t="shared" si="167"/>
        <v>23411.299998492002</v>
      </c>
      <c r="O2178">
        <f t="shared" si="168"/>
        <v>26846.800000093877</v>
      </c>
      <c r="P2178">
        <f t="shared" si="169"/>
        <v>33110.700004316866</v>
      </c>
    </row>
    <row r="2179" spans="1:16" x14ac:dyDescent="0.4">
      <c r="A2179" s="1">
        <v>2019</v>
      </c>
      <c r="B2179" s="1">
        <v>12</v>
      </c>
      <c r="C2179" s="1">
        <v>18</v>
      </c>
      <c r="D2179" s="1">
        <v>-9.1000003814697266</v>
      </c>
      <c r="E2179" s="1">
        <v>-7.6999998092651367</v>
      </c>
      <c r="F2179" s="1">
        <v>-13</v>
      </c>
      <c r="G2179" s="1">
        <v>-17.79999923706055</v>
      </c>
      <c r="H2179">
        <f>IF(D2179&lt;&gt;"",MAX('DDD Model Calculations'!$D$20-'Weather Data'!D2179,0),MAX('DDD Model Calculations'!$D$20-AVERAGE('Weather Data'!D2178,'Weather Data'!D2180),0))</f>
        <v>27.100000381469727</v>
      </c>
      <c r="I2179">
        <f>IF(E2179&lt;&gt;"",MAX('DDD Model Calculations'!$D$20-'Weather Data'!E2179,0),MAX('DDD Model Calculations'!$D$20-AVERAGE('Weather Data'!E2178,'Weather Data'!E2180),0))</f>
        <v>25.699999809265137</v>
      </c>
      <c r="J2179">
        <f>IF(F2179&lt;&gt;"",MAX('DDD Model Calculations'!$D$20-'Weather Data'!F2179,0),MAX('DDD Model Calculations'!$D$20-AVERAGE('Weather Data'!F2178,'Weather Data'!F2180),0))</f>
        <v>31</v>
      </c>
      <c r="K2179">
        <f>IF(G2179&lt;&gt;"",MAX('DDD Model Calculations'!$D$20-'Weather Data'!G2179,0),MAX('DDD Model Calculations'!$D$20-AVERAGE('Weather Data'!G2178,'Weather Data'!G2180),0))</f>
        <v>35.799999237060547</v>
      </c>
      <c r="L2179" s="2">
        <f t="shared" si="170"/>
        <v>43817</v>
      </c>
      <c r="M2179">
        <f t="shared" ref="M2179:M2242" si="171">M2178+H2179</f>
        <v>22304.900006085634</v>
      </c>
      <c r="N2179">
        <f t="shared" ref="N2179:N2242" si="172">N2178+I2179</f>
        <v>23436.999998301268</v>
      </c>
      <c r="O2179">
        <f t="shared" ref="O2179:O2242" si="173">O2178+J2179</f>
        <v>26877.800000093877</v>
      </c>
      <c r="P2179">
        <f t="shared" ref="P2179:P2242" si="174">P2178+K2179</f>
        <v>33146.500003553927</v>
      </c>
    </row>
    <row r="2180" spans="1:16" x14ac:dyDescent="0.4">
      <c r="A2180" s="1">
        <v>2019</v>
      </c>
      <c r="B2180" s="1">
        <v>12</v>
      </c>
      <c r="C2180" s="1">
        <v>19</v>
      </c>
      <c r="D2180" s="1">
        <v>-11.39999961853027</v>
      </c>
      <c r="E2180" s="1">
        <v>-7.5</v>
      </c>
      <c r="F2180" s="1">
        <v>-19.39999961853027</v>
      </c>
      <c r="G2180" s="1">
        <v>-13</v>
      </c>
      <c r="H2180">
        <f>IF(D2180&lt;&gt;"",MAX('DDD Model Calculations'!$D$20-'Weather Data'!D2180,0),MAX('DDD Model Calculations'!$D$20-AVERAGE('Weather Data'!D2179,'Weather Data'!D2181),0))</f>
        <v>29.39999961853027</v>
      </c>
      <c r="I2180">
        <f>IF(E2180&lt;&gt;"",MAX('DDD Model Calculations'!$D$20-'Weather Data'!E2180,0),MAX('DDD Model Calculations'!$D$20-AVERAGE('Weather Data'!E2179,'Weather Data'!E2181),0))</f>
        <v>25.5</v>
      </c>
      <c r="J2180">
        <f>IF(F2180&lt;&gt;"",MAX('DDD Model Calculations'!$D$20-'Weather Data'!F2180,0),MAX('DDD Model Calculations'!$D$20-AVERAGE('Weather Data'!F2179,'Weather Data'!F2181),0))</f>
        <v>37.399999618530273</v>
      </c>
      <c r="K2180">
        <f>IF(G2180&lt;&gt;"",MAX('DDD Model Calculations'!$D$20-'Weather Data'!G2180,0),MAX('DDD Model Calculations'!$D$20-AVERAGE('Weather Data'!G2179,'Weather Data'!G2181),0))</f>
        <v>31</v>
      </c>
      <c r="L2180" s="2">
        <f t="shared" si="170"/>
        <v>43818</v>
      </c>
      <c r="M2180">
        <f t="shared" si="171"/>
        <v>22334.300005704165</v>
      </c>
      <c r="N2180">
        <f t="shared" si="172"/>
        <v>23462.499998301268</v>
      </c>
      <c r="O2180">
        <f t="shared" si="173"/>
        <v>26915.199999712408</v>
      </c>
      <c r="P2180">
        <f t="shared" si="174"/>
        <v>33177.500003553927</v>
      </c>
    </row>
    <row r="2181" spans="1:16" x14ac:dyDescent="0.4">
      <c r="A2181" s="1">
        <v>2019</v>
      </c>
      <c r="B2181" s="1">
        <v>12</v>
      </c>
      <c r="C2181" s="1">
        <v>20</v>
      </c>
      <c r="D2181" s="1">
        <v>-7.4000000953674316</v>
      </c>
      <c r="E2181" s="1">
        <v>-6</v>
      </c>
      <c r="F2181" s="1">
        <v>-15.39999961853027</v>
      </c>
      <c r="G2181" s="1">
        <v>-7.0999999046325684</v>
      </c>
      <c r="H2181">
        <f>IF(D2181&lt;&gt;"",MAX('DDD Model Calculations'!$D$20-'Weather Data'!D2181,0),MAX('DDD Model Calculations'!$D$20-AVERAGE('Weather Data'!D2180,'Weather Data'!D2182),0))</f>
        <v>25.400000095367432</v>
      </c>
      <c r="I2181">
        <f>IF(E2181&lt;&gt;"",MAX('DDD Model Calculations'!$D$20-'Weather Data'!E2181,0),MAX('DDD Model Calculations'!$D$20-AVERAGE('Weather Data'!E2180,'Weather Data'!E2182),0))</f>
        <v>24</v>
      </c>
      <c r="J2181">
        <f>IF(F2181&lt;&gt;"",MAX('DDD Model Calculations'!$D$20-'Weather Data'!F2181,0),MAX('DDD Model Calculations'!$D$20-AVERAGE('Weather Data'!F2180,'Weather Data'!F2182),0))</f>
        <v>33.399999618530273</v>
      </c>
      <c r="K2181">
        <f>IF(G2181&lt;&gt;"",MAX('DDD Model Calculations'!$D$20-'Weather Data'!G2181,0),MAX('DDD Model Calculations'!$D$20-AVERAGE('Weather Data'!G2180,'Weather Data'!G2182),0))</f>
        <v>25.099999904632568</v>
      </c>
      <c r="L2181" s="2">
        <f t="shared" si="170"/>
        <v>43819</v>
      </c>
      <c r="M2181">
        <f t="shared" si="171"/>
        <v>22359.700005799532</v>
      </c>
      <c r="N2181">
        <f t="shared" si="172"/>
        <v>23486.499998301268</v>
      </c>
      <c r="O2181">
        <f t="shared" si="173"/>
        <v>26948.599999330938</v>
      </c>
      <c r="P2181">
        <f t="shared" si="174"/>
        <v>33202.60000345856</v>
      </c>
    </row>
    <row r="2182" spans="1:16" x14ac:dyDescent="0.4">
      <c r="A2182" s="1">
        <v>2019</v>
      </c>
      <c r="B2182" s="1">
        <v>12</v>
      </c>
      <c r="C2182" s="1">
        <v>21</v>
      </c>
      <c r="D2182" s="1">
        <v>-3</v>
      </c>
      <c r="E2182" s="1">
        <v>-1.5</v>
      </c>
      <c r="F2182" s="1">
        <v>-12.60000038146973</v>
      </c>
      <c r="G2182" s="1">
        <v>-1.799999952316284</v>
      </c>
      <c r="H2182">
        <f>IF(D2182&lt;&gt;"",MAX('DDD Model Calculations'!$D$20-'Weather Data'!D2182,0),MAX('DDD Model Calculations'!$D$20-AVERAGE('Weather Data'!D2181,'Weather Data'!D2183),0))</f>
        <v>21</v>
      </c>
      <c r="I2182">
        <f>IF(E2182&lt;&gt;"",MAX('DDD Model Calculations'!$D$20-'Weather Data'!E2182,0),MAX('DDD Model Calculations'!$D$20-AVERAGE('Weather Data'!E2181,'Weather Data'!E2183),0))</f>
        <v>19.5</v>
      </c>
      <c r="J2182">
        <f>IF(F2182&lt;&gt;"",MAX('DDD Model Calculations'!$D$20-'Weather Data'!F2182,0),MAX('DDD Model Calculations'!$D$20-AVERAGE('Weather Data'!F2181,'Weather Data'!F2183),0))</f>
        <v>30.60000038146973</v>
      </c>
      <c r="K2182">
        <f>IF(G2182&lt;&gt;"",MAX('DDD Model Calculations'!$D$20-'Weather Data'!G2182,0),MAX('DDD Model Calculations'!$D$20-AVERAGE('Weather Data'!G2181,'Weather Data'!G2183),0))</f>
        <v>19.799999952316284</v>
      </c>
      <c r="L2182" s="2">
        <f t="shared" si="170"/>
        <v>43820</v>
      </c>
      <c r="M2182">
        <f t="shared" si="171"/>
        <v>22380.700005799532</v>
      </c>
      <c r="N2182">
        <f t="shared" si="172"/>
        <v>23505.999998301268</v>
      </c>
      <c r="O2182">
        <f t="shared" si="173"/>
        <v>26979.199999712408</v>
      </c>
      <c r="P2182">
        <f t="shared" si="174"/>
        <v>33222.400003410876</v>
      </c>
    </row>
    <row r="2183" spans="1:16" x14ac:dyDescent="0.4">
      <c r="A2183" s="1">
        <v>2019</v>
      </c>
      <c r="B2183" s="1">
        <v>12</v>
      </c>
      <c r="C2183" s="1">
        <v>22</v>
      </c>
      <c r="D2183" s="1">
        <v>3.0999999046325679</v>
      </c>
      <c r="E2183" s="1">
        <v>3.0999999046325679</v>
      </c>
      <c r="F2183" s="1">
        <v>-4.1999998092651367</v>
      </c>
      <c r="G2183" s="1">
        <v>-5.8000001907348633</v>
      </c>
      <c r="H2183">
        <f>IF(D2183&lt;&gt;"",MAX('DDD Model Calculations'!$D$20-'Weather Data'!D2183,0),MAX('DDD Model Calculations'!$D$20-AVERAGE('Weather Data'!D2182,'Weather Data'!D2184),0))</f>
        <v>14.900000095367432</v>
      </c>
      <c r="I2183">
        <f>IF(E2183&lt;&gt;"",MAX('DDD Model Calculations'!$D$20-'Weather Data'!E2183,0),MAX('DDD Model Calculations'!$D$20-AVERAGE('Weather Data'!E2182,'Weather Data'!E2184),0))</f>
        <v>14.900000095367432</v>
      </c>
      <c r="J2183">
        <f>IF(F2183&lt;&gt;"",MAX('DDD Model Calculations'!$D$20-'Weather Data'!F2183,0),MAX('DDD Model Calculations'!$D$20-AVERAGE('Weather Data'!F2182,'Weather Data'!F2184),0))</f>
        <v>22.199999809265137</v>
      </c>
      <c r="K2183">
        <f>IF(G2183&lt;&gt;"",MAX('DDD Model Calculations'!$D$20-'Weather Data'!G2183,0),MAX('DDD Model Calculations'!$D$20-AVERAGE('Weather Data'!G2182,'Weather Data'!G2184),0))</f>
        <v>23.800000190734863</v>
      </c>
      <c r="L2183" s="2">
        <f t="shared" si="170"/>
        <v>43821</v>
      </c>
      <c r="M2183">
        <f t="shared" si="171"/>
        <v>22395.600005894899</v>
      </c>
      <c r="N2183">
        <f t="shared" si="172"/>
        <v>23520.899998396635</v>
      </c>
      <c r="O2183">
        <f t="shared" si="173"/>
        <v>27001.399999521673</v>
      </c>
      <c r="P2183">
        <f t="shared" si="174"/>
        <v>33246.200003601611</v>
      </c>
    </row>
    <row r="2184" spans="1:16" x14ac:dyDescent="0.4">
      <c r="A2184" s="1">
        <v>2019</v>
      </c>
      <c r="B2184" s="1">
        <v>12</v>
      </c>
      <c r="C2184" s="1">
        <v>23</v>
      </c>
      <c r="D2184" s="1">
        <v>4.5</v>
      </c>
      <c r="E2184" s="1">
        <v>5.1999998092651367</v>
      </c>
      <c r="F2184" s="1">
        <v>1.700000047683716</v>
      </c>
      <c r="G2184" s="1">
        <v>-3.9000000953674321</v>
      </c>
      <c r="H2184">
        <f>IF(D2184&lt;&gt;"",MAX('DDD Model Calculations'!$D$20-'Weather Data'!D2184,0),MAX('DDD Model Calculations'!$D$20-AVERAGE('Weather Data'!D2183,'Weather Data'!D2185),0))</f>
        <v>13.5</v>
      </c>
      <c r="I2184">
        <f>IF(E2184&lt;&gt;"",MAX('DDD Model Calculations'!$D$20-'Weather Data'!E2184,0),MAX('DDD Model Calculations'!$D$20-AVERAGE('Weather Data'!E2183,'Weather Data'!E2185),0))</f>
        <v>12.800000190734863</v>
      </c>
      <c r="J2184">
        <f>IF(F2184&lt;&gt;"",MAX('DDD Model Calculations'!$D$20-'Weather Data'!F2184,0),MAX('DDD Model Calculations'!$D$20-AVERAGE('Weather Data'!F2183,'Weather Data'!F2185),0))</f>
        <v>16.299999952316284</v>
      </c>
      <c r="K2184">
        <f>IF(G2184&lt;&gt;"",MAX('DDD Model Calculations'!$D$20-'Weather Data'!G2184,0),MAX('DDD Model Calculations'!$D$20-AVERAGE('Weather Data'!G2183,'Weather Data'!G2185),0))</f>
        <v>21.900000095367432</v>
      </c>
      <c r="L2184" s="2">
        <f t="shared" si="170"/>
        <v>43822</v>
      </c>
      <c r="M2184">
        <f t="shared" si="171"/>
        <v>22409.100005894899</v>
      </c>
      <c r="N2184">
        <f t="shared" si="172"/>
        <v>23533.69999858737</v>
      </c>
      <c r="O2184">
        <f t="shared" si="173"/>
        <v>27017.699999473989</v>
      </c>
      <c r="P2184">
        <f t="shared" si="174"/>
        <v>33268.100003696978</v>
      </c>
    </row>
    <row r="2185" spans="1:16" x14ac:dyDescent="0.4">
      <c r="A2185" s="1">
        <v>2019</v>
      </c>
      <c r="B2185" s="1">
        <v>12</v>
      </c>
      <c r="C2185" s="1">
        <v>24</v>
      </c>
      <c r="D2185" s="1">
        <v>-1.3999999761581421</v>
      </c>
      <c r="E2185" s="1">
        <v>-0.69999998807907104</v>
      </c>
      <c r="F2185" s="1">
        <v>-3.2000000476837158</v>
      </c>
      <c r="G2185" s="1">
        <v>-2.7000000476837158</v>
      </c>
      <c r="H2185">
        <f>IF(D2185&lt;&gt;"",MAX('DDD Model Calculations'!$D$20-'Weather Data'!D2185,0),MAX('DDD Model Calculations'!$D$20-AVERAGE('Weather Data'!D2184,'Weather Data'!D2186),0))</f>
        <v>19.399999976158142</v>
      </c>
      <c r="I2185">
        <f>IF(E2185&lt;&gt;"",MAX('DDD Model Calculations'!$D$20-'Weather Data'!E2185,0),MAX('DDD Model Calculations'!$D$20-AVERAGE('Weather Data'!E2184,'Weather Data'!E2186),0))</f>
        <v>18.699999988079071</v>
      </c>
      <c r="J2185">
        <f>IF(F2185&lt;&gt;"",MAX('DDD Model Calculations'!$D$20-'Weather Data'!F2185,0),MAX('DDD Model Calculations'!$D$20-AVERAGE('Weather Data'!F2184,'Weather Data'!F2186),0))</f>
        <v>21.200000047683716</v>
      </c>
      <c r="K2185">
        <f>IF(G2185&lt;&gt;"",MAX('DDD Model Calculations'!$D$20-'Weather Data'!G2185,0),MAX('DDD Model Calculations'!$D$20-AVERAGE('Weather Data'!G2184,'Weather Data'!G2186),0))</f>
        <v>20.700000047683716</v>
      </c>
      <c r="L2185" s="2">
        <f t="shared" si="170"/>
        <v>43823</v>
      </c>
      <c r="M2185">
        <f t="shared" si="171"/>
        <v>22428.500005871058</v>
      </c>
      <c r="N2185">
        <f t="shared" si="172"/>
        <v>23552.399998575449</v>
      </c>
      <c r="O2185">
        <f t="shared" si="173"/>
        <v>27038.899999521673</v>
      </c>
      <c r="P2185">
        <f t="shared" si="174"/>
        <v>33288.800003744662</v>
      </c>
    </row>
    <row r="2186" spans="1:16" x14ac:dyDescent="0.4">
      <c r="A2186" s="1">
        <v>2019</v>
      </c>
      <c r="B2186" s="1">
        <v>12</v>
      </c>
      <c r="C2186" s="1">
        <v>25</v>
      </c>
      <c r="D2186" s="1">
        <v>0.60000002384185791</v>
      </c>
      <c r="E2186" s="1">
        <v>1.1000000238418579</v>
      </c>
      <c r="F2186" s="1">
        <v>-4</v>
      </c>
      <c r="G2186" s="1">
        <v>0.10000000149011611</v>
      </c>
      <c r="H2186">
        <f>IF(D2186&lt;&gt;"",MAX('DDD Model Calculations'!$D$20-'Weather Data'!D2186,0),MAX('DDD Model Calculations'!$D$20-AVERAGE('Weather Data'!D2185,'Weather Data'!D2187),0))</f>
        <v>17.399999976158142</v>
      </c>
      <c r="I2186">
        <f>IF(E2186&lt;&gt;"",MAX('DDD Model Calculations'!$D$20-'Weather Data'!E2186,0),MAX('DDD Model Calculations'!$D$20-AVERAGE('Weather Data'!E2185,'Weather Data'!E2187),0))</f>
        <v>16.899999976158142</v>
      </c>
      <c r="J2186">
        <f>IF(F2186&lt;&gt;"",MAX('DDD Model Calculations'!$D$20-'Weather Data'!F2186,0),MAX('DDD Model Calculations'!$D$20-AVERAGE('Weather Data'!F2185,'Weather Data'!F2187),0))</f>
        <v>22</v>
      </c>
      <c r="K2186">
        <f>IF(G2186&lt;&gt;"",MAX('DDD Model Calculations'!$D$20-'Weather Data'!G2186,0),MAX('DDD Model Calculations'!$D$20-AVERAGE('Weather Data'!G2185,'Weather Data'!G2187),0))</f>
        <v>17.899999998509884</v>
      </c>
      <c r="L2186" s="2">
        <f t="shared" si="170"/>
        <v>43824</v>
      </c>
      <c r="M2186">
        <f t="shared" si="171"/>
        <v>22445.900005847216</v>
      </c>
      <c r="N2186">
        <f t="shared" si="172"/>
        <v>23569.299998551607</v>
      </c>
      <c r="O2186">
        <f t="shared" si="173"/>
        <v>27060.899999521673</v>
      </c>
      <c r="P2186">
        <f t="shared" si="174"/>
        <v>33306.700003743172</v>
      </c>
    </row>
    <row r="2187" spans="1:16" x14ac:dyDescent="0.4">
      <c r="A2187" s="1">
        <v>2019</v>
      </c>
      <c r="B2187" s="1">
        <v>12</v>
      </c>
      <c r="C2187" s="1">
        <v>26</v>
      </c>
      <c r="D2187" s="1">
        <v>2.4000000953674321</v>
      </c>
      <c r="E2187" s="1">
        <v>4.5999999046325684</v>
      </c>
      <c r="F2187" s="1">
        <v>-5.8000001907348633</v>
      </c>
      <c r="G2187" s="1">
        <v>0.5</v>
      </c>
      <c r="H2187">
        <f>IF(D2187&lt;&gt;"",MAX('DDD Model Calculations'!$D$20-'Weather Data'!D2187,0),MAX('DDD Model Calculations'!$D$20-AVERAGE('Weather Data'!D2186,'Weather Data'!D2188),0))</f>
        <v>15.599999904632568</v>
      </c>
      <c r="I2187">
        <f>IF(E2187&lt;&gt;"",MAX('DDD Model Calculations'!$D$20-'Weather Data'!E2187,0),MAX('DDD Model Calculations'!$D$20-AVERAGE('Weather Data'!E2186,'Weather Data'!E2188),0))</f>
        <v>13.400000095367432</v>
      </c>
      <c r="J2187">
        <f>IF(F2187&lt;&gt;"",MAX('DDD Model Calculations'!$D$20-'Weather Data'!F2187,0),MAX('DDD Model Calculations'!$D$20-AVERAGE('Weather Data'!F2186,'Weather Data'!F2188),0))</f>
        <v>23.800000190734863</v>
      </c>
      <c r="K2187">
        <f>IF(G2187&lt;&gt;"",MAX('DDD Model Calculations'!$D$20-'Weather Data'!G2187,0),MAX('DDD Model Calculations'!$D$20-AVERAGE('Weather Data'!G2186,'Weather Data'!G2188),0))</f>
        <v>17.5</v>
      </c>
      <c r="L2187" s="2">
        <f t="shared" si="170"/>
        <v>43825</v>
      </c>
      <c r="M2187">
        <f t="shared" si="171"/>
        <v>22461.500005751848</v>
      </c>
      <c r="N2187">
        <f t="shared" si="172"/>
        <v>23582.699998646975</v>
      </c>
      <c r="O2187">
        <f t="shared" si="173"/>
        <v>27084.699999712408</v>
      </c>
      <c r="P2187">
        <f t="shared" si="174"/>
        <v>33324.200003743172</v>
      </c>
    </row>
    <row r="2188" spans="1:16" x14ac:dyDescent="0.4">
      <c r="A2188" s="1">
        <v>2019</v>
      </c>
      <c r="B2188" s="1">
        <v>12</v>
      </c>
      <c r="C2188" s="1">
        <v>27</v>
      </c>
      <c r="D2188" s="1">
        <v>6.9000000953674316</v>
      </c>
      <c r="E2188" s="1">
        <v>6.1999998092651367</v>
      </c>
      <c r="F2188" s="1">
        <v>-0.89999997615814209</v>
      </c>
      <c r="G2188" s="1">
        <v>-5.3000001907348633</v>
      </c>
      <c r="H2188">
        <f>IF(D2188&lt;&gt;"",MAX('DDD Model Calculations'!$D$20-'Weather Data'!D2188,0),MAX('DDD Model Calculations'!$D$20-AVERAGE('Weather Data'!D2187,'Weather Data'!D2189),0))</f>
        <v>11.099999904632568</v>
      </c>
      <c r="I2188">
        <f>IF(E2188&lt;&gt;"",MAX('DDD Model Calculations'!$D$20-'Weather Data'!E2188,0),MAX('DDD Model Calculations'!$D$20-AVERAGE('Weather Data'!E2187,'Weather Data'!E2189),0))</f>
        <v>11.800000190734863</v>
      </c>
      <c r="J2188">
        <f>IF(F2188&lt;&gt;"",MAX('DDD Model Calculations'!$D$20-'Weather Data'!F2188,0),MAX('DDD Model Calculations'!$D$20-AVERAGE('Weather Data'!F2187,'Weather Data'!F2189),0))</f>
        <v>18.899999976158142</v>
      </c>
      <c r="K2188">
        <f>IF(G2188&lt;&gt;"",MAX('DDD Model Calculations'!$D$20-'Weather Data'!G2188,0),MAX('DDD Model Calculations'!$D$20-AVERAGE('Weather Data'!G2187,'Weather Data'!G2189),0))</f>
        <v>23.300000190734863</v>
      </c>
      <c r="L2188" s="2">
        <f t="shared" si="170"/>
        <v>43826</v>
      </c>
      <c r="M2188">
        <f t="shared" si="171"/>
        <v>22472.600005656481</v>
      </c>
      <c r="N2188">
        <f t="shared" si="172"/>
        <v>23594.499998837709</v>
      </c>
      <c r="O2188">
        <f t="shared" si="173"/>
        <v>27103.599999688566</v>
      </c>
      <c r="P2188">
        <f t="shared" si="174"/>
        <v>33347.500003933907</v>
      </c>
    </row>
    <row r="2189" spans="1:16" x14ac:dyDescent="0.4">
      <c r="A2189" s="1">
        <v>2019</v>
      </c>
      <c r="B2189" s="1">
        <v>12</v>
      </c>
      <c r="C2189" s="1">
        <v>28</v>
      </c>
      <c r="D2189" s="1">
        <v>3</v>
      </c>
      <c r="E2189" s="1">
        <v>1</v>
      </c>
      <c r="F2189" s="1">
        <v>-0.5</v>
      </c>
      <c r="G2189" s="1">
        <v>-8.6999998092651367</v>
      </c>
      <c r="H2189">
        <f>IF(D2189&lt;&gt;"",MAX('DDD Model Calculations'!$D$20-'Weather Data'!D2189,0),MAX('DDD Model Calculations'!$D$20-AVERAGE('Weather Data'!D2188,'Weather Data'!D2190),0))</f>
        <v>15</v>
      </c>
      <c r="I2189">
        <f>IF(E2189&lt;&gt;"",MAX('DDD Model Calculations'!$D$20-'Weather Data'!E2189,0),MAX('DDD Model Calculations'!$D$20-AVERAGE('Weather Data'!E2188,'Weather Data'!E2190),0))</f>
        <v>17</v>
      </c>
      <c r="J2189">
        <f>IF(F2189&lt;&gt;"",MAX('DDD Model Calculations'!$D$20-'Weather Data'!F2189,0),MAX('DDD Model Calculations'!$D$20-AVERAGE('Weather Data'!F2188,'Weather Data'!F2190),0))</f>
        <v>18.5</v>
      </c>
      <c r="K2189">
        <f>IF(G2189&lt;&gt;"",MAX('DDD Model Calculations'!$D$20-'Weather Data'!G2189,0),MAX('DDD Model Calculations'!$D$20-AVERAGE('Weather Data'!G2188,'Weather Data'!G2190),0))</f>
        <v>26.699999809265137</v>
      </c>
      <c r="L2189" s="2">
        <f t="shared" si="170"/>
        <v>43827</v>
      </c>
      <c r="M2189">
        <f t="shared" si="171"/>
        <v>22487.600005656481</v>
      </c>
      <c r="N2189">
        <f t="shared" si="172"/>
        <v>23611.499998837709</v>
      </c>
      <c r="O2189">
        <f t="shared" si="173"/>
        <v>27122.099999688566</v>
      </c>
      <c r="P2189">
        <f t="shared" si="174"/>
        <v>33374.200003743172</v>
      </c>
    </row>
    <row r="2190" spans="1:16" x14ac:dyDescent="0.4">
      <c r="A2190" s="1">
        <v>2019</v>
      </c>
      <c r="B2190" s="1">
        <v>12</v>
      </c>
      <c r="C2190" s="1">
        <v>29</v>
      </c>
      <c r="D2190" s="1">
        <v>1.1000000238418579</v>
      </c>
      <c r="E2190" s="1">
        <v>0.89999997615814209</v>
      </c>
      <c r="F2190" s="1">
        <v>-3.4000000953674321</v>
      </c>
      <c r="G2190" s="1">
        <v>-2.5999999046325679</v>
      </c>
      <c r="H2190">
        <f>IF(D2190&lt;&gt;"",MAX('DDD Model Calculations'!$D$20-'Weather Data'!D2190,0),MAX('DDD Model Calculations'!$D$20-AVERAGE('Weather Data'!D2189,'Weather Data'!D2191),0))</f>
        <v>16.899999976158142</v>
      </c>
      <c r="I2190">
        <f>IF(E2190&lt;&gt;"",MAX('DDD Model Calculations'!$D$20-'Weather Data'!E2190,0),MAX('DDD Model Calculations'!$D$20-AVERAGE('Weather Data'!E2189,'Weather Data'!E2191),0))</f>
        <v>17.100000023841858</v>
      </c>
      <c r="J2190">
        <f>IF(F2190&lt;&gt;"",MAX('DDD Model Calculations'!$D$20-'Weather Data'!F2190,0),MAX('DDD Model Calculations'!$D$20-AVERAGE('Weather Data'!F2189,'Weather Data'!F2191),0))</f>
        <v>21.400000095367432</v>
      </c>
      <c r="K2190">
        <f>IF(G2190&lt;&gt;"",MAX('DDD Model Calculations'!$D$20-'Weather Data'!G2190,0),MAX('DDD Model Calculations'!$D$20-AVERAGE('Weather Data'!G2189,'Weather Data'!G2191),0))</f>
        <v>20.599999904632568</v>
      </c>
      <c r="L2190" s="2">
        <f t="shared" si="170"/>
        <v>43828</v>
      </c>
      <c r="M2190">
        <f t="shared" si="171"/>
        <v>22504.500005632639</v>
      </c>
      <c r="N2190">
        <f t="shared" si="172"/>
        <v>23628.599998861551</v>
      </c>
      <c r="O2190">
        <f t="shared" si="173"/>
        <v>27143.499999783933</v>
      </c>
      <c r="P2190">
        <f t="shared" si="174"/>
        <v>33394.800003647804</v>
      </c>
    </row>
    <row r="2191" spans="1:16" x14ac:dyDescent="0.4">
      <c r="A2191" s="1">
        <v>2019</v>
      </c>
      <c r="B2191" s="1">
        <v>12</v>
      </c>
      <c r="C2191" s="1">
        <v>30</v>
      </c>
      <c r="D2191" s="1">
        <v>5.5999999046325684</v>
      </c>
      <c r="E2191" s="1">
        <v>4.6999998092651367</v>
      </c>
      <c r="F2191" s="1">
        <v>-2.7000000476837158</v>
      </c>
      <c r="G2191" s="1">
        <v>-4.1999998092651367</v>
      </c>
      <c r="H2191">
        <f>IF(D2191&lt;&gt;"",MAX('DDD Model Calculations'!$D$20-'Weather Data'!D2191,0),MAX('DDD Model Calculations'!$D$20-AVERAGE('Weather Data'!D2190,'Weather Data'!D2192),0))</f>
        <v>12.400000095367432</v>
      </c>
      <c r="I2191">
        <f>IF(E2191&lt;&gt;"",MAX('DDD Model Calculations'!$D$20-'Weather Data'!E2191,0),MAX('DDD Model Calculations'!$D$20-AVERAGE('Weather Data'!E2190,'Weather Data'!E2192),0))</f>
        <v>13.300000190734863</v>
      </c>
      <c r="J2191">
        <f>IF(F2191&lt;&gt;"",MAX('DDD Model Calculations'!$D$20-'Weather Data'!F2191,0),MAX('DDD Model Calculations'!$D$20-AVERAGE('Weather Data'!F2190,'Weather Data'!F2192),0))</f>
        <v>20.700000047683716</v>
      </c>
      <c r="K2191">
        <f>IF(G2191&lt;&gt;"",MAX('DDD Model Calculations'!$D$20-'Weather Data'!G2191,0),MAX('DDD Model Calculations'!$D$20-AVERAGE('Weather Data'!G2190,'Weather Data'!G2192),0))</f>
        <v>22.199999809265137</v>
      </c>
      <c r="L2191" s="2">
        <f t="shared" si="170"/>
        <v>43829</v>
      </c>
      <c r="M2191">
        <f t="shared" si="171"/>
        <v>22516.900005728006</v>
      </c>
      <c r="N2191">
        <f t="shared" si="172"/>
        <v>23641.899999052286</v>
      </c>
      <c r="O2191">
        <f t="shared" si="173"/>
        <v>27164.199999831617</v>
      </c>
      <c r="P2191">
        <f t="shared" si="174"/>
        <v>33417.000003457069</v>
      </c>
    </row>
    <row r="2192" spans="1:16" x14ac:dyDescent="0.4">
      <c r="A2192" s="1">
        <v>2019</v>
      </c>
      <c r="B2192" s="1">
        <v>12</v>
      </c>
      <c r="C2192" s="1">
        <v>31</v>
      </c>
      <c r="D2192" s="1">
        <v>0.40000000596046448</v>
      </c>
      <c r="E2192" s="1">
        <v>-1</v>
      </c>
      <c r="F2192" s="1">
        <v>-0.69999998807907104</v>
      </c>
      <c r="G2192" s="1">
        <v>-14.5</v>
      </c>
      <c r="H2192">
        <f>IF(D2192&lt;&gt;"",MAX('DDD Model Calculations'!$D$20-'Weather Data'!D2192,0),MAX('DDD Model Calculations'!$D$20-AVERAGE('Weather Data'!D2191,'Weather Data'!D2193),0))</f>
        <v>17.599999994039536</v>
      </c>
      <c r="I2192">
        <f>IF(E2192&lt;&gt;"",MAX('DDD Model Calculations'!$D$20-'Weather Data'!E2192,0),MAX('DDD Model Calculations'!$D$20-AVERAGE('Weather Data'!E2191,'Weather Data'!E2193),0))</f>
        <v>19</v>
      </c>
      <c r="J2192">
        <f>IF(F2192&lt;&gt;"",MAX('DDD Model Calculations'!$D$20-'Weather Data'!F2192,0),MAX('DDD Model Calculations'!$D$20-AVERAGE('Weather Data'!F2191,'Weather Data'!F2193),0))</f>
        <v>18.699999988079071</v>
      </c>
      <c r="K2192">
        <f>IF(G2192&lt;&gt;"",MAX('DDD Model Calculations'!$D$20-'Weather Data'!G2192,0),MAX('DDD Model Calculations'!$D$20-AVERAGE('Weather Data'!G2191,'Weather Data'!G2193),0))</f>
        <v>32.5</v>
      </c>
      <c r="L2192" s="2">
        <f t="shared" si="170"/>
        <v>43830</v>
      </c>
      <c r="M2192">
        <f t="shared" si="171"/>
        <v>22534.500005722046</v>
      </c>
      <c r="N2192">
        <f t="shared" si="172"/>
        <v>23660.899999052286</v>
      </c>
      <c r="O2192">
        <f t="shared" si="173"/>
        <v>27182.899999819696</v>
      </c>
      <c r="P2192">
        <f t="shared" si="174"/>
        <v>33449.500003457069</v>
      </c>
    </row>
    <row r="2193" spans="1:16" x14ac:dyDescent="0.4">
      <c r="A2193" s="1">
        <v>2020</v>
      </c>
      <c r="B2193" s="1">
        <v>1</v>
      </c>
      <c r="C2193" s="1">
        <v>1</v>
      </c>
      <c r="D2193" s="1">
        <v>-1.700000047683716</v>
      </c>
      <c r="E2193" s="1">
        <v>-0.30000001192092901</v>
      </c>
      <c r="F2193" s="1">
        <v>-0.5</v>
      </c>
      <c r="G2193" s="1">
        <v>-13</v>
      </c>
      <c r="H2193">
        <f>IF(D2193&lt;&gt;"",MAX('DDD Model Calculations'!$D$20-'Weather Data'!D2193,0),MAX('DDD Model Calculations'!$D$20-AVERAGE('Weather Data'!D2192,'Weather Data'!D2194),0))</f>
        <v>19.700000047683716</v>
      </c>
      <c r="I2193">
        <f>IF(E2193&lt;&gt;"",MAX('DDD Model Calculations'!$D$20-'Weather Data'!E2193,0),MAX('DDD Model Calculations'!$D$20-AVERAGE('Weather Data'!E2192,'Weather Data'!E2194),0))</f>
        <v>18.300000011920929</v>
      </c>
      <c r="J2193">
        <f>IF(F2193&lt;&gt;"",MAX('DDD Model Calculations'!$D$20-'Weather Data'!F2193,0),MAX('DDD Model Calculations'!$D$20-AVERAGE('Weather Data'!F2192,'Weather Data'!F2194),0))</f>
        <v>18.5</v>
      </c>
      <c r="K2193">
        <f>IF(G2193&lt;&gt;"",MAX('DDD Model Calculations'!$D$20-'Weather Data'!G2193,0),MAX('DDD Model Calculations'!$D$20-AVERAGE('Weather Data'!G2192,'Weather Data'!G2194),0))</f>
        <v>31</v>
      </c>
      <c r="L2193" s="2">
        <f t="shared" si="170"/>
        <v>43831</v>
      </c>
      <c r="M2193">
        <f t="shared" si="171"/>
        <v>22554.20000576973</v>
      </c>
      <c r="N2193">
        <f t="shared" si="172"/>
        <v>23679.199999064207</v>
      </c>
      <c r="O2193">
        <f t="shared" si="173"/>
        <v>27201.399999819696</v>
      </c>
      <c r="P2193">
        <f t="shared" si="174"/>
        <v>33480.500003457069</v>
      </c>
    </row>
    <row r="2194" spans="1:16" x14ac:dyDescent="0.4">
      <c r="A2194" s="1">
        <v>2020</v>
      </c>
      <c r="B2194" s="1">
        <v>1</v>
      </c>
      <c r="C2194" s="1">
        <v>2</v>
      </c>
      <c r="D2194" s="1">
        <v>3</v>
      </c>
      <c r="E2194" s="1">
        <v>3.5999999046325679</v>
      </c>
      <c r="F2194" s="1">
        <v>-0.10000000149011611</v>
      </c>
      <c r="G2194" s="1">
        <v>-2.7000000476837158</v>
      </c>
      <c r="H2194">
        <f>IF(D2194&lt;&gt;"",MAX('DDD Model Calculations'!$D$20-'Weather Data'!D2194,0),MAX('DDD Model Calculations'!$D$20-AVERAGE('Weather Data'!D2193,'Weather Data'!D2195),0))</f>
        <v>15</v>
      </c>
      <c r="I2194">
        <f>IF(E2194&lt;&gt;"",MAX('DDD Model Calculations'!$D$20-'Weather Data'!E2194,0),MAX('DDD Model Calculations'!$D$20-AVERAGE('Weather Data'!E2193,'Weather Data'!E2195),0))</f>
        <v>14.400000095367432</v>
      </c>
      <c r="J2194">
        <f>IF(F2194&lt;&gt;"",MAX('DDD Model Calculations'!$D$20-'Weather Data'!F2194,0),MAX('DDD Model Calculations'!$D$20-AVERAGE('Weather Data'!F2193,'Weather Data'!F2195),0))</f>
        <v>18.100000001490116</v>
      </c>
      <c r="K2194">
        <f>IF(G2194&lt;&gt;"",MAX('DDD Model Calculations'!$D$20-'Weather Data'!G2194,0),MAX('DDD Model Calculations'!$D$20-AVERAGE('Weather Data'!G2193,'Weather Data'!G2195),0))</f>
        <v>20.700000047683716</v>
      </c>
      <c r="L2194" s="2">
        <f t="shared" si="170"/>
        <v>43832</v>
      </c>
      <c r="M2194">
        <f t="shared" si="171"/>
        <v>22569.20000576973</v>
      </c>
      <c r="N2194">
        <f t="shared" si="172"/>
        <v>23693.599999159575</v>
      </c>
      <c r="O2194">
        <f t="shared" si="173"/>
        <v>27219.499999821186</v>
      </c>
      <c r="P2194">
        <f t="shared" si="174"/>
        <v>33501.200003504753</v>
      </c>
    </row>
    <row r="2195" spans="1:16" x14ac:dyDescent="0.4">
      <c r="A2195" s="1">
        <v>2020</v>
      </c>
      <c r="B2195" s="1">
        <v>1</v>
      </c>
      <c r="C2195" s="1">
        <v>3</v>
      </c>
      <c r="D2195" s="1">
        <v>4.5999999046325684</v>
      </c>
      <c r="E2195" s="1">
        <v>4.0999999046325684</v>
      </c>
      <c r="F2195" s="1">
        <v>3</v>
      </c>
      <c r="G2195" s="1">
        <v>-6.6999998092651367</v>
      </c>
      <c r="H2195">
        <f>IF(D2195&lt;&gt;"",MAX('DDD Model Calculations'!$D$20-'Weather Data'!D2195,0),MAX('DDD Model Calculations'!$D$20-AVERAGE('Weather Data'!D2194,'Weather Data'!D2196),0))</f>
        <v>13.400000095367432</v>
      </c>
      <c r="I2195">
        <f>IF(E2195&lt;&gt;"",MAX('DDD Model Calculations'!$D$20-'Weather Data'!E2195,0),MAX('DDD Model Calculations'!$D$20-AVERAGE('Weather Data'!E2194,'Weather Data'!E2196),0))</f>
        <v>13.900000095367432</v>
      </c>
      <c r="J2195">
        <f>IF(F2195&lt;&gt;"",MAX('DDD Model Calculations'!$D$20-'Weather Data'!F2195,0),MAX('DDD Model Calculations'!$D$20-AVERAGE('Weather Data'!F2194,'Weather Data'!F2196),0))</f>
        <v>15</v>
      </c>
      <c r="K2195">
        <f>IF(G2195&lt;&gt;"",MAX('DDD Model Calculations'!$D$20-'Weather Data'!G2195,0),MAX('DDD Model Calculations'!$D$20-AVERAGE('Weather Data'!G2194,'Weather Data'!G2196),0))</f>
        <v>24.699999809265137</v>
      </c>
      <c r="L2195" s="2">
        <f t="shared" si="170"/>
        <v>43833</v>
      </c>
      <c r="M2195">
        <f t="shared" si="171"/>
        <v>22582.600005865097</v>
      </c>
      <c r="N2195">
        <f t="shared" si="172"/>
        <v>23707.499999254942</v>
      </c>
      <c r="O2195">
        <f t="shared" si="173"/>
        <v>27234.499999821186</v>
      </c>
      <c r="P2195">
        <f t="shared" si="174"/>
        <v>33525.900003314018</v>
      </c>
    </row>
    <row r="2196" spans="1:16" x14ac:dyDescent="0.4">
      <c r="A2196" s="1">
        <v>2020</v>
      </c>
      <c r="B2196" s="1">
        <v>1</v>
      </c>
      <c r="C2196" s="1">
        <v>4</v>
      </c>
      <c r="D2196" s="1">
        <v>0.89999997615814209</v>
      </c>
      <c r="E2196" s="1">
        <v>0.20000000298023221</v>
      </c>
      <c r="F2196" s="1">
        <v>-0.80000001192092896</v>
      </c>
      <c r="G2196" s="1">
        <v>-7.5999999046325684</v>
      </c>
      <c r="H2196">
        <f>IF(D2196&lt;&gt;"",MAX('DDD Model Calculations'!$D$20-'Weather Data'!D2196,0),MAX('DDD Model Calculations'!$D$20-AVERAGE('Weather Data'!D2195,'Weather Data'!D2197),0))</f>
        <v>17.100000023841858</v>
      </c>
      <c r="I2196">
        <f>IF(E2196&lt;&gt;"",MAX('DDD Model Calculations'!$D$20-'Weather Data'!E2196,0),MAX('DDD Model Calculations'!$D$20-AVERAGE('Weather Data'!E2195,'Weather Data'!E2197),0))</f>
        <v>17.799999997019768</v>
      </c>
      <c r="J2196">
        <f>IF(F2196&lt;&gt;"",MAX('DDD Model Calculations'!$D$20-'Weather Data'!F2196,0),MAX('DDD Model Calculations'!$D$20-AVERAGE('Weather Data'!F2195,'Weather Data'!F2197),0))</f>
        <v>18.800000011920929</v>
      </c>
      <c r="K2196">
        <f>IF(G2196&lt;&gt;"",MAX('DDD Model Calculations'!$D$20-'Weather Data'!G2196,0),MAX('DDD Model Calculations'!$D$20-AVERAGE('Weather Data'!G2195,'Weather Data'!G2197),0))</f>
        <v>25.599999904632568</v>
      </c>
      <c r="L2196" s="2">
        <f t="shared" si="170"/>
        <v>43834</v>
      </c>
      <c r="M2196">
        <f t="shared" si="171"/>
        <v>22599.700005888939</v>
      </c>
      <c r="N2196">
        <f t="shared" si="172"/>
        <v>23725.299999251962</v>
      </c>
      <c r="O2196">
        <f t="shared" si="173"/>
        <v>27253.299999833107</v>
      </c>
      <c r="P2196">
        <f t="shared" si="174"/>
        <v>33551.500003218651</v>
      </c>
    </row>
    <row r="2197" spans="1:16" x14ac:dyDescent="0.4">
      <c r="A2197" s="1">
        <v>2020</v>
      </c>
      <c r="B2197" s="1">
        <v>1</v>
      </c>
      <c r="C2197" s="1">
        <v>5</v>
      </c>
      <c r="D2197" s="1">
        <v>-0.80000001192092896</v>
      </c>
      <c r="E2197" s="1">
        <v>-0.69999998807907104</v>
      </c>
      <c r="F2197" s="1">
        <v>-8</v>
      </c>
      <c r="G2197" s="1">
        <v>-4.5999999046325684</v>
      </c>
      <c r="H2197">
        <f>IF(D2197&lt;&gt;"",MAX('DDD Model Calculations'!$D$20-'Weather Data'!D2197,0),MAX('DDD Model Calculations'!$D$20-AVERAGE('Weather Data'!D2196,'Weather Data'!D2198),0))</f>
        <v>18.800000011920929</v>
      </c>
      <c r="I2197">
        <f>IF(E2197&lt;&gt;"",MAX('DDD Model Calculations'!$D$20-'Weather Data'!E2197,0),MAX('DDD Model Calculations'!$D$20-AVERAGE('Weather Data'!E2196,'Weather Data'!E2198),0))</f>
        <v>18.699999988079071</v>
      </c>
      <c r="J2197">
        <f>IF(F2197&lt;&gt;"",MAX('DDD Model Calculations'!$D$20-'Weather Data'!F2197,0),MAX('DDD Model Calculations'!$D$20-AVERAGE('Weather Data'!F2196,'Weather Data'!F2198),0))</f>
        <v>26</v>
      </c>
      <c r="K2197">
        <f>IF(G2197&lt;&gt;"",MAX('DDD Model Calculations'!$D$20-'Weather Data'!G2197,0),MAX('DDD Model Calculations'!$D$20-AVERAGE('Weather Data'!G2196,'Weather Data'!G2198),0))</f>
        <v>22.599999904632568</v>
      </c>
      <c r="L2197" s="2">
        <f t="shared" si="170"/>
        <v>43835</v>
      </c>
      <c r="M2197">
        <f t="shared" si="171"/>
        <v>22618.50000590086</v>
      </c>
      <c r="N2197">
        <f t="shared" si="172"/>
        <v>23743.999999240041</v>
      </c>
      <c r="O2197">
        <f t="shared" si="173"/>
        <v>27279.299999833107</v>
      </c>
      <c r="P2197">
        <f t="shared" si="174"/>
        <v>33574.100003123283</v>
      </c>
    </row>
    <row r="2198" spans="1:16" x14ac:dyDescent="0.4">
      <c r="A2198" s="1">
        <v>2020</v>
      </c>
      <c r="B2198" s="1">
        <v>1</v>
      </c>
      <c r="C2198" s="1">
        <v>6</v>
      </c>
      <c r="D2198" s="1">
        <v>-1.700000047683716</v>
      </c>
      <c r="E2198" s="1">
        <v>0.10000000149011611</v>
      </c>
      <c r="F2198" s="1">
        <v>-7.9000000953674316</v>
      </c>
      <c r="G2198" s="1">
        <v>-10.30000019073486</v>
      </c>
      <c r="H2198">
        <f>IF(D2198&lt;&gt;"",MAX('DDD Model Calculations'!$D$20-'Weather Data'!D2198,0),MAX('DDD Model Calculations'!$D$20-AVERAGE('Weather Data'!D2197,'Weather Data'!D2199),0))</f>
        <v>19.700000047683716</v>
      </c>
      <c r="I2198">
        <f>IF(E2198&lt;&gt;"",MAX('DDD Model Calculations'!$D$20-'Weather Data'!E2198,0),MAX('DDD Model Calculations'!$D$20-AVERAGE('Weather Data'!E2197,'Weather Data'!E2199),0))</f>
        <v>17.899999998509884</v>
      </c>
      <c r="J2198">
        <f>IF(F2198&lt;&gt;"",MAX('DDD Model Calculations'!$D$20-'Weather Data'!F2198,0),MAX('DDD Model Calculations'!$D$20-AVERAGE('Weather Data'!F2197,'Weather Data'!F2199),0))</f>
        <v>25.900000095367432</v>
      </c>
      <c r="K2198">
        <f>IF(G2198&lt;&gt;"",MAX('DDD Model Calculations'!$D$20-'Weather Data'!G2198,0),MAX('DDD Model Calculations'!$D$20-AVERAGE('Weather Data'!G2197,'Weather Data'!G2199),0))</f>
        <v>28.30000019073486</v>
      </c>
      <c r="L2198" s="2">
        <f t="shared" si="170"/>
        <v>43836</v>
      </c>
      <c r="M2198">
        <f t="shared" si="171"/>
        <v>22638.200005948544</v>
      </c>
      <c r="N2198">
        <f t="shared" si="172"/>
        <v>23761.899999238551</v>
      </c>
      <c r="O2198">
        <f t="shared" si="173"/>
        <v>27305.199999928474</v>
      </c>
      <c r="P2198">
        <f t="shared" si="174"/>
        <v>33602.400003314018</v>
      </c>
    </row>
    <row r="2199" spans="1:16" x14ac:dyDescent="0.4">
      <c r="A2199" s="1">
        <v>2020</v>
      </c>
      <c r="B2199" s="1">
        <v>1</v>
      </c>
      <c r="C2199" s="1">
        <v>7</v>
      </c>
      <c r="D2199" s="1">
        <v>-0.80000001192092896</v>
      </c>
      <c r="E2199" s="1">
        <v>-1.200000047683716</v>
      </c>
      <c r="F2199" s="1">
        <v>-3.7000000476837158</v>
      </c>
      <c r="G2199" s="1">
        <v>-10.39999961853027</v>
      </c>
      <c r="H2199">
        <f>IF(D2199&lt;&gt;"",MAX('DDD Model Calculations'!$D$20-'Weather Data'!D2199,0),MAX('DDD Model Calculations'!$D$20-AVERAGE('Weather Data'!D2198,'Weather Data'!D2200),0))</f>
        <v>18.800000011920929</v>
      </c>
      <c r="I2199">
        <f>IF(E2199&lt;&gt;"",MAX('DDD Model Calculations'!$D$20-'Weather Data'!E2199,0),MAX('DDD Model Calculations'!$D$20-AVERAGE('Weather Data'!E2198,'Weather Data'!E2200),0))</f>
        <v>19.200000047683716</v>
      </c>
      <c r="J2199">
        <f>IF(F2199&lt;&gt;"",MAX('DDD Model Calculations'!$D$20-'Weather Data'!F2199,0),MAX('DDD Model Calculations'!$D$20-AVERAGE('Weather Data'!F2198,'Weather Data'!F2200),0))</f>
        <v>21.700000047683716</v>
      </c>
      <c r="K2199">
        <f>IF(G2199&lt;&gt;"",MAX('DDD Model Calculations'!$D$20-'Weather Data'!G2199,0),MAX('DDD Model Calculations'!$D$20-AVERAGE('Weather Data'!G2198,'Weather Data'!G2200),0))</f>
        <v>28.39999961853027</v>
      </c>
      <c r="L2199" s="2">
        <f t="shared" si="170"/>
        <v>43837</v>
      </c>
      <c r="M2199">
        <f t="shared" si="171"/>
        <v>22657.000005960464</v>
      </c>
      <c r="N2199">
        <f t="shared" si="172"/>
        <v>23781.099999286234</v>
      </c>
      <c r="O2199">
        <f t="shared" si="173"/>
        <v>27326.899999976158</v>
      </c>
      <c r="P2199">
        <f t="shared" si="174"/>
        <v>33630.800002932549</v>
      </c>
    </row>
    <row r="2200" spans="1:16" x14ac:dyDescent="0.4">
      <c r="A2200" s="1">
        <v>2020</v>
      </c>
      <c r="B2200" s="1">
        <v>1</v>
      </c>
      <c r="C2200" s="1">
        <v>8</v>
      </c>
      <c r="D2200" s="1">
        <v>-5.0999999046325684</v>
      </c>
      <c r="E2200" s="1">
        <v>-4.5</v>
      </c>
      <c r="F2200" s="1">
        <v>-8.1999998092651367</v>
      </c>
      <c r="G2200" s="1">
        <v>-18.10000038146973</v>
      </c>
      <c r="H2200">
        <f>IF(D2200&lt;&gt;"",MAX('DDD Model Calculations'!$D$20-'Weather Data'!D2200,0),MAX('DDD Model Calculations'!$D$20-AVERAGE('Weather Data'!D2199,'Weather Data'!D2201),0))</f>
        <v>23.099999904632568</v>
      </c>
      <c r="I2200">
        <f>IF(E2200&lt;&gt;"",MAX('DDD Model Calculations'!$D$20-'Weather Data'!E2200,0),MAX('DDD Model Calculations'!$D$20-AVERAGE('Weather Data'!E2199,'Weather Data'!E2201),0))</f>
        <v>22.5</v>
      </c>
      <c r="J2200">
        <f>IF(F2200&lt;&gt;"",MAX('DDD Model Calculations'!$D$20-'Weather Data'!F2200,0),MAX('DDD Model Calculations'!$D$20-AVERAGE('Weather Data'!F2199,'Weather Data'!F2201),0))</f>
        <v>26.199999809265137</v>
      </c>
      <c r="K2200">
        <f>IF(G2200&lt;&gt;"",MAX('DDD Model Calculations'!$D$20-'Weather Data'!G2200,0),MAX('DDD Model Calculations'!$D$20-AVERAGE('Weather Data'!G2199,'Weather Data'!G2201),0))</f>
        <v>36.100000381469727</v>
      </c>
      <c r="L2200" s="2">
        <f t="shared" si="170"/>
        <v>43838</v>
      </c>
      <c r="M2200">
        <f t="shared" si="171"/>
        <v>22680.100005865097</v>
      </c>
      <c r="N2200">
        <f t="shared" si="172"/>
        <v>23803.599999286234</v>
      </c>
      <c r="O2200">
        <f t="shared" si="173"/>
        <v>27353.099999785423</v>
      </c>
      <c r="P2200">
        <f t="shared" si="174"/>
        <v>33666.900003314018</v>
      </c>
    </row>
    <row r="2201" spans="1:16" x14ac:dyDescent="0.4">
      <c r="A2201" s="1">
        <v>2020</v>
      </c>
      <c r="B2201" s="1">
        <v>1</v>
      </c>
      <c r="C2201" s="1">
        <v>9</v>
      </c>
      <c r="D2201" s="1">
        <v>-4.9000000953674316</v>
      </c>
      <c r="E2201" s="1">
        <v>-2.5999999046325679</v>
      </c>
      <c r="F2201" s="1">
        <v>-14.39999961853027</v>
      </c>
      <c r="G2201" s="1">
        <v>-8.1999998092651367</v>
      </c>
      <c r="H2201">
        <f>IF(D2201&lt;&gt;"",MAX('DDD Model Calculations'!$D$20-'Weather Data'!D2201,0),MAX('DDD Model Calculations'!$D$20-AVERAGE('Weather Data'!D2200,'Weather Data'!D2202),0))</f>
        <v>22.900000095367432</v>
      </c>
      <c r="I2201">
        <f>IF(E2201&lt;&gt;"",MAX('DDD Model Calculations'!$D$20-'Weather Data'!E2201,0),MAX('DDD Model Calculations'!$D$20-AVERAGE('Weather Data'!E2200,'Weather Data'!E2202),0))</f>
        <v>20.599999904632568</v>
      </c>
      <c r="J2201">
        <f>IF(F2201&lt;&gt;"",MAX('DDD Model Calculations'!$D$20-'Weather Data'!F2201,0),MAX('DDD Model Calculations'!$D$20-AVERAGE('Weather Data'!F2200,'Weather Data'!F2202),0))</f>
        <v>32.399999618530273</v>
      </c>
      <c r="K2201">
        <f>IF(G2201&lt;&gt;"",MAX('DDD Model Calculations'!$D$20-'Weather Data'!G2201,0),MAX('DDD Model Calculations'!$D$20-AVERAGE('Weather Data'!G2200,'Weather Data'!G2202),0))</f>
        <v>26.199999809265137</v>
      </c>
      <c r="L2201" s="2">
        <f t="shared" si="170"/>
        <v>43839</v>
      </c>
      <c r="M2201">
        <f t="shared" si="171"/>
        <v>22703.000005960464</v>
      </c>
      <c r="N2201">
        <f t="shared" si="172"/>
        <v>23824.199999190867</v>
      </c>
      <c r="O2201">
        <f t="shared" si="173"/>
        <v>27385.499999403954</v>
      </c>
      <c r="P2201">
        <f t="shared" si="174"/>
        <v>33693.100003123283</v>
      </c>
    </row>
    <row r="2202" spans="1:16" x14ac:dyDescent="0.4">
      <c r="A2202" s="1">
        <v>2020</v>
      </c>
      <c r="B2202" s="1">
        <v>1</v>
      </c>
      <c r="C2202" s="1">
        <v>10</v>
      </c>
      <c r="D2202" s="1">
        <v>4.5</v>
      </c>
      <c r="E2202" s="1">
        <v>5.5</v>
      </c>
      <c r="F2202" s="1">
        <v>-3.2999999523162842</v>
      </c>
      <c r="G2202" s="1">
        <v>-10.89999961853027</v>
      </c>
      <c r="H2202">
        <f>IF(D2202&lt;&gt;"",MAX('DDD Model Calculations'!$D$20-'Weather Data'!D2202,0),MAX('DDD Model Calculations'!$D$20-AVERAGE('Weather Data'!D2201,'Weather Data'!D2203),0))</f>
        <v>13.5</v>
      </c>
      <c r="I2202">
        <f>IF(E2202&lt;&gt;"",MAX('DDD Model Calculations'!$D$20-'Weather Data'!E2202,0),MAX('DDD Model Calculations'!$D$20-AVERAGE('Weather Data'!E2201,'Weather Data'!E2203),0))</f>
        <v>12.5</v>
      </c>
      <c r="J2202">
        <f>IF(F2202&lt;&gt;"",MAX('DDD Model Calculations'!$D$20-'Weather Data'!F2202,0),MAX('DDD Model Calculations'!$D$20-AVERAGE('Weather Data'!F2201,'Weather Data'!F2203),0))</f>
        <v>21.299999952316284</v>
      </c>
      <c r="K2202">
        <f>IF(G2202&lt;&gt;"",MAX('DDD Model Calculations'!$D$20-'Weather Data'!G2202,0),MAX('DDD Model Calculations'!$D$20-AVERAGE('Weather Data'!G2201,'Weather Data'!G2203),0))</f>
        <v>28.89999961853027</v>
      </c>
      <c r="L2202" s="2">
        <f t="shared" si="170"/>
        <v>43840</v>
      </c>
      <c r="M2202">
        <f t="shared" si="171"/>
        <v>22716.500005960464</v>
      </c>
      <c r="N2202">
        <f t="shared" si="172"/>
        <v>23836.699999190867</v>
      </c>
      <c r="O2202">
        <f t="shared" si="173"/>
        <v>27406.79999935627</v>
      </c>
      <c r="P2202">
        <f t="shared" si="174"/>
        <v>33722.000002741814</v>
      </c>
    </row>
    <row r="2203" spans="1:16" x14ac:dyDescent="0.4">
      <c r="A2203" s="1">
        <v>2020</v>
      </c>
      <c r="B2203" s="1">
        <v>1</v>
      </c>
      <c r="C2203" s="1">
        <v>11</v>
      </c>
      <c r="D2203" s="1">
        <v>6.8000001907348633</v>
      </c>
      <c r="E2203" s="1">
        <v>7.0999999046325684</v>
      </c>
      <c r="F2203" s="1">
        <v>3</v>
      </c>
      <c r="G2203" s="1">
        <v>-21.20000076293945</v>
      </c>
      <c r="H2203">
        <f>IF(D2203&lt;&gt;"",MAX('DDD Model Calculations'!$D$20-'Weather Data'!D2203,0),MAX('DDD Model Calculations'!$D$20-AVERAGE('Weather Data'!D2202,'Weather Data'!D2204),0))</f>
        <v>11.199999809265137</v>
      </c>
      <c r="I2203">
        <f>IF(E2203&lt;&gt;"",MAX('DDD Model Calculations'!$D$20-'Weather Data'!E2203,0),MAX('DDD Model Calculations'!$D$20-AVERAGE('Weather Data'!E2202,'Weather Data'!E2204),0))</f>
        <v>10.900000095367432</v>
      </c>
      <c r="J2203">
        <f>IF(F2203&lt;&gt;"",MAX('DDD Model Calculations'!$D$20-'Weather Data'!F2203,0),MAX('DDD Model Calculations'!$D$20-AVERAGE('Weather Data'!F2202,'Weather Data'!F2204),0))</f>
        <v>15</v>
      </c>
      <c r="K2203">
        <f>IF(G2203&lt;&gt;"",MAX('DDD Model Calculations'!$D$20-'Weather Data'!G2203,0),MAX('DDD Model Calculations'!$D$20-AVERAGE('Weather Data'!G2202,'Weather Data'!G2204),0))</f>
        <v>39.200000762939453</v>
      </c>
      <c r="L2203" s="2">
        <f t="shared" si="170"/>
        <v>43841</v>
      </c>
      <c r="M2203">
        <f t="shared" si="171"/>
        <v>22727.70000576973</v>
      </c>
      <c r="N2203">
        <f t="shared" si="172"/>
        <v>23847.599999286234</v>
      </c>
      <c r="O2203">
        <f t="shared" si="173"/>
        <v>27421.79999935627</v>
      </c>
      <c r="P2203">
        <f t="shared" si="174"/>
        <v>33761.200003504753</v>
      </c>
    </row>
    <row r="2204" spans="1:16" x14ac:dyDescent="0.4">
      <c r="A2204" s="1">
        <v>2020</v>
      </c>
      <c r="B2204" s="1">
        <v>1</v>
      </c>
      <c r="C2204" s="1">
        <v>12</v>
      </c>
      <c r="D2204" s="1">
        <v>-2.2999999523162842</v>
      </c>
      <c r="E2204" s="1">
        <v>-1.200000047683716</v>
      </c>
      <c r="F2204" s="1">
        <v>-6.8000001907348633</v>
      </c>
      <c r="G2204" s="1">
        <v>-17.79999923706055</v>
      </c>
      <c r="H2204">
        <f>IF(D2204&lt;&gt;"",MAX('DDD Model Calculations'!$D$20-'Weather Data'!D2204,0),MAX('DDD Model Calculations'!$D$20-AVERAGE('Weather Data'!D2203,'Weather Data'!D2205),0))</f>
        <v>20.299999952316284</v>
      </c>
      <c r="I2204">
        <f>IF(E2204&lt;&gt;"",MAX('DDD Model Calculations'!$D$20-'Weather Data'!E2204,0),MAX('DDD Model Calculations'!$D$20-AVERAGE('Weather Data'!E2203,'Weather Data'!E2205),0))</f>
        <v>19.200000047683716</v>
      </c>
      <c r="J2204">
        <f>IF(F2204&lt;&gt;"",MAX('DDD Model Calculations'!$D$20-'Weather Data'!F2204,0),MAX('DDD Model Calculations'!$D$20-AVERAGE('Weather Data'!F2203,'Weather Data'!F2205),0))</f>
        <v>24.800000190734863</v>
      </c>
      <c r="K2204">
        <f>IF(G2204&lt;&gt;"",MAX('DDD Model Calculations'!$D$20-'Weather Data'!G2204,0),MAX('DDD Model Calculations'!$D$20-AVERAGE('Weather Data'!G2203,'Weather Data'!G2205),0))</f>
        <v>35.799999237060547</v>
      </c>
      <c r="L2204" s="2">
        <f t="shared" si="170"/>
        <v>43842</v>
      </c>
      <c r="M2204">
        <f t="shared" si="171"/>
        <v>22748.000005722046</v>
      </c>
      <c r="N2204">
        <f t="shared" si="172"/>
        <v>23866.799999333918</v>
      </c>
      <c r="O2204">
        <f t="shared" si="173"/>
        <v>27446.599999547005</v>
      </c>
      <c r="P2204">
        <f t="shared" si="174"/>
        <v>33797.000002741814</v>
      </c>
    </row>
    <row r="2205" spans="1:16" x14ac:dyDescent="0.4">
      <c r="A2205" s="1">
        <v>2020</v>
      </c>
      <c r="B2205" s="1">
        <v>1</v>
      </c>
      <c r="C2205" s="1">
        <v>13</v>
      </c>
      <c r="D2205" s="1">
        <v>-1.700000047683716</v>
      </c>
      <c r="E2205" s="1">
        <v>-0.60000002384185791</v>
      </c>
      <c r="F2205" s="1">
        <v>-9.1999998092651367</v>
      </c>
      <c r="G2205" s="1">
        <v>-6.5999999046325684</v>
      </c>
      <c r="H2205">
        <f>IF(D2205&lt;&gt;"",MAX('DDD Model Calculations'!$D$20-'Weather Data'!D2205,0),MAX('DDD Model Calculations'!$D$20-AVERAGE('Weather Data'!D2204,'Weather Data'!D2206),0))</f>
        <v>19.700000047683716</v>
      </c>
      <c r="I2205">
        <f>IF(E2205&lt;&gt;"",MAX('DDD Model Calculations'!$D$20-'Weather Data'!E2205,0),MAX('DDD Model Calculations'!$D$20-AVERAGE('Weather Data'!E2204,'Weather Data'!E2206),0))</f>
        <v>18.600000023841858</v>
      </c>
      <c r="J2205">
        <f>IF(F2205&lt;&gt;"",MAX('DDD Model Calculations'!$D$20-'Weather Data'!F2205,0),MAX('DDD Model Calculations'!$D$20-AVERAGE('Weather Data'!F2204,'Weather Data'!F2206),0))</f>
        <v>27.199999809265137</v>
      </c>
      <c r="K2205">
        <f>IF(G2205&lt;&gt;"",MAX('DDD Model Calculations'!$D$20-'Weather Data'!G2205,0),MAX('DDD Model Calculations'!$D$20-AVERAGE('Weather Data'!G2204,'Weather Data'!G2206),0))</f>
        <v>24.599999904632568</v>
      </c>
      <c r="L2205" s="2">
        <f t="shared" si="170"/>
        <v>43843</v>
      </c>
      <c r="M2205">
        <f t="shared" si="171"/>
        <v>22767.70000576973</v>
      </c>
      <c r="N2205">
        <f t="shared" si="172"/>
        <v>23885.39999935776</v>
      </c>
      <c r="O2205">
        <f t="shared" si="173"/>
        <v>27473.79999935627</v>
      </c>
      <c r="P2205">
        <f t="shared" si="174"/>
        <v>33821.600002646446</v>
      </c>
    </row>
    <row r="2206" spans="1:16" x14ac:dyDescent="0.4">
      <c r="A2206" s="1">
        <v>2020</v>
      </c>
      <c r="B2206" s="1">
        <v>1</v>
      </c>
      <c r="C2206" s="1">
        <v>14</v>
      </c>
      <c r="D2206" s="1">
        <v>1.3999999761581421</v>
      </c>
      <c r="E2206" s="1">
        <v>1</v>
      </c>
      <c r="F2206" s="1">
        <v>-7.5999999046325684</v>
      </c>
      <c r="G2206" s="1">
        <v>-2.5</v>
      </c>
      <c r="H2206">
        <f>IF(D2206&lt;&gt;"",MAX('DDD Model Calculations'!$D$20-'Weather Data'!D2206,0),MAX('DDD Model Calculations'!$D$20-AVERAGE('Weather Data'!D2205,'Weather Data'!D2207),0))</f>
        <v>16.600000023841858</v>
      </c>
      <c r="I2206">
        <f>IF(E2206&lt;&gt;"",MAX('DDD Model Calculations'!$D$20-'Weather Data'!E2206,0),MAX('DDD Model Calculations'!$D$20-AVERAGE('Weather Data'!E2205,'Weather Data'!E2207),0))</f>
        <v>17</v>
      </c>
      <c r="J2206">
        <f>IF(F2206&lt;&gt;"",MAX('DDD Model Calculations'!$D$20-'Weather Data'!F2206,0),MAX('DDD Model Calculations'!$D$20-AVERAGE('Weather Data'!F2205,'Weather Data'!F2207),0))</f>
        <v>25.599999904632568</v>
      </c>
      <c r="K2206">
        <f>IF(G2206&lt;&gt;"",MAX('DDD Model Calculations'!$D$20-'Weather Data'!G2206,0),MAX('DDD Model Calculations'!$D$20-AVERAGE('Weather Data'!G2205,'Weather Data'!G2207),0))</f>
        <v>20.5</v>
      </c>
      <c r="L2206" s="2">
        <f t="shared" si="170"/>
        <v>43844</v>
      </c>
      <c r="M2206">
        <f t="shared" si="171"/>
        <v>22784.300005793571</v>
      </c>
      <c r="N2206">
        <f t="shared" si="172"/>
        <v>23902.39999935776</v>
      </c>
      <c r="O2206">
        <f t="shared" si="173"/>
        <v>27499.399999260902</v>
      </c>
      <c r="P2206">
        <f t="shared" si="174"/>
        <v>33842.100002646446</v>
      </c>
    </row>
    <row r="2207" spans="1:16" x14ac:dyDescent="0.4">
      <c r="A2207" s="1">
        <v>2020</v>
      </c>
      <c r="B2207" s="1">
        <v>1</v>
      </c>
      <c r="C2207" s="1">
        <v>15</v>
      </c>
      <c r="D2207" s="1">
        <v>2.5999999046325679</v>
      </c>
      <c r="E2207" s="1">
        <v>2.2000000476837158</v>
      </c>
      <c r="F2207" s="1">
        <v>-3</v>
      </c>
      <c r="G2207" s="1">
        <v>-7.1999998092651367</v>
      </c>
      <c r="H2207">
        <f>IF(D2207&lt;&gt;"",MAX('DDD Model Calculations'!$D$20-'Weather Data'!D2207,0),MAX('DDD Model Calculations'!$D$20-AVERAGE('Weather Data'!D2206,'Weather Data'!D2208),0))</f>
        <v>15.400000095367432</v>
      </c>
      <c r="I2207">
        <f>IF(E2207&lt;&gt;"",MAX('DDD Model Calculations'!$D$20-'Weather Data'!E2207,0),MAX('DDD Model Calculations'!$D$20-AVERAGE('Weather Data'!E2206,'Weather Data'!E2208),0))</f>
        <v>15.799999952316284</v>
      </c>
      <c r="J2207">
        <f>IF(F2207&lt;&gt;"",MAX('DDD Model Calculations'!$D$20-'Weather Data'!F2207,0),MAX('DDD Model Calculations'!$D$20-AVERAGE('Weather Data'!F2206,'Weather Data'!F2208),0))</f>
        <v>21</v>
      </c>
      <c r="K2207">
        <f>IF(G2207&lt;&gt;"",MAX('DDD Model Calculations'!$D$20-'Weather Data'!G2207,0),MAX('DDD Model Calculations'!$D$20-AVERAGE('Weather Data'!G2206,'Weather Data'!G2208),0))</f>
        <v>25.199999809265137</v>
      </c>
      <c r="L2207" s="2">
        <f t="shared" si="170"/>
        <v>43845</v>
      </c>
      <c r="M2207">
        <f t="shared" si="171"/>
        <v>22799.700005888939</v>
      </c>
      <c r="N2207">
        <f t="shared" si="172"/>
        <v>23918.199999310076</v>
      </c>
      <c r="O2207">
        <f t="shared" si="173"/>
        <v>27520.399999260902</v>
      </c>
      <c r="P2207">
        <f t="shared" si="174"/>
        <v>33867.300002455711</v>
      </c>
    </row>
    <row r="2208" spans="1:16" x14ac:dyDescent="0.4">
      <c r="A2208" s="1">
        <v>2020</v>
      </c>
      <c r="B2208" s="1">
        <v>1</v>
      </c>
      <c r="C2208" s="1">
        <v>16</v>
      </c>
      <c r="D2208" s="1">
        <v>-5</v>
      </c>
      <c r="E2208" s="1">
        <v>-3.7999999523162842</v>
      </c>
      <c r="F2208" s="1">
        <v>-9.5</v>
      </c>
      <c r="G2208" s="1">
        <v>-17.70000076293945</v>
      </c>
      <c r="H2208">
        <f>IF(D2208&lt;&gt;"",MAX('DDD Model Calculations'!$D$20-'Weather Data'!D2208,0),MAX('DDD Model Calculations'!$D$20-AVERAGE('Weather Data'!D2207,'Weather Data'!D2209),0))</f>
        <v>23</v>
      </c>
      <c r="I2208">
        <f>IF(E2208&lt;&gt;"",MAX('DDD Model Calculations'!$D$20-'Weather Data'!E2208,0),MAX('DDD Model Calculations'!$D$20-AVERAGE('Weather Data'!E2207,'Weather Data'!E2209),0))</f>
        <v>21.799999952316284</v>
      </c>
      <c r="J2208">
        <f>IF(F2208&lt;&gt;"",MAX('DDD Model Calculations'!$D$20-'Weather Data'!F2208,0),MAX('DDD Model Calculations'!$D$20-AVERAGE('Weather Data'!F2207,'Weather Data'!F2209),0))</f>
        <v>27.5</v>
      </c>
      <c r="K2208">
        <f>IF(G2208&lt;&gt;"",MAX('DDD Model Calculations'!$D$20-'Weather Data'!G2208,0),MAX('DDD Model Calculations'!$D$20-AVERAGE('Weather Data'!G2207,'Weather Data'!G2209),0))</f>
        <v>35.700000762939453</v>
      </c>
      <c r="L2208" s="2">
        <f t="shared" si="170"/>
        <v>43846</v>
      </c>
      <c r="M2208">
        <f t="shared" si="171"/>
        <v>22822.700005888939</v>
      </c>
      <c r="N2208">
        <f t="shared" si="172"/>
        <v>23939.999999262393</v>
      </c>
      <c r="O2208">
        <f t="shared" si="173"/>
        <v>27547.899999260902</v>
      </c>
      <c r="P2208">
        <f t="shared" si="174"/>
        <v>33903.000003218651</v>
      </c>
    </row>
    <row r="2209" spans="1:16" x14ac:dyDescent="0.4">
      <c r="A2209" s="1">
        <v>2020</v>
      </c>
      <c r="B2209" s="1">
        <v>1</v>
      </c>
      <c r="C2209" s="1">
        <v>17</v>
      </c>
      <c r="D2209" s="1">
        <v>-11.5</v>
      </c>
      <c r="E2209" s="1">
        <v>-9.1999998092651367</v>
      </c>
      <c r="F2209" s="1">
        <v>-18.60000038146973</v>
      </c>
      <c r="G2209" s="1">
        <v>-15.89999961853027</v>
      </c>
      <c r="H2209">
        <f>IF(D2209&lt;&gt;"",MAX('DDD Model Calculations'!$D$20-'Weather Data'!D2209,0),MAX('DDD Model Calculations'!$D$20-AVERAGE('Weather Data'!D2208,'Weather Data'!D2210),0))</f>
        <v>29.5</v>
      </c>
      <c r="I2209">
        <f>IF(E2209&lt;&gt;"",MAX('DDD Model Calculations'!$D$20-'Weather Data'!E2209,0),MAX('DDD Model Calculations'!$D$20-AVERAGE('Weather Data'!E2208,'Weather Data'!E2210),0))</f>
        <v>27.199999809265137</v>
      </c>
      <c r="J2209">
        <f>IF(F2209&lt;&gt;"",MAX('DDD Model Calculations'!$D$20-'Weather Data'!F2209,0),MAX('DDD Model Calculations'!$D$20-AVERAGE('Weather Data'!F2208,'Weather Data'!F2210),0))</f>
        <v>36.600000381469727</v>
      </c>
      <c r="K2209">
        <f>IF(G2209&lt;&gt;"",MAX('DDD Model Calculations'!$D$20-'Weather Data'!G2209,0),MAX('DDD Model Calculations'!$D$20-AVERAGE('Weather Data'!G2208,'Weather Data'!G2210),0))</f>
        <v>33.899999618530273</v>
      </c>
      <c r="L2209" s="2">
        <f t="shared" si="170"/>
        <v>43847</v>
      </c>
      <c r="M2209">
        <f t="shared" si="171"/>
        <v>22852.200005888939</v>
      </c>
      <c r="N2209">
        <f t="shared" si="172"/>
        <v>23967.199999071658</v>
      </c>
      <c r="O2209">
        <f t="shared" si="173"/>
        <v>27584.499999642372</v>
      </c>
      <c r="P2209">
        <f t="shared" si="174"/>
        <v>33936.900002837181</v>
      </c>
    </row>
    <row r="2210" spans="1:16" x14ac:dyDescent="0.4">
      <c r="A2210" s="1">
        <v>2020</v>
      </c>
      <c r="B2210" s="1">
        <v>1</v>
      </c>
      <c r="C2210" s="1">
        <v>18</v>
      </c>
      <c r="D2210" s="1">
        <v>-2.7999999523162842</v>
      </c>
      <c r="E2210" s="1">
        <v>-2.5</v>
      </c>
      <c r="F2210" s="1">
        <v>-16.60000038146973</v>
      </c>
      <c r="G2210" s="1">
        <v>-5.5</v>
      </c>
      <c r="H2210">
        <f>IF(D2210&lt;&gt;"",MAX('DDD Model Calculations'!$D$20-'Weather Data'!D2210,0),MAX('DDD Model Calculations'!$D$20-AVERAGE('Weather Data'!D2209,'Weather Data'!D2211),0))</f>
        <v>20.799999952316284</v>
      </c>
      <c r="I2210">
        <f>IF(E2210&lt;&gt;"",MAX('DDD Model Calculations'!$D$20-'Weather Data'!E2210,0),MAX('DDD Model Calculations'!$D$20-AVERAGE('Weather Data'!E2209,'Weather Data'!E2211),0))</f>
        <v>20.5</v>
      </c>
      <c r="J2210">
        <f>IF(F2210&lt;&gt;"",MAX('DDD Model Calculations'!$D$20-'Weather Data'!F2210,0),MAX('DDD Model Calculations'!$D$20-AVERAGE('Weather Data'!F2209,'Weather Data'!F2211),0))</f>
        <v>34.600000381469727</v>
      </c>
      <c r="K2210">
        <f>IF(G2210&lt;&gt;"",MAX('DDD Model Calculations'!$D$20-'Weather Data'!G2210,0),MAX('DDD Model Calculations'!$D$20-AVERAGE('Weather Data'!G2209,'Weather Data'!G2211),0))</f>
        <v>23.5</v>
      </c>
      <c r="L2210" s="2">
        <f t="shared" si="170"/>
        <v>43848</v>
      </c>
      <c r="M2210">
        <f t="shared" si="171"/>
        <v>22873.000005841255</v>
      </c>
      <c r="N2210">
        <f t="shared" si="172"/>
        <v>23987.699999071658</v>
      </c>
      <c r="O2210">
        <f t="shared" si="173"/>
        <v>27619.100000023842</v>
      </c>
      <c r="P2210">
        <f t="shared" si="174"/>
        <v>33960.400002837181</v>
      </c>
    </row>
    <row r="2211" spans="1:16" x14ac:dyDescent="0.4">
      <c r="A2211" s="1">
        <v>2020</v>
      </c>
      <c r="B2211" s="1">
        <v>1</v>
      </c>
      <c r="C2211" s="1">
        <v>19</v>
      </c>
      <c r="D2211" s="1">
        <v>-5.5999999046325684</v>
      </c>
      <c r="E2211" s="1">
        <v>-6.0999999046325684</v>
      </c>
      <c r="F2211" s="1">
        <v>-12.30000019073486</v>
      </c>
      <c r="G2211" s="1">
        <v>-14.5</v>
      </c>
      <c r="H2211">
        <f>IF(D2211&lt;&gt;"",MAX('DDD Model Calculations'!$D$20-'Weather Data'!D2211,0),MAX('DDD Model Calculations'!$D$20-AVERAGE('Weather Data'!D2210,'Weather Data'!D2212),0))</f>
        <v>23.599999904632568</v>
      </c>
      <c r="I2211">
        <f>IF(E2211&lt;&gt;"",MAX('DDD Model Calculations'!$D$20-'Weather Data'!E2211,0),MAX('DDD Model Calculations'!$D$20-AVERAGE('Weather Data'!E2210,'Weather Data'!E2212),0))</f>
        <v>24.099999904632568</v>
      </c>
      <c r="J2211">
        <f>IF(F2211&lt;&gt;"",MAX('DDD Model Calculations'!$D$20-'Weather Data'!F2211,0),MAX('DDD Model Calculations'!$D$20-AVERAGE('Weather Data'!F2210,'Weather Data'!F2212),0))</f>
        <v>30.30000019073486</v>
      </c>
      <c r="K2211">
        <f>IF(G2211&lt;&gt;"",MAX('DDD Model Calculations'!$D$20-'Weather Data'!G2211,0),MAX('DDD Model Calculations'!$D$20-AVERAGE('Weather Data'!G2210,'Weather Data'!G2212),0))</f>
        <v>32.5</v>
      </c>
      <c r="L2211" s="2">
        <f t="shared" si="170"/>
        <v>43849</v>
      </c>
      <c r="M2211">
        <f t="shared" si="171"/>
        <v>22896.600005745888</v>
      </c>
      <c r="N2211">
        <f t="shared" si="172"/>
        <v>24011.79999897629</v>
      </c>
      <c r="O2211">
        <f t="shared" si="173"/>
        <v>27649.400000214577</v>
      </c>
      <c r="P2211">
        <f t="shared" si="174"/>
        <v>33992.900002837181</v>
      </c>
    </row>
    <row r="2212" spans="1:16" x14ac:dyDescent="0.4">
      <c r="A2212" s="1">
        <v>2020</v>
      </c>
      <c r="B2212" s="1">
        <v>1</v>
      </c>
      <c r="C2212" s="1">
        <v>20</v>
      </c>
      <c r="D2212" s="1">
        <v>-10.39999961853027</v>
      </c>
      <c r="E2212" s="1">
        <v>-12.30000019073486</v>
      </c>
      <c r="F2212" s="1">
        <v>-14.89999961853027</v>
      </c>
      <c r="G2212" s="1">
        <v>-15</v>
      </c>
      <c r="H2212">
        <f>IF(D2212&lt;&gt;"",MAX('DDD Model Calculations'!$D$20-'Weather Data'!D2212,0),MAX('DDD Model Calculations'!$D$20-AVERAGE('Weather Data'!D2211,'Weather Data'!D2213),0))</f>
        <v>28.39999961853027</v>
      </c>
      <c r="I2212">
        <f>IF(E2212&lt;&gt;"",MAX('DDD Model Calculations'!$D$20-'Weather Data'!E2212,0),MAX('DDD Model Calculations'!$D$20-AVERAGE('Weather Data'!E2211,'Weather Data'!E2213),0))</f>
        <v>30.30000019073486</v>
      </c>
      <c r="J2212">
        <f>IF(F2212&lt;&gt;"",MAX('DDD Model Calculations'!$D$20-'Weather Data'!F2212,0),MAX('DDD Model Calculations'!$D$20-AVERAGE('Weather Data'!F2211,'Weather Data'!F2213),0))</f>
        <v>32.899999618530273</v>
      </c>
      <c r="K2212">
        <f>IF(G2212&lt;&gt;"",MAX('DDD Model Calculations'!$D$20-'Weather Data'!G2212,0),MAX('DDD Model Calculations'!$D$20-AVERAGE('Weather Data'!G2211,'Weather Data'!G2213),0))</f>
        <v>33</v>
      </c>
      <c r="L2212" s="2">
        <f t="shared" si="170"/>
        <v>43850</v>
      </c>
      <c r="M2212">
        <f t="shared" si="171"/>
        <v>22925.000005364418</v>
      </c>
      <c r="N2212">
        <f t="shared" si="172"/>
        <v>24042.099999167025</v>
      </c>
      <c r="O2212">
        <f t="shared" si="173"/>
        <v>27682.299999833107</v>
      </c>
      <c r="P2212">
        <f t="shared" si="174"/>
        <v>34025.900002837181</v>
      </c>
    </row>
    <row r="2213" spans="1:16" x14ac:dyDescent="0.4">
      <c r="A2213" s="1">
        <v>2020</v>
      </c>
      <c r="B2213" s="1">
        <v>1</v>
      </c>
      <c r="C2213" s="1">
        <v>21</v>
      </c>
      <c r="D2213" s="1">
        <v>-5.8000001907348633</v>
      </c>
      <c r="E2213" s="1">
        <v>-7.0999999046325684</v>
      </c>
      <c r="F2213" s="1">
        <v>-12.5</v>
      </c>
      <c r="G2213" s="1">
        <v>-12.39999961853027</v>
      </c>
      <c r="H2213">
        <f>IF(D2213&lt;&gt;"",MAX('DDD Model Calculations'!$D$20-'Weather Data'!D2213,0),MAX('DDD Model Calculations'!$D$20-AVERAGE('Weather Data'!D2212,'Weather Data'!D2214),0))</f>
        <v>23.800000190734863</v>
      </c>
      <c r="I2213">
        <f>IF(E2213&lt;&gt;"",MAX('DDD Model Calculations'!$D$20-'Weather Data'!E2213,0),MAX('DDD Model Calculations'!$D$20-AVERAGE('Weather Data'!E2212,'Weather Data'!E2214),0))</f>
        <v>25.099999904632568</v>
      </c>
      <c r="J2213">
        <f>IF(F2213&lt;&gt;"",MAX('DDD Model Calculations'!$D$20-'Weather Data'!F2213,0),MAX('DDD Model Calculations'!$D$20-AVERAGE('Weather Data'!F2212,'Weather Data'!F2214),0))</f>
        <v>30.5</v>
      </c>
      <c r="K2213">
        <f>IF(G2213&lt;&gt;"",MAX('DDD Model Calculations'!$D$20-'Weather Data'!G2213,0),MAX('DDD Model Calculations'!$D$20-AVERAGE('Weather Data'!G2212,'Weather Data'!G2214),0))</f>
        <v>30.39999961853027</v>
      </c>
      <c r="L2213" s="2">
        <f t="shared" si="170"/>
        <v>43851</v>
      </c>
      <c r="M2213">
        <f t="shared" si="171"/>
        <v>22948.800005555153</v>
      </c>
      <c r="N2213">
        <f t="shared" si="172"/>
        <v>24067.199999071658</v>
      </c>
      <c r="O2213">
        <f t="shared" si="173"/>
        <v>27712.799999833107</v>
      </c>
      <c r="P2213">
        <f t="shared" si="174"/>
        <v>34056.300002455711</v>
      </c>
    </row>
    <row r="2214" spans="1:16" x14ac:dyDescent="0.4">
      <c r="A2214" s="1">
        <v>2020</v>
      </c>
      <c r="B2214" s="1">
        <v>1</v>
      </c>
      <c r="C2214" s="1">
        <v>22</v>
      </c>
      <c r="D2214" s="1">
        <v>-3.5999999046325679</v>
      </c>
      <c r="E2214" s="1">
        <v>-5.1999998092651367</v>
      </c>
      <c r="F2214" s="1">
        <v>-3.2999999523162842</v>
      </c>
      <c r="G2214" s="1">
        <v>-4.5</v>
      </c>
      <c r="H2214">
        <f>IF(D2214&lt;&gt;"",MAX('DDD Model Calculations'!$D$20-'Weather Data'!D2214,0),MAX('DDD Model Calculations'!$D$20-AVERAGE('Weather Data'!D2213,'Weather Data'!D2215),0))</f>
        <v>21.599999904632568</v>
      </c>
      <c r="I2214">
        <f>IF(E2214&lt;&gt;"",MAX('DDD Model Calculations'!$D$20-'Weather Data'!E2214,0),MAX('DDD Model Calculations'!$D$20-AVERAGE('Weather Data'!E2213,'Weather Data'!E2215),0))</f>
        <v>23.199999809265137</v>
      </c>
      <c r="J2214">
        <f>IF(F2214&lt;&gt;"",MAX('DDD Model Calculations'!$D$20-'Weather Data'!F2214,0),MAX('DDD Model Calculations'!$D$20-AVERAGE('Weather Data'!F2213,'Weather Data'!F2215),0))</f>
        <v>21.299999952316284</v>
      </c>
      <c r="K2214">
        <f>IF(G2214&lt;&gt;"",MAX('DDD Model Calculations'!$D$20-'Weather Data'!G2214,0),MAX('DDD Model Calculations'!$D$20-AVERAGE('Weather Data'!G2213,'Weather Data'!G2215),0))</f>
        <v>22.5</v>
      </c>
      <c r="L2214" s="2">
        <f t="shared" si="170"/>
        <v>43852</v>
      </c>
      <c r="M2214">
        <f t="shared" si="171"/>
        <v>22970.400005459785</v>
      </c>
      <c r="N2214">
        <f t="shared" si="172"/>
        <v>24090.399998880923</v>
      </c>
      <c r="O2214">
        <f t="shared" si="173"/>
        <v>27734.099999785423</v>
      </c>
      <c r="P2214">
        <f t="shared" si="174"/>
        <v>34078.800002455711</v>
      </c>
    </row>
    <row r="2215" spans="1:16" x14ac:dyDescent="0.4">
      <c r="A2215" s="1">
        <v>2020</v>
      </c>
      <c r="B2215" s="1">
        <v>1</v>
      </c>
      <c r="C2215" s="1">
        <v>23</v>
      </c>
      <c r="D2215" s="1">
        <v>-1.200000047683716</v>
      </c>
      <c r="E2215" s="1">
        <v>-3.2000000476837158</v>
      </c>
      <c r="F2215" s="1">
        <v>-1.700000047683716</v>
      </c>
      <c r="G2215" s="1">
        <v>-5.3000001907348633</v>
      </c>
      <c r="H2215">
        <f>IF(D2215&lt;&gt;"",MAX('DDD Model Calculations'!$D$20-'Weather Data'!D2215,0),MAX('DDD Model Calculations'!$D$20-AVERAGE('Weather Data'!D2214,'Weather Data'!D2216),0))</f>
        <v>19.200000047683716</v>
      </c>
      <c r="I2215">
        <f>IF(E2215&lt;&gt;"",MAX('DDD Model Calculations'!$D$20-'Weather Data'!E2215,0),MAX('DDD Model Calculations'!$D$20-AVERAGE('Weather Data'!E2214,'Weather Data'!E2216),0))</f>
        <v>21.200000047683716</v>
      </c>
      <c r="J2215">
        <f>IF(F2215&lt;&gt;"",MAX('DDD Model Calculations'!$D$20-'Weather Data'!F2215,0),MAX('DDD Model Calculations'!$D$20-AVERAGE('Weather Data'!F2214,'Weather Data'!F2216),0))</f>
        <v>19.700000047683716</v>
      </c>
      <c r="K2215">
        <f>IF(G2215&lt;&gt;"",MAX('DDD Model Calculations'!$D$20-'Weather Data'!G2215,0),MAX('DDD Model Calculations'!$D$20-AVERAGE('Weather Data'!G2214,'Weather Data'!G2216),0))</f>
        <v>23.300000190734863</v>
      </c>
      <c r="L2215" s="2">
        <f t="shared" si="170"/>
        <v>43853</v>
      </c>
      <c r="M2215">
        <f t="shared" si="171"/>
        <v>22989.600005507469</v>
      </c>
      <c r="N2215">
        <f t="shared" si="172"/>
        <v>24111.599998928607</v>
      </c>
      <c r="O2215">
        <f t="shared" si="173"/>
        <v>27753.799999833107</v>
      </c>
      <c r="P2215">
        <f t="shared" si="174"/>
        <v>34102.100002646446</v>
      </c>
    </row>
    <row r="2216" spans="1:16" x14ac:dyDescent="0.4">
      <c r="A2216" s="1">
        <v>2020</v>
      </c>
      <c r="B2216" s="1">
        <v>1</v>
      </c>
      <c r="C2216" s="1">
        <v>24</v>
      </c>
      <c r="D2216" s="1">
        <v>1</v>
      </c>
      <c r="E2216" s="1">
        <v>1.6000000238418579</v>
      </c>
      <c r="F2216" s="1">
        <v>-1.3999999761581421</v>
      </c>
      <c r="G2216" s="1">
        <v>-4.3000001907348633</v>
      </c>
      <c r="H2216">
        <f>IF(D2216&lt;&gt;"",MAX('DDD Model Calculations'!$D$20-'Weather Data'!D2216,0),MAX('DDD Model Calculations'!$D$20-AVERAGE('Weather Data'!D2215,'Weather Data'!D2217),0))</f>
        <v>17</v>
      </c>
      <c r="I2216">
        <f>IF(E2216&lt;&gt;"",MAX('DDD Model Calculations'!$D$20-'Weather Data'!E2216,0),MAX('DDD Model Calculations'!$D$20-AVERAGE('Weather Data'!E2215,'Weather Data'!E2217),0))</f>
        <v>16.399999976158142</v>
      </c>
      <c r="J2216">
        <f>IF(F2216&lt;&gt;"",MAX('DDD Model Calculations'!$D$20-'Weather Data'!F2216,0),MAX('DDD Model Calculations'!$D$20-AVERAGE('Weather Data'!F2215,'Weather Data'!F2217),0))</f>
        <v>19.399999976158142</v>
      </c>
      <c r="K2216">
        <f>IF(G2216&lt;&gt;"",MAX('DDD Model Calculations'!$D$20-'Weather Data'!G2216,0),MAX('DDD Model Calculations'!$D$20-AVERAGE('Weather Data'!G2215,'Weather Data'!G2217),0))</f>
        <v>22.300000190734863</v>
      </c>
      <c r="L2216" s="2">
        <f t="shared" si="170"/>
        <v>43854</v>
      </c>
      <c r="M2216">
        <f t="shared" si="171"/>
        <v>23006.600005507469</v>
      </c>
      <c r="N2216">
        <f t="shared" si="172"/>
        <v>24127.999998904765</v>
      </c>
      <c r="O2216">
        <f t="shared" si="173"/>
        <v>27773.199999809265</v>
      </c>
      <c r="P2216">
        <f t="shared" si="174"/>
        <v>34124.400002837181</v>
      </c>
    </row>
    <row r="2217" spans="1:16" x14ac:dyDescent="0.4">
      <c r="A2217" s="1">
        <v>2020</v>
      </c>
      <c r="B2217" s="1">
        <v>1</v>
      </c>
      <c r="C2217" s="1">
        <v>25</v>
      </c>
      <c r="D2217" s="1">
        <v>2.5999999046325679</v>
      </c>
      <c r="E2217" s="1">
        <v>1.5</v>
      </c>
      <c r="F2217" s="1">
        <v>-1.1000000238418579</v>
      </c>
      <c r="G2217" s="1">
        <v>-0.89999997615814209</v>
      </c>
      <c r="H2217">
        <f>IF(D2217&lt;&gt;"",MAX('DDD Model Calculations'!$D$20-'Weather Data'!D2217,0),MAX('DDD Model Calculations'!$D$20-AVERAGE('Weather Data'!D2216,'Weather Data'!D2218),0))</f>
        <v>15.400000095367432</v>
      </c>
      <c r="I2217">
        <f>IF(E2217&lt;&gt;"",MAX('DDD Model Calculations'!$D$20-'Weather Data'!E2217,0),MAX('DDD Model Calculations'!$D$20-AVERAGE('Weather Data'!E2216,'Weather Data'!E2218),0))</f>
        <v>16.5</v>
      </c>
      <c r="J2217">
        <f>IF(F2217&lt;&gt;"",MAX('DDD Model Calculations'!$D$20-'Weather Data'!F2217,0),MAX('DDD Model Calculations'!$D$20-AVERAGE('Weather Data'!F2216,'Weather Data'!F2218),0))</f>
        <v>19.100000023841858</v>
      </c>
      <c r="K2217">
        <f>IF(G2217&lt;&gt;"",MAX('DDD Model Calculations'!$D$20-'Weather Data'!G2217,0),MAX('DDD Model Calculations'!$D$20-AVERAGE('Weather Data'!G2216,'Weather Data'!G2218),0))</f>
        <v>18.899999976158142</v>
      </c>
      <c r="L2217" s="2">
        <f t="shared" si="170"/>
        <v>43855</v>
      </c>
      <c r="M2217">
        <f t="shared" si="171"/>
        <v>23022.000005602837</v>
      </c>
      <c r="N2217">
        <f t="shared" si="172"/>
        <v>24144.499998904765</v>
      </c>
      <c r="O2217">
        <f t="shared" si="173"/>
        <v>27792.299999833107</v>
      </c>
      <c r="P2217">
        <f t="shared" si="174"/>
        <v>34143.300002813339</v>
      </c>
    </row>
    <row r="2218" spans="1:16" x14ac:dyDescent="0.4">
      <c r="A2218" s="1">
        <v>2020</v>
      </c>
      <c r="B2218" s="1">
        <v>1</v>
      </c>
      <c r="C2218" s="1">
        <v>26</v>
      </c>
      <c r="D2218" s="1">
        <v>2</v>
      </c>
      <c r="E2218" s="1">
        <v>0.60000002384185791</v>
      </c>
      <c r="F2218" s="1">
        <v>0.69999998807907104</v>
      </c>
      <c r="G2218" s="1">
        <v>-2.5</v>
      </c>
      <c r="H2218">
        <f>IF(D2218&lt;&gt;"",MAX('DDD Model Calculations'!$D$20-'Weather Data'!D2218,0),MAX('DDD Model Calculations'!$D$20-AVERAGE('Weather Data'!D2217,'Weather Data'!D2219),0))</f>
        <v>16</v>
      </c>
      <c r="I2218">
        <f>IF(E2218&lt;&gt;"",MAX('DDD Model Calculations'!$D$20-'Weather Data'!E2218,0),MAX('DDD Model Calculations'!$D$20-AVERAGE('Weather Data'!E2217,'Weather Data'!E2219),0))</f>
        <v>17.399999976158142</v>
      </c>
      <c r="J2218">
        <f>IF(F2218&lt;&gt;"",MAX('DDD Model Calculations'!$D$20-'Weather Data'!F2218,0),MAX('DDD Model Calculations'!$D$20-AVERAGE('Weather Data'!F2217,'Weather Data'!F2219),0))</f>
        <v>17.300000011920929</v>
      </c>
      <c r="K2218">
        <f>IF(G2218&lt;&gt;"",MAX('DDD Model Calculations'!$D$20-'Weather Data'!G2218,0),MAX('DDD Model Calculations'!$D$20-AVERAGE('Weather Data'!G2217,'Weather Data'!G2219),0))</f>
        <v>20.5</v>
      </c>
      <c r="L2218" s="2">
        <f t="shared" si="170"/>
        <v>43856</v>
      </c>
      <c r="M2218">
        <f t="shared" si="171"/>
        <v>23038.000005602837</v>
      </c>
      <c r="N2218">
        <f t="shared" si="172"/>
        <v>24161.899998880923</v>
      </c>
      <c r="O2218">
        <f t="shared" si="173"/>
        <v>27809.599999845028</v>
      </c>
      <c r="P2218">
        <f t="shared" si="174"/>
        <v>34163.800002813339</v>
      </c>
    </row>
    <row r="2219" spans="1:16" x14ac:dyDescent="0.4">
      <c r="A2219" s="1">
        <v>2020</v>
      </c>
      <c r="B2219" s="1">
        <v>1</v>
      </c>
      <c r="C2219" s="1">
        <v>27</v>
      </c>
      <c r="D2219" s="1">
        <v>0.60000002384185791</v>
      </c>
      <c r="E2219" s="1">
        <v>-0.30000001192092901</v>
      </c>
      <c r="F2219" s="1">
        <v>-0.30000001192092901</v>
      </c>
      <c r="G2219" s="1">
        <v>-6.9000000953674316</v>
      </c>
      <c r="H2219">
        <f>IF(D2219&lt;&gt;"",MAX('DDD Model Calculations'!$D$20-'Weather Data'!D2219,0),MAX('DDD Model Calculations'!$D$20-AVERAGE('Weather Data'!D2218,'Weather Data'!D2220),0))</f>
        <v>17.399999976158142</v>
      </c>
      <c r="I2219">
        <f>IF(E2219&lt;&gt;"",MAX('DDD Model Calculations'!$D$20-'Weather Data'!E2219,0),MAX('DDD Model Calculations'!$D$20-AVERAGE('Weather Data'!E2218,'Weather Data'!E2220),0))</f>
        <v>18.300000011920929</v>
      </c>
      <c r="J2219">
        <f>IF(F2219&lt;&gt;"",MAX('DDD Model Calculations'!$D$20-'Weather Data'!F2219,0),MAX('DDD Model Calculations'!$D$20-AVERAGE('Weather Data'!F2218,'Weather Data'!F2220),0))</f>
        <v>18.300000011920929</v>
      </c>
      <c r="K2219">
        <f>IF(G2219&lt;&gt;"",MAX('DDD Model Calculations'!$D$20-'Weather Data'!G2219,0),MAX('DDD Model Calculations'!$D$20-AVERAGE('Weather Data'!G2218,'Weather Data'!G2220),0))</f>
        <v>24.900000095367432</v>
      </c>
      <c r="L2219" s="2">
        <f t="shared" si="170"/>
        <v>43857</v>
      </c>
      <c r="M2219">
        <f t="shared" si="171"/>
        <v>23055.400005578995</v>
      </c>
      <c r="N2219">
        <f t="shared" si="172"/>
        <v>24180.199998892844</v>
      </c>
      <c r="O2219">
        <f t="shared" si="173"/>
        <v>27827.899999856949</v>
      </c>
      <c r="P2219">
        <f t="shared" si="174"/>
        <v>34188.700002908707</v>
      </c>
    </row>
    <row r="2220" spans="1:16" x14ac:dyDescent="0.4">
      <c r="A2220" s="1">
        <v>2020</v>
      </c>
      <c r="B2220" s="1">
        <v>1</v>
      </c>
      <c r="C2220" s="1">
        <v>28</v>
      </c>
      <c r="D2220" s="1">
        <v>-0.10000000149011611</v>
      </c>
      <c r="E2220" s="1">
        <v>-1.5</v>
      </c>
      <c r="F2220" s="1">
        <v>-5.3000001907348633</v>
      </c>
      <c r="G2220" s="1">
        <v>-10.19999980926514</v>
      </c>
      <c r="H2220">
        <f>IF(D2220&lt;&gt;"",MAX('DDD Model Calculations'!$D$20-'Weather Data'!D2220,0),MAX('DDD Model Calculations'!$D$20-AVERAGE('Weather Data'!D2219,'Weather Data'!D2221),0))</f>
        <v>18.100000001490116</v>
      </c>
      <c r="I2220">
        <f>IF(E2220&lt;&gt;"",MAX('DDD Model Calculations'!$D$20-'Weather Data'!E2220,0),MAX('DDD Model Calculations'!$D$20-AVERAGE('Weather Data'!E2219,'Weather Data'!E2221),0))</f>
        <v>19.5</v>
      </c>
      <c r="J2220">
        <f>IF(F2220&lt;&gt;"",MAX('DDD Model Calculations'!$D$20-'Weather Data'!F2220,0),MAX('DDD Model Calculations'!$D$20-AVERAGE('Weather Data'!F2219,'Weather Data'!F2221),0))</f>
        <v>23.300000190734863</v>
      </c>
      <c r="K2220">
        <f>IF(G2220&lt;&gt;"",MAX('DDD Model Calculations'!$D$20-'Weather Data'!G2220,0),MAX('DDD Model Calculations'!$D$20-AVERAGE('Weather Data'!G2219,'Weather Data'!G2221),0))</f>
        <v>28.19999980926514</v>
      </c>
      <c r="L2220" s="2">
        <f t="shared" si="170"/>
        <v>43858</v>
      </c>
      <c r="M2220">
        <f t="shared" si="171"/>
        <v>23073.500005580485</v>
      </c>
      <c r="N2220">
        <f t="shared" si="172"/>
        <v>24199.699998892844</v>
      </c>
      <c r="O2220">
        <f t="shared" si="173"/>
        <v>27851.200000047684</v>
      </c>
      <c r="P2220">
        <f t="shared" si="174"/>
        <v>34216.900002717972</v>
      </c>
    </row>
    <row r="2221" spans="1:16" x14ac:dyDescent="0.4">
      <c r="A2221" s="1">
        <v>2020</v>
      </c>
      <c r="B2221" s="1">
        <v>1</v>
      </c>
      <c r="C2221" s="1">
        <v>29</v>
      </c>
      <c r="D2221" s="1">
        <v>-4.9000000953674316</v>
      </c>
      <c r="E2221" s="1">
        <v>-3.2000000476837158</v>
      </c>
      <c r="F2221" s="1">
        <v>-11.39999961853027</v>
      </c>
      <c r="G2221" s="1">
        <v>-8.8999996185302734</v>
      </c>
      <c r="H2221">
        <f>IF(D2221&lt;&gt;"",MAX('DDD Model Calculations'!$D$20-'Weather Data'!D2221,0),MAX('DDD Model Calculations'!$D$20-AVERAGE('Weather Data'!D2220,'Weather Data'!D2222),0))</f>
        <v>22.900000095367432</v>
      </c>
      <c r="I2221">
        <f>IF(E2221&lt;&gt;"",MAX('DDD Model Calculations'!$D$20-'Weather Data'!E2221,0),MAX('DDD Model Calculations'!$D$20-AVERAGE('Weather Data'!E2220,'Weather Data'!E2222),0))</f>
        <v>21.200000047683716</v>
      </c>
      <c r="J2221">
        <f>IF(F2221&lt;&gt;"",MAX('DDD Model Calculations'!$D$20-'Weather Data'!F2221,0),MAX('DDD Model Calculations'!$D$20-AVERAGE('Weather Data'!F2220,'Weather Data'!F2222),0))</f>
        <v>29.39999961853027</v>
      </c>
      <c r="K2221">
        <f>IF(G2221&lt;&gt;"",MAX('DDD Model Calculations'!$D$20-'Weather Data'!G2221,0),MAX('DDD Model Calculations'!$D$20-AVERAGE('Weather Data'!G2220,'Weather Data'!G2222),0))</f>
        <v>26.899999618530273</v>
      </c>
      <c r="L2221" s="2">
        <f t="shared" si="170"/>
        <v>43859</v>
      </c>
      <c r="M2221">
        <f t="shared" si="171"/>
        <v>23096.400005675852</v>
      </c>
      <c r="N2221">
        <f t="shared" si="172"/>
        <v>24220.899998940527</v>
      </c>
      <c r="O2221">
        <f t="shared" si="173"/>
        <v>27880.599999666214</v>
      </c>
      <c r="P2221">
        <f t="shared" si="174"/>
        <v>34243.800002336502</v>
      </c>
    </row>
    <row r="2222" spans="1:16" x14ac:dyDescent="0.4">
      <c r="A2222" s="1">
        <v>2020</v>
      </c>
      <c r="B2222" s="1">
        <v>1</v>
      </c>
      <c r="C2222" s="1">
        <v>30</v>
      </c>
      <c r="D2222" s="1">
        <v>-5.0999999046325684</v>
      </c>
      <c r="E2222" s="1">
        <v>-4.1999998092651367</v>
      </c>
      <c r="F2222" s="1">
        <v>-11.10000038146973</v>
      </c>
      <c r="G2222" s="1">
        <v>-5.9000000953674316</v>
      </c>
      <c r="H2222">
        <f>IF(D2222&lt;&gt;"",MAX('DDD Model Calculations'!$D$20-'Weather Data'!D2222,0),MAX('DDD Model Calculations'!$D$20-AVERAGE('Weather Data'!D2221,'Weather Data'!D2223),0))</f>
        <v>23.099999904632568</v>
      </c>
      <c r="I2222">
        <f>IF(E2222&lt;&gt;"",MAX('DDD Model Calculations'!$D$20-'Weather Data'!E2222,0),MAX('DDD Model Calculations'!$D$20-AVERAGE('Weather Data'!E2221,'Weather Data'!E2223),0))</f>
        <v>22.199999809265137</v>
      </c>
      <c r="J2222">
        <f>IF(F2222&lt;&gt;"",MAX('DDD Model Calculations'!$D$20-'Weather Data'!F2222,0),MAX('DDD Model Calculations'!$D$20-AVERAGE('Weather Data'!F2221,'Weather Data'!F2223),0))</f>
        <v>29.10000038146973</v>
      </c>
      <c r="K2222">
        <f>IF(G2222&lt;&gt;"",MAX('DDD Model Calculations'!$D$20-'Weather Data'!G2222,0),MAX('DDD Model Calculations'!$D$20-AVERAGE('Weather Data'!G2221,'Weather Data'!G2223),0))</f>
        <v>23.900000095367432</v>
      </c>
      <c r="L2222" s="2">
        <f t="shared" si="170"/>
        <v>43860</v>
      </c>
      <c r="M2222">
        <f t="shared" si="171"/>
        <v>23119.500005580485</v>
      </c>
      <c r="N2222">
        <f t="shared" si="172"/>
        <v>24243.099998749793</v>
      </c>
      <c r="O2222">
        <f t="shared" si="173"/>
        <v>27909.700000047684</v>
      </c>
      <c r="P2222">
        <f t="shared" si="174"/>
        <v>34267.70000243187</v>
      </c>
    </row>
    <row r="2223" spans="1:16" x14ac:dyDescent="0.4">
      <c r="A2223" s="1">
        <v>2020</v>
      </c>
      <c r="B2223" s="1">
        <v>1</v>
      </c>
      <c r="C2223" s="1">
        <v>31</v>
      </c>
      <c r="D2223" s="1">
        <v>-2</v>
      </c>
      <c r="E2223" s="1">
        <v>-2.4000000953674321</v>
      </c>
      <c r="F2223" s="1">
        <v>-10.80000019073486</v>
      </c>
      <c r="G2223" s="1">
        <v>-2.5999999046325679</v>
      </c>
      <c r="H2223">
        <f>IF(D2223&lt;&gt;"",MAX('DDD Model Calculations'!$D$20-'Weather Data'!D2223,0),MAX('DDD Model Calculations'!$D$20-AVERAGE('Weather Data'!D2222,'Weather Data'!D2224),0))</f>
        <v>20</v>
      </c>
      <c r="I2223">
        <f>IF(E2223&lt;&gt;"",MAX('DDD Model Calculations'!$D$20-'Weather Data'!E2223,0),MAX('DDD Model Calculations'!$D$20-AVERAGE('Weather Data'!E2222,'Weather Data'!E2224),0))</f>
        <v>20.400000095367432</v>
      </c>
      <c r="J2223">
        <f>IF(F2223&lt;&gt;"",MAX('DDD Model Calculations'!$D$20-'Weather Data'!F2223,0),MAX('DDD Model Calculations'!$D$20-AVERAGE('Weather Data'!F2222,'Weather Data'!F2224),0))</f>
        <v>28.80000019073486</v>
      </c>
      <c r="K2223">
        <f>IF(G2223&lt;&gt;"",MAX('DDD Model Calculations'!$D$20-'Weather Data'!G2223,0),MAX('DDD Model Calculations'!$D$20-AVERAGE('Weather Data'!G2222,'Weather Data'!G2224),0))</f>
        <v>20.599999904632568</v>
      </c>
      <c r="L2223" s="2">
        <f t="shared" si="170"/>
        <v>43861</v>
      </c>
      <c r="M2223">
        <f t="shared" si="171"/>
        <v>23139.500005580485</v>
      </c>
      <c r="N2223">
        <f t="shared" si="172"/>
        <v>24263.49999884516</v>
      </c>
      <c r="O2223">
        <f t="shared" si="173"/>
        <v>27938.500000238419</v>
      </c>
      <c r="P2223">
        <f t="shared" si="174"/>
        <v>34288.300002336502</v>
      </c>
    </row>
    <row r="2224" spans="1:16" x14ac:dyDescent="0.4">
      <c r="A2224" s="1">
        <v>2020</v>
      </c>
      <c r="B2224" s="1">
        <v>2</v>
      </c>
      <c r="C2224" s="1">
        <v>1</v>
      </c>
      <c r="D2224" s="1">
        <v>-1.6000000238418579</v>
      </c>
      <c r="E2224" s="1">
        <v>-2.5999999046325679</v>
      </c>
      <c r="F2224" s="1">
        <v>-7.5</v>
      </c>
      <c r="G2224" s="1">
        <v>0.69999998807907104</v>
      </c>
      <c r="H2224">
        <f>IF(D2224&lt;&gt;"",MAX('DDD Model Calculations'!$D$20-'Weather Data'!D2224,0),MAX('DDD Model Calculations'!$D$20-AVERAGE('Weather Data'!D2223,'Weather Data'!D2225),0))</f>
        <v>19.600000023841858</v>
      </c>
      <c r="I2224">
        <f>IF(E2224&lt;&gt;"",MAX('DDD Model Calculations'!$D$20-'Weather Data'!E2224,0),MAX('DDD Model Calculations'!$D$20-AVERAGE('Weather Data'!E2223,'Weather Data'!E2225),0))</f>
        <v>20.599999904632568</v>
      </c>
      <c r="J2224">
        <f>IF(F2224&lt;&gt;"",MAX('DDD Model Calculations'!$D$20-'Weather Data'!F2224,0),MAX('DDD Model Calculations'!$D$20-AVERAGE('Weather Data'!F2223,'Weather Data'!F2225),0))</f>
        <v>25.5</v>
      </c>
      <c r="K2224">
        <f>IF(G2224&lt;&gt;"",MAX('DDD Model Calculations'!$D$20-'Weather Data'!G2224,0),MAX('DDD Model Calculations'!$D$20-AVERAGE('Weather Data'!G2223,'Weather Data'!G2225),0))</f>
        <v>17.300000011920929</v>
      </c>
      <c r="L2224" s="2">
        <f t="shared" si="170"/>
        <v>43862</v>
      </c>
      <c r="M2224">
        <f t="shared" si="171"/>
        <v>23159.100005604327</v>
      </c>
      <c r="N2224">
        <f t="shared" si="172"/>
        <v>24284.099998749793</v>
      </c>
      <c r="O2224">
        <f t="shared" si="173"/>
        <v>27964.000000238419</v>
      </c>
      <c r="P2224">
        <f t="shared" si="174"/>
        <v>34305.600002348423</v>
      </c>
    </row>
    <row r="2225" spans="1:16" x14ac:dyDescent="0.4">
      <c r="A2225" s="1">
        <v>2020</v>
      </c>
      <c r="B2225" s="1">
        <v>2</v>
      </c>
      <c r="C2225" s="1">
        <v>2</v>
      </c>
      <c r="D2225" s="1">
        <v>0</v>
      </c>
      <c r="E2225" s="1">
        <v>0.5</v>
      </c>
      <c r="F2225" s="1">
        <v>-5.0999999046325684</v>
      </c>
      <c r="G2225" s="1">
        <v>-2.5</v>
      </c>
      <c r="H2225">
        <f>IF(D2225&lt;&gt;"",MAX('DDD Model Calculations'!$D$20-'Weather Data'!D2225,0),MAX('DDD Model Calculations'!$D$20-AVERAGE('Weather Data'!D2224,'Weather Data'!D2226),0))</f>
        <v>18</v>
      </c>
      <c r="I2225">
        <f>IF(E2225&lt;&gt;"",MAX('DDD Model Calculations'!$D$20-'Weather Data'!E2225,0),MAX('DDD Model Calculations'!$D$20-AVERAGE('Weather Data'!E2224,'Weather Data'!E2226),0))</f>
        <v>17.5</v>
      </c>
      <c r="J2225">
        <f>IF(F2225&lt;&gt;"",MAX('DDD Model Calculations'!$D$20-'Weather Data'!F2225,0),MAX('DDD Model Calculations'!$D$20-AVERAGE('Weather Data'!F2224,'Weather Data'!F2226),0))</f>
        <v>23.099999904632568</v>
      </c>
      <c r="K2225">
        <f>IF(G2225&lt;&gt;"",MAX('DDD Model Calculations'!$D$20-'Weather Data'!G2225,0),MAX('DDD Model Calculations'!$D$20-AVERAGE('Weather Data'!G2224,'Weather Data'!G2226),0))</f>
        <v>20.5</v>
      </c>
      <c r="L2225" s="2">
        <f t="shared" si="170"/>
        <v>43863</v>
      </c>
      <c r="M2225">
        <f t="shared" si="171"/>
        <v>23177.100005604327</v>
      </c>
      <c r="N2225">
        <f t="shared" si="172"/>
        <v>24301.599998749793</v>
      </c>
      <c r="O2225">
        <f t="shared" si="173"/>
        <v>27987.100000143051</v>
      </c>
      <c r="P2225">
        <f t="shared" si="174"/>
        <v>34326.100002348423</v>
      </c>
    </row>
    <row r="2226" spans="1:16" x14ac:dyDescent="0.4">
      <c r="A2226" s="1">
        <v>2020</v>
      </c>
      <c r="B2226" s="1">
        <v>2</v>
      </c>
      <c r="C2226" s="1">
        <v>3</v>
      </c>
      <c r="D2226" s="1">
        <v>3.0999999046325679</v>
      </c>
      <c r="E2226" s="1">
        <v>1.5</v>
      </c>
      <c r="F2226" s="1">
        <v>-0.5</v>
      </c>
      <c r="G2226" s="1">
        <v>-7.5</v>
      </c>
      <c r="H2226">
        <f>IF(D2226&lt;&gt;"",MAX('DDD Model Calculations'!$D$20-'Weather Data'!D2226,0),MAX('DDD Model Calculations'!$D$20-AVERAGE('Weather Data'!D2225,'Weather Data'!D2227),0))</f>
        <v>14.900000095367432</v>
      </c>
      <c r="I2226">
        <f>IF(E2226&lt;&gt;"",MAX('DDD Model Calculations'!$D$20-'Weather Data'!E2226,0),MAX('DDD Model Calculations'!$D$20-AVERAGE('Weather Data'!E2225,'Weather Data'!E2227),0))</f>
        <v>16.5</v>
      </c>
      <c r="J2226">
        <f>IF(F2226&lt;&gt;"",MAX('DDD Model Calculations'!$D$20-'Weather Data'!F2226,0),MAX('DDD Model Calculations'!$D$20-AVERAGE('Weather Data'!F2225,'Weather Data'!F2227),0))</f>
        <v>18.5</v>
      </c>
      <c r="K2226">
        <f>IF(G2226&lt;&gt;"",MAX('DDD Model Calculations'!$D$20-'Weather Data'!G2226,0),MAX('DDD Model Calculations'!$D$20-AVERAGE('Weather Data'!G2225,'Weather Data'!G2227),0))</f>
        <v>25.5</v>
      </c>
      <c r="L2226" s="2">
        <f t="shared" si="170"/>
        <v>43864</v>
      </c>
      <c r="M2226">
        <f t="shared" si="171"/>
        <v>23192.000005699694</v>
      </c>
      <c r="N2226">
        <f t="shared" si="172"/>
        <v>24318.099998749793</v>
      </c>
      <c r="O2226">
        <f t="shared" si="173"/>
        <v>28005.600000143051</v>
      </c>
      <c r="P2226">
        <f t="shared" si="174"/>
        <v>34351.600002348423</v>
      </c>
    </row>
    <row r="2227" spans="1:16" x14ac:dyDescent="0.4">
      <c r="A2227" s="1">
        <v>2020</v>
      </c>
      <c r="B2227" s="1">
        <v>2</v>
      </c>
      <c r="C2227" s="1">
        <v>4</v>
      </c>
      <c r="D2227" s="1">
        <v>-1.200000047683716</v>
      </c>
      <c r="E2227" s="1">
        <v>-1.700000047683716</v>
      </c>
      <c r="F2227" s="1">
        <v>-1.8999999761581421</v>
      </c>
      <c r="G2227" s="1">
        <v>-16.5</v>
      </c>
      <c r="H2227">
        <f>IF(D2227&lt;&gt;"",MAX('DDD Model Calculations'!$D$20-'Weather Data'!D2227,0),MAX('DDD Model Calculations'!$D$20-AVERAGE('Weather Data'!D2226,'Weather Data'!D2228),0))</f>
        <v>19.200000047683716</v>
      </c>
      <c r="I2227">
        <f>IF(E2227&lt;&gt;"",MAX('DDD Model Calculations'!$D$20-'Weather Data'!E2227,0),MAX('DDD Model Calculations'!$D$20-AVERAGE('Weather Data'!E2226,'Weather Data'!E2228),0))</f>
        <v>19.700000047683716</v>
      </c>
      <c r="J2227">
        <f>IF(F2227&lt;&gt;"",MAX('DDD Model Calculations'!$D$20-'Weather Data'!F2227,0),MAX('DDD Model Calculations'!$D$20-AVERAGE('Weather Data'!F2226,'Weather Data'!F2228),0))</f>
        <v>19.899999976158142</v>
      </c>
      <c r="K2227">
        <f>IF(G2227&lt;&gt;"",MAX('DDD Model Calculations'!$D$20-'Weather Data'!G2227,0),MAX('DDD Model Calculations'!$D$20-AVERAGE('Weather Data'!G2226,'Weather Data'!G2228),0))</f>
        <v>34.5</v>
      </c>
      <c r="L2227" s="2">
        <f t="shared" si="170"/>
        <v>43865</v>
      </c>
      <c r="M2227">
        <f t="shared" si="171"/>
        <v>23211.200005747378</v>
      </c>
      <c r="N2227">
        <f t="shared" si="172"/>
        <v>24337.799998797476</v>
      </c>
      <c r="O2227">
        <f t="shared" si="173"/>
        <v>28025.500000119209</v>
      </c>
      <c r="P2227">
        <f t="shared" si="174"/>
        <v>34386.100002348423</v>
      </c>
    </row>
    <row r="2228" spans="1:16" x14ac:dyDescent="0.4">
      <c r="A2228" s="1">
        <v>2020</v>
      </c>
      <c r="B2228" s="1">
        <v>2</v>
      </c>
      <c r="C2228" s="1">
        <v>5</v>
      </c>
      <c r="D2228" s="1">
        <v>-5.5999999046325684</v>
      </c>
      <c r="E2228" s="1">
        <v>-5.8000001907348633</v>
      </c>
      <c r="F2228" s="1">
        <v>-7.5999999046325684</v>
      </c>
      <c r="G2228" s="1">
        <v>-13.10000038146973</v>
      </c>
      <c r="H2228">
        <f>IF(D2228&lt;&gt;"",MAX('DDD Model Calculations'!$D$20-'Weather Data'!D2228,0),MAX('DDD Model Calculations'!$D$20-AVERAGE('Weather Data'!D2227,'Weather Data'!D2229),0))</f>
        <v>23.599999904632568</v>
      </c>
      <c r="I2228">
        <f>IF(E2228&lt;&gt;"",MAX('DDD Model Calculations'!$D$20-'Weather Data'!E2228,0),MAX('DDD Model Calculations'!$D$20-AVERAGE('Weather Data'!E2227,'Weather Data'!E2229),0))</f>
        <v>23.800000190734863</v>
      </c>
      <c r="J2228">
        <f>IF(F2228&lt;&gt;"",MAX('DDD Model Calculations'!$D$20-'Weather Data'!F2228,0),MAX('DDD Model Calculations'!$D$20-AVERAGE('Weather Data'!F2227,'Weather Data'!F2229),0))</f>
        <v>25.599999904632568</v>
      </c>
      <c r="K2228">
        <f>IF(G2228&lt;&gt;"",MAX('DDD Model Calculations'!$D$20-'Weather Data'!G2228,0),MAX('DDD Model Calculations'!$D$20-AVERAGE('Weather Data'!G2227,'Weather Data'!G2229),0))</f>
        <v>31.10000038146973</v>
      </c>
      <c r="L2228" s="2">
        <f t="shared" si="170"/>
        <v>43866</v>
      </c>
      <c r="M2228">
        <f t="shared" si="171"/>
        <v>23234.80000565201</v>
      </c>
      <c r="N2228">
        <f t="shared" si="172"/>
        <v>24361.599998988211</v>
      </c>
      <c r="O2228">
        <f t="shared" si="173"/>
        <v>28051.100000023842</v>
      </c>
      <c r="P2228">
        <f t="shared" si="174"/>
        <v>34417.200002729893</v>
      </c>
    </row>
    <row r="2229" spans="1:16" x14ac:dyDescent="0.4">
      <c r="A2229" s="1">
        <v>2020</v>
      </c>
      <c r="B2229" s="1">
        <v>2</v>
      </c>
      <c r="C2229" s="1">
        <v>6</v>
      </c>
      <c r="D2229" s="1">
        <v>-4.5</v>
      </c>
      <c r="E2229" s="1">
        <v>-4.8000001907348633</v>
      </c>
      <c r="F2229" s="1">
        <v>-8</v>
      </c>
      <c r="G2229" s="1">
        <v>-9.1000003814697266</v>
      </c>
      <c r="H2229">
        <f>IF(D2229&lt;&gt;"",MAX('DDD Model Calculations'!$D$20-'Weather Data'!D2229,0),MAX('DDD Model Calculations'!$D$20-AVERAGE('Weather Data'!D2228,'Weather Data'!D2230),0))</f>
        <v>22.5</v>
      </c>
      <c r="I2229">
        <f>IF(E2229&lt;&gt;"",MAX('DDD Model Calculations'!$D$20-'Weather Data'!E2229,0),MAX('DDD Model Calculations'!$D$20-AVERAGE('Weather Data'!E2228,'Weather Data'!E2230),0))</f>
        <v>22.800000190734863</v>
      </c>
      <c r="J2229">
        <f>IF(F2229&lt;&gt;"",MAX('DDD Model Calculations'!$D$20-'Weather Data'!F2229,0),MAX('DDD Model Calculations'!$D$20-AVERAGE('Weather Data'!F2228,'Weather Data'!F2230),0))</f>
        <v>26</v>
      </c>
      <c r="K2229">
        <f>IF(G2229&lt;&gt;"",MAX('DDD Model Calculations'!$D$20-'Weather Data'!G2229,0),MAX('DDD Model Calculations'!$D$20-AVERAGE('Weather Data'!G2228,'Weather Data'!G2230),0))</f>
        <v>27.100000381469727</v>
      </c>
      <c r="L2229" s="2">
        <f t="shared" si="170"/>
        <v>43867</v>
      </c>
      <c r="M2229">
        <f t="shared" si="171"/>
        <v>23257.30000565201</v>
      </c>
      <c r="N2229">
        <f t="shared" si="172"/>
        <v>24384.399999178946</v>
      </c>
      <c r="O2229">
        <f t="shared" si="173"/>
        <v>28077.100000023842</v>
      </c>
      <c r="P2229">
        <f t="shared" si="174"/>
        <v>34444.300003111362</v>
      </c>
    </row>
    <row r="2230" spans="1:16" x14ac:dyDescent="0.4">
      <c r="A2230" s="1">
        <v>2020</v>
      </c>
      <c r="B2230" s="1">
        <v>2</v>
      </c>
      <c r="C2230" s="1">
        <v>7</v>
      </c>
      <c r="D2230" s="1">
        <v>-6.8000001907348633</v>
      </c>
      <c r="E2230" s="1">
        <v>-6</v>
      </c>
      <c r="F2230" s="1">
        <v>-10.30000019073486</v>
      </c>
      <c r="G2230" s="1">
        <v>-22.20000076293945</v>
      </c>
      <c r="H2230">
        <f>IF(D2230&lt;&gt;"",MAX('DDD Model Calculations'!$D$20-'Weather Data'!D2230,0),MAX('DDD Model Calculations'!$D$20-AVERAGE('Weather Data'!D2229,'Weather Data'!D2231),0))</f>
        <v>24.800000190734863</v>
      </c>
      <c r="I2230">
        <f>IF(E2230&lt;&gt;"",MAX('DDD Model Calculations'!$D$20-'Weather Data'!E2230,0),MAX('DDD Model Calculations'!$D$20-AVERAGE('Weather Data'!E2229,'Weather Data'!E2231),0))</f>
        <v>24</v>
      </c>
      <c r="J2230">
        <f>IF(F2230&lt;&gt;"",MAX('DDD Model Calculations'!$D$20-'Weather Data'!F2230,0),MAX('DDD Model Calculations'!$D$20-AVERAGE('Weather Data'!F2229,'Weather Data'!F2231),0))</f>
        <v>28.30000019073486</v>
      </c>
      <c r="K2230">
        <f>IF(G2230&lt;&gt;"",MAX('DDD Model Calculations'!$D$20-'Weather Data'!G2230,0),MAX('DDD Model Calculations'!$D$20-AVERAGE('Weather Data'!G2229,'Weather Data'!G2231),0))</f>
        <v>40.200000762939453</v>
      </c>
      <c r="L2230" s="2">
        <f t="shared" si="170"/>
        <v>43868</v>
      </c>
      <c r="M2230">
        <f t="shared" si="171"/>
        <v>23282.100005842745</v>
      </c>
      <c r="N2230">
        <f t="shared" si="172"/>
        <v>24408.399999178946</v>
      </c>
      <c r="O2230">
        <f t="shared" si="173"/>
        <v>28105.400000214577</v>
      </c>
      <c r="P2230">
        <f t="shared" si="174"/>
        <v>34484.500003874302</v>
      </c>
    </row>
    <row r="2231" spans="1:16" x14ac:dyDescent="0.4">
      <c r="A2231" s="1">
        <v>2020</v>
      </c>
      <c r="B2231" s="1">
        <v>2</v>
      </c>
      <c r="C2231" s="1">
        <v>8</v>
      </c>
      <c r="D2231" s="1">
        <v>-11</v>
      </c>
      <c r="E2231" s="1">
        <v>-8.3999996185302734</v>
      </c>
      <c r="F2231" s="1">
        <v>-19</v>
      </c>
      <c r="G2231" s="1">
        <v>-18.5</v>
      </c>
      <c r="H2231">
        <f>IF(D2231&lt;&gt;"",MAX('DDD Model Calculations'!$D$20-'Weather Data'!D2231,0),MAX('DDD Model Calculations'!$D$20-AVERAGE('Weather Data'!D2230,'Weather Data'!D2232),0))</f>
        <v>29</v>
      </c>
      <c r="I2231">
        <f>IF(E2231&lt;&gt;"",MAX('DDD Model Calculations'!$D$20-'Weather Data'!E2231,0),MAX('DDD Model Calculations'!$D$20-AVERAGE('Weather Data'!E2230,'Weather Data'!E2232),0))</f>
        <v>26.399999618530273</v>
      </c>
      <c r="J2231">
        <f>IF(F2231&lt;&gt;"",MAX('DDD Model Calculations'!$D$20-'Weather Data'!F2231,0),MAX('DDD Model Calculations'!$D$20-AVERAGE('Weather Data'!F2230,'Weather Data'!F2232),0))</f>
        <v>37</v>
      </c>
      <c r="K2231">
        <f>IF(G2231&lt;&gt;"",MAX('DDD Model Calculations'!$D$20-'Weather Data'!G2231,0),MAX('DDD Model Calculations'!$D$20-AVERAGE('Weather Data'!G2230,'Weather Data'!G2232),0))</f>
        <v>36.5</v>
      </c>
      <c r="L2231" s="2">
        <f t="shared" si="170"/>
        <v>43869</v>
      </c>
      <c r="M2231">
        <f t="shared" si="171"/>
        <v>23311.100005842745</v>
      </c>
      <c r="N2231">
        <f t="shared" si="172"/>
        <v>24434.799998797476</v>
      </c>
      <c r="O2231">
        <f t="shared" si="173"/>
        <v>28142.400000214577</v>
      </c>
      <c r="P2231">
        <f t="shared" si="174"/>
        <v>34521.000003874302</v>
      </c>
    </row>
    <row r="2232" spans="1:16" x14ac:dyDescent="0.4">
      <c r="A2232" s="1">
        <v>2020</v>
      </c>
      <c r="B2232" s="1">
        <v>2</v>
      </c>
      <c r="C2232" s="1">
        <v>9</v>
      </c>
      <c r="D2232" s="1">
        <v>-5</v>
      </c>
      <c r="E2232" s="1">
        <v>-5</v>
      </c>
      <c r="F2232" s="1">
        <v>-18</v>
      </c>
      <c r="G2232" s="1">
        <v>-12.60000038146973</v>
      </c>
      <c r="H2232">
        <f>IF(D2232&lt;&gt;"",MAX('DDD Model Calculations'!$D$20-'Weather Data'!D2232,0),MAX('DDD Model Calculations'!$D$20-AVERAGE('Weather Data'!D2231,'Weather Data'!D2233),0))</f>
        <v>23</v>
      </c>
      <c r="I2232">
        <f>IF(E2232&lt;&gt;"",MAX('DDD Model Calculations'!$D$20-'Weather Data'!E2232,0),MAX('DDD Model Calculations'!$D$20-AVERAGE('Weather Data'!E2231,'Weather Data'!E2233),0))</f>
        <v>23</v>
      </c>
      <c r="J2232">
        <f>IF(F2232&lt;&gt;"",MAX('DDD Model Calculations'!$D$20-'Weather Data'!F2232,0),MAX('DDD Model Calculations'!$D$20-AVERAGE('Weather Data'!F2231,'Weather Data'!F2233),0))</f>
        <v>36</v>
      </c>
      <c r="K2232">
        <f>IF(G2232&lt;&gt;"",MAX('DDD Model Calculations'!$D$20-'Weather Data'!G2232,0),MAX('DDD Model Calculations'!$D$20-AVERAGE('Weather Data'!G2231,'Weather Data'!G2233),0))</f>
        <v>30.60000038146973</v>
      </c>
      <c r="L2232" s="2">
        <f t="shared" si="170"/>
        <v>43870</v>
      </c>
      <c r="M2232">
        <f t="shared" si="171"/>
        <v>23334.100005842745</v>
      </c>
      <c r="N2232">
        <f t="shared" si="172"/>
        <v>24457.799998797476</v>
      </c>
      <c r="O2232">
        <f t="shared" si="173"/>
        <v>28178.400000214577</v>
      </c>
      <c r="P2232">
        <f t="shared" si="174"/>
        <v>34551.600004255772</v>
      </c>
    </row>
    <row r="2233" spans="1:16" x14ac:dyDescent="0.4">
      <c r="A2233" s="1">
        <v>2020</v>
      </c>
      <c r="B2233" s="1">
        <v>2</v>
      </c>
      <c r="C2233" s="1">
        <v>10</v>
      </c>
      <c r="D2233" s="1">
        <v>1.6000000238418579</v>
      </c>
      <c r="E2233" s="1">
        <v>0.20000000298023221</v>
      </c>
      <c r="F2233" s="1">
        <v>-6.1999998092651367</v>
      </c>
      <c r="G2233" s="1">
        <v>-13.39999961853027</v>
      </c>
      <c r="H2233">
        <f>IF(D2233&lt;&gt;"",MAX('DDD Model Calculations'!$D$20-'Weather Data'!D2233,0),MAX('DDD Model Calculations'!$D$20-AVERAGE('Weather Data'!D2232,'Weather Data'!D2234),0))</f>
        <v>16.399999976158142</v>
      </c>
      <c r="I2233">
        <f>IF(E2233&lt;&gt;"",MAX('DDD Model Calculations'!$D$20-'Weather Data'!E2233,0),MAX('DDD Model Calculations'!$D$20-AVERAGE('Weather Data'!E2232,'Weather Data'!E2234),0))</f>
        <v>17.799999997019768</v>
      </c>
      <c r="J2233">
        <f>IF(F2233&lt;&gt;"",MAX('DDD Model Calculations'!$D$20-'Weather Data'!F2233,0),MAX('DDD Model Calculations'!$D$20-AVERAGE('Weather Data'!F2232,'Weather Data'!F2234),0))</f>
        <v>24.199999809265137</v>
      </c>
      <c r="K2233">
        <f>IF(G2233&lt;&gt;"",MAX('DDD Model Calculations'!$D$20-'Weather Data'!G2233,0),MAX('DDD Model Calculations'!$D$20-AVERAGE('Weather Data'!G2232,'Weather Data'!G2234),0))</f>
        <v>31.39999961853027</v>
      </c>
      <c r="L2233" s="2">
        <f t="shared" si="170"/>
        <v>43871</v>
      </c>
      <c r="M2233">
        <f t="shared" si="171"/>
        <v>23350.500005818903</v>
      </c>
      <c r="N2233">
        <f t="shared" si="172"/>
        <v>24475.599998794496</v>
      </c>
      <c r="O2233">
        <f t="shared" si="173"/>
        <v>28202.600000023842</v>
      </c>
      <c r="P2233">
        <f t="shared" si="174"/>
        <v>34583.000003874302</v>
      </c>
    </row>
    <row r="2234" spans="1:16" x14ac:dyDescent="0.4">
      <c r="A2234" s="1">
        <v>2020</v>
      </c>
      <c r="B2234" s="1">
        <v>2</v>
      </c>
      <c r="C2234" s="1">
        <v>11</v>
      </c>
      <c r="D2234" s="1">
        <v>-0.10000000149011611</v>
      </c>
      <c r="E2234" s="1">
        <v>-1.1000000238418579</v>
      </c>
      <c r="F2234" s="1">
        <v>-4.3000001907348633</v>
      </c>
      <c r="G2234" s="1">
        <v>-6.6999998092651367</v>
      </c>
      <c r="H2234">
        <f>IF(D2234&lt;&gt;"",MAX('DDD Model Calculations'!$D$20-'Weather Data'!D2234,0),MAX('DDD Model Calculations'!$D$20-AVERAGE('Weather Data'!D2233,'Weather Data'!D2235),0))</f>
        <v>18.100000001490116</v>
      </c>
      <c r="I2234">
        <f>IF(E2234&lt;&gt;"",MAX('DDD Model Calculations'!$D$20-'Weather Data'!E2234,0),MAX('DDD Model Calculations'!$D$20-AVERAGE('Weather Data'!E2233,'Weather Data'!E2235),0))</f>
        <v>19.100000023841858</v>
      </c>
      <c r="J2234">
        <f>IF(F2234&lt;&gt;"",MAX('DDD Model Calculations'!$D$20-'Weather Data'!F2234,0),MAX('DDD Model Calculations'!$D$20-AVERAGE('Weather Data'!F2233,'Weather Data'!F2235),0))</f>
        <v>22.300000190734863</v>
      </c>
      <c r="K2234">
        <f>IF(G2234&lt;&gt;"",MAX('DDD Model Calculations'!$D$20-'Weather Data'!G2234,0),MAX('DDD Model Calculations'!$D$20-AVERAGE('Weather Data'!G2233,'Weather Data'!G2235),0))</f>
        <v>24.699999809265137</v>
      </c>
      <c r="L2234" s="2">
        <f t="shared" si="170"/>
        <v>43872</v>
      </c>
      <c r="M2234">
        <f t="shared" si="171"/>
        <v>23368.600005820394</v>
      </c>
      <c r="N2234">
        <f t="shared" si="172"/>
        <v>24494.699998818338</v>
      </c>
      <c r="O2234">
        <f t="shared" si="173"/>
        <v>28224.900000214577</v>
      </c>
      <c r="P2234">
        <f t="shared" si="174"/>
        <v>34607.700003683567</v>
      </c>
    </row>
    <row r="2235" spans="1:16" x14ac:dyDescent="0.4">
      <c r="A2235" s="1">
        <v>2020</v>
      </c>
      <c r="B2235" s="1">
        <v>2</v>
      </c>
      <c r="C2235" s="1">
        <v>12</v>
      </c>
      <c r="D2235" s="1">
        <v>-1.6000000238418579</v>
      </c>
      <c r="E2235" s="1">
        <v>-3.2999999523162842</v>
      </c>
      <c r="F2235" s="1">
        <v>-2.4000000953674321</v>
      </c>
      <c r="G2235" s="1">
        <v>-16.70000076293945</v>
      </c>
      <c r="H2235">
        <f>IF(D2235&lt;&gt;"",MAX('DDD Model Calculations'!$D$20-'Weather Data'!D2235,0),MAX('DDD Model Calculations'!$D$20-AVERAGE('Weather Data'!D2234,'Weather Data'!D2236),0))</f>
        <v>19.600000023841858</v>
      </c>
      <c r="I2235">
        <f>IF(E2235&lt;&gt;"",MAX('DDD Model Calculations'!$D$20-'Weather Data'!E2235,0),MAX('DDD Model Calculations'!$D$20-AVERAGE('Weather Data'!E2234,'Weather Data'!E2236),0))</f>
        <v>21.299999952316284</v>
      </c>
      <c r="J2235">
        <f>IF(F2235&lt;&gt;"",MAX('DDD Model Calculations'!$D$20-'Weather Data'!F2235,0),MAX('DDD Model Calculations'!$D$20-AVERAGE('Weather Data'!F2234,'Weather Data'!F2236),0))</f>
        <v>20.400000095367432</v>
      </c>
      <c r="K2235">
        <f>IF(G2235&lt;&gt;"",MAX('DDD Model Calculations'!$D$20-'Weather Data'!G2235,0),MAX('DDD Model Calculations'!$D$20-AVERAGE('Weather Data'!G2234,'Weather Data'!G2236),0))</f>
        <v>34.700000762939453</v>
      </c>
      <c r="L2235" s="2">
        <f t="shared" si="170"/>
        <v>43873</v>
      </c>
      <c r="M2235">
        <f t="shared" si="171"/>
        <v>23388.200005844235</v>
      </c>
      <c r="N2235">
        <f t="shared" si="172"/>
        <v>24515.999998770654</v>
      </c>
      <c r="O2235">
        <f t="shared" si="173"/>
        <v>28245.300000309944</v>
      </c>
      <c r="P2235">
        <f t="shared" si="174"/>
        <v>34642.400004446507</v>
      </c>
    </row>
    <row r="2236" spans="1:16" x14ac:dyDescent="0.4">
      <c r="A2236" s="1">
        <v>2020</v>
      </c>
      <c r="B2236" s="1">
        <v>2</v>
      </c>
      <c r="C2236" s="1">
        <v>13</v>
      </c>
      <c r="D2236" s="1">
        <v>-8.6999998092651367</v>
      </c>
      <c r="E2236" s="1">
        <v>-6.6999998092651367</v>
      </c>
      <c r="F2236" s="1">
        <v>-10.60000038146973</v>
      </c>
      <c r="G2236" s="1">
        <v>-24.39999961853027</v>
      </c>
      <c r="H2236">
        <f>IF(D2236&lt;&gt;"",MAX('DDD Model Calculations'!$D$20-'Weather Data'!D2236,0),MAX('DDD Model Calculations'!$D$20-AVERAGE('Weather Data'!D2235,'Weather Data'!D2237),0))</f>
        <v>26.699999809265137</v>
      </c>
      <c r="I2236">
        <f>IF(E2236&lt;&gt;"",MAX('DDD Model Calculations'!$D$20-'Weather Data'!E2236,0),MAX('DDD Model Calculations'!$D$20-AVERAGE('Weather Data'!E2235,'Weather Data'!E2237),0))</f>
        <v>24.699999809265137</v>
      </c>
      <c r="J2236">
        <f>IF(F2236&lt;&gt;"",MAX('DDD Model Calculations'!$D$20-'Weather Data'!F2236,0),MAX('DDD Model Calculations'!$D$20-AVERAGE('Weather Data'!F2235,'Weather Data'!F2237),0))</f>
        <v>28.60000038146973</v>
      </c>
      <c r="K2236">
        <f>IF(G2236&lt;&gt;"",MAX('DDD Model Calculations'!$D$20-'Weather Data'!G2236,0),MAX('DDD Model Calculations'!$D$20-AVERAGE('Weather Data'!G2235,'Weather Data'!G2237),0))</f>
        <v>42.399999618530273</v>
      </c>
      <c r="L2236" s="2">
        <f t="shared" si="170"/>
        <v>43874</v>
      </c>
      <c r="M2236">
        <f t="shared" si="171"/>
        <v>23414.900005653501</v>
      </c>
      <c r="N2236">
        <f t="shared" si="172"/>
        <v>24540.699998579919</v>
      </c>
      <c r="O2236">
        <f t="shared" si="173"/>
        <v>28273.900000691414</v>
      </c>
      <c r="P2236">
        <f t="shared" si="174"/>
        <v>34684.800004065037</v>
      </c>
    </row>
    <row r="2237" spans="1:16" x14ac:dyDescent="0.4">
      <c r="A2237" s="1">
        <v>2020</v>
      </c>
      <c r="B2237" s="1">
        <v>2</v>
      </c>
      <c r="C2237" s="1">
        <v>14</v>
      </c>
      <c r="D2237" s="1">
        <v>-14.89999961853027</v>
      </c>
      <c r="E2237" s="1">
        <v>-12.30000019073486</v>
      </c>
      <c r="F2237" s="1">
        <v>-20.89999961853027</v>
      </c>
      <c r="G2237" s="1">
        <v>-19.5</v>
      </c>
      <c r="H2237">
        <f>IF(D2237&lt;&gt;"",MAX('DDD Model Calculations'!$D$20-'Weather Data'!D2237,0),MAX('DDD Model Calculations'!$D$20-AVERAGE('Weather Data'!D2236,'Weather Data'!D2238),0))</f>
        <v>32.899999618530273</v>
      </c>
      <c r="I2237">
        <f>IF(E2237&lt;&gt;"",MAX('DDD Model Calculations'!$D$20-'Weather Data'!E2237,0),MAX('DDD Model Calculations'!$D$20-AVERAGE('Weather Data'!E2236,'Weather Data'!E2238),0))</f>
        <v>30.30000019073486</v>
      </c>
      <c r="J2237">
        <f>IF(F2237&lt;&gt;"",MAX('DDD Model Calculations'!$D$20-'Weather Data'!F2237,0),MAX('DDD Model Calculations'!$D$20-AVERAGE('Weather Data'!F2236,'Weather Data'!F2238),0))</f>
        <v>38.899999618530273</v>
      </c>
      <c r="K2237">
        <f>IF(G2237&lt;&gt;"",MAX('DDD Model Calculations'!$D$20-'Weather Data'!G2237,0),MAX('DDD Model Calculations'!$D$20-AVERAGE('Weather Data'!G2236,'Weather Data'!G2238),0))</f>
        <v>37.5</v>
      </c>
      <c r="L2237" s="2">
        <f t="shared" si="170"/>
        <v>43875</v>
      </c>
      <c r="M2237">
        <f t="shared" si="171"/>
        <v>23447.800005272031</v>
      </c>
      <c r="N2237">
        <f t="shared" si="172"/>
        <v>24570.999998770654</v>
      </c>
      <c r="O2237">
        <f t="shared" si="173"/>
        <v>28312.800000309944</v>
      </c>
      <c r="P2237">
        <f t="shared" si="174"/>
        <v>34722.300004065037</v>
      </c>
    </row>
    <row r="2238" spans="1:16" x14ac:dyDescent="0.4">
      <c r="A2238" s="1">
        <v>2020</v>
      </c>
      <c r="B2238" s="1">
        <v>2</v>
      </c>
      <c r="C2238" s="1">
        <v>15</v>
      </c>
      <c r="D2238" s="1">
        <v>-5.8000001907348633</v>
      </c>
      <c r="E2238" s="1">
        <v>-6.1999998092651367</v>
      </c>
      <c r="F2238" s="1">
        <v>-10</v>
      </c>
      <c r="G2238" s="1">
        <v>-8.8000001907348633</v>
      </c>
      <c r="H2238">
        <f>IF(D2238&lt;&gt;"",MAX('DDD Model Calculations'!$D$20-'Weather Data'!D2238,0),MAX('DDD Model Calculations'!$D$20-AVERAGE('Weather Data'!D2237,'Weather Data'!D2239),0))</f>
        <v>23.800000190734863</v>
      </c>
      <c r="I2238">
        <f>IF(E2238&lt;&gt;"",MAX('DDD Model Calculations'!$D$20-'Weather Data'!E2238,0),MAX('DDD Model Calculations'!$D$20-AVERAGE('Weather Data'!E2237,'Weather Data'!E2239),0))</f>
        <v>24.199999809265137</v>
      </c>
      <c r="J2238">
        <f>IF(F2238&lt;&gt;"",MAX('DDD Model Calculations'!$D$20-'Weather Data'!F2238,0),MAX('DDD Model Calculations'!$D$20-AVERAGE('Weather Data'!F2237,'Weather Data'!F2239),0))</f>
        <v>28</v>
      </c>
      <c r="K2238">
        <f>IF(G2238&lt;&gt;"",MAX('DDD Model Calculations'!$D$20-'Weather Data'!G2238,0),MAX('DDD Model Calculations'!$D$20-AVERAGE('Weather Data'!G2237,'Weather Data'!G2239),0))</f>
        <v>26.800000190734863</v>
      </c>
      <c r="L2238" s="2">
        <f t="shared" si="170"/>
        <v>43876</v>
      </c>
      <c r="M2238">
        <f t="shared" si="171"/>
        <v>23471.600005462766</v>
      </c>
      <c r="N2238">
        <f t="shared" si="172"/>
        <v>24595.199998579919</v>
      </c>
      <c r="O2238">
        <f t="shared" si="173"/>
        <v>28340.800000309944</v>
      </c>
      <c r="P2238">
        <f t="shared" si="174"/>
        <v>34749.100004255772</v>
      </c>
    </row>
    <row r="2239" spans="1:16" x14ac:dyDescent="0.4">
      <c r="A2239" s="1">
        <v>2020</v>
      </c>
      <c r="B2239" s="1">
        <v>2</v>
      </c>
      <c r="C2239" s="1">
        <v>16</v>
      </c>
      <c r="D2239" s="1">
        <v>0.10000000149011611</v>
      </c>
      <c r="E2239" s="1">
        <v>-1.3999999761581421</v>
      </c>
      <c r="F2239" s="1">
        <v>-1.1000000238418579</v>
      </c>
      <c r="G2239" s="1">
        <v>-18.89999961853027</v>
      </c>
      <c r="H2239">
        <f>IF(D2239&lt;&gt;"",MAX('DDD Model Calculations'!$D$20-'Weather Data'!D2239,0),MAX('DDD Model Calculations'!$D$20-AVERAGE('Weather Data'!D2238,'Weather Data'!D2240),0))</f>
        <v>17.899999998509884</v>
      </c>
      <c r="I2239">
        <f>IF(E2239&lt;&gt;"",MAX('DDD Model Calculations'!$D$20-'Weather Data'!E2239,0),MAX('DDD Model Calculations'!$D$20-AVERAGE('Weather Data'!E2238,'Weather Data'!E2240),0))</f>
        <v>19.399999976158142</v>
      </c>
      <c r="J2239">
        <f>IF(F2239&lt;&gt;"",MAX('DDD Model Calculations'!$D$20-'Weather Data'!F2239,0),MAX('DDD Model Calculations'!$D$20-AVERAGE('Weather Data'!F2238,'Weather Data'!F2240),0))</f>
        <v>19.100000023841858</v>
      </c>
      <c r="K2239">
        <f>IF(G2239&lt;&gt;"",MAX('DDD Model Calculations'!$D$20-'Weather Data'!G2239,0),MAX('DDD Model Calculations'!$D$20-AVERAGE('Weather Data'!G2238,'Weather Data'!G2240),0))</f>
        <v>36.899999618530273</v>
      </c>
      <c r="L2239" s="2">
        <f t="shared" si="170"/>
        <v>43877</v>
      </c>
      <c r="M2239">
        <f t="shared" si="171"/>
        <v>23489.500005461276</v>
      </c>
      <c r="N2239">
        <f t="shared" si="172"/>
        <v>24614.599998556077</v>
      </c>
      <c r="O2239">
        <f t="shared" si="173"/>
        <v>28359.900000333786</v>
      </c>
      <c r="P2239">
        <f t="shared" si="174"/>
        <v>34786.000003874302</v>
      </c>
    </row>
    <row r="2240" spans="1:16" x14ac:dyDescent="0.4">
      <c r="A2240" s="1">
        <v>2020</v>
      </c>
      <c r="B2240" s="1">
        <v>2</v>
      </c>
      <c r="C2240" s="1">
        <v>17</v>
      </c>
      <c r="D2240" s="1">
        <v>-3.0999999046325679</v>
      </c>
      <c r="E2240" s="1">
        <v>-5.1999998092651367</v>
      </c>
      <c r="F2240" s="1">
        <v>-10.39999961853027</v>
      </c>
      <c r="G2240" s="1">
        <v>-15.89999961853027</v>
      </c>
      <c r="H2240">
        <f>IF(D2240&lt;&gt;"",MAX('DDD Model Calculations'!$D$20-'Weather Data'!D2240,0),MAX('DDD Model Calculations'!$D$20-AVERAGE('Weather Data'!D2239,'Weather Data'!D2241),0))</f>
        <v>21.099999904632568</v>
      </c>
      <c r="I2240">
        <f>IF(E2240&lt;&gt;"",MAX('DDD Model Calculations'!$D$20-'Weather Data'!E2240,0),MAX('DDD Model Calculations'!$D$20-AVERAGE('Weather Data'!E2239,'Weather Data'!E2241),0))</f>
        <v>23.199999809265137</v>
      </c>
      <c r="J2240">
        <f>IF(F2240&lt;&gt;"",MAX('DDD Model Calculations'!$D$20-'Weather Data'!F2240,0),MAX('DDD Model Calculations'!$D$20-AVERAGE('Weather Data'!F2239,'Weather Data'!F2241),0))</f>
        <v>28.39999961853027</v>
      </c>
      <c r="K2240">
        <f>IF(G2240&lt;&gt;"",MAX('DDD Model Calculations'!$D$20-'Weather Data'!G2240,0),MAX('DDD Model Calculations'!$D$20-AVERAGE('Weather Data'!G2239,'Weather Data'!G2241),0))</f>
        <v>33.899999618530273</v>
      </c>
      <c r="L2240" s="2">
        <f t="shared" si="170"/>
        <v>43878</v>
      </c>
      <c r="M2240">
        <f t="shared" si="171"/>
        <v>23510.600005365908</v>
      </c>
      <c r="N2240">
        <f t="shared" si="172"/>
        <v>24637.799998365343</v>
      </c>
      <c r="O2240">
        <f t="shared" si="173"/>
        <v>28388.299999952316</v>
      </c>
      <c r="P2240">
        <f t="shared" si="174"/>
        <v>34819.900003492832</v>
      </c>
    </row>
    <row r="2241" spans="1:16" x14ac:dyDescent="0.4">
      <c r="A2241" s="1">
        <v>2020</v>
      </c>
      <c r="B2241" s="1">
        <v>2</v>
      </c>
      <c r="C2241" s="1">
        <v>18</v>
      </c>
      <c r="D2241" s="1">
        <v>1.8999999761581421</v>
      </c>
      <c r="E2241" s="1">
        <v>0.60000002384185791</v>
      </c>
      <c r="F2241" s="1">
        <v>-4.6999998092651367</v>
      </c>
      <c r="G2241" s="1">
        <v>-11.30000019073486</v>
      </c>
      <c r="H2241">
        <f>IF(D2241&lt;&gt;"",MAX('DDD Model Calculations'!$D$20-'Weather Data'!D2241,0),MAX('DDD Model Calculations'!$D$20-AVERAGE('Weather Data'!D2240,'Weather Data'!D2242),0))</f>
        <v>16.100000023841858</v>
      </c>
      <c r="I2241">
        <f>IF(E2241&lt;&gt;"",MAX('DDD Model Calculations'!$D$20-'Weather Data'!E2241,0),MAX('DDD Model Calculations'!$D$20-AVERAGE('Weather Data'!E2240,'Weather Data'!E2242),0))</f>
        <v>17.399999976158142</v>
      </c>
      <c r="J2241">
        <f>IF(F2241&lt;&gt;"",MAX('DDD Model Calculations'!$D$20-'Weather Data'!F2241,0),MAX('DDD Model Calculations'!$D$20-AVERAGE('Weather Data'!F2240,'Weather Data'!F2242),0))</f>
        <v>22.699999809265137</v>
      </c>
      <c r="K2241">
        <f>IF(G2241&lt;&gt;"",MAX('DDD Model Calculations'!$D$20-'Weather Data'!G2241,0),MAX('DDD Model Calculations'!$D$20-AVERAGE('Weather Data'!G2240,'Weather Data'!G2242),0))</f>
        <v>29.30000019073486</v>
      </c>
      <c r="L2241" s="2">
        <f t="shared" si="170"/>
        <v>43879</v>
      </c>
      <c r="M2241">
        <f t="shared" si="171"/>
        <v>23526.70000538975</v>
      </c>
      <c r="N2241">
        <f t="shared" si="172"/>
        <v>24655.199998341501</v>
      </c>
      <c r="O2241">
        <f t="shared" si="173"/>
        <v>28410.999999761581</v>
      </c>
      <c r="P2241">
        <f t="shared" si="174"/>
        <v>34849.200003683567</v>
      </c>
    </row>
    <row r="2242" spans="1:16" x14ac:dyDescent="0.4">
      <c r="A2242" s="1">
        <v>2020</v>
      </c>
      <c r="B2242" s="1">
        <v>2</v>
      </c>
      <c r="C2242" s="1">
        <v>19</v>
      </c>
      <c r="D2242" s="1">
        <v>-3.9000000953674321</v>
      </c>
      <c r="E2242" s="1">
        <v>-5.9000000953674316</v>
      </c>
      <c r="F2242" s="1">
        <v>-6.5999999046325684</v>
      </c>
      <c r="G2242" s="1">
        <v>-18.29999923706055</v>
      </c>
      <c r="H2242">
        <f>IF(D2242&lt;&gt;"",MAX('DDD Model Calculations'!$D$20-'Weather Data'!D2242,0),MAX('DDD Model Calculations'!$D$20-AVERAGE('Weather Data'!D2241,'Weather Data'!D2243),0))</f>
        <v>21.900000095367432</v>
      </c>
      <c r="I2242">
        <f>IF(E2242&lt;&gt;"",MAX('DDD Model Calculations'!$D$20-'Weather Data'!E2242,0),MAX('DDD Model Calculations'!$D$20-AVERAGE('Weather Data'!E2241,'Weather Data'!E2243),0))</f>
        <v>23.900000095367432</v>
      </c>
      <c r="J2242">
        <f>IF(F2242&lt;&gt;"",MAX('DDD Model Calculations'!$D$20-'Weather Data'!F2242,0),MAX('DDD Model Calculations'!$D$20-AVERAGE('Weather Data'!F2241,'Weather Data'!F2243),0))</f>
        <v>24.599999904632568</v>
      </c>
      <c r="K2242">
        <f>IF(G2242&lt;&gt;"",MAX('DDD Model Calculations'!$D$20-'Weather Data'!G2242,0),MAX('DDD Model Calculations'!$D$20-AVERAGE('Weather Data'!G2241,'Weather Data'!G2243),0))</f>
        <v>36.299999237060547</v>
      </c>
      <c r="L2242" s="2">
        <f t="shared" ref="L2242:L2305" si="175">DATE(A2242,B2242,C2242)</f>
        <v>43880</v>
      </c>
      <c r="M2242">
        <f t="shared" si="171"/>
        <v>23548.600005485117</v>
      </c>
      <c r="N2242">
        <f t="shared" si="172"/>
        <v>24679.099998436868</v>
      </c>
      <c r="O2242">
        <f t="shared" si="173"/>
        <v>28435.599999666214</v>
      </c>
      <c r="P2242">
        <f t="shared" si="174"/>
        <v>34885.500002920628</v>
      </c>
    </row>
    <row r="2243" spans="1:16" x14ac:dyDescent="0.4">
      <c r="A2243" s="1">
        <v>2020</v>
      </c>
      <c r="B2243" s="1">
        <v>2</v>
      </c>
      <c r="C2243" s="1">
        <v>20</v>
      </c>
      <c r="D2243" s="1">
        <v>-7.8000001907348633</v>
      </c>
      <c r="E2243" s="1">
        <v>-8.3999996185302734</v>
      </c>
      <c r="F2243" s="1">
        <v>-15</v>
      </c>
      <c r="G2243" s="1">
        <v>-16.20000076293945</v>
      </c>
      <c r="H2243">
        <f>IF(D2243&lt;&gt;"",MAX('DDD Model Calculations'!$D$20-'Weather Data'!D2243,0),MAX('DDD Model Calculations'!$D$20-AVERAGE('Weather Data'!D2242,'Weather Data'!D2244),0))</f>
        <v>25.800000190734863</v>
      </c>
      <c r="I2243">
        <f>IF(E2243&lt;&gt;"",MAX('DDD Model Calculations'!$D$20-'Weather Data'!E2243,0),MAX('DDD Model Calculations'!$D$20-AVERAGE('Weather Data'!E2242,'Weather Data'!E2244),0))</f>
        <v>26.399999618530273</v>
      </c>
      <c r="J2243">
        <f>IF(F2243&lt;&gt;"",MAX('DDD Model Calculations'!$D$20-'Weather Data'!F2243,0),MAX('DDD Model Calculations'!$D$20-AVERAGE('Weather Data'!F2242,'Weather Data'!F2244),0))</f>
        <v>33</v>
      </c>
      <c r="K2243">
        <f>IF(G2243&lt;&gt;"",MAX('DDD Model Calculations'!$D$20-'Weather Data'!G2243,0),MAX('DDD Model Calculations'!$D$20-AVERAGE('Weather Data'!G2242,'Weather Data'!G2244),0))</f>
        <v>34.200000762939453</v>
      </c>
      <c r="L2243" s="2">
        <f t="shared" si="175"/>
        <v>43881</v>
      </c>
      <c r="M2243">
        <f t="shared" ref="M2243:M2306" si="176">M2242+H2243</f>
        <v>23574.400005675852</v>
      </c>
      <c r="N2243">
        <f t="shared" ref="N2243:N2306" si="177">N2242+I2243</f>
        <v>24705.499998055398</v>
      </c>
      <c r="O2243">
        <f t="shared" ref="O2243:O2306" si="178">O2242+J2243</f>
        <v>28468.599999666214</v>
      </c>
      <c r="P2243">
        <f t="shared" ref="P2243:P2306" si="179">P2242+K2243</f>
        <v>34919.700003683567</v>
      </c>
    </row>
    <row r="2244" spans="1:16" x14ac:dyDescent="0.4">
      <c r="A2244" s="1">
        <v>2020</v>
      </c>
      <c r="B2244" s="1">
        <v>2</v>
      </c>
      <c r="C2244" s="1">
        <v>21</v>
      </c>
      <c r="D2244" s="1">
        <v>-5</v>
      </c>
      <c r="E2244" s="1">
        <v>-6</v>
      </c>
      <c r="F2244" s="1">
        <v>-10.30000019073486</v>
      </c>
      <c r="G2244" s="1">
        <v>-8.1000003814697266</v>
      </c>
      <c r="H2244">
        <f>IF(D2244&lt;&gt;"",MAX('DDD Model Calculations'!$D$20-'Weather Data'!D2244,0),MAX('DDD Model Calculations'!$D$20-AVERAGE('Weather Data'!D2243,'Weather Data'!D2245),0))</f>
        <v>23</v>
      </c>
      <c r="I2244">
        <f>IF(E2244&lt;&gt;"",MAX('DDD Model Calculations'!$D$20-'Weather Data'!E2244,0),MAX('DDD Model Calculations'!$D$20-AVERAGE('Weather Data'!E2243,'Weather Data'!E2245),0))</f>
        <v>24</v>
      </c>
      <c r="J2244">
        <f>IF(F2244&lt;&gt;"",MAX('DDD Model Calculations'!$D$20-'Weather Data'!F2244,0),MAX('DDD Model Calculations'!$D$20-AVERAGE('Weather Data'!F2243,'Weather Data'!F2245),0))</f>
        <v>28.30000019073486</v>
      </c>
      <c r="K2244">
        <f>IF(G2244&lt;&gt;"",MAX('DDD Model Calculations'!$D$20-'Weather Data'!G2244,0),MAX('DDD Model Calculations'!$D$20-AVERAGE('Weather Data'!G2243,'Weather Data'!G2245),0))</f>
        <v>26.100000381469727</v>
      </c>
      <c r="L2244" s="2">
        <f t="shared" si="175"/>
        <v>43882</v>
      </c>
      <c r="M2244">
        <f t="shared" si="176"/>
        <v>23597.400005675852</v>
      </c>
      <c r="N2244">
        <f t="shared" si="177"/>
        <v>24729.499998055398</v>
      </c>
      <c r="O2244">
        <f t="shared" si="178"/>
        <v>28496.899999856949</v>
      </c>
      <c r="P2244">
        <f t="shared" si="179"/>
        <v>34945.800004065037</v>
      </c>
    </row>
    <row r="2245" spans="1:16" x14ac:dyDescent="0.4">
      <c r="A2245" s="1">
        <v>2020</v>
      </c>
      <c r="B2245" s="1">
        <v>2</v>
      </c>
      <c r="C2245" s="1">
        <v>22</v>
      </c>
      <c r="D2245" s="1">
        <v>0.69999998807907104</v>
      </c>
      <c r="E2245" s="1">
        <v>-0.5</v>
      </c>
      <c r="F2245" s="1">
        <v>-0.40000000596046448</v>
      </c>
      <c r="G2245" s="1">
        <v>-1.299999952316284</v>
      </c>
      <c r="H2245">
        <f>IF(D2245&lt;&gt;"",MAX('DDD Model Calculations'!$D$20-'Weather Data'!D2245,0),MAX('DDD Model Calculations'!$D$20-AVERAGE('Weather Data'!D2244,'Weather Data'!D2246),0))</f>
        <v>17.300000011920929</v>
      </c>
      <c r="I2245">
        <f>IF(E2245&lt;&gt;"",MAX('DDD Model Calculations'!$D$20-'Weather Data'!E2245,0),MAX('DDD Model Calculations'!$D$20-AVERAGE('Weather Data'!E2244,'Weather Data'!E2246),0))</f>
        <v>18.5</v>
      </c>
      <c r="J2245">
        <f>IF(F2245&lt;&gt;"",MAX('DDD Model Calculations'!$D$20-'Weather Data'!F2245,0),MAX('DDD Model Calculations'!$D$20-AVERAGE('Weather Data'!F2244,'Weather Data'!F2246),0))</f>
        <v>18.400000005960464</v>
      </c>
      <c r="K2245">
        <f>IF(G2245&lt;&gt;"",MAX('DDD Model Calculations'!$D$20-'Weather Data'!G2245,0),MAX('DDD Model Calculations'!$D$20-AVERAGE('Weather Data'!G2244,'Weather Data'!G2246),0))</f>
        <v>19.299999952316284</v>
      </c>
      <c r="L2245" s="2">
        <f t="shared" si="175"/>
        <v>43883</v>
      </c>
      <c r="M2245">
        <f t="shared" si="176"/>
        <v>23614.700005687773</v>
      </c>
      <c r="N2245">
        <f t="shared" si="177"/>
        <v>24747.999998055398</v>
      </c>
      <c r="O2245">
        <f t="shared" si="178"/>
        <v>28515.299999862909</v>
      </c>
      <c r="P2245">
        <f t="shared" si="179"/>
        <v>34965.100004017353</v>
      </c>
    </row>
    <row r="2246" spans="1:16" x14ac:dyDescent="0.4">
      <c r="A2246" s="1">
        <v>2020</v>
      </c>
      <c r="B2246" s="1">
        <v>2</v>
      </c>
      <c r="C2246" s="1">
        <v>23</v>
      </c>
      <c r="D2246" s="1">
        <v>4.5</v>
      </c>
      <c r="E2246" s="1">
        <v>2.5999999046325679</v>
      </c>
      <c r="F2246" s="1">
        <v>0.60000002384185791</v>
      </c>
      <c r="G2246" s="1">
        <v>-4</v>
      </c>
      <c r="H2246">
        <f>IF(D2246&lt;&gt;"",MAX('DDD Model Calculations'!$D$20-'Weather Data'!D2246,0),MAX('DDD Model Calculations'!$D$20-AVERAGE('Weather Data'!D2245,'Weather Data'!D2247),0))</f>
        <v>13.5</v>
      </c>
      <c r="I2246">
        <f>IF(E2246&lt;&gt;"",MAX('DDD Model Calculations'!$D$20-'Weather Data'!E2246,0),MAX('DDD Model Calculations'!$D$20-AVERAGE('Weather Data'!E2245,'Weather Data'!E2247),0))</f>
        <v>15.400000095367432</v>
      </c>
      <c r="J2246">
        <f>IF(F2246&lt;&gt;"",MAX('DDD Model Calculations'!$D$20-'Weather Data'!F2246,0),MAX('DDD Model Calculations'!$D$20-AVERAGE('Weather Data'!F2245,'Weather Data'!F2247),0))</f>
        <v>17.399999976158142</v>
      </c>
      <c r="K2246">
        <f>IF(G2246&lt;&gt;"",MAX('DDD Model Calculations'!$D$20-'Weather Data'!G2246,0),MAX('DDD Model Calculations'!$D$20-AVERAGE('Weather Data'!G2245,'Weather Data'!G2247),0))</f>
        <v>22</v>
      </c>
      <c r="L2246" s="2">
        <f t="shared" si="175"/>
        <v>43884</v>
      </c>
      <c r="M2246">
        <f t="shared" si="176"/>
        <v>23628.200005687773</v>
      </c>
      <c r="N2246">
        <f t="shared" si="177"/>
        <v>24763.399998150766</v>
      </c>
      <c r="O2246">
        <f t="shared" si="178"/>
        <v>28532.699999839067</v>
      </c>
      <c r="P2246">
        <f t="shared" si="179"/>
        <v>34987.100004017353</v>
      </c>
    </row>
    <row r="2247" spans="1:16" x14ac:dyDescent="0.4">
      <c r="A2247" s="1">
        <v>2020</v>
      </c>
      <c r="B2247" s="1">
        <v>2</v>
      </c>
      <c r="C2247" s="1">
        <v>24</v>
      </c>
      <c r="D2247" s="1">
        <v>4.3000001907348633</v>
      </c>
      <c r="E2247" s="1">
        <v>2.2000000476837158</v>
      </c>
      <c r="F2247" s="1">
        <v>4.0999999046325684</v>
      </c>
      <c r="G2247" s="1">
        <v>-0.89999997615814209</v>
      </c>
      <c r="H2247">
        <f>IF(D2247&lt;&gt;"",MAX('DDD Model Calculations'!$D$20-'Weather Data'!D2247,0),MAX('DDD Model Calculations'!$D$20-AVERAGE('Weather Data'!D2246,'Weather Data'!D2248),0))</f>
        <v>13.699999809265137</v>
      </c>
      <c r="I2247">
        <f>IF(E2247&lt;&gt;"",MAX('DDD Model Calculations'!$D$20-'Weather Data'!E2247,0),MAX('DDD Model Calculations'!$D$20-AVERAGE('Weather Data'!E2246,'Weather Data'!E2248),0))</f>
        <v>15.799999952316284</v>
      </c>
      <c r="J2247">
        <f>IF(F2247&lt;&gt;"",MAX('DDD Model Calculations'!$D$20-'Weather Data'!F2247,0),MAX('DDD Model Calculations'!$D$20-AVERAGE('Weather Data'!F2246,'Weather Data'!F2248),0))</f>
        <v>13.900000095367432</v>
      </c>
      <c r="K2247">
        <f>IF(G2247&lt;&gt;"",MAX('DDD Model Calculations'!$D$20-'Weather Data'!G2247,0),MAX('DDD Model Calculations'!$D$20-AVERAGE('Weather Data'!G2246,'Weather Data'!G2248),0))</f>
        <v>18.899999976158142</v>
      </c>
      <c r="L2247" s="2">
        <f t="shared" si="175"/>
        <v>43885</v>
      </c>
      <c r="M2247">
        <f t="shared" si="176"/>
        <v>23641.900005497038</v>
      </c>
      <c r="N2247">
        <f t="shared" si="177"/>
        <v>24779.199998103082</v>
      </c>
      <c r="O2247">
        <f t="shared" si="178"/>
        <v>28546.599999934435</v>
      </c>
      <c r="P2247">
        <f t="shared" si="179"/>
        <v>35006.000003993511</v>
      </c>
    </row>
    <row r="2248" spans="1:16" x14ac:dyDescent="0.4">
      <c r="A2248" s="1">
        <v>2020</v>
      </c>
      <c r="B2248" s="1">
        <v>2</v>
      </c>
      <c r="C2248" s="1">
        <v>25</v>
      </c>
      <c r="D2248" s="1">
        <v>2.4000000953674321</v>
      </c>
      <c r="E2248" s="1">
        <v>1.8999999761581421</v>
      </c>
      <c r="F2248" s="1">
        <v>2.5</v>
      </c>
      <c r="G2248" s="1">
        <v>-9.1000003814697266</v>
      </c>
      <c r="H2248">
        <f>IF(D2248&lt;&gt;"",MAX('DDD Model Calculations'!$D$20-'Weather Data'!D2248,0),MAX('DDD Model Calculations'!$D$20-AVERAGE('Weather Data'!D2247,'Weather Data'!D2249),0))</f>
        <v>15.599999904632568</v>
      </c>
      <c r="I2248">
        <f>IF(E2248&lt;&gt;"",MAX('DDD Model Calculations'!$D$20-'Weather Data'!E2248,0),MAX('DDD Model Calculations'!$D$20-AVERAGE('Weather Data'!E2247,'Weather Data'!E2249),0))</f>
        <v>16.100000023841858</v>
      </c>
      <c r="J2248">
        <f>IF(F2248&lt;&gt;"",MAX('DDD Model Calculations'!$D$20-'Weather Data'!F2248,0),MAX('DDD Model Calculations'!$D$20-AVERAGE('Weather Data'!F2247,'Weather Data'!F2249),0))</f>
        <v>15.5</v>
      </c>
      <c r="K2248">
        <f>IF(G2248&lt;&gt;"",MAX('DDD Model Calculations'!$D$20-'Weather Data'!G2248,0),MAX('DDD Model Calculations'!$D$20-AVERAGE('Weather Data'!G2247,'Weather Data'!G2249),0))</f>
        <v>27.100000381469727</v>
      </c>
      <c r="L2248" s="2">
        <f t="shared" si="175"/>
        <v>43886</v>
      </c>
      <c r="M2248">
        <f t="shared" si="176"/>
        <v>23657.500005401671</v>
      </c>
      <c r="N2248">
        <f t="shared" si="177"/>
        <v>24795.299998126924</v>
      </c>
      <c r="O2248">
        <f t="shared" si="178"/>
        <v>28562.099999934435</v>
      </c>
      <c r="P2248">
        <f t="shared" si="179"/>
        <v>35033.100004374981</v>
      </c>
    </row>
    <row r="2249" spans="1:16" x14ac:dyDescent="0.4">
      <c r="A2249" s="1">
        <v>2020</v>
      </c>
      <c r="B2249" s="1">
        <v>2</v>
      </c>
      <c r="C2249" s="1">
        <v>26</v>
      </c>
      <c r="D2249" s="1">
        <v>-0.80000001192092896</v>
      </c>
      <c r="E2249" s="1">
        <v>-2.2000000476837158</v>
      </c>
      <c r="F2249" s="1">
        <v>-0.80000001192092896</v>
      </c>
      <c r="G2249" s="1">
        <v>-14</v>
      </c>
      <c r="H2249">
        <f>IF(D2249&lt;&gt;"",MAX('DDD Model Calculations'!$D$20-'Weather Data'!D2249,0),MAX('DDD Model Calculations'!$D$20-AVERAGE('Weather Data'!D2248,'Weather Data'!D2250),0))</f>
        <v>18.800000011920929</v>
      </c>
      <c r="I2249">
        <f>IF(E2249&lt;&gt;"",MAX('DDD Model Calculations'!$D$20-'Weather Data'!E2249,0),MAX('DDD Model Calculations'!$D$20-AVERAGE('Weather Data'!E2248,'Weather Data'!E2250),0))</f>
        <v>20.200000047683716</v>
      </c>
      <c r="J2249">
        <f>IF(F2249&lt;&gt;"",MAX('DDD Model Calculations'!$D$20-'Weather Data'!F2249,0),MAX('DDD Model Calculations'!$D$20-AVERAGE('Weather Data'!F2248,'Weather Data'!F2250),0))</f>
        <v>18.800000011920929</v>
      </c>
      <c r="K2249">
        <f>IF(G2249&lt;&gt;"",MAX('DDD Model Calculations'!$D$20-'Weather Data'!G2249,0),MAX('DDD Model Calculations'!$D$20-AVERAGE('Weather Data'!G2248,'Weather Data'!G2250),0))</f>
        <v>32</v>
      </c>
      <c r="L2249" s="2">
        <f t="shared" si="175"/>
        <v>43887</v>
      </c>
      <c r="M2249">
        <f t="shared" si="176"/>
        <v>23676.300005413592</v>
      </c>
      <c r="N2249">
        <f t="shared" si="177"/>
        <v>24815.499998174608</v>
      </c>
      <c r="O2249">
        <f t="shared" si="178"/>
        <v>28580.899999946356</v>
      </c>
      <c r="P2249">
        <f t="shared" si="179"/>
        <v>35065.100004374981</v>
      </c>
    </row>
    <row r="2250" spans="1:16" x14ac:dyDescent="0.4">
      <c r="A2250" s="1">
        <v>2020</v>
      </c>
      <c r="B2250" s="1">
        <v>2</v>
      </c>
      <c r="C2250" s="1">
        <v>27</v>
      </c>
      <c r="D2250" s="1">
        <v>-4.9000000953674316</v>
      </c>
      <c r="E2250" s="1">
        <v>-6.4000000953674316</v>
      </c>
      <c r="F2250" s="1">
        <v>-4.6999998092651367</v>
      </c>
      <c r="G2250" s="1">
        <v>-12.60000038146973</v>
      </c>
      <c r="H2250">
        <f>IF(D2250&lt;&gt;"",MAX('DDD Model Calculations'!$D$20-'Weather Data'!D2250,0),MAX('DDD Model Calculations'!$D$20-AVERAGE('Weather Data'!D2249,'Weather Data'!D2251),0))</f>
        <v>22.900000095367432</v>
      </c>
      <c r="I2250">
        <f>IF(E2250&lt;&gt;"",MAX('DDD Model Calculations'!$D$20-'Weather Data'!E2250,0),MAX('DDD Model Calculations'!$D$20-AVERAGE('Weather Data'!E2249,'Weather Data'!E2251),0))</f>
        <v>24.400000095367432</v>
      </c>
      <c r="J2250">
        <f>IF(F2250&lt;&gt;"",MAX('DDD Model Calculations'!$D$20-'Weather Data'!F2250,0),MAX('DDD Model Calculations'!$D$20-AVERAGE('Weather Data'!F2249,'Weather Data'!F2251),0))</f>
        <v>22.699999809265137</v>
      </c>
      <c r="K2250">
        <f>IF(G2250&lt;&gt;"",MAX('DDD Model Calculations'!$D$20-'Weather Data'!G2250,0),MAX('DDD Model Calculations'!$D$20-AVERAGE('Weather Data'!G2249,'Weather Data'!G2251),0))</f>
        <v>30.60000038146973</v>
      </c>
      <c r="L2250" s="2">
        <f t="shared" si="175"/>
        <v>43888</v>
      </c>
      <c r="M2250">
        <f t="shared" si="176"/>
        <v>23699.200005508959</v>
      </c>
      <c r="N2250">
        <f t="shared" si="177"/>
        <v>24839.899998269975</v>
      </c>
      <c r="O2250">
        <f t="shared" si="178"/>
        <v>28603.599999755621</v>
      </c>
      <c r="P2250">
        <f t="shared" si="179"/>
        <v>35095.700004756451</v>
      </c>
    </row>
    <row r="2251" spans="1:16" x14ac:dyDescent="0.4">
      <c r="A2251" s="1">
        <v>2020</v>
      </c>
      <c r="B2251" s="1">
        <v>2</v>
      </c>
      <c r="C2251" s="1">
        <v>28</v>
      </c>
      <c r="D2251" s="1">
        <v>-7.1999998092651367</v>
      </c>
      <c r="E2251" s="1">
        <v>-6.9000000953674316</v>
      </c>
      <c r="F2251" s="1">
        <v>-11.39999961853027</v>
      </c>
      <c r="G2251" s="1">
        <v>-11.60000038146973</v>
      </c>
      <c r="H2251">
        <f>IF(D2251&lt;&gt;"",MAX('DDD Model Calculations'!$D$20-'Weather Data'!D2251,0),MAX('DDD Model Calculations'!$D$20-AVERAGE('Weather Data'!D2250,'Weather Data'!D2252),0))</f>
        <v>25.199999809265137</v>
      </c>
      <c r="I2251">
        <f>IF(E2251&lt;&gt;"",MAX('DDD Model Calculations'!$D$20-'Weather Data'!E2251,0),MAX('DDD Model Calculations'!$D$20-AVERAGE('Weather Data'!E2250,'Weather Data'!E2252),0))</f>
        <v>24.900000095367432</v>
      </c>
      <c r="J2251">
        <f>IF(F2251&lt;&gt;"",MAX('DDD Model Calculations'!$D$20-'Weather Data'!F2251,0),MAX('DDD Model Calculations'!$D$20-AVERAGE('Weather Data'!F2250,'Weather Data'!F2252),0))</f>
        <v>29.39999961853027</v>
      </c>
      <c r="K2251">
        <f>IF(G2251&lt;&gt;"",MAX('DDD Model Calculations'!$D$20-'Weather Data'!G2251,0),MAX('DDD Model Calculations'!$D$20-AVERAGE('Weather Data'!G2250,'Weather Data'!G2252),0))</f>
        <v>29.60000038146973</v>
      </c>
      <c r="L2251" s="2">
        <f t="shared" si="175"/>
        <v>43889</v>
      </c>
      <c r="M2251">
        <f t="shared" si="176"/>
        <v>23724.400005318224</v>
      </c>
      <c r="N2251">
        <f t="shared" si="177"/>
        <v>24864.799998365343</v>
      </c>
      <c r="O2251">
        <f t="shared" si="178"/>
        <v>28632.999999374151</v>
      </c>
      <c r="P2251">
        <f t="shared" si="179"/>
        <v>35125.30000513792</v>
      </c>
    </row>
    <row r="2252" spans="1:16" x14ac:dyDescent="0.4">
      <c r="A2252" s="1">
        <v>2020</v>
      </c>
      <c r="B2252" s="1">
        <v>2</v>
      </c>
      <c r="C2252" s="1">
        <v>29</v>
      </c>
      <c r="D2252" s="1">
        <v>-8.8999996185302734</v>
      </c>
      <c r="E2252" s="1">
        <v>-8.1000003814697266</v>
      </c>
      <c r="F2252" s="1">
        <v>-13.39999961853027</v>
      </c>
      <c r="G2252" s="1">
        <v>-10.69999980926514</v>
      </c>
      <c r="H2252">
        <f>IF(D2252&lt;&gt;"",MAX('DDD Model Calculations'!$D$20-'Weather Data'!D2252,0),MAX('DDD Model Calculations'!$D$20-AVERAGE('Weather Data'!D2251,'Weather Data'!D2253),0))</f>
        <v>26.899999618530273</v>
      </c>
      <c r="I2252">
        <f>IF(E2252&lt;&gt;"",MAX('DDD Model Calculations'!$D$20-'Weather Data'!E2252,0),MAX('DDD Model Calculations'!$D$20-AVERAGE('Weather Data'!E2251,'Weather Data'!E2253),0))</f>
        <v>26.100000381469727</v>
      </c>
      <c r="J2252">
        <f>IF(F2252&lt;&gt;"",MAX('DDD Model Calculations'!$D$20-'Weather Data'!F2252,0),MAX('DDD Model Calculations'!$D$20-AVERAGE('Weather Data'!F2251,'Weather Data'!F2253),0))</f>
        <v>31.39999961853027</v>
      </c>
      <c r="K2252">
        <f>IF(G2252&lt;&gt;"",MAX('DDD Model Calculations'!$D$20-'Weather Data'!G2252,0),MAX('DDD Model Calculations'!$D$20-AVERAGE('Weather Data'!G2251,'Weather Data'!G2253),0))</f>
        <v>28.69999980926514</v>
      </c>
      <c r="L2252" s="2">
        <f t="shared" si="175"/>
        <v>43890</v>
      </c>
      <c r="M2252">
        <f t="shared" si="176"/>
        <v>23751.300004936755</v>
      </c>
      <c r="N2252">
        <f t="shared" si="177"/>
        <v>24890.899998746812</v>
      </c>
      <c r="O2252">
        <f t="shared" si="178"/>
        <v>28664.399998992682</v>
      </c>
      <c r="P2252">
        <f t="shared" si="179"/>
        <v>35154.000004947186</v>
      </c>
    </row>
    <row r="2253" spans="1:16" x14ac:dyDescent="0.4">
      <c r="A2253" s="1">
        <v>2020</v>
      </c>
      <c r="B2253" s="1">
        <v>3</v>
      </c>
      <c r="C2253" s="1">
        <v>1</v>
      </c>
      <c r="D2253" s="1">
        <v>-4.1999998092651367</v>
      </c>
      <c r="E2253" s="1">
        <v>-3.5999999046325679</v>
      </c>
      <c r="F2253" s="1">
        <v>-11</v>
      </c>
      <c r="G2253" s="1">
        <v>-3</v>
      </c>
      <c r="H2253">
        <f>IF(D2253&lt;&gt;"",MAX('DDD Model Calculations'!$D$20-'Weather Data'!D2253,0),MAX('DDD Model Calculations'!$D$20-AVERAGE('Weather Data'!D2252,'Weather Data'!D2254),0))</f>
        <v>22.199999809265137</v>
      </c>
      <c r="I2253">
        <f>IF(E2253&lt;&gt;"",MAX('DDD Model Calculations'!$D$20-'Weather Data'!E2253,0),MAX('DDD Model Calculations'!$D$20-AVERAGE('Weather Data'!E2252,'Weather Data'!E2254),0))</f>
        <v>21.599999904632568</v>
      </c>
      <c r="J2253">
        <f>IF(F2253&lt;&gt;"",MAX('DDD Model Calculations'!$D$20-'Weather Data'!F2253,0),MAX('DDD Model Calculations'!$D$20-AVERAGE('Weather Data'!F2252,'Weather Data'!F2254),0))</f>
        <v>29</v>
      </c>
      <c r="K2253">
        <f>IF(G2253&lt;&gt;"",MAX('DDD Model Calculations'!$D$20-'Weather Data'!G2253,0),MAX('DDD Model Calculations'!$D$20-AVERAGE('Weather Data'!G2252,'Weather Data'!G2254),0))</f>
        <v>21</v>
      </c>
      <c r="L2253" s="2">
        <f t="shared" si="175"/>
        <v>43891</v>
      </c>
      <c r="M2253">
        <f t="shared" si="176"/>
        <v>23773.50000474602</v>
      </c>
      <c r="N2253">
        <f t="shared" si="177"/>
        <v>24912.499998651445</v>
      </c>
      <c r="O2253">
        <f t="shared" si="178"/>
        <v>28693.399998992682</v>
      </c>
      <c r="P2253">
        <f t="shared" si="179"/>
        <v>35175.000004947186</v>
      </c>
    </row>
    <row r="2254" spans="1:16" x14ac:dyDescent="0.4">
      <c r="A2254" s="1">
        <v>2020</v>
      </c>
      <c r="B2254" s="1">
        <v>3</v>
      </c>
      <c r="C2254" s="1">
        <v>2</v>
      </c>
      <c r="D2254" s="1">
        <v>3.7999999523162842</v>
      </c>
      <c r="E2254" s="1">
        <v>4</v>
      </c>
      <c r="F2254" s="1">
        <v>-1.6000000238418579</v>
      </c>
      <c r="G2254" s="1">
        <v>-1.5</v>
      </c>
      <c r="H2254">
        <f>IF(D2254&lt;&gt;"",MAX('DDD Model Calculations'!$D$20-'Weather Data'!D2254,0),MAX('DDD Model Calculations'!$D$20-AVERAGE('Weather Data'!D2253,'Weather Data'!D2255),0))</f>
        <v>14.200000047683716</v>
      </c>
      <c r="I2254">
        <f>IF(E2254&lt;&gt;"",MAX('DDD Model Calculations'!$D$20-'Weather Data'!E2254,0),MAX('DDD Model Calculations'!$D$20-AVERAGE('Weather Data'!E2253,'Weather Data'!E2255),0))</f>
        <v>14</v>
      </c>
      <c r="J2254">
        <f>IF(F2254&lt;&gt;"",MAX('DDD Model Calculations'!$D$20-'Weather Data'!F2254,0),MAX('DDD Model Calculations'!$D$20-AVERAGE('Weather Data'!F2253,'Weather Data'!F2255),0))</f>
        <v>19.600000023841858</v>
      </c>
      <c r="K2254">
        <f>IF(G2254&lt;&gt;"",MAX('DDD Model Calculations'!$D$20-'Weather Data'!G2254,0),MAX('DDD Model Calculations'!$D$20-AVERAGE('Weather Data'!G2253,'Weather Data'!G2255),0))</f>
        <v>19.5</v>
      </c>
      <c r="L2254" s="2">
        <f t="shared" si="175"/>
        <v>43892</v>
      </c>
      <c r="M2254">
        <f t="shared" si="176"/>
        <v>23787.700004793704</v>
      </c>
      <c r="N2254">
        <f t="shared" si="177"/>
        <v>24926.499998651445</v>
      </c>
      <c r="O2254">
        <f t="shared" si="178"/>
        <v>28712.999999016523</v>
      </c>
      <c r="P2254">
        <f t="shared" si="179"/>
        <v>35194.500004947186</v>
      </c>
    </row>
    <row r="2255" spans="1:16" x14ac:dyDescent="0.4">
      <c r="A2255" s="1">
        <v>2020</v>
      </c>
      <c r="B2255" s="1">
        <v>3</v>
      </c>
      <c r="C2255" s="1">
        <v>3</v>
      </c>
      <c r="D2255" s="1">
        <v>2.2999999523162842</v>
      </c>
      <c r="E2255" s="1">
        <v>1.5</v>
      </c>
      <c r="F2255" s="1">
        <v>-1</v>
      </c>
      <c r="G2255" s="1">
        <v>-0.20000000298023221</v>
      </c>
      <c r="H2255">
        <f>IF(D2255&lt;&gt;"",MAX('DDD Model Calculations'!$D$20-'Weather Data'!D2255,0),MAX('DDD Model Calculations'!$D$20-AVERAGE('Weather Data'!D2254,'Weather Data'!D2256),0))</f>
        <v>15.700000047683716</v>
      </c>
      <c r="I2255">
        <f>IF(E2255&lt;&gt;"",MAX('DDD Model Calculations'!$D$20-'Weather Data'!E2255,0),MAX('DDD Model Calculations'!$D$20-AVERAGE('Weather Data'!E2254,'Weather Data'!E2256),0))</f>
        <v>16.5</v>
      </c>
      <c r="J2255">
        <f>IF(F2255&lt;&gt;"",MAX('DDD Model Calculations'!$D$20-'Weather Data'!F2255,0),MAX('DDD Model Calculations'!$D$20-AVERAGE('Weather Data'!F2254,'Weather Data'!F2256),0))</f>
        <v>19</v>
      </c>
      <c r="K2255">
        <f>IF(G2255&lt;&gt;"",MAX('DDD Model Calculations'!$D$20-'Weather Data'!G2255,0),MAX('DDD Model Calculations'!$D$20-AVERAGE('Weather Data'!G2254,'Weather Data'!G2256),0))</f>
        <v>18.200000002980232</v>
      </c>
      <c r="L2255" s="2">
        <f t="shared" si="175"/>
        <v>43893</v>
      </c>
      <c r="M2255">
        <f t="shared" si="176"/>
        <v>23803.400004841387</v>
      </c>
      <c r="N2255">
        <f t="shared" si="177"/>
        <v>24942.999998651445</v>
      </c>
      <c r="O2255">
        <f t="shared" si="178"/>
        <v>28731.999999016523</v>
      </c>
      <c r="P2255">
        <f t="shared" si="179"/>
        <v>35212.700004950166</v>
      </c>
    </row>
    <row r="2256" spans="1:16" x14ac:dyDescent="0.4">
      <c r="A2256" s="1">
        <v>2020</v>
      </c>
      <c r="B2256" s="1">
        <v>3</v>
      </c>
      <c r="C2256" s="1">
        <v>4</v>
      </c>
      <c r="D2256" s="1">
        <v>3.4000000953674321</v>
      </c>
      <c r="E2256" s="1">
        <v>1.3999999761581421</v>
      </c>
      <c r="F2256" s="1">
        <v>1.700000047683716</v>
      </c>
      <c r="G2256" s="1">
        <v>-2.9000000953674321</v>
      </c>
      <c r="H2256">
        <f>IF(D2256&lt;&gt;"",MAX('DDD Model Calculations'!$D$20-'Weather Data'!D2256,0),MAX('DDD Model Calculations'!$D$20-AVERAGE('Weather Data'!D2255,'Weather Data'!D2257),0))</f>
        <v>14.599999904632568</v>
      </c>
      <c r="I2256">
        <f>IF(E2256&lt;&gt;"",MAX('DDD Model Calculations'!$D$20-'Weather Data'!E2256,0),MAX('DDD Model Calculations'!$D$20-AVERAGE('Weather Data'!E2255,'Weather Data'!E2257),0))</f>
        <v>16.600000023841858</v>
      </c>
      <c r="J2256">
        <f>IF(F2256&lt;&gt;"",MAX('DDD Model Calculations'!$D$20-'Weather Data'!F2256,0),MAX('DDD Model Calculations'!$D$20-AVERAGE('Weather Data'!F2255,'Weather Data'!F2257),0))</f>
        <v>16.299999952316284</v>
      </c>
      <c r="K2256">
        <f>IF(G2256&lt;&gt;"",MAX('DDD Model Calculations'!$D$20-'Weather Data'!G2256,0),MAX('DDD Model Calculations'!$D$20-AVERAGE('Weather Data'!G2255,'Weather Data'!G2257),0))</f>
        <v>20.900000095367432</v>
      </c>
      <c r="L2256" s="2">
        <f t="shared" si="175"/>
        <v>43894</v>
      </c>
      <c r="M2256">
        <f t="shared" si="176"/>
        <v>23818.00000474602</v>
      </c>
      <c r="N2256">
        <f t="shared" si="177"/>
        <v>24959.599998675287</v>
      </c>
      <c r="O2256">
        <f t="shared" si="178"/>
        <v>28748.29999896884</v>
      </c>
      <c r="P2256">
        <f t="shared" si="179"/>
        <v>35233.600005045533</v>
      </c>
    </row>
    <row r="2257" spans="1:16" x14ac:dyDescent="0.4">
      <c r="A2257" s="1">
        <v>2020</v>
      </c>
      <c r="B2257" s="1">
        <v>3</v>
      </c>
      <c r="C2257" s="1">
        <v>5</v>
      </c>
      <c r="D2257" s="1">
        <v>1.200000047683716</v>
      </c>
      <c r="E2257" s="1">
        <v>-0.40000000596046448</v>
      </c>
      <c r="F2257" s="1">
        <v>-0.40000000596046448</v>
      </c>
      <c r="G2257" s="1">
        <v>-7.5999999046325684</v>
      </c>
      <c r="H2257">
        <f>IF(D2257&lt;&gt;"",MAX('DDD Model Calculations'!$D$20-'Weather Data'!D2257,0),MAX('DDD Model Calculations'!$D$20-AVERAGE('Weather Data'!D2256,'Weather Data'!D2258),0))</f>
        <v>16.799999952316284</v>
      </c>
      <c r="I2257">
        <f>IF(E2257&lt;&gt;"",MAX('DDD Model Calculations'!$D$20-'Weather Data'!E2257,0),MAX('DDD Model Calculations'!$D$20-AVERAGE('Weather Data'!E2256,'Weather Data'!E2258),0))</f>
        <v>18.400000005960464</v>
      </c>
      <c r="J2257">
        <f>IF(F2257&lt;&gt;"",MAX('DDD Model Calculations'!$D$20-'Weather Data'!F2257,0),MAX('DDD Model Calculations'!$D$20-AVERAGE('Weather Data'!F2256,'Weather Data'!F2258),0))</f>
        <v>18.400000005960464</v>
      </c>
      <c r="K2257">
        <f>IF(G2257&lt;&gt;"",MAX('DDD Model Calculations'!$D$20-'Weather Data'!G2257,0),MAX('DDD Model Calculations'!$D$20-AVERAGE('Weather Data'!G2256,'Weather Data'!G2258),0))</f>
        <v>25.599999904632568</v>
      </c>
      <c r="L2257" s="2">
        <f t="shared" si="175"/>
        <v>43895</v>
      </c>
      <c r="M2257">
        <f t="shared" si="176"/>
        <v>23834.800004698336</v>
      </c>
      <c r="N2257">
        <f t="shared" si="177"/>
        <v>24977.999998681247</v>
      </c>
      <c r="O2257">
        <f t="shared" si="178"/>
        <v>28766.6999989748</v>
      </c>
      <c r="P2257">
        <f t="shared" si="179"/>
        <v>35259.200004950166</v>
      </c>
    </row>
    <row r="2258" spans="1:16" x14ac:dyDescent="0.4">
      <c r="A2258" s="1">
        <v>2020</v>
      </c>
      <c r="B2258" s="1">
        <v>3</v>
      </c>
      <c r="C2258" s="1">
        <v>6</v>
      </c>
      <c r="D2258" s="1">
        <v>0.10000000149011611</v>
      </c>
      <c r="E2258" s="1">
        <v>-0.30000001192092901</v>
      </c>
      <c r="F2258" s="1">
        <v>-3.0999999046325679</v>
      </c>
      <c r="G2258" s="1">
        <v>-13.19999980926514</v>
      </c>
      <c r="H2258">
        <f>IF(D2258&lt;&gt;"",MAX('DDD Model Calculations'!$D$20-'Weather Data'!D2258,0),MAX('DDD Model Calculations'!$D$20-AVERAGE('Weather Data'!D2257,'Weather Data'!D2259),0))</f>
        <v>17.899999998509884</v>
      </c>
      <c r="I2258">
        <f>IF(E2258&lt;&gt;"",MAX('DDD Model Calculations'!$D$20-'Weather Data'!E2258,0),MAX('DDD Model Calculations'!$D$20-AVERAGE('Weather Data'!E2257,'Weather Data'!E2259),0))</f>
        <v>18.300000011920929</v>
      </c>
      <c r="J2258">
        <f>IF(F2258&lt;&gt;"",MAX('DDD Model Calculations'!$D$20-'Weather Data'!F2258,0),MAX('DDD Model Calculations'!$D$20-AVERAGE('Weather Data'!F2257,'Weather Data'!F2259),0))</f>
        <v>21.099999904632568</v>
      </c>
      <c r="K2258">
        <f>IF(G2258&lt;&gt;"",MAX('DDD Model Calculations'!$D$20-'Weather Data'!G2258,0),MAX('DDD Model Calculations'!$D$20-AVERAGE('Weather Data'!G2257,'Weather Data'!G2259),0))</f>
        <v>31.19999980926514</v>
      </c>
      <c r="L2258" s="2">
        <f t="shared" si="175"/>
        <v>43896</v>
      </c>
      <c r="M2258">
        <f t="shared" si="176"/>
        <v>23852.700004696846</v>
      </c>
      <c r="N2258">
        <f t="shared" si="177"/>
        <v>24996.299998693168</v>
      </c>
      <c r="O2258">
        <f t="shared" si="178"/>
        <v>28787.799998879433</v>
      </c>
      <c r="P2258">
        <f t="shared" si="179"/>
        <v>35290.400004759431</v>
      </c>
    </row>
    <row r="2259" spans="1:16" x14ac:dyDescent="0.4">
      <c r="A2259" s="1">
        <v>2020</v>
      </c>
      <c r="B2259" s="1">
        <v>3</v>
      </c>
      <c r="C2259" s="1">
        <v>7</v>
      </c>
      <c r="D2259" s="1">
        <v>-1.700000047683716</v>
      </c>
      <c r="E2259" s="1">
        <v>-1.6000000238418579</v>
      </c>
      <c r="F2259" s="1">
        <v>-6.4000000953674316</v>
      </c>
      <c r="G2259" s="1">
        <v>-3.2999999523162842</v>
      </c>
      <c r="H2259">
        <f>IF(D2259&lt;&gt;"",MAX('DDD Model Calculations'!$D$20-'Weather Data'!D2259,0),MAX('DDD Model Calculations'!$D$20-AVERAGE('Weather Data'!D2258,'Weather Data'!D2260),0))</f>
        <v>19.700000047683716</v>
      </c>
      <c r="I2259">
        <f>IF(E2259&lt;&gt;"",MAX('DDD Model Calculations'!$D$20-'Weather Data'!E2259,0),MAX('DDD Model Calculations'!$D$20-AVERAGE('Weather Data'!E2258,'Weather Data'!E2260),0))</f>
        <v>19.600000023841858</v>
      </c>
      <c r="J2259">
        <f>IF(F2259&lt;&gt;"",MAX('DDD Model Calculations'!$D$20-'Weather Data'!F2259,0),MAX('DDD Model Calculations'!$D$20-AVERAGE('Weather Data'!F2258,'Weather Data'!F2260),0))</f>
        <v>24.400000095367432</v>
      </c>
      <c r="K2259">
        <f>IF(G2259&lt;&gt;"",MAX('DDD Model Calculations'!$D$20-'Weather Data'!G2259,0),MAX('DDD Model Calculations'!$D$20-AVERAGE('Weather Data'!G2258,'Weather Data'!G2260),0))</f>
        <v>21.299999952316284</v>
      </c>
      <c r="L2259" s="2">
        <f t="shared" si="175"/>
        <v>43897</v>
      </c>
      <c r="M2259">
        <f t="shared" si="176"/>
        <v>23872.40000474453</v>
      </c>
      <c r="N2259">
        <f t="shared" si="177"/>
        <v>25015.89999871701</v>
      </c>
      <c r="O2259">
        <f t="shared" si="178"/>
        <v>28812.1999989748</v>
      </c>
      <c r="P2259">
        <f t="shared" si="179"/>
        <v>35311.700004711747</v>
      </c>
    </row>
    <row r="2260" spans="1:16" x14ac:dyDescent="0.4">
      <c r="A2260" s="1">
        <v>2020</v>
      </c>
      <c r="B2260" s="1">
        <v>3</v>
      </c>
      <c r="C2260" s="1">
        <v>8</v>
      </c>
      <c r="D2260" s="1">
        <v>6.3000001907348633</v>
      </c>
      <c r="E2260" s="1">
        <v>5.0999999046325684</v>
      </c>
      <c r="F2260" s="1">
        <v>2.2000000476837158</v>
      </c>
      <c r="G2260" s="1">
        <v>-3.7999999523162842</v>
      </c>
      <c r="H2260">
        <f>IF(D2260&lt;&gt;"",MAX('DDD Model Calculations'!$D$20-'Weather Data'!D2260,0),MAX('DDD Model Calculations'!$D$20-AVERAGE('Weather Data'!D2259,'Weather Data'!D2261),0))</f>
        <v>11.699999809265137</v>
      </c>
      <c r="I2260">
        <f>IF(E2260&lt;&gt;"",MAX('DDD Model Calculations'!$D$20-'Weather Data'!E2260,0),MAX('DDD Model Calculations'!$D$20-AVERAGE('Weather Data'!E2259,'Weather Data'!E2261),0))</f>
        <v>12.900000095367432</v>
      </c>
      <c r="J2260">
        <f>IF(F2260&lt;&gt;"",MAX('DDD Model Calculations'!$D$20-'Weather Data'!F2260,0),MAX('DDD Model Calculations'!$D$20-AVERAGE('Weather Data'!F2259,'Weather Data'!F2261),0))</f>
        <v>15.799999952316284</v>
      </c>
      <c r="K2260">
        <f>IF(G2260&lt;&gt;"",MAX('DDD Model Calculations'!$D$20-'Weather Data'!G2260,0),MAX('DDD Model Calculations'!$D$20-AVERAGE('Weather Data'!G2259,'Weather Data'!G2261),0))</f>
        <v>21.799999952316284</v>
      </c>
      <c r="L2260" s="2">
        <f t="shared" si="175"/>
        <v>43898</v>
      </c>
      <c r="M2260">
        <f t="shared" si="176"/>
        <v>23884.100004553795</v>
      </c>
      <c r="N2260">
        <f t="shared" si="177"/>
        <v>25028.799998812377</v>
      </c>
      <c r="O2260">
        <f t="shared" si="178"/>
        <v>28827.999998927116</v>
      </c>
      <c r="P2260">
        <f t="shared" si="179"/>
        <v>35333.500004664063</v>
      </c>
    </row>
    <row r="2261" spans="1:16" x14ac:dyDescent="0.4">
      <c r="A2261" s="1">
        <v>2020</v>
      </c>
      <c r="B2261" s="1">
        <v>3</v>
      </c>
      <c r="C2261" s="1">
        <v>9</v>
      </c>
      <c r="D2261" s="1">
        <v>12.5</v>
      </c>
      <c r="E2261" s="1">
        <v>9.6999998092651367</v>
      </c>
      <c r="F2261" s="1">
        <v>7.9000000953674316</v>
      </c>
      <c r="G2261" s="1">
        <v>-8.1999998092651367</v>
      </c>
      <c r="H2261">
        <f>IF(D2261&lt;&gt;"",MAX('DDD Model Calculations'!$D$20-'Weather Data'!D2261,0),MAX('DDD Model Calculations'!$D$20-AVERAGE('Weather Data'!D2260,'Weather Data'!D2262),0))</f>
        <v>5.5</v>
      </c>
      <c r="I2261">
        <f>IF(E2261&lt;&gt;"",MAX('DDD Model Calculations'!$D$20-'Weather Data'!E2261,0),MAX('DDD Model Calculations'!$D$20-AVERAGE('Weather Data'!E2260,'Weather Data'!E2262),0))</f>
        <v>8.3000001907348633</v>
      </c>
      <c r="J2261">
        <f>IF(F2261&lt;&gt;"",MAX('DDD Model Calculations'!$D$20-'Weather Data'!F2261,0),MAX('DDD Model Calculations'!$D$20-AVERAGE('Weather Data'!F2260,'Weather Data'!F2262),0))</f>
        <v>10.099999904632568</v>
      </c>
      <c r="K2261">
        <f>IF(G2261&lt;&gt;"",MAX('DDD Model Calculations'!$D$20-'Weather Data'!G2261,0),MAX('DDD Model Calculations'!$D$20-AVERAGE('Weather Data'!G2260,'Weather Data'!G2262),0))</f>
        <v>26.199999809265137</v>
      </c>
      <c r="L2261" s="2">
        <f t="shared" si="175"/>
        <v>43899</v>
      </c>
      <c r="M2261">
        <f t="shared" si="176"/>
        <v>23889.600004553795</v>
      </c>
      <c r="N2261">
        <f t="shared" si="177"/>
        <v>25037.099999003112</v>
      </c>
      <c r="O2261">
        <f t="shared" si="178"/>
        <v>28838.099998831749</v>
      </c>
      <c r="P2261">
        <f t="shared" si="179"/>
        <v>35359.700004473329</v>
      </c>
    </row>
    <row r="2262" spans="1:16" x14ac:dyDescent="0.4">
      <c r="A2262" s="1">
        <v>2020</v>
      </c>
      <c r="B2262" s="1">
        <v>3</v>
      </c>
      <c r="C2262" s="1">
        <v>10</v>
      </c>
      <c r="D2262" s="1">
        <v>5.1999998092651367</v>
      </c>
      <c r="E2262" s="1">
        <v>3.4000000953674321</v>
      </c>
      <c r="F2262" s="1">
        <v>1.8999999761581421</v>
      </c>
      <c r="G2262" s="1">
        <v>-8.6999998092651367</v>
      </c>
      <c r="H2262">
        <f>IF(D2262&lt;&gt;"",MAX('DDD Model Calculations'!$D$20-'Weather Data'!D2262,0),MAX('DDD Model Calculations'!$D$20-AVERAGE('Weather Data'!D2261,'Weather Data'!D2263),0))</f>
        <v>12.800000190734863</v>
      </c>
      <c r="I2262">
        <f>IF(E2262&lt;&gt;"",MAX('DDD Model Calculations'!$D$20-'Weather Data'!E2262,0),MAX('DDD Model Calculations'!$D$20-AVERAGE('Weather Data'!E2261,'Weather Data'!E2263),0))</f>
        <v>14.599999904632568</v>
      </c>
      <c r="J2262">
        <f>IF(F2262&lt;&gt;"",MAX('DDD Model Calculations'!$D$20-'Weather Data'!F2262,0),MAX('DDD Model Calculations'!$D$20-AVERAGE('Weather Data'!F2261,'Weather Data'!F2263),0))</f>
        <v>16.100000023841858</v>
      </c>
      <c r="K2262">
        <f>IF(G2262&lt;&gt;"",MAX('DDD Model Calculations'!$D$20-'Weather Data'!G2262,0),MAX('DDD Model Calculations'!$D$20-AVERAGE('Weather Data'!G2261,'Weather Data'!G2263),0))</f>
        <v>26.699999809265137</v>
      </c>
      <c r="L2262" s="2">
        <f t="shared" si="175"/>
        <v>43900</v>
      </c>
      <c r="M2262">
        <f t="shared" si="176"/>
        <v>23902.40000474453</v>
      </c>
      <c r="N2262">
        <f t="shared" si="177"/>
        <v>25051.699998907745</v>
      </c>
      <c r="O2262">
        <f t="shared" si="178"/>
        <v>28854.199998855591</v>
      </c>
      <c r="P2262">
        <f t="shared" si="179"/>
        <v>35386.400004282594</v>
      </c>
    </row>
    <row r="2263" spans="1:16" x14ac:dyDescent="0.4">
      <c r="A2263" s="1">
        <v>2020</v>
      </c>
      <c r="B2263" s="1">
        <v>3</v>
      </c>
      <c r="C2263" s="1">
        <v>11</v>
      </c>
      <c r="D2263" s="1">
        <v>0.89999997615814209</v>
      </c>
      <c r="E2263" s="1">
        <v>0.10000000149011611</v>
      </c>
      <c r="F2263" s="1">
        <v>-4.1999998092651367</v>
      </c>
      <c r="G2263" s="1">
        <v>-6.1999998092651367</v>
      </c>
      <c r="H2263">
        <f>IF(D2263&lt;&gt;"",MAX('DDD Model Calculations'!$D$20-'Weather Data'!D2263,0),MAX('DDD Model Calculations'!$D$20-AVERAGE('Weather Data'!D2262,'Weather Data'!D2264),0))</f>
        <v>17.100000023841858</v>
      </c>
      <c r="I2263">
        <f>IF(E2263&lt;&gt;"",MAX('DDD Model Calculations'!$D$20-'Weather Data'!E2263,0),MAX('DDD Model Calculations'!$D$20-AVERAGE('Weather Data'!E2262,'Weather Data'!E2264),0))</f>
        <v>17.899999998509884</v>
      </c>
      <c r="J2263">
        <f>IF(F2263&lt;&gt;"",MAX('DDD Model Calculations'!$D$20-'Weather Data'!F2263,0),MAX('DDD Model Calculations'!$D$20-AVERAGE('Weather Data'!F2262,'Weather Data'!F2264),0))</f>
        <v>22.199999809265137</v>
      </c>
      <c r="K2263">
        <f>IF(G2263&lt;&gt;"",MAX('DDD Model Calculations'!$D$20-'Weather Data'!G2263,0),MAX('DDD Model Calculations'!$D$20-AVERAGE('Weather Data'!G2262,'Weather Data'!G2264),0))</f>
        <v>24.199999809265137</v>
      </c>
      <c r="L2263" s="2">
        <f t="shared" si="175"/>
        <v>43901</v>
      </c>
      <c r="M2263">
        <f t="shared" si="176"/>
        <v>23919.500004768372</v>
      </c>
      <c r="N2263">
        <f t="shared" si="177"/>
        <v>25069.599998906255</v>
      </c>
      <c r="O2263">
        <f t="shared" si="178"/>
        <v>28876.399998664856</v>
      </c>
      <c r="P2263">
        <f t="shared" si="179"/>
        <v>35410.600004091859</v>
      </c>
    </row>
    <row r="2264" spans="1:16" x14ac:dyDescent="0.4">
      <c r="A2264" s="1">
        <v>2020</v>
      </c>
      <c r="B2264" s="1">
        <v>3</v>
      </c>
      <c r="C2264" s="1">
        <v>12</v>
      </c>
      <c r="D2264" s="1">
        <v>3</v>
      </c>
      <c r="E2264" s="1">
        <v>3.0999999046325679</v>
      </c>
      <c r="F2264" s="1">
        <v>-0.80000001192092896</v>
      </c>
      <c r="G2264" s="1">
        <v>0.69999998807907104</v>
      </c>
      <c r="H2264">
        <f>IF(D2264&lt;&gt;"",MAX('DDD Model Calculations'!$D$20-'Weather Data'!D2264,0),MAX('DDD Model Calculations'!$D$20-AVERAGE('Weather Data'!D2263,'Weather Data'!D2265),0))</f>
        <v>15</v>
      </c>
      <c r="I2264">
        <f>IF(E2264&lt;&gt;"",MAX('DDD Model Calculations'!$D$20-'Weather Data'!E2264,0),MAX('DDD Model Calculations'!$D$20-AVERAGE('Weather Data'!E2263,'Weather Data'!E2265),0))</f>
        <v>14.900000095367432</v>
      </c>
      <c r="J2264">
        <f>IF(F2264&lt;&gt;"",MAX('DDD Model Calculations'!$D$20-'Weather Data'!F2264,0),MAX('DDD Model Calculations'!$D$20-AVERAGE('Weather Data'!F2263,'Weather Data'!F2265),0))</f>
        <v>18.800000011920929</v>
      </c>
      <c r="K2264">
        <f>IF(G2264&lt;&gt;"",MAX('DDD Model Calculations'!$D$20-'Weather Data'!G2264,0),MAX('DDD Model Calculations'!$D$20-AVERAGE('Weather Data'!G2263,'Weather Data'!G2265),0))</f>
        <v>17.300000011920929</v>
      </c>
      <c r="L2264" s="2">
        <f t="shared" si="175"/>
        <v>43902</v>
      </c>
      <c r="M2264">
        <f t="shared" si="176"/>
        <v>23934.500004768372</v>
      </c>
      <c r="N2264">
        <f t="shared" si="177"/>
        <v>25084.499999001622</v>
      </c>
      <c r="O2264">
        <f t="shared" si="178"/>
        <v>28895.199998676777</v>
      </c>
      <c r="P2264">
        <f t="shared" si="179"/>
        <v>35427.90000410378</v>
      </c>
    </row>
    <row r="2265" spans="1:16" x14ac:dyDescent="0.4">
      <c r="A2265" s="1">
        <v>2020</v>
      </c>
      <c r="B2265" s="1">
        <v>3</v>
      </c>
      <c r="C2265" s="1">
        <v>13</v>
      </c>
      <c r="D2265" s="1">
        <v>4.8000001907348633</v>
      </c>
      <c r="E2265" s="1">
        <v>4.5</v>
      </c>
      <c r="F2265" s="1">
        <v>3.7000000476837158</v>
      </c>
      <c r="G2265" s="1">
        <v>-4.1999998092651367</v>
      </c>
      <c r="H2265">
        <f>IF(D2265&lt;&gt;"",MAX('DDD Model Calculations'!$D$20-'Weather Data'!D2265,0),MAX('DDD Model Calculations'!$D$20-AVERAGE('Weather Data'!D2264,'Weather Data'!D2266),0))</f>
        <v>13.199999809265137</v>
      </c>
      <c r="I2265">
        <f>IF(E2265&lt;&gt;"",MAX('DDD Model Calculations'!$D$20-'Weather Data'!E2265,0),MAX('DDD Model Calculations'!$D$20-AVERAGE('Weather Data'!E2264,'Weather Data'!E2266),0))</f>
        <v>13.5</v>
      </c>
      <c r="J2265">
        <f>IF(F2265&lt;&gt;"",MAX('DDD Model Calculations'!$D$20-'Weather Data'!F2265,0),MAX('DDD Model Calculations'!$D$20-AVERAGE('Weather Data'!F2264,'Weather Data'!F2266),0))</f>
        <v>14.299999952316284</v>
      </c>
      <c r="K2265">
        <f>IF(G2265&lt;&gt;"",MAX('DDD Model Calculations'!$D$20-'Weather Data'!G2265,0),MAX('DDD Model Calculations'!$D$20-AVERAGE('Weather Data'!G2264,'Weather Data'!G2266),0))</f>
        <v>22.199999809265137</v>
      </c>
      <c r="L2265" s="2">
        <f t="shared" si="175"/>
        <v>43903</v>
      </c>
      <c r="M2265">
        <f t="shared" si="176"/>
        <v>23947.700004577637</v>
      </c>
      <c r="N2265">
        <f t="shared" si="177"/>
        <v>25097.999999001622</v>
      </c>
      <c r="O2265">
        <f t="shared" si="178"/>
        <v>28909.499998629093</v>
      </c>
      <c r="P2265">
        <f t="shared" si="179"/>
        <v>35450.100003913045</v>
      </c>
    </row>
    <row r="2266" spans="1:16" x14ac:dyDescent="0.4">
      <c r="A2266" s="1">
        <v>2020</v>
      </c>
      <c r="B2266" s="1">
        <v>3</v>
      </c>
      <c r="C2266" s="1">
        <v>14</v>
      </c>
      <c r="D2266" s="1">
        <v>1.200000047683716</v>
      </c>
      <c r="E2266" s="1">
        <v>-1</v>
      </c>
      <c r="F2266" s="1">
        <v>0.60000002384185791</v>
      </c>
      <c r="G2266" s="1">
        <v>-6.5</v>
      </c>
      <c r="H2266">
        <f>IF(D2266&lt;&gt;"",MAX('DDD Model Calculations'!$D$20-'Weather Data'!D2266,0),MAX('DDD Model Calculations'!$D$20-AVERAGE('Weather Data'!D2265,'Weather Data'!D2267),0))</f>
        <v>16.799999952316284</v>
      </c>
      <c r="I2266">
        <f>IF(E2266&lt;&gt;"",MAX('DDD Model Calculations'!$D$20-'Weather Data'!E2266,0),MAX('DDD Model Calculations'!$D$20-AVERAGE('Weather Data'!E2265,'Weather Data'!E2267),0))</f>
        <v>19</v>
      </c>
      <c r="J2266">
        <f>IF(F2266&lt;&gt;"",MAX('DDD Model Calculations'!$D$20-'Weather Data'!F2266,0),MAX('DDD Model Calculations'!$D$20-AVERAGE('Weather Data'!F2265,'Weather Data'!F2267),0))</f>
        <v>17.399999976158142</v>
      </c>
      <c r="K2266">
        <f>IF(G2266&lt;&gt;"",MAX('DDD Model Calculations'!$D$20-'Weather Data'!G2266,0),MAX('DDD Model Calculations'!$D$20-AVERAGE('Weather Data'!G2265,'Weather Data'!G2267),0))</f>
        <v>24.5</v>
      </c>
      <c r="L2266" s="2">
        <f t="shared" si="175"/>
        <v>43904</v>
      </c>
      <c r="M2266">
        <f t="shared" si="176"/>
        <v>23964.500004529953</v>
      </c>
      <c r="N2266">
        <f t="shared" si="177"/>
        <v>25116.999999001622</v>
      </c>
      <c r="O2266">
        <f t="shared" si="178"/>
        <v>28926.899998605251</v>
      </c>
      <c r="P2266">
        <f t="shared" si="179"/>
        <v>35474.600003913045</v>
      </c>
    </row>
    <row r="2267" spans="1:16" x14ac:dyDescent="0.4">
      <c r="A2267" s="1">
        <v>2020</v>
      </c>
      <c r="B2267" s="1">
        <v>3</v>
      </c>
      <c r="C2267" s="1">
        <v>15</v>
      </c>
      <c r="D2267" s="1">
        <v>-0.30000001192092901</v>
      </c>
      <c r="E2267" s="1">
        <v>0.69999998807907104</v>
      </c>
      <c r="F2267" s="1">
        <v>-5.4000000953674316</v>
      </c>
      <c r="G2267" s="1">
        <v>-9.3000001907348633</v>
      </c>
      <c r="H2267">
        <f>IF(D2267&lt;&gt;"",MAX('DDD Model Calculations'!$D$20-'Weather Data'!D2267,0),MAX('DDD Model Calculations'!$D$20-AVERAGE('Weather Data'!D2266,'Weather Data'!D2268),0))</f>
        <v>18.300000011920929</v>
      </c>
      <c r="I2267">
        <f>IF(E2267&lt;&gt;"",MAX('DDD Model Calculations'!$D$20-'Weather Data'!E2267,0),MAX('DDD Model Calculations'!$D$20-AVERAGE('Weather Data'!E2266,'Weather Data'!E2268),0))</f>
        <v>17.300000011920929</v>
      </c>
      <c r="J2267">
        <f>IF(F2267&lt;&gt;"",MAX('DDD Model Calculations'!$D$20-'Weather Data'!F2267,0),MAX('DDD Model Calculations'!$D$20-AVERAGE('Weather Data'!F2266,'Weather Data'!F2268),0))</f>
        <v>23.400000095367432</v>
      </c>
      <c r="K2267">
        <f>IF(G2267&lt;&gt;"",MAX('DDD Model Calculations'!$D$20-'Weather Data'!G2267,0),MAX('DDD Model Calculations'!$D$20-AVERAGE('Weather Data'!G2266,'Weather Data'!G2268),0))</f>
        <v>27.300000190734863</v>
      </c>
      <c r="L2267" s="2">
        <f t="shared" si="175"/>
        <v>43905</v>
      </c>
      <c r="M2267">
        <f t="shared" si="176"/>
        <v>23982.800004541874</v>
      </c>
      <c r="N2267">
        <f t="shared" si="177"/>
        <v>25134.299999013543</v>
      </c>
      <c r="O2267">
        <f t="shared" si="178"/>
        <v>28950.299998700619</v>
      </c>
      <c r="P2267">
        <f t="shared" si="179"/>
        <v>35501.90000410378</v>
      </c>
    </row>
    <row r="2268" spans="1:16" x14ac:dyDescent="0.4">
      <c r="A2268" s="1">
        <v>2020</v>
      </c>
      <c r="B2268" s="1">
        <v>3</v>
      </c>
      <c r="C2268" s="1">
        <v>16</v>
      </c>
      <c r="D2268" s="1">
        <v>-0.60000002384185791</v>
      </c>
      <c r="E2268" s="1">
        <v>1.799999952316284</v>
      </c>
      <c r="F2268" s="1">
        <v>-5.5999999046325684</v>
      </c>
      <c r="G2268" s="1">
        <v>-1.299999952316284</v>
      </c>
      <c r="H2268">
        <f>IF(D2268&lt;&gt;"",MAX('DDD Model Calculations'!$D$20-'Weather Data'!D2268,0),MAX('DDD Model Calculations'!$D$20-AVERAGE('Weather Data'!D2267,'Weather Data'!D2269),0))</f>
        <v>18.600000023841858</v>
      </c>
      <c r="I2268">
        <f>IF(E2268&lt;&gt;"",MAX('DDD Model Calculations'!$D$20-'Weather Data'!E2268,0),MAX('DDD Model Calculations'!$D$20-AVERAGE('Weather Data'!E2267,'Weather Data'!E2269),0))</f>
        <v>16.200000047683716</v>
      </c>
      <c r="J2268">
        <f>IF(F2268&lt;&gt;"",MAX('DDD Model Calculations'!$D$20-'Weather Data'!F2268,0),MAX('DDD Model Calculations'!$D$20-AVERAGE('Weather Data'!F2267,'Weather Data'!F2269),0))</f>
        <v>23.599999904632568</v>
      </c>
      <c r="K2268">
        <f>IF(G2268&lt;&gt;"",MAX('DDD Model Calculations'!$D$20-'Weather Data'!G2268,0),MAX('DDD Model Calculations'!$D$20-AVERAGE('Weather Data'!G2267,'Weather Data'!G2269),0))</f>
        <v>19.299999952316284</v>
      </c>
      <c r="L2268" s="2">
        <f t="shared" si="175"/>
        <v>43906</v>
      </c>
      <c r="M2268">
        <f t="shared" si="176"/>
        <v>24001.400004565716</v>
      </c>
      <c r="N2268">
        <f t="shared" si="177"/>
        <v>25150.499999061227</v>
      </c>
      <c r="O2268">
        <f t="shared" si="178"/>
        <v>28973.899998605251</v>
      </c>
      <c r="P2268">
        <f t="shared" si="179"/>
        <v>35521.200004056096</v>
      </c>
    </row>
    <row r="2269" spans="1:16" x14ac:dyDescent="0.4">
      <c r="A2269" s="1">
        <v>2020</v>
      </c>
      <c r="B2269" s="1">
        <v>3</v>
      </c>
      <c r="C2269" s="1">
        <v>17</v>
      </c>
      <c r="D2269" s="1">
        <v>3.7000000476837158</v>
      </c>
      <c r="E2269" s="1">
        <v>2.2999999523162842</v>
      </c>
      <c r="F2269" s="1">
        <v>1.299999952316284</v>
      </c>
      <c r="G2269" s="1">
        <v>-4.1999998092651367</v>
      </c>
      <c r="H2269">
        <f>IF(D2269&lt;&gt;"",MAX('DDD Model Calculations'!$D$20-'Weather Data'!D2269,0),MAX('DDD Model Calculations'!$D$20-AVERAGE('Weather Data'!D2268,'Weather Data'!D2270),0))</f>
        <v>14.299999952316284</v>
      </c>
      <c r="I2269">
        <f>IF(E2269&lt;&gt;"",MAX('DDD Model Calculations'!$D$20-'Weather Data'!E2269,0),MAX('DDD Model Calculations'!$D$20-AVERAGE('Weather Data'!E2268,'Weather Data'!E2270),0))</f>
        <v>15.700000047683716</v>
      </c>
      <c r="J2269">
        <f>IF(F2269&lt;&gt;"",MAX('DDD Model Calculations'!$D$20-'Weather Data'!F2269,0),MAX('DDD Model Calculations'!$D$20-AVERAGE('Weather Data'!F2268,'Weather Data'!F2270),0))</f>
        <v>16.700000047683716</v>
      </c>
      <c r="K2269">
        <f>IF(G2269&lt;&gt;"",MAX('DDD Model Calculations'!$D$20-'Weather Data'!G2269,0),MAX('DDD Model Calculations'!$D$20-AVERAGE('Weather Data'!G2268,'Weather Data'!G2270),0))</f>
        <v>22.199999809265137</v>
      </c>
      <c r="L2269" s="2">
        <f t="shared" si="175"/>
        <v>43907</v>
      </c>
      <c r="M2269">
        <f t="shared" si="176"/>
        <v>24015.700004518032</v>
      </c>
      <c r="N2269">
        <f t="shared" si="177"/>
        <v>25166.199999108911</v>
      </c>
      <c r="O2269">
        <f t="shared" si="178"/>
        <v>28990.599998652935</v>
      </c>
      <c r="P2269">
        <f t="shared" si="179"/>
        <v>35543.400003865361</v>
      </c>
    </row>
    <row r="2270" spans="1:16" x14ac:dyDescent="0.4">
      <c r="A2270" s="1">
        <v>2020</v>
      </c>
      <c r="B2270" s="1">
        <v>3</v>
      </c>
      <c r="C2270" s="1">
        <v>18</v>
      </c>
      <c r="D2270" s="1">
        <v>0.69999998807907104</v>
      </c>
      <c r="E2270" s="1">
        <v>1.799999952316284</v>
      </c>
      <c r="F2270" s="1">
        <v>-0.30000001192092901</v>
      </c>
      <c r="G2270" s="1">
        <v>-6.8000001907348633</v>
      </c>
      <c r="H2270">
        <f>IF(D2270&lt;&gt;"",MAX('DDD Model Calculations'!$D$20-'Weather Data'!D2270,0),MAX('DDD Model Calculations'!$D$20-AVERAGE('Weather Data'!D2269,'Weather Data'!D2271),0))</f>
        <v>17.300000011920929</v>
      </c>
      <c r="I2270">
        <f>IF(E2270&lt;&gt;"",MAX('DDD Model Calculations'!$D$20-'Weather Data'!E2270,0),MAX('DDD Model Calculations'!$D$20-AVERAGE('Weather Data'!E2269,'Weather Data'!E2271),0))</f>
        <v>16.200000047683716</v>
      </c>
      <c r="J2270">
        <f>IF(F2270&lt;&gt;"",MAX('DDD Model Calculations'!$D$20-'Weather Data'!F2270,0),MAX('DDD Model Calculations'!$D$20-AVERAGE('Weather Data'!F2269,'Weather Data'!F2271),0))</f>
        <v>18.300000011920929</v>
      </c>
      <c r="K2270">
        <f>IF(G2270&lt;&gt;"",MAX('DDD Model Calculations'!$D$20-'Weather Data'!G2270,0),MAX('DDD Model Calculations'!$D$20-AVERAGE('Weather Data'!G2269,'Weather Data'!G2271),0))</f>
        <v>24.800000190734863</v>
      </c>
      <c r="L2270" s="2">
        <f t="shared" si="175"/>
        <v>43908</v>
      </c>
      <c r="M2270">
        <f t="shared" si="176"/>
        <v>24033.000004529953</v>
      </c>
      <c r="N2270">
        <f t="shared" si="177"/>
        <v>25182.399999156594</v>
      </c>
      <c r="O2270">
        <f t="shared" si="178"/>
        <v>29008.899998664856</v>
      </c>
      <c r="P2270">
        <f t="shared" si="179"/>
        <v>35568.200004056096</v>
      </c>
    </row>
    <row r="2271" spans="1:16" x14ac:dyDescent="0.4">
      <c r="A2271" s="1">
        <v>2020</v>
      </c>
      <c r="B2271" s="1">
        <v>3</v>
      </c>
      <c r="C2271" s="1">
        <v>19</v>
      </c>
      <c r="D2271" s="1">
        <v>4.6999998092651367</v>
      </c>
      <c r="E2271" s="1">
        <v>6.6999998092651367</v>
      </c>
      <c r="F2271" s="1">
        <v>1.6000000238418579</v>
      </c>
      <c r="G2271" s="1">
        <v>-2.2000000476837158</v>
      </c>
      <c r="H2271">
        <f>IF(D2271&lt;&gt;"",MAX('DDD Model Calculations'!$D$20-'Weather Data'!D2271,0),MAX('DDD Model Calculations'!$D$20-AVERAGE('Weather Data'!D2270,'Weather Data'!D2272),0))</f>
        <v>13.300000190734863</v>
      </c>
      <c r="I2271">
        <f>IF(E2271&lt;&gt;"",MAX('DDD Model Calculations'!$D$20-'Weather Data'!E2271,0),MAX('DDD Model Calculations'!$D$20-AVERAGE('Weather Data'!E2270,'Weather Data'!E2272),0))</f>
        <v>11.300000190734863</v>
      </c>
      <c r="J2271">
        <f>IF(F2271&lt;&gt;"",MAX('DDD Model Calculations'!$D$20-'Weather Data'!F2271,0),MAX('DDD Model Calculations'!$D$20-AVERAGE('Weather Data'!F2270,'Weather Data'!F2272),0))</f>
        <v>16.399999976158142</v>
      </c>
      <c r="K2271">
        <f>IF(G2271&lt;&gt;"",MAX('DDD Model Calculations'!$D$20-'Weather Data'!G2271,0),MAX('DDD Model Calculations'!$D$20-AVERAGE('Weather Data'!G2270,'Weather Data'!G2272),0))</f>
        <v>20.200000047683716</v>
      </c>
      <c r="L2271" s="2">
        <f t="shared" si="175"/>
        <v>43909</v>
      </c>
      <c r="M2271">
        <f t="shared" si="176"/>
        <v>24046.300004720688</v>
      </c>
      <c r="N2271">
        <f t="shared" si="177"/>
        <v>25193.699999347329</v>
      </c>
      <c r="O2271">
        <f t="shared" si="178"/>
        <v>29025.299998641014</v>
      </c>
      <c r="P2271">
        <f t="shared" si="179"/>
        <v>35588.40000410378</v>
      </c>
    </row>
    <row r="2272" spans="1:16" x14ac:dyDescent="0.4">
      <c r="A2272" s="1">
        <v>2020</v>
      </c>
      <c r="B2272" s="1">
        <v>3</v>
      </c>
      <c r="C2272" s="1">
        <v>20</v>
      </c>
      <c r="D2272" s="1">
        <v>7.0999999046325684</v>
      </c>
      <c r="E2272" s="1">
        <v>7.1999998092651367</v>
      </c>
      <c r="F2272" s="1">
        <v>4.0999999046325684</v>
      </c>
      <c r="G2272" s="1">
        <v>-11.10000038146973</v>
      </c>
      <c r="H2272">
        <f>IF(D2272&lt;&gt;"",MAX('DDD Model Calculations'!$D$20-'Weather Data'!D2272,0),MAX('DDD Model Calculations'!$D$20-AVERAGE('Weather Data'!D2271,'Weather Data'!D2273),0))</f>
        <v>10.900000095367432</v>
      </c>
      <c r="I2272">
        <f>IF(E2272&lt;&gt;"",MAX('DDD Model Calculations'!$D$20-'Weather Data'!E2272,0),MAX('DDD Model Calculations'!$D$20-AVERAGE('Weather Data'!E2271,'Weather Data'!E2273),0))</f>
        <v>10.800000190734863</v>
      </c>
      <c r="J2272">
        <f>IF(F2272&lt;&gt;"",MAX('DDD Model Calculations'!$D$20-'Weather Data'!F2272,0),MAX('DDD Model Calculations'!$D$20-AVERAGE('Weather Data'!F2271,'Weather Data'!F2273),0))</f>
        <v>13.900000095367432</v>
      </c>
      <c r="K2272">
        <f>IF(G2272&lt;&gt;"",MAX('DDD Model Calculations'!$D$20-'Weather Data'!G2272,0),MAX('DDD Model Calculations'!$D$20-AVERAGE('Weather Data'!G2271,'Weather Data'!G2273),0))</f>
        <v>29.10000038146973</v>
      </c>
      <c r="L2272" s="2">
        <f t="shared" si="175"/>
        <v>43910</v>
      </c>
      <c r="M2272">
        <f t="shared" si="176"/>
        <v>24057.200004816055</v>
      </c>
      <c r="N2272">
        <f t="shared" si="177"/>
        <v>25204.499999538064</v>
      </c>
      <c r="O2272">
        <f t="shared" si="178"/>
        <v>29039.199998736382</v>
      </c>
      <c r="P2272">
        <f t="shared" si="179"/>
        <v>35617.50000448525</v>
      </c>
    </row>
    <row r="2273" spans="1:16" x14ac:dyDescent="0.4">
      <c r="A2273" s="1">
        <v>2020</v>
      </c>
      <c r="B2273" s="1">
        <v>3</v>
      </c>
      <c r="C2273" s="1">
        <v>21</v>
      </c>
      <c r="D2273" s="1">
        <v>-3.9000000953674321</v>
      </c>
      <c r="E2273" s="1">
        <v>-2.7000000476837158</v>
      </c>
      <c r="F2273" s="1">
        <v>-7.4000000953674316</v>
      </c>
      <c r="G2273" s="1">
        <v>-10.69999980926514</v>
      </c>
      <c r="H2273">
        <f>IF(D2273&lt;&gt;"",MAX('DDD Model Calculations'!$D$20-'Weather Data'!D2273,0),MAX('DDD Model Calculations'!$D$20-AVERAGE('Weather Data'!D2272,'Weather Data'!D2274),0))</f>
        <v>21.900000095367432</v>
      </c>
      <c r="I2273">
        <f>IF(E2273&lt;&gt;"",MAX('DDD Model Calculations'!$D$20-'Weather Data'!E2273,0),MAX('DDD Model Calculations'!$D$20-AVERAGE('Weather Data'!E2272,'Weather Data'!E2274),0))</f>
        <v>20.700000047683716</v>
      </c>
      <c r="J2273">
        <f>IF(F2273&lt;&gt;"",MAX('DDD Model Calculations'!$D$20-'Weather Data'!F2273,0),MAX('DDD Model Calculations'!$D$20-AVERAGE('Weather Data'!F2272,'Weather Data'!F2274),0))</f>
        <v>25.400000095367432</v>
      </c>
      <c r="K2273">
        <f>IF(G2273&lt;&gt;"",MAX('DDD Model Calculations'!$D$20-'Weather Data'!G2273,0),MAX('DDD Model Calculations'!$D$20-AVERAGE('Weather Data'!G2272,'Weather Data'!G2274),0))</f>
        <v>28.69999980926514</v>
      </c>
      <c r="L2273" s="2">
        <f t="shared" si="175"/>
        <v>43911</v>
      </c>
      <c r="M2273">
        <f t="shared" si="176"/>
        <v>24079.100004911423</v>
      </c>
      <c r="N2273">
        <f t="shared" si="177"/>
        <v>25225.199999585748</v>
      </c>
      <c r="O2273">
        <f t="shared" si="178"/>
        <v>29064.599998831749</v>
      </c>
      <c r="P2273">
        <f t="shared" si="179"/>
        <v>35646.200004294515</v>
      </c>
    </row>
    <row r="2274" spans="1:16" x14ac:dyDescent="0.4">
      <c r="A2274" s="1">
        <v>2020</v>
      </c>
      <c r="B2274" s="1">
        <v>3</v>
      </c>
      <c r="C2274" s="1">
        <v>22</v>
      </c>
      <c r="D2274" s="1">
        <v>-3.2999999523162842</v>
      </c>
      <c r="E2274" s="1">
        <v>-1.8999999761581421</v>
      </c>
      <c r="F2274" s="1">
        <v>-5.3000001907348633</v>
      </c>
      <c r="G2274" s="1">
        <v>-8.3999996185302734</v>
      </c>
      <c r="H2274">
        <f>IF(D2274&lt;&gt;"",MAX('DDD Model Calculations'!$D$20-'Weather Data'!D2274,0),MAX('DDD Model Calculations'!$D$20-AVERAGE('Weather Data'!D2273,'Weather Data'!D2275),0))</f>
        <v>21.299999952316284</v>
      </c>
      <c r="I2274">
        <f>IF(E2274&lt;&gt;"",MAX('DDD Model Calculations'!$D$20-'Weather Data'!E2274,0),MAX('DDD Model Calculations'!$D$20-AVERAGE('Weather Data'!E2273,'Weather Data'!E2275),0))</f>
        <v>19.899999976158142</v>
      </c>
      <c r="J2274">
        <f>IF(F2274&lt;&gt;"",MAX('DDD Model Calculations'!$D$20-'Weather Data'!F2274,0),MAX('DDD Model Calculations'!$D$20-AVERAGE('Weather Data'!F2273,'Weather Data'!F2275),0))</f>
        <v>23.300000190734863</v>
      </c>
      <c r="K2274">
        <f>IF(G2274&lt;&gt;"",MAX('DDD Model Calculations'!$D$20-'Weather Data'!G2274,0),MAX('DDD Model Calculations'!$D$20-AVERAGE('Weather Data'!G2273,'Weather Data'!G2275),0))</f>
        <v>26.399999618530273</v>
      </c>
      <c r="L2274" s="2">
        <f t="shared" si="175"/>
        <v>43912</v>
      </c>
      <c r="M2274">
        <f t="shared" si="176"/>
        <v>24100.400004863739</v>
      </c>
      <c r="N2274">
        <f t="shared" si="177"/>
        <v>25245.099999561906</v>
      </c>
      <c r="O2274">
        <f t="shared" si="178"/>
        <v>29087.899999022484</v>
      </c>
      <c r="P2274">
        <f t="shared" si="179"/>
        <v>35672.600003913045</v>
      </c>
    </row>
    <row r="2275" spans="1:16" x14ac:dyDescent="0.4">
      <c r="A2275" s="1">
        <v>2020</v>
      </c>
      <c r="B2275" s="1">
        <v>3</v>
      </c>
      <c r="C2275" s="1">
        <v>23</v>
      </c>
      <c r="D2275" s="1">
        <v>1.700000047683716</v>
      </c>
      <c r="E2275" s="1">
        <v>1</v>
      </c>
      <c r="F2275" s="1">
        <v>-2.7000000476837158</v>
      </c>
      <c r="G2275" s="1">
        <v>0.60000002384185791</v>
      </c>
      <c r="H2275">
        <f>IF(D2275&lt;&gt;"",MAX('DDD Model Calculations'!$D$20-'Weather Data'!D2275,0),MAX('DDD Model Calculations'!$D$20-AVERAGE('Weather Data'!D2274,'Weather Data'!D2276),0))</f>
        <v>16.299999952316284</v>
      </c>
      <c r="I2275">
        <f>IF(E2275&lt;&gt;"",MAX('DDD Model Calculations'!$D$20-'Weather Data'!E2275,0),MAX('DDD Model Calculations'!$D$20-AVERAGE('Weather Data'!E2274,'Weather Data'!E2276),0))</f>
        <v>17</v>
      </c>
      <c r="J2275">
        <f>IF(F2275&lt;&gt;"",MAX('DDD Model Calculations'!$D$20-'Weather Data'!F2275,0),MAX('DDD Model Calculations'!$D$20-AVERAGE('Weather Data'!F2274,'Weather Data'!F2276),0))</f>
        <v>20.700000047683716</v>
      </c>
      <c r="K2275">
        <f>IF(G2275&lt;&gt;"",MAX('DDD Model Calculations'!$D$20-'Weather Data'!G2275,0),MAX('DDD Model Calculations'!$D$20-AVERAGE('Weather Data'!G2274,'Weather Data'!G2276),0))</f>
        <v>17.399999976158142</v>
      </c>
      <c r="L2275" s="2">
        <f t="shared" si="175"/>
        <v>43913</v>
      </c>
      <c r="M2275">
        <f t="shared" si="176"/>
        <v>24116.700004816055</v>
      </c>
      <c r="N2275">
        <f t="shared" si="177"/>
        <v>25262.099999561906</v>
      </c>
      <c r="O2275">
        <f t="shared" si="178"/>
        <v>29108.599999070168</v>
      </c>
      <c r="P2275">
        <f t="shared" si="179"/>
        <v>35690.000003889203</v>
      </c>
    </row>
    <row r="2276" spans="1:16" x14ac:dyDescent="0.4">
      <c r="A2276" s="1">
        <v>2020</v>
      </c>
      <c r="B2276" s="1">
        <v>3</v>
      </c>
      <c r="C2276" s="1">
        <v>24</v>
      </c>
      <c r="D2276" s="1">
        <v>3.0999999046325679</v>
      </c>
      <c r="E2276" s="1">
        <v>3.2999999523162842</v>
      </c>
      <c r="F2276" s="1">
        <v>1.1000000238418579</v>
      </c>
      <c r="G2276" s="1">
        <v>-1.799999952316284</v>
      </c>
      <c r="H2276">
        <f>IF(D2276&lt;&gt;"",MAX('DDD Model Calculations'!$D$20-'Weather Data'!D2276,0),MAX('DDD Model Calculations'!$D$20-AVERAGE('Weather Data'!D2275,'Weather Data'!D2277),0))</f>
        <v>14.900000095367432</v>
      </c>
      <c r="I2276">
        <f>IF(E2276&lt;&gt;"",MAX('DDD Model Calculations'!$D$20-'Weather Data'!E2276,0),MAX('DDD Model Calculations'!$D$20-AVERAGE('Weather Data'!E2275,'Weather Data'!E2277),0))</f>
        <v>14.700000047683716</v>
      </c>
      <c r="J2276">
        <f>IF(F2276&lt;&gt;"",MAX('DDD Model Calculations'!$D$20-'Weather Data'!F2276,0),MAX('DDD Model Calculations'!$D$20-AVERAGE('Weather Data'!F2275,'Weather Data'!F2277),0))</f>
        <v>16.899999976158142</v>
      </c>
      <c r="K2276">
        <f>IF(G2276&lt;&gt;"",MAX('DDD Model Calculations'!$D$20-'Weather Data'!G2276,0),MAX('DDD Model Calculations'!$D$20-AVERAGE('Weather Data'!G2275,'Weather Data'!G2277),0))</f>
        <v>19.799999952316284</v>
      </c>
      <c r="L2276" s="2">
        <f t="shared" si="175"/>
        <v>43914</v>
      </c>
      <c r="M2276">
        <f t="shared" si="176"/>
        <v>24131.600004911423</v>
      </c>
      <c r="N2276">
        <f t="shared" si="177"/>
        <v>25276.79999960959</v>
      </c>
      <c r="O2276">
        <f t="shared" si="178"/>
        <v>29125.499999046326</v>
      </c>
      <c r="P2276">
        <f t="shared" si="179"/>
        <v>35709.800003841519</v>
      </c>
    </row>
    <row r="2277" spans="1:16" x14ac:dyDescent="0.4">
      <c r="A2277" s="1">
        <v>2020</v>
      </c>
      <c r="B2277" s="1">
        <v>3</v>
      </c>
      <c r="C2277" s="1">
        <v>25</v>
      </c>
      <c r="D2277" s="1">
        <v>5.6999998092651367</v>
      </c>
      <c r="E2277" s="1">
        <v>5.8000001907348633</v>
      </c>
      <c r="F2277" s="1">
        <v>0.80000001192092896</v>
      </c>
      <c r="G2277" s="1">
        <v>1</v>
      </c>
      <c r="H2277">
        <f>IF(D2277&lt;&gt;"",MAX('DDD Model Calculations'!$D$20-'Weather Data'!D2277,0),MAX('DDD Model Calculations'!$D$20-AVERAGE('Weather Data'!D2276,'Weather Data'!D2278),0))</f>
        <v>12.300000190734863</v>
      </c>
      <c r="I2277">
        <f>IF(E2277&lt;&gt;"",MAX('DDD Model Calculations'!$D$20-'Weather Data'!E2277,0),MAX('DDD Model Calculations'!$D$20-AVERAGE('Weather Data'!E2276,'Weather Data'!E2278),0))</f>
        <v>12.199999809265137</v>
      </c>
      <c r="J2277">
        <f>IF(F2277&lt;&gt;"",MAX('DDD Model Calculations'!$D$20-'Weather Data'!F2277,0),MAX('DDD Model Calculations'!$D$20-AVERAGE('Weather Data'!F2276,'Weather Data'!F2278),0))</f>
        <v>17.199999988079071</v>
      </c>
      <c r="K2277">
        <f>IF(G2277&lt;&gt;"",MAX('DDD Model Calculations'!$D$20-'Weather Data'!G2277,0),MAX('DDD Model Calculations'!$D$20-AVERAGE('Weather Data'!G2276,'Weather Data'!G2278),0))</f>
        <v>17</v>
      </c>
      <c r="L2277" s="2">
        <f t="shared" si="175"/>
        <v>43915</v>
      </c>
      <c r="M2277">
        <f t="shared" si="176"/>
        <v>24143.900005102158</v>
      </c>
      <c r="N2277">
        <f t="shared" si="177"/>
        <v>25288.999999418855</v>
      </c>
      <c r="O2277">
        <f t="shared" si="178"/>
        <v>29142.699999034405</v>
      </c>
      <c r="P2277">
        <f t="shared" si="179"/>
        <v>35726.800003841519</v>
      </c>
    </row>
    <row r="2278" spans="1:16" x14ac:dyDescent="0.4">
      <c r="A2278" s="1">
        <v>2020</v>
      </c>
      <c r="B2278" s="1">
        <v>3</v>
      </c>
      <c r="C2278" s="1">
        <v>26</v>
      </c>
      <c r="D2278" s="1">
        <v>7.5999999046325684</v>
      </c>
      <c r="E2278" s="1">
        <v>7.1999998092651367</v>
      </c>
      <c r="F2278" s="1">
        <v>5.9000000953674316</v>
      </c>
      <c r="G2278" s="1">
        <v>-4.1999998092651367</v>
      </c>
      <c r="H2278">
        <f>IF(D2278&lt;&gt;"",MAX('DDD Model Calculations'!$D$20-'Weather Data'!D2278,0),MAX('DDD Model Calculations'!$D$20-AVERAGE('Weather Data'!D2277,'Weather Data'!D2279),0))</f>
        <v>10.400000095367432</v>
      </c>
      <c r="I2278">
        <f>IF(E2278&lt;&gt;"",MAX('DDD Model Calculations'!$D$20-'Weather Data'!E2278,0),MAX('DDD Model Calculations'!$D$20-AVERAGE('Weather Data'!E2277,'Weather Data'!E2279),0))</f>
        <v>10.800000190734863</v>
      </c>
      <c r="J2278">
        <f>IF(F2278&lt;&gt;"",MAX('DDD Model Calculations'!$D$20-'Weather Data'!F2278,0),MAX('DDD Model Calculations'!$D$20-AVERAGE('Weather Data'!F2277,'Weather Data'!F2279),0))</f>
        <v>12.099999904632568</v>
      </c>
      <c r="K2278">
        <f>IF(G2278&lt;&gt;"",MAX('DDD Model Calculations'!$D$20-'Weather Data'!G2278,0),MAX('DDD Model Calculations'!$D$20-AVERAGE('Weather Data'!G2277,'Weather Data'!G2279),0))</f>
        <v>22.199999809265137</v>
      </c>
      <c r="L2278" s="2">
        <f t="shared" si="175"/>
        <v>43916</v>
      </c>
      <c r="M2278">
        <f t="shared" si="176"/>
        <v>24154.300005197525</v>
      </c>
      <c r="N2278">
        <f t="shared" si="177"/>
        <v>25299.79999960959</v>
      </c>
      <c r="O2278">
        <f t="shared" si="178"/>
        <v>29154.799998939037</v>
      </c>
      <c r="P2278">
        <f t="shared" si="179"/>
        <v>35749.000003650784</v>
      </c>
    </row>
    <row r="2279" spans="1:16" x14ac:dyDescent="0.4">
      <c r="A2279" s="1">
        <v>2020</v>
      </c>
      <c r="B2279" s="1">
        <v>3</v>
      </c>
      <c r="C2279" s="1">
        <v>27</v>
      </c>
      <c r="D2279" s="1">
        <v>5.1999998092651367</v>
      </c>
      <c r="E2279" s="1">
        <v>5.9000000953674316</v>
      </c>
      <c r="F2279" s="1">
        <v>3</v>
      </c>
      <c r="G2279" s="1">
        <v>-1.299999952316284</v>
      </c>
      <c r="H2279">
        <f>IF(D2279&lt;&gt;"",MAX('DDD Model Calculations'!$D$20-'Weather Data'!D2279,0),MAX('DDD Model Calculations'!$D$20-AVERAGE('Weather Data'!D2278,'Weather Data'!D2280),0))</f>
        <v>12.800000190734863</v>
      </c>
      <c r="I2279">
        <f>IF(E2279&lt;&gt;"",MAX('DDD Model Calculations'!$D$20-'Weather Data'!E2279,0),MAX('DDD Model Calculations'!$D$20-AVERAGE('Weather Data'!E2278,'Weather Data'!E2280),0))</f>
        <v>12.099999904632568</v>
      </c>
      <c r="J2279">
        <f>IF(F2279&lt;&gt;"",MAX('DDD Model Calculations'!$D$20-'Weather Data'!F2279,0),MAX('DDD Model Calculations'!$D$20-AVERAGE('Weather Data'!F2278,'Weather Data'!F2280),0))</f>
        <v>15</v>
      </c>
      <c r="K2279">
        <f>IF(G2279&lt;&gt;"",MAX('DDD Model Calculations'!$D$20-'Weather Data'!G2279,0),MAX('DDD Model Calculations'!$D$20-AVERAGE('Weather Data'!G2278,'Weather Data'!G2280),0))</f>
        <v>19.299999952316284</v>
      </c>
      <c r="L2279" s="2">
        <f t="shared" si="175"/>
        <v>43917</v>
      </c>
      <c r="M2279">
        <f t="shared" si="176"/>
        <v>24167.10000538826</v>
      </c>
      <c r="N2279">
        <f t="shared" si="177"/>
        <v>25311.899999514222</v>
      </c>
      <c r="O2279">
        <f t="shared" si="178"/>
        <v>29169.799998939037</v>
      </c>
      <c r="P2279">
        <f t="shared" si="179"/>
        <v>35768.300003603101</v>
      </c>
    </row>
    <row r="2280" spans="1:16" x14ac:dyDescent="0.4">
      <c r="A2280" s="1">
        <v>2020</v>
      </c>
      <c r="B2280" s="1">
        <v>3</v>
      </c>
      <c r="C2280" s="1">
        <v>28</v>
      </c>
      <c r="D2280" s="1">
        <v>5.3000001907348633</v>
      </c>
      <c r="E2280" s="1">
        <v>6.8000001907348633</v>
      </c>
      <c r="F2280" s="1">
        <v>1.299999952316284</v>
      </c>
      <c r="G2280" s="1">
        <v>0.30000001192092901</v>
      </c>
      <c r="H2280">
        <f>IF(D2280&lt;&gt;"",MAX('DDD Model Calculations'!$D$20-'Weather Data'!D2280,0),MAX('DDD Model Calculations'!$D$20-AVERAGE('Weather Data'!D2279,'Weather Data'!D2281),0))</f>
        <v>12.699999809265137</v>
      </c>
      <c r="I2280">
        <f>IF(E2280&lt;&gt;"",MAX('DDD Model Calculations'!$D$20-'Weather Data'!E2280,0),MAX('DDD Model Calculations'!$D$20-AVERAGE('Weather Data'!E2279,'Weather Data'!E2281),0))</f>
        <v>11.199999809265137</v>
      </c>
      <c r="J2280">
        <f>IF(F2280&lt;&gt;"",MAX('DDD Model Calculations'!$D$20-'Weather Data'!F2280,0),MAX('DDD Model Calculations'!$D$20-AVERAGE('Weather Data'!F2279,'Weather Data'!F2281),0))</f>
        <v>16.700000047683716</v>
      </c>
      <c r="K2280">
        <f>IF(G2280&lt;&gt;"",MAX('DDD Model Calculations'!$D$20-'Weather Data'!G2280,0),MAX('DDD Model Calculations'!$D$20-AVERAGE('Weather Data'!G2279,'Weather Data'!G2281),0))</f>
        <v>17.699999988079071</v>
      </c>
      <c r="L2280" s="2">
        <f t="shared" si="175"/>
        <v>43918</v>
      </c>
      <c r="M2280">
        <f t="shared" si="176"/>
        <v>24179.800005197525</v>
      </c>
      <c r="N2280">
        <f t="shared" si="177"/>
        <v>25323.099999323487</v>
      </c>
      <c r="O2280">
        <f t="shared" si="178"/>
        <v>29186.499998986721</v>
      </c>
      <c r="P2280">
        <f t="shared" si="179"/>
        <v>35786.00000359118</v>
      </c>
    </row>
    <row r="2281" spans="1:16" x14ac:dyDescent="0.4">
      <c r="A2281" s="1">
        <v>2020</v>
      </c>
      <c r="B2281" s="1">
        <v>3</v>
      </c>
      <c r="C2281" s="1">
        <v>29</v>
      </c>
      <c r="D2281" s="1">
        <v>11.5</v>
      </c>
      <c r="E2281" s="1">
        <v>12.10000038146973</v>
      </c>
      <c r="F2281" s="1">
        <v>5.5</v>
      </c>
      <c r="G2281" s="1">
        <v>5</v>
      </c>
      <c r="H2281">
        <f>IF(D2281&lt;&gt;"",MAX('DDD Model Calculations'!$D$20-'Weather Data'!D2281,0),MAX('DDD Model Calculations'!$D$20-AVERAGE('Weather Data'!D2280,'Weather Data'!D2282),0))</f>
        <v>6.5</v>
      </c>
      <c r="I2281">
        <f>IF(E2281&lt;&gt;"",MAX('DDD Model Calculations'!$D$20-'Weather Data'!E2281,0),MAX('DDD Model Calculations'!$D$20-AVERAGE('Weather Data'!E2280,'Weather Data'!E2282),0))</f>
        <v>5.8999996185302699</v>
      </c>
      <c r="J2281">
        <f>IF(F2281&lt;&gt;"",MAX('DDD Model Calculations'!$D$20-'Weather Data'!F2281,0),MAX('DDD Model Calculations'!$D$20-AVERAGE('Weather Data'!F2280,'Weather Data'!F2282),0))</f>
        <v>12.5</v>
      </c>
      <c r="K2281">
        <f>IF(G2281&lt;&gt;"",MAX('DDD Model Calculations'!$D$20-'Weather Data'!G2281,0),MAX('DDD Model Calculations'!$D$20-AVERAGE('Weather Data'!G2280,'Weather Data'!G2282),0))</f>
        <v>13</v>
      </c>
      <c r="L2281" s="2">
        <f t="shared" si="175"/>
        <v>43919</v>
      </c>
      <c r="M2281">
        <f t="shared" si="176"/>
        <v>24186.300005197525</v>
      </c>
      <c r="N2281">
        <f t="shared" si="177"/>
        <v>25328.999998942018</v>
      </c>
      <c r="O2281">
        <f t="shared" si="178"/>
        <v>29198.999998986721</v>
      </c>
      <c r="P2281">
        <f t="shared" si="179"/>
        <v>35799.00000359118</v>
      </c>
    </row>
    <row r="2282" spans="1:16" x14ac:dyDescent="0.4">
      <c r="A2282" s="1">
        <v>2020</v>
      </c>
      <c r="B2282" s="1">
        <v>3</v>
      </c>
      <c r="C2282" s="1">
        <v>30</v>
      </c>
      <c r="D2282" s="1">
        <v>6.8000001907348633</v>
      </c>
      <c r="E2282" s="1">
        <v>5.1999998092651367</v>
      </c>
      <c r="F2282" s="1">
        <v>5.0999999046325684</v>
      </c>
      <c r="G2282" s="1"/>
      <c r="H2282">
        <f>IF(D2282&lt;&gt;"",MAX('DDD Model Calculations'!$D$20-'Weather Data'!D2282,0),MAX('DDD Model Calculations'!$D$20-AVERAGE('Weather Data'!D2281,'Weather Data'!D2283),0))</f>
        <v>11.199999809265137</v>
      </c>
      <c r="I2282">
        <f>IF(E2282&lt;&gt;"",MAX('DDD Model Calculations'!$D$20-'Weather Data'!E2282,0),MAX('DDD Model Calculations'!$D$20-AVERAGE('Weather Data'!E2281,'Weather Data'!E2283),0))</f>
        <v>12.800000190734863</v>
      </c>
      <c r="J2282">
        <f>IF(F2282&lt;&gt;"",MAX('DDD Model Calculations'!$D$20-'Weather Data'!F2282,0),MAX('DDD Model Calculations'!$D$20-AVERAGE('Weather Data'!F2281,'Weather Data'!F2283),0))</f>
        <v>12.900000095367432</v>
      </c>
      <c r="K2282">
        <f>IF(G2282&lt;&gt;"",MAX('DDD Model Calculations'!$D$20-'Weather Data'!G2282,0),MAX('DDD Model Calculations'!$D$20-AVERAGE('Weather Data'!G2281,'Weather Data'!G2283),0))</f>
        <v>16.050000011920929</v>
      </c>
      <c r="L2282" s="2">
        <f t="shared" si="175"/>
        <v>43920</v>
      </c>
      <c r="M2282">
        <f t="shared" si="176"/>
        <v>24197.50000500679</v>
      </c>
      <c r="N2282">
        <f t="shared" si="177"/>
        <v>25341.799999132752</v>
      </c>
      <c r="O2282">
        <f t="shared" si="178"/>
        <v>29211.899999082088</v>
      </c>
      <c r="P2282">
        <f t="shared" si="179"/>
        <v>35815.050003603101</v>
      </c>
    </row>
    <row r="2283" spans="1:16" x14ac:dyDescent="0.4">
      <c r="A2283" s="1">
        <v>2020</v>
      </c>
      <c r="B2283" s="1">
        <v>3</v>
      </c>
      <c r="C2283" s="1">
        <v>31</v>
      </c>
      <c r="D2283" s="1">
        <v>5.5</v>
      </c>
      <c r="E2283" s="1">
        <v>5.5</v>
      </c>
      <c r="F2283" s="1">
        <v>3.7999999523162842</v>
      </c>
      <c r="G2283" s="1">
        <v>-1.1000000238418579</v>
      </c>
      <c r="H2283">
        <f>IF(D2283&lt;&gt;"",MAX('DDD Model Calculations'!$D$20-'Weather Data'!D2283,0),MAX('DDD Model Calculations'!$D$20-AVERAGE('Weather Data'!D2282,'Weather Data'!D2284),0))</f>
        <v>12.5</v>
      </c>
      <c r="I2283">
        <f>IF(E2283&lt;&gt;"",MAX('DDD Model Calculations'!$D$20-'Weather Data'!E2283,0),MAX('DDD Model Calculations'!$D$20-AVERAGE('Weather Data'!E2282,'Weather Data'!E2284),0))</f>
        <v>12.5</v>
      </c>
      <c r="J2283">
        <f>IF(F2283&lt;&gt;"",MAX('DDD Model Calculations'!$D$20-'Weather Data'!F2283,0),MAX('DDD Model Calculations'!$D$20-AVERAGE('Weather Data'!F2282,'Weather Data'!F2284),0))</f>
        <v>14.200000047683716</v>
      </c>
      <c r="K2283">
        <f>IF(G2283&lt;&gt;"",MAX('DDD Model Calculations'!$D$20-'Weather Data'!G2283,0),MAX('DDD Model Calculations'!$D$20-AVERAGE('Weather Data'!G2282,'Weather Data'!G2284),0))</f>
        <v>19.100000023841858</v>
      </c>
      <c r="L2283" s="2">
        <f t="shared" si="175"/>
        <v>43921</v>
      </c>
      <c r="M2283">
        <f t="shared" si="176"/>
        <v>24210.00000500679</v>
      </c>
      <c r="N2283">
        <f t="shared" si="177"/>
        <v>25354.299999132752</v>
      </c>
      <c r="O2283">
        <f t="shared" si="178"/>
        <v>29226.099999129772</v>
      </c>
      <c r="P2283">
        <f t="shared" si="179"/>
        <v>35834.150003626943</v>
      </c>
    </row>
    <row r="2284" spans="1:16" x14ac:dyDescent="0.4">
      <c r="A2284" s="1">
        <v>2020</v>
      </c>
      <c r="B2284" s="1">
        <v>4</v>
      </c>
      <c r="C2284" s="1">
        <v>1</v>
      </c>
      <c r="D2284" s="1">
        <v>5.5999999046325684</v>
      </c>
      <c r="E2284" s="1">
        <v>5.6999998092651367</v>
      </c>
      <c r="F2284" s="1">
        <v>2.4000000953674321</v>
      </c>
      <c r="G2284" s="1">
        <v>1.5</v>
      </c>
      <c r="H2284">
        <f>IF(D2284&lt;&gt;"",MAX('DDD Model Calculations'!$D$20-'Weather Data'!D2284,0),MAX('DDD Model Calculations'!$D$20-AVERAGE('Weather Data'!D2283,'Weather Data'!D2285),0))</f>
        <v>12.400000095367432</v>
      </c>
      <c r="I2284">
        <f>IF(E2284&lt;&gt;"",MAX('DDD Model Calculations'!$D$20-'Weather Data'!E2284,0),MAX('DDD Model Calculations'!$D$20-AVERAGE('Weather Data'!E2283,'Weather Data'!E2285),0))</f>
        <v>12.300000190734863</v>
      </c>
      <c r="J2284">
        <f>IF(F2284&lt;&gt;"",MAX('DDD Model Calculations'!$D$20-'Weather Data'!F2284,0),MAX('DDD Model Calculations'!$D$20-AVERAGE('Weather Data'!F2283,'Weather Data'!F2285),0))</f>
        <v>15.599999904632568</v>
      </c>
      <c r="K2284">
        <f>IF(G2284&lt;&gt;"",MAX('DDD Model Calculations'!$D$20-'Weather Data'!G2284,0),MAX('DDD Model Calculations'!$D$20-AVERAGE('Weather Data'!G2283,'Weather Data'!G2285),0))</f>
        <v>16.5</v>
      </c>
      <c r="L2284" s="2">
        <f t="shared" si="175"/>
        <v>43922</v>
      </c>
      <c r="M2284">
        <f t="shared" si="176"/>
        <v>24222.400005102158</v>
      </c>
      <c r="N2284">
        <f t="shared" si="177"/>
        <v>25366.599999323487</v>
      </c>
      <c r="O2284">
        <f t="shared" si="178"/>
        <v>29241.699999034405</v>
      </c>
      <c r="P2284">
        <f t="shared" si="179"/>
        <v>35850.650003626943</v>
      </c>
    </row>
    <row r="2285" spans="1:16" x14ac:dyDescent="0.4">
      <c r="A2285" s="1">
        <v>2020</v>
      </c>
      <c r="B2285" s="1">
        <v>4</v>
      </c>
      <c r="C2285" s="1">
        <v>2</v>
      </c>
      <c r="D2285" s="1">
        <v>8.3000001907348633</v>
      </c>
      <c r="E2285" s="1">
        <v>5.8000001907348633</v>
      </c>
      <c r="F2285" s="1">
        <v>4.6999998092651367</v>
      </c>
      <c r="G2285" s="1">
        <v>1.5</v>
      </c>
      <c r="H2285">
        <f>IF(D2285&lt;&gt;"",MAX('DDD Model Calculations'!$D$20-'Weather Data'!D2285,0),MAX('DDD Model Calculations'!$D$20-AVERAGE('Weather Data'!D2284,'Weather Data'!D2286),0))</f>
        <v>9.6999998092651367</v>
      </c>
      <c r="I2285">
        <f>IF(E2285&lt;&gt;"",MAX('DDD Model Calculations'!$D$20-'Weather Data'!E2285,0),MAX('DDD Model Calculations'!$D$20-AVERAGE('Weather Data'!E2284,'Weather Data'!E2286),0))</f>
        <v>12.199999809265137</v>
      </c>
      <c r="J2285">
        <f>IF(F2285&lt;&gt;"",MAX('DDD Model Calculations'!$D$20-'Weather Data'!F2285,0),MAX('DDD Model Calculations'!$D$20-AVERAGE('Weather Data'!F2284,'Weather Data'!F2286),0))</f>
        <v>13.300000190734863</v>
      </c>
      <c r="K2285">
        <f>IF(G2285&lt;&gt;"",MAX('DDD Model Calculations'!$D$20-'Weather Data'!G2285,0),MAX('DDD Model Calculations'!$D$20-AVERAGE('Weather Data'!G2284,'Weather Data'!G2286),0))</f>
        <v>16.5</v>
      </c>
      <c r="L2285" s="2">
        <f t="shared" si="175"/>
        <v>43923</v>
      </c>
      <c r="M2285">
        <f t="shared" si="176"/>
        <v>24232.100004911423</v>
      </c>
      <c r="N2285">
        <f t="shared" si="177"/>
        <v>25378.799999132752</v>
      </c>
      <c r="O2285">
        <f t="shared" si="178"/>
        <v>29254.99999922514</v>
      </c>
      <c r="P2285">
        <f t="shared" si="179"/>
        <v>35867.150003626943</v>
      </c>
    </row>
    <row r="2286" spans="1:16" x14ac:dyDescent="0.4">
      <c r="A2286" s="1">
        <v>2020</v>
      </c>
      <c r="B2286" s="1">
        <v>4</v>
      </c>
      <c r="C2286" s="1">
        <v>3</v>
      </c>
      <c r="D2286" s="1">
        <v>6.5999999046325684</v>
      </c>
      <c r="E2286" s="1">
        <v>5.5999999046325684</v>
      </c>
      <c r="F2286" s="1">
        <v>6.9000000953674316</v>
      </c>
      <c r="G2286" s="1">
        <v>1.700000047683716</v>
      </c>
      <c r="H2286">
        <f>IF(D2286&lt;&gt;"",MAX('DDD Model Calculations'!$D$20-'Weather Data'!D2286,0),MAX('DDD Model Calculations'!$D$20-AVERAGE('Weather Data'!D2285,'Weather Data'!D2287),0))</f>
        <v>11.400000095367432</v>
      </c>
      <c r="I2286">
        <f>IF(E2286&lt;&gt;"",MAX('DDD Model Calculations'!$D$20-'Weather Data'!E2286,0),MAX('DDD Model Calculations'!$D$20-AVERAGE('Weather Data'!E2285,'Weather Data'!E2287),0))</f>
        <v>12.400000095367432</v>
      </c>
      <c r="J2286">
        <f>IF(F2286&lt;&gt;"",MAX('DDD Model Calculations'!$D$20-'Weather Data'!F2286,0),MAX('DDD Model Calculations'!$D$20-AVERAGE('Weather Data'!F2285,'Weather Data'!F2287),0))</f>
        <v>11.099999904632568</v>
      </c>
      <c r="K2286">
        <f>IF(G2286&lt;&gt;"",MAX('DDD Model Calculations'!$D$20-'Weather Data'!G2286,0),MAX('DDD Model Calculations'!$D$20-AVERAGE('Weather Data'!G2285,'Weather Data'!G2287),0))</f>
        <v>16.299999952316284</v>
      </c>
      <c r="L2286" s="2">
        <f t="shared" si="175"/>
        <v>43924</v>
      </c>
      <c r="M2286">
        <f t="shared" si="176"/>
        <v>24243.50000500679</v>
      </c>
      <c r="N2286">
        <f t="shared" si="177"/>
        <v>25391.19999922812</v>
      </c>
      <c r="O2286">
        <f t="shared" si="178"/>
        <v>29266.099999129772</v>
      </c>
      <c r="P2286">
        <f t="shared" si="179"/>
        <v>35883.450003579259</v>
      </c>
    </row>
    <row r="2287" spans="1:16" x14ac:dyDescent="0.4">
      <c r="A2287" s="1">
        <v>2020</v>
      </c>
      <c r="B2287" s="1">
        <v>4</v>
      </c>
      <c r="C2287" s="1">
        <v>4</v>
      </c>
      <c r="D2287" s="1">
        <v>8.3000001907348633</v>
      </c>
      <c r="E2287" s="1">
        <v>7.6999998092651367</v>
      </c>
      <c r="F2287" s="1">
        <v>8.3000001907348633</v>
      </c>
      <c r="G2287" s="1">
        <v>-0.60000002384185791</v>
      </c>
      <c r="H2287">
        <f>IF(D2287&lt;&gt;"",MAX('DDD Model Calculations'!$D$20-'Weather Data'!D2287,0),MAX('DDD Model Calculations'!$D$20-AVERAGE('Weather Data'!D2286,'Weather Data'!D2288),0))</f>
        <v>9.6999998092651367</v>
      </c>
      <c r="I2287">
        <f>IF(E2287&lt;&gt;"",MAX('DDD Model Calculations'!$D$20-'Weather Data'!E2287,0),MAX('DDD Model Calculations'!$D$20-AVERAGE('Weather Data'!E2286,'Weather Data'!E2288),0))</f>
        <v>10.300000190734863</v>
      </c>
      <c r="J2287">
        <f>IF(F2287&lt;&gt;"",MAX('DDD Model Calculations'!$D$20-'Weather Data'!F2287,0),MAX('DDD Model Calculations'!$D$20-AVERAGE('Weather Data'!F2286,'Weather Data'!F2288),0))</f>
        <v>9.6999998092651367</v>
      </c>
      <c r="K2287">
        <f>IF(G2287&lt;&gt;"",MAX('DDD Model Calculations'!$D$20-'Weather Data'!G2287,0),MAX('DDD Model Calculations'!$D$20-AVERAGE('Weather Data'!G2286,'Weather Data'!G2288),0))</f>
        <v>18.600000023841858</v>
      </c>
      <c r="L2287" s="2">
        <f t="shared" si="175"/>
        <v>43925</v>
      </c>
      <c r="M2287">
        <f t="shared" si="176"/>
        <v>24253.200004816055</v>
      </c>
      <c r="N2287">
        <f t="shared" si="177"/>
        <v>25401.499999418855</v>
      </c>
      <c r="O2287">
        <f t="shared" si="178"/>
        <v>29275.799998939037</v>
      </c>
      <c r="P2287">
        <f t="shared" si="179"/>
        <v>35902.050003603101</v>
      </c>
    </row>
    <row r="2288" spans="1:16" x14ac:dyDescent="0.4">
      <c r="A2288" s="1">
        <v>2020</v>
      </c>
      <c r="B2288" s="1">
        <v>4</v>
      </c>
      <c r="C2288" s="1">
        <v>5</v>
      </c>
      <c r="D2288" s="1">
        <v>6.0999999046325684</v>
      </c>
      <c r="E2288" s="1">
        <v>3.7999999523162842</v>
      </c>
      <c r="F2288" s="1">
        <v>5.0999999046325684</v>
      </c>
      <c r="G2288" s="1">
        <v>-1.1000000238418579</v>
      </c>
      <c r="H2288">
        <f>IF(D2288&lt;&gt;"",MAX('DDD Model Calculations'!$D$20-'Weather Data'!D2288,0),MAX('DDD Model Calculations'!$D$20-AVERAGE('Weather Data'!D2287,'Weather Data'!D2289),0))</f>
        <v>11.900000095367432</v>
      </c>
      <c r="I2288">
        <f>IF(E2288&lt;&gt;"",MAX('DDD Model Calculations'!$D$20-'Weather Data'!E2288,0),MAX('DDD Model Calculations'!$D$20-AVERAGE('Weather Data'!E2287,'Weather Data'!E2289),0))</f>
        <v>14.200000047683716</v>
      </c>
      <c r="J2288">
        <f>IF(F2288&lt;&gt;"",MAX('DDD Model Calculations'!$D$20-'Weather Data'!F2288,0),MAX('DDD Model Calculations'!$D$20-AVERAGE('Weather Data'!F2287,'Weather Data'!F2289),0))</f>
        <v>12.900000095367432</v>
      </c>
      <c r="K2288">
        <f>IF(G2288&lt;&gt;"",MAX('DDD Model Calculations'!$D$20-'Weather Data'!G2288,0),MAX('DDD Model Calculations'!$D$20-AVERAGE('Weather Data'!G2287,'Weather Data'!G2289),0))</f>
        <v>19.100000023841858</v>
      </c>
      <c r="L2288" s="2">
        <f t="shared" si="175"/>
        <v>43926</v>
      </c>
      <c r="M2288">
        <f t="shared" si="176"/>
        <v>24265.100004911423</v>
      </c>
      <c r="N2288">
        <f t="shared" si="177"/>
        <v>25415.699999466538</v>
      </c>
      <c r="O2288">
        <f t="shared" si="178"/>
        <v>29288.699999034405</v>
      </c>
      <c r="P2288">
        <f t="shared" si="179"/>
        <v>35921.150003626943</v>
      </c>
    </row>
    <row r="2289" spans="1:16" x14ac:dyDescent="0.4">
      <c r="A2289" s="1">
        <v>2020</v>
      </c>
      <c r="B2289" s="1">
        <v>4</v>
      </c>
      <c r="C2289" s="1">
        <v>6</v>
      </c>
      <c r="D2289" s="1">
        <v>7</v>
      </c>
      <c r="E2289" s="1">
        <v>6</v>
      </c>
      <c r="F2289" s="1">
        <v>6</v>
      </c>
      <c r="G2289" s="1">
        <v>4.6999998092651367</v>
      </c>
      <c r="H2289">
        <f>IF(D2289&lt;&gt;"",MAX('DDD Model Calculations'!$D$20-'Weather Data'!D2289,0),MAX('DDD Model Calculations'!$D$20-AVERAGE('Weather Data'!D2288,'Weather Data'!D2290),0))</f>
        <v>11</v>
      </c>
      <c r="I2289">
        <f>IF(E2289&lt;&gt;"",MAX('DDD Model Calculations'!$D$20-'Weather Data'!E2289,0),MAX('DDD Model Calculations'!$D$20-AVERAGE('Weather Data'!E2288,'Weather Data'!E2290),0))</f>
        <v>12</v>
      </c>
      <c r="J2289">
        <f>IF(F2289&lt;&gt;"",MAX('DDD Model Calculations'!$D$20-'Weather Data'!F2289,0),MAX('DDD Model Calculations'!$D$20-AVERAGE('Weather Data'!F2288,'Weather Data'!F2290),0))</f>
        <v>12</v>
      </c>
      <c r="K2289">
        <f>IF(G2289&lt;&gt;"",MAX('DDD Model Calculations'!$D$20-'Weather Data'!G2289,0),MAX('DDD Model Calculations'!$D$20-AVERAGE('Weather Data'!G2288,'Weather Data'!G2290),0))</f>
        <v>13.300000190734863</v>
      </c>
      <c r="L2289" s="2">
        <f t="shared" si="175"/>
        <v>43927</v>
      </c>
      <c r="M2289">
        <f t="shared" si="176"/>
        <v>24276.100004911423</v>
      </c>
      <c r="N2289">
        <f t="shared" si="177"/>
        <v>25427.699999466538</v>
      </c>
      <c r="O2289">
        <f t="shared" si="178"/>
        <v>29300.699999034405</v>
      </c>
      <c r="P2289">
        <f t="shared" si="179"/>
        <v>35934.450003817677</v>
      </c>
    </row>
    <row r="2290" spans="1:16" x14ac:dyDescent="0.4">
      <c r="A2290" s="1">
        <v>2020</v>
      </c>
      <c r="B2290" s="1">
        <v>4</v>
      </c>
      <c r="C2290" s="1">
        <v>7</v>
      </c>
      <c r="D2290" s="1">
        <v>9.1000003814697266</v>
      </c>
      <c r="E2290" s="1">
        <v>8.8999996185302734</v>
      </c>
      <c r="F2290" s="1">
        <v>6.0999999046325684</v>
      </c>
      <c r="G2290" s="1">
        <v>2.0999999046325679</v>
      </c>
      <c r="H2290">
        <f>IF(D2290&lt;&gt;"",MAX('DDD Model Calculations'!$D$20-'Weather Data'!D2290,0),MAX('DDD Model Calculations'!$D$20-AVERAGE('Weather Data'!D2289,'Weather Data'!D2291),0))</f>
        <v>8.8999996185302734</v>
      </c>
      <c r="I2290">
        <f>IF(E2290&lt;&gt;"",MAX('DDD Model Calculations'!$D$20-'Weather Data'!E2290,0),MAX('DDD Model Calculations'!$D$20-AVERAGE('Weather Data'!E2289,'Weather Data'!E2291),0))</f>
        <v>9.1000003814697266</v>
      </c>
      <c r="J2290">
        <f>IF(F2290&lt;&gt;"",MAX('DDD Model Calculations'!$D$20-'Weather Data'!F2290,0),MAX('DDD Model Calculations'!$D$20-AVERAGE('Weather Data'!F2289,'Weather Data'!F2291),0))</f>
        <v>11.900000095367432</v>
      </c>
      <c r="K2290">
        <f>IF(G2290&lt;&gt;"",MAX('DDD Model Calculations'!$D$20-'Weather Data'!G2290,0),MAX('DDD Model Calculations'!$D$20-AVERAGE('Weather Data'!G2289,'Weather Data'!G2291),0))</f>
        <v>15.900000095367432</v>
      </c>
      <c r="L2290" s="2">
        <f t="shared" si="175"/>
        <v>43928</v>
      </c>
      <c r="M2290">
        <f t="shared" si="176"/>
        <v>24285.000004529953</v>
      </c>
      <c r="N2290">
        <f t="shared" si="177"/>
        <v>25436.799999848008</v>
      </c>
      <c r="O2290">
        <f t="shared" si="178"/>
        <v>29312.599999129772</v>
      </c>
      <c r="P2290">
        <f t="shared" si="179"/>
        <v>35950.350003913045</v>
      </c>
    </row>
    <row r="2291" spans="1:16" x14ac:dyDescent="0.4">
      <c r="A2291" s="1">
        <v>2020</v>
      </c>
      <c r="B2291" s="1">
        <v>4</v>
      </c>
      <c r="C2291" s="1">
        <v>8</v>
      </c>
      <c r="D2291" s="1">
        <v>9.6999998092651367</v>
      </c>
      <c r="E2291" s="1">
        <v>10.30000019073486</v>
      </c>
      <c r="F2291" s="1">
        <v>4.1999998092651367</v>
      </c>
      <c r="G2291" s="1">
        <v>3.7000000476837158</v>
      </c>
      <c r="H2291">
        <f>IF(D2291&lt;&gt;"",MAX('DDD Model Calculations'!$D$20-'Weather Data'!D2291,0),MAX('DDD Model Calculations'!$D$20-AVERAGE('Weather Data'!D2290,'Weather Data'!D2292),0))</f>
        <v>8.3000001907348633</v>
      </c>
      <c r="I2291">
        <f>IF(E2291&lt;&gt;"",MAX('DDD Model Calculations'!$D$20-'Weather Data'!E2291,0),MAX('DDD Model Calculations'!$D$20-AVERAGE('Weather Data'!E2290,'Weather Data'!E2292),0))</f>
        <v>7.6999998092651403</v>
      </c>
      <c r="J2291">
        <f>IF(F2291&lt;&gt;"",MAX('DDD Model Calculations'!$D$20-'Weather Data'!F2291,0),MAX('DDD Model Calculations'!$D$20-AVERAGE('Weather Data'!F2290,'Weather Data'!F2292),0))</f>
        <v>13.800000190734863</v>
      </c>
      <c r="K2291">
        <f>IF(G2291&lt;&gt;"",MAX('DDD Model Calculations'!$D$20-'Weather Data'!G2291,0),MAX('DDD Model Calculations'!$D$20-AVERAGE('Weather Data'!G2290,'Weather Data'!G2292),0))</f>
        <v>14.299999952316284</v>
      </c>
      <c r="L2291" s="2">
        <f t="shared" si="175"/>
        <v>43929</v>
      </c>
      <c r="M2291">
        <f t="shared" si="176"/>
        <v>24293.300004720688</v>
      </c>
      <c r="N2291">
        <f t="shared" si="177"/>
        <v>25444.499999657273</v>
      </c>
      <c r="O2291">
        <f t="shared" si="178"/>
        <v>29326.399999320507</v>
      </c>
      <c r="P2291">
        <f t="shared" si="179"/>
        <v>35964.650003865361</v>
      </c>
    </row>
    <row r="2292" spans="1:16" x14ac:dyDescent="0.4">
      <c r="A2292" s="1">
        <v>2020</v>
      </c>
      <c r="B2292" s="1">
        <v>4</v>
      </c>
      <c r="C2292" s="1">
        <v>9</v>
      </c>
      <c r="D2292" s="1">
        <v>5.0999999046325684</v>
      </c>
      <c r="E2292" s="1">
        <v>4.0999999046325684</v>
      </c>
      <c r="F2292" s="1">
        <v>4.1999998092651367</v>
      </c>
      <c r="G2292" s="1">
        <v>1.700000047683716</v>
      </c>
      <c r="H2292">
        <f>IF(D2292&lt;&gt;"",MAX('DDD Model Calculations'!$D$20-'Weather Data'!D2292,0),MAX('DDD Model Calculations'!$D$20-AVERAGE('Weather Data'!D2291,'Weather Data'!D2293),0))</f>
        <v>12.900000095367432</v>
      </c>
      <c r="I2292">
        <f>IF(E2292&lt;&gt;"",MAX('DDD Model Calculations'!$D$20-'Weather Data'!E2292,0),MAX('DDD Model Calculations'!$D$20-AVERAGE('Weather Data'!E2291,'Weather Data'!E2293),0))</f>
        <v>13.900000095367432</v>
      </c>
      <c r="J2292">
        <f>IF(F2292&lt;&gt;"",MAX('DDD Model Calculations'!$D$20-'Weather Data'!F2292,0),MAX('DDD Model Calculations'!$D$20-AVERAGE('Weather Data'!F2291,'Weather Data'!F2293),0))</f>
        <v>13.800000190734863</v>
      </c>
      <c r="K2292">
        <f>IF(G2292&lt;&gt;"",MAX('DDD Model Calculations'!$D$20-'Weather Data'!G2292,0),MAX('DDD Model Calculations'!$D$20-AVERAGE('Weather Data'!G2291,'Weather Data'!G2293),0))</f>
        <v>16.299999952316284</v>
      </c>
      <c r="L2292" s="2">
        <f t="shared" si="175"/>
        <v>43930</v>
      </c>
      <c r="M2292">
        <f t="shared" si="176"/>
        <v>24306.200004816055</v>
      </c>
      <c r="N2292">
        <f t="shared" si="177"/>
        <v>25458.399999752641</v>
      </c>
      <c r="O2292">
        <f t="shared" si="178"/>
        <v>29340.199999511242</v>
      </c>
      <c r="P2292">
        <f t="shared" si="179"/>
        <v>35980.950003817677</v>
      </c>
    </row>
    <row r="2293" spans="1:16" x14ac:dyDescent="0.4">
      <c r="A2293" s="1">
        <v>2020</v>
      </c>
      <c r="B2293" s="1">
        <v>4</v>
      </c>
      <c r="C2293" s="1">
        <v>10</v>
      </c>
      <c r="D2293" s="1">
        <v>3.9000000953674321</v>
      </c>
      <c r="E2293" s="1">
        <v>1.6000000238418579</v>
      </c>
      <c r="F2293" s="1">
        <v>2.5</v>
      </c>
      <c r="G2293" s="1">
        <v>2.2000000476837158</v>
      </c>
      <c r="H2293">
        <f>IF(D2293&lt;&gt;"",MAX('DDD Model Calculations'!$D$20-'Weather Data'!D2293,0),MAX('DDD Model Calculations'!$D$20-AVERAGE('Weather Data'!D2292,'Weather Data'!D2294),0))</f>
        <v>14.099999904632568</v>
      </c>
      <c r="I2293">
        <f>IF(E2293&lt;&gt;"",MAX('DDD Model Calculations'!$D$20-'Weather Data'!E2293,0),MAX('DDD Model Calculations'!$D$20-AVERAGE('Weather Data'!E2292,'Weather Data'!E2294),0))</f>
        <v>16.399999976158142</v>
      </c>
      <c r="J2293">
        <f>IF(F2293&lt;&gt;"",MAX('DDD Model Calculations'!$D$20-'Weather Data'!F2293,0),MAX('DDD Model Calculations'!$D$20-AVERAGE('Weather Data'!F2292,'Weather Data'!F2294),0))</f>
        <v>15.5</v>
      </c>
      <c r="K2293">
        <f>IF(G2293&lt;&gt;"",MAX('DDD Model Calculations'!$D$20-'Weather Data'!G2293,0),MAX('DDD Model Calculations'!$D$20-AVERAGE('Weather Data'!G2292,'Weather Data'!G2294),0))</f>
        <v>15.799999952316284</v>
      </c>
      <c r="L2293" s="2">
        <f t="shared" si="175"/>
        <v>43931</v>
      </c>
      <c r="M2293">
        <f t="shared" si="176"/>
        <v>24320.300004720688</v>
      </c>
      <c r="N2293">
        <f t="shared" si="177"/>
        <v>25474.799999728799</v>
      </c>
      <c r="O2293">
        <f t="shared" si="178"/>
        <v>29355.699999511242</v>
      </c>
      <c r="P2293">
        <f t="shared" si="179"/>
        <v>35996.750003769994</v>
      </c>
    </row>
    <row r="2294" spans="1:16" x14ac:dyDescent="0.4">
      <c r="A2294" s="1">
        <v>2020</v>
      </c>
      <c r="B2294" s="1">
        <v>4</v>
      </c>
      <c r="C2294" s="1">
        <v>11</v>
      </c>
      <c r="D2294" s="1">
        <v>3.7000000476837158</v>
      </c>
      <c r="E2294" s="1">
        <v>3.5</v>
      </c>
      <c r="F2294" s="1">
        <v>3.4000000953674321</v>
      </c>
      <c r="G2294" s="1">
        <v>2.7000000476837158</v>
      </c>
      <c r="H2294">
        <f>IF(D2294&lt;&gt;"",MAX('DDD Model Calculations'!$D$20-'Weather Data'!D2294,0),MAX('DDD Model Calculations'!$D$20-AVERAGE('Weather Data'!D2293,'Weather Data'!D2295),0))</f>
        <v>14.299999952316284</v>
      </c>
      <c r="I2294">
        <f>IF(E2294&lt;&gt;"",MAX('DDD Model Calculations'!$D$20-'Weather Data'!E2294,0),MAX('DDD Model Calculations'!$D$20-AVERAGE('Weather Data'!E2293,'Weather Data'!E2295),0))</f>
        <v>14.5</v>
      </c>
      <c r="J2294">
        <f>IF(F2294&lt;&gt;"",MAX('DDD Model Calculations'!$D$20-'Weather Data'!F2294,0),MAX('DDD Model Calculations'!$D$20-AVERAGE('Weather Data'!F2293,'Weather Data'!F2295),0))</f>
        <v>14.599999904632568</v>
      </c>
      <c r="K2294">
        <f>IF(G2294&lt;&gt;"",MAX('DDD Model Calculations'!$D$20-'Weather Data'!G2294,0),MAX('DDD Model Calculations'!$D$20-AVERAGE('Weather Data'!G2293,'Weather Data'!G2295),0))</f>
        <v>15.299999952316284</v>
      </c>
      <c r="L2294" s="2">
        <f t="shared" si="175"/>
        <v>43932</v>
      </c>
      <c r="M2294">
        <f t="shared" si="176"/>
        <v>24334.600004673004</v>
      </c>
      <c r="N2294">
        <f t="shared" si="177"/>
        <v>25489.299999728799</v>
      </c>
      <c r="O2294">
        <f t="shared" si="178"/>
        <v>29370.299999415874</v>
      </c>
      <c r="P2294">
        <f t="shared" si="179"/>
        <v>36012.05000372231</v>
      </c>
    </row>
    <row r="2295" spans="1:16" x14ac:dyDescent="0.4">
      <c r="A2295" s="1">
        <v>2020</v>
      </c>
      <c r="B2295" s="1">
        <v>4</v>
      </c>
      <c r="C2295" s="1">
        <v>12</v>
      </c>
      <c r="D2295" s="1">
        <v>8.8000001907348633</v>
      </c>
      <c r="E2295" s="1">
        <v>9.3000001907348633</v>
      </c>
      <c r="F2295" s="1">
        <v>4.9000000953674316</v>
      </c>
      <c r="G2295" s="1">
        <v>-0.40000000596046448</v>
      </c>
      <c r="H2295">
        <f>IF(D2295&lt;&gt;"",MAX('DDD Model Calculations'!$D$20-'Weather Data'!D2295,0),MAX('DDD Model Calculations'!$D$20-AVERAGE('Weather Data'!D2294,'Weather Data'!D2296),0))</f>
        <v>9.1999998092651367</v>
      </c>
      <c r="I2295">
        <f>IF(E2295&lt;&gt;"",MAX('DDD Model Calculations'!$D$20-'Weather Data'!E2295,0),MAX('DDD Model Calculations'!$D$20-AVERAGE('Weather Data'!E2294,'Weather Data'!E2296),0))</f>
        <v>8.6999998092651367</v>
      </c>
      <c r="J2295">
        <f>IF(F2295&lt;&gt;"",MAX('DDD Model Calculations'!$D$20-'Weather Data'!F2295,0),MAX('DDD Model Calculations'!$D$20-AVERAGE('Weather Data'!F2294,'Weather Data'!F2296),0))</f>
        <v>13.099999904632568</v>
      </c>
      <c r="K2295">
        <f>IF(G2295&lt;&gt;"",MAX('DDD Model Calculations'!$D$20-'Weather Data'!G2295,0),MAX('DDD Model Calculations'!$D$20-AVERAGE('Weather Data'!G2294,'Weather Data'!G2296),0))</f>
        <v>18.400000005960464</v>
      </c>
      <c r="L2295" s="2">
        <f t="shared" si="175"/>
        <v>43933</v>
      </c>
      <c r="M2295">
        <f t="shared" si="176"/>
        <v>24343.800004482269</v>
      </c>
      <c r="N2295">
        <f t="shared" si="177"/>
        <v>25497.999999538064</v>
      </c>
      <c r="O2295">
        <f t="shared" si="178"/>
        <v>29383.399999320507</v>
      </c>
      <c r="P2295">
        <f t="shared" si="179"/>
        <v>36030.450003728271</v>
      </c>
    </row>
    <row r="2296" spans="1:16" x14ac:dyDescent="0.4">
      <c r="A2296" s="1">
        <v>2020</v>
      </c>
      <c r="B2296" s="1">
        <v>4</v>
      </c>
      <c r="C2296" s="1">
        <v>13</v>
      </c>
      <c r="D2296" s="1">
        <v>8.3999996185302734</v>
      </c>
      <c r="E2296" s="1">
        <v>6.4000000953674316</v>
      </c>
      <c r="F2296" s="1">
        <v>8.8999996185302734</v>
      </c>
      <c r="G2296" s="1">
        <v>-2.7000000476837158</v>
      </c>
      <c r="H2296">
        <f>IF(D2296&lt;&gt;"",MAX('DDD Model Calculations'!$D$20-'Weather Data'!D2296,0),MAX('DDD Model Calculations'!$D$20-AVERAGE('Weather Data'!D2295,'Weather Data'!D2297),0))</f>
        <v>9.6000003814697266</v>
      </c>
      <c r="I2296">
        <f>IF(E2296&lt;&gt;"",MAX('DDD Model Calculations'!$D$20-'Weather Data'!E2296,0),MAX('DDD Model Calculations'!$D$20-AVERAGE('Weather Data'!E2295,'Weather Data'!E2297),0))</f>
        <v>11.599999904632568</v>
      </c>
      <c r="J2296">
        <f>IF(F2296&lt;&gt;"",MAX('DDD Model Calculations'!$D$20-'Weather Data'!F2296,0),MAX('DDD Model Calculations'!$D$20-AVERAGE('Weather Data'!F2295,'Weather Data'!F2297),0))</f>
        <v>9.1000003814697266</v>
      </c>
      <c r="K2296">
        <f>IF(G2296&lt;&gt;"",MAX('DDD Model Calculations'!$D$20-'Weather Data'!G2296,0),MAX('DDD Model Calculations'!$D$20-AVERAGE('Weather Data'!G2295,'Weather Data'!G2297),0))</f>
        <v>20.700000047683716</v>
      </c>
      <c r="L2296" s="2">
        <f t="shared" si="175"/>
        <v>43934</v>
      </c>
      <c r="M2296">
        <f t="shared" si="176"/>
        <v>24353.400004863739</v>
      </c>
      <c r="N2296">
        <f t="shared" si="177"/>
        <v>25509.599999442697</v>
      </c>
      <c r="O2296">
        <f t="shared" si="178"/>
        <v>29392.499999701977</v>
      </c>
      <c r="P2296">
        <f t="shared" si="179"/>
        <v>36051.150003775954</v>
      </c>
    </row>
    <row r="2297" spans="1:16" x14ac:dyDescent="0.4">
      <c r="A2297" s="1">
        <v>2020</v>
      </c>
      <c r="B2297" s="1">
        <v>4</v>
      </c>
      <c r="C2297" s="1">
        <v>14</v>
      </c>
      <c r="D2297" s="1">
        <v>1.8999999761581421</v>
      </c>
      <c r="E2297" s="1">
        <v>1.5</v>
      </c>
      <c r="F2297" s="1">
        <v>3.7999999523162842</v>
      </c>
      <c r="G2297" s="1">
        <v>-4.0999999046325684</v>
      </c>
      <c r="H2297">
        <f>IF(D2297&lt;&gt;"",MAX('DDD Model Calculations'!$D$20-'Weather Data'!D2297,0),MAX('DDD Model Calculations'!$D$20-AVERAGE('Weather Data'!D2296,'Weather Data'!D2298),0))</f>
        <v>16.100000023841858</v>
      </c>
      <c r="I2297">
        <f>IF(E2297&lt;&gt;"",MAX('DDD Model Calculations'!$D$20-'Weather Data'!E2297,0),MAX('DDD Model Calculations'!$D$20-AVERAGE('Weather Data'!E2296,'Weather Data'!E2298),0))</f>
        <v>16.5</v>
      </c>
      <c r="J2297">
        <f>IF(F2297&lt;&gt;"",MAX('DDD Model Calculations'!$D$20-'Weather Data'!F2297,0),MAX('DDD Model Calculations'!$D$20-AVERAGE('Weather Data'!F2296,'Weather Data'!F2298),0))</f>
        <v>14.200000047683716</v>
      </c>
      <c r="K2297">
        <f>IF(G2297&lt;&gt;"",MAX('DDD Model Calculations'!$D$20-'Weather Data'!G2297,0),MAX('DDD Model Calculations'!$D$20-AVERAGE('Weather Data'!G2296,'Weather Data'!G2298),0))</f>
        <v>22.099999904632568</v>
      </c>
      <c r="L2297" s="2">
        <f t="shared" si="175"/>
        <v>43935</v>
      </c>
      <c r="M2297">
        <f t="shared" si="176"/>
        <v>24369.500004887581</v>
      </c>
      <c r="N2297">
        <f t="shared" si="177"/>
        <v>25526.099999442697</v>
      </c>
      <c r="O2297">
        <f t="shared" si="178"/>
        <v>29406.69999974966</v>
      </c>
      <c r="P2297">
        <f t="shared" si="179"/>
        <v>36073.250003680587</v>
      </c>
    </row>
    <row r="2298" spans="1:16" x14ac:dyDescent="0.4">
      <c r="A2298" s="1">
        <v>2020</v>
      </c>
      <c r="B2298" s="1">
        <v>4</v>
      </c>
      <c r="C2298" s="1">
        <v>15</v>
      </c>
      <c r="D2298" s="1">
        <v>-0.20000000298023221</v>
      </c>
      <c r="E2298" s="1">
        <v>-1.6000000238418579</v>
      </c>
      <c r="F2298" s="1">
        <v>0</v>
      </c>
      <c r="G2298" s="1">
        <v>-4.0999999046325684</v>
      </c>
      <c r="H2298">
        <f>IF(D2298&lt;&gt;"",MAX('DDD Model Calculations'!$D$20-'Weather Data'!D2298,0),MAX('DDD Model Calculations'!$D$20-AVERAGE('Weather Data'!D2297,'Weather Data'!D2299),0))</f>
        <v>18.200000002980232</v>
      </c>
      <c r="I2298">
        <f>IF(E2298&lt;&gt;"",MAX('DDD Model Calculations'!$D$20-'Weather Data'!E2298,0),MAX('DDD Model Calculations'!$D$20-AVERAGE('Weather Data'!E2297,'Weather Data'!E2299),0))</f>
        <v>19.600000023841858</v>
      </c>
      <c r="J2298">
        <f>IF(F2298&lt;&gt;"",MAX('DDD Model Calculations'!$D$20-'Weather Data'!F2298,0),MAX('DDD Model Calculations'!$D$20-AVERAGE('Weather Data'!F2297,'Weather Data'!F2299),0))</f>
        <v>18</v>
      </c>
      <c r="K2298">
        <f>IF(G2298&lt;&gt;"",MAX('DDD Model Calculations'!$D$20-'Weather Data'!G2298,0),MAX('DDD Model Calculations'!$D$20-AVERAGE('Weather Data'!G2297,'Weather Data'!G2299),0))</f>
        <v>22.099999904632568</v>
      </c>
      <c r="L2298" s="2">
        <f t="shared" si="175"/>
        <v>43936</v>
      </c>
      <c r="M2298">
        <f t="shared" si="176"/>
        <v>24387.700004890561</v>
      </c>
      <c r="N2298">
        <f t="shared" si="177"/>
        <v>25545.699999466538</v>
      </c>
      <c r="O2298">
        <f t="shared" si="178"/>
        <v>29424.69999974966</v>
      </c>
      <c r="P2298">
        <f t="shared" si="179"/>
        <v>36095.350003585219</v>
      </c>
    </row>
    <row r="2299" spans="1:16" x14ac:dyDescent="0.4">
      <c r="A2299" s="1">
        <v>2020</v>
      </c>
      <c r="B2299" s="1">
        <v>4</v>
      </c>
      <c r="C2299" s="1">
        <v>16</v>
      </c>
      <c r="D2299" s="1">
        <v>0.10000000149011611</v>
      </c>
      <c r="E2299" s="1">
        <v>-1.200000047683716</v>
      </c>
      <c r="F2299" s="1">
        <v>0.20000000298023221</v>
      </c>
      <c r="G2299" s="1">
        <v>-1.1000000238418579</v>
      </c>
      <c r="H2299">
        <f>IF(D2299&lt;&gt;"",MAX('DDD Model Calculations'!$D$20-'Weather Data'!D2299,0),MAX('DDD Model Calculations'!$D$20-AVERAGE('Weather Data'!D2298,'Weather Data'!D2300),0))</f>
        <v>17.899999998509884</v>
      </c>
      <c r="I2299">
        <f>IF(E2299&lt;&gt;"",MAX('DDD Model Calculations'!$D$20-'Weather Data'!E2299,0),MAX('DDD Model Calculations'!$D$20-AVERAGE('Weather Data'!E2298,'Weather Data'!E2300),0))</f>
        <v>19.200000047683716</v>
      </c>
      <c r="J2299">
        <f>IF(F2299&lt;&gt;"",MAX('DDD Model Calculations'!$D$20-'Weather Data'!F2299,0),MAX('DDD Model Calculations'!$D$20-AVERAGE('Weather Data'!F2298,'Weather Data'!F2300),0))</f>
        <v>17.799999997019768</v>
      </c>
      <c r="K2299">
        <f>IF(G2299&lt;&gt;"",MAX('DDD Model Calculations'!$D$20-'Weather Data'!G2299,0),MAX('DDD Model Calculations'!$D$20-AVERAGE('Weather Data'!G2298,'Weather Data'!G2300),0))</f>
        <v>19.100000023841858</v>
      </c>
      <c r="L2299" s="2">
        <f t="shared" si="175"/>
        <v>43937</v>
      </c>
      <c r="M2299">
        <f t="shared" si="176"/>
        <v>24405.600004889071</v>
      </c>
      <c r="N2299">
        <f t="shared" si="177"/>
        <v>25564.899999514222</v>
      </c>
      <c r="O2299">
        <f t="shared" si="178"/>
        <v>29442.49999974668</v>
      </c>
      <c r="P2299">
        <f t="shared" si="179"/>
        <v>36114.450003609061</v>
      </c>
    </row>
    <row r="2300" spans="1:16" x14ac:dyDescent="0.4">
      <c r="A2300" s="1">
        <v>2020</v>
      </c>
      <c r="B2300" s="1">
        <v>4</v>
      </c>
      <c r="C2300" s="1">
        <v>17</v>
      </c>
      <c r="D2300" s="1">
        <v>2</v>
      </c>
      <c r="E2300" s="1">
        <v>0.60000002384185791</v>
      </c>
      <c r="F2300" s="1">
        <v>2.4000000953674321</v>
      </c>
      <c r="G2300" s="1">
        <v>-0.10000000149011611</v>
      </c>
      <c r="H2300">
        <f>IF(D2300&lt;&gt;"",MAX('DDD Model Calculations'!$D$20-'Weather Data'!D2300,0),MAX('DDD Model Calculations'!$D$20-AVERAGE('Weather Data'!D2299,'Weather Data'!D2301),0))</f>
        <v>16</v>
      </c>
      <c r="I2300">
        <f>IF(E2300&lt;&gt;"",MAX('DDD Model Calculations'!$D$20-'Weather Data'!E2300,0),MAX('DDD Model Calculations'!$D$20-AVERAGE('Weather Data'!E2299,'Weather Data'!E2301),0))</f>
        <v>17.399999976158142</v>
      </c>
      <c r="J2300">
        <f>IF(F2300&lt;&gt;"",MAX('DDD Model Calculations'!$D$20-'Weather Data'!F2300,0),MAX('DDD Model Calculations'!$D$20-AVERAGE('Weather Data'!F2299,'Weather Data'!F2301),0))</f>
        <v>15.599999904632568</v>
      </c>
      <c r="K2300">
        <f>IF(G2300&lt;&gt;"",MAX('DDD Model Calculations'!$D$20-'Weather Data'!G2300,0),MAX('DDD Model Calculations'!$D$20-AVERAGE('Weather Data'!G2299,'Weather Data'!G2301),0))</f>
        <v>18.100000001490116</v>
      </c>
      <c r="L2300" s="2">
        <f t="shared" si="175"/>
        <v>43938</v>
      </c>
      <c r="M2300">
        <f t="shared" si="176"/>
        <v>24421.600004889071</v>
      </c>
      <c r="N2300">
        <f t="shared" si="177"/>
        <v>25582.29999949038</v>
      </c>
      <c r="O2300">
        <f t="shared" si="178"/>
        <v>29458.099999651313</v>
      </c>
      <c r="P2300">
        <f t="shared" si="179"/>
        <v>36132.550003610551</v>
      </c>
    </row>
    <row r="2301" spans="1:16" x14ac:dyDescent="0.4">
      <c r="A2301" s="1">
        <v>2020</v>
      </c>
      <c r="B2301" s="1">
        <v>4</v>
      </c>
      <c r="C2301" s="1">
        <v>18</v>
      </c>
      <c r="D2301" s="1">
        <v>4.1999998092651367</v>
      </c>
      <c r="E2301" s="1">
        <v>4.0999999046325684</v>
      </c>
      <c r="F2301" s="1">
        <v>3.2000000476837158</v>
      </c>
      <c r="G2301" s="1">
        <v>6.1999998092651367</v>
      </c>
      <c r="H2301">
        <f>IF(D2301&lt;&gt;"",MAX('DDD Model Calculations'!$D$20-'Weather Data'!D2301,0),MAX('DDD Model Calculations'!$D$20-AVERAGE('Weather Data'!D2300,'Weather Data'!D2302),0))</f>
        <v>13.800000190734863</v>
      </c>
      <c r="I2301">
        <f>IF(E2301&lt;&gt;"",MAX('DDD Model Calculations'!$D$20-'Weather Data'!E2301,0),MAX('DDD Model Calculations'!$D$20-AVERAGE('Weather Data'!E2300,'Weather Data'!E2302),0))</f>
        <v>13.900000095367432</v>
      </c>
      <c r="J2301">
        <f>IF(F2301&lt;&gt;"",MAX('DDD Model Calculations'!$D$20-'Weather Data'!F2301,0),MAX('DDD Model Calculations'!$D$20-AVERAGE('Weather Data'!F2300,'Weather Data'!F2302),0))</f>
        <v>14.799999952316284</v>
      </c>
      <c r="K2301">
        <f>IF(G2301&lt;&gt;"",MAX('DDD Model Calculations'!$D$20-'Weather Data'!G2301,0),MAX('DDD Model Calculations'!$D$20-AVERAGE('Weather Data'!G2300,'Weather Data'!G2302),0))</f>
        <v>11.800000190734863</v>
      </c>
      <c r="L2301" s="2">
        <f t="shared" si="175"/>
        <v>43939</v>
      </c>
      <c r="M2301">
        <f t="shared" si="176"/>
        <v>24435.400005079806</v>
      </c>
      <c r="N2301">
        <f t="shared" si="177"/>
        <v>25596.199999585748</v>
      </c>
      <c r="O2301">
        <f t="shared" si="178"/>
        <v>29472.899999603629</v>
      </c>
      <c r="P2301">
        <f t="shared" si="179"/>
        <v>36144.350003801286</v>
      </c>
    </row>
    <row r="2302" spans="1:16" x14ac:dyDescent="0.4">
      <c r="A2302" s="1">
        <v>2020</v>
      </c>
      <c r="B2302" s="1">
        <v>4</v>
      </c>
      <c r="C2302" s="1">
        <v>19</v>
      </c>
      <c r="D2302" s="1">
        <v>6.0999999046325684</v>
      </c>
      <c r="E2302" s="1">
        <v>5</v>
      </c>
      <c r="F2302" s="1">
        <v>2.9000000953674321</v>
      </c>
      <c r="G2302" s="1">
        <v>0.20000000298023221</v>
      </c>
      <c r="H2302">
        <f>IF(D2302&lt;&gt;"",MAX('DDD Model Calculations'!$D$20-'Weather Data'!D2302,0),MAX('DDD Model Calculations'!$D$20-AVERAGE('Weather Data'!D2301,'Weather Data'!D2303),0))</f>
        <v>11.900000095367432</v>
      </c>
      <c r="I2302">
        <f>IF(E2302&lt;&gt;"",MAX('DDD Model Calculations'!$D$20-'Weather Data'!E2302,0),MAX('DDD Model Calculations'!$D$20-AVERAGE('Weather Data'!E2301,'Weather Data'!E2303),0))</f>
        <v>13</v>
      </c>
      <c r="J2302">
        <f>IF(F2302&lt;&gt;"",MAX('DDD Model Calculations'!$D$20-'Weather Data'!F2302,0),MAX('DDD Model Calculations'!$D$20-AVERAGE('Weather Data'!F2301,'Weather Data'!F2303),0))</f>
        <v>15.099999904632568</v>
      </c>
      <c r="K2302">
        <f>IF(G2302&lt;&gt;"",MAX('DDD Model Calculations'!$D$20-'Weather Data'!G2302,0),MAX('DDD Model Calculations'!$D$20-AVERAGE('Weather Data'!G2301,'Weather Data'!G2303),0))</f>
        <v>17.799999997019768</v>
      </c>
      <c r="L2302" s="2">
        <f t="shared" si="175"/>
        <v>43940</v>
      </c>
      <c r="M2302">
        <f t="shared" si="176"/>
        <v>24447.300005175173</v>
      </c>
      <c r="N2302">
        <f t="shared" si="177"/>
        <v>25609.199999585748</v>
      </c>
      <c r="O2302">
        <f t="shared" si="178"/>
        <v>29487.999999508262</v>
      </c>
      <c r="P2302">
        <f t="shared" si="179"/>
        <v>36162.150003798306</v>
      </c>
    </row>
    <row r="2303" spans="1:16" x14ac:dyDescent="0.4">
      <c r="A2303" s="1">
        <v>2020</v>
      </c>
      <c r="B2303" s="1">
        <v>4</v>
      </c>
      <c r="C2303" s="1">
        <v>20</v>
      </c>
      <c r="D2303" s="1">
        <v>1.700000047683716</v>
      </c>
      <c r="E2303" s="1">
        <v>2.2999999523162842</v>
      </c>
      <c r="F2303" s="1">
        <v>0.20000000298023221</v>
      </c>
      <c r="G2303" s="1">
        <v>2.2999999523162842</v>
      </c>
      <c r="H2303">
        <f>IF(D2303&lt;&gt;"",MAX('DDD Model Calculations'!$D$20-'Weather Data'!D2303,0),MAX('DDD Model Calculations'!$D$20-AVERAGE('Weather Data'!D2302,'Weather Data'!D2304),0))</f>
        <v>16.299999952316284</v>
      </c>
      <c r="I2303">
        <f>IF(E2303&lt;&gt;"",MAX('DDD Model Calculations'!$D$20-'Weather Data'!E2303,0),MAX('DDD Model Calculations'!$D$20-AVERAGE('Weather Data'!E2302,'Weather Data'!E2304),0))</f>
        <v>15.700000047683716</v>
      </c>
      <c r="J2303">
        <f>IF(F2303&lt;&gt;"",MAX('DDD Model Calculations'!$D$20-'Weather Data'!F2303,0),MAX('DDD Model Calculations'!$D$20-AVERAGE('Weather Data'!F2302,'Weather Data'!F2304),0))</f>
        <v>17.799999997019768</v>
      </c>
      <c r="K2303">
        <f>IF(G2303&lt;&gt;"",MAX('DDD Model Calculations'!$D$20-'Weather Data'!G2303,0),MAX('DDD Model Calculations'!$D$20-AVERAGE('Weather Data'!G2302,'Weather Data'!G2304),0))</f>
        <v>15.700000047683716</v>
      </c>
      <c r="L2303" s="2">
        <f t="shared" si="175"/>
        <v>43941</v>
      </c>
      <c r="M2303">
        <f t="shared" si="176"/>
        <v>24463.60000512749</v>
      </c>
      <c r="N2303">
        <f t="shared" si="177"/>
        <v>25624.899999633431</v>
      </c>
      <c r="O2303">
        <f t="shared" si="178"/>
        <v>29505.799999505281</v>
      </c>
      <c r="P2303">
        <f t="shared" si="179"/>
        <v>36177.85000384599</v>
      </c>
    </row>
    <row r="2304" spans="1:16" x14ac:dyDescent="0.4">
      <c r="A2304" s="1">
        <v>2020</v>
      </c>
      <c r="B2304" s="1">
        <v>4</v>
      </c>
      <c r="C2304" s="1">
        <v>21</v>
      </c>
      <c r="D2304" s="1">
        <v>2.9000000953674321</v>
      </c>
      <c r="E2304" s="1">
        <v>3.0999999046325679</v>
      </c>
      <c r="F2304" s="1">
        <v>1.5</v>
      </c>
      <c r="G2304" s="1">
        <v>-3</v>
      </c>
      <c r="H2304">
        <f>IF(D2304&lt;&gt;"",MAX('DDD Model Calculations'!$D$20-'Weather Data'!D2304,0),MAX('DDD Model Calculations'!$D$20-AVERAGE('Weather Data'!D2303,'Weather Data'!D2305),0))</f>
        <v>15.099999904632568</v>
      </c>
      <c r="I2304">
        <f>IF(E2304&lt;&gt;"",MAX('DDD Model Calculations'!$D$20-'Weather Data'!E2304,0),MAX('DDD Model Calculations'!$D$20-AVERAGE('Weather Data'!E2303,'Weather Data'!E2305),0))</f>
        <v>14.900000095367432</v>
      </c>
      <c r="J2304">
        <f>IF(F2304&lt;&gt;"",MAX('DDD Model Calculations'!$D$20-'Weather Data'!F2304,0),MAX('DDD Model Calculations'!$D$20-AVERAGE('Weather Data'!F2303,'Weather Data'!F2305),0))</f>
        <v>16.5</v>
      </c>
      <c r="K2304">
        <f>IF(G2304&lt;&gt;"",MAX('DDD Model Calculations'!$D$20-'Weather Data'!G2304,0),MAX('DDD Model Calculations'!$D$20-AVERAGE('Weather Data'!G2303,'Weather Data'!G2305),0))</f>
        <v>21</v>
      </c>
      <c r="L2304" s="2">
        <f t="shared" si="175"/>
        <v>43942</v>
      </c>
      <c r="M2304">
        <f t="shared" si="176"/>
        <v>24478.700005032122</v>
      </c>
      <c r="N2304">
        <f t="shared" si="177"/>
        <v>25639.799999728799</v>
      </c>
      <c r="O2304">
        <f t="shared" si="178"/>
        <v>29522.299999505281</v>
      </c>
      <c r="P2304">
        <f t="shared" si="179"/>
        <v>36198.85000384599</v>
      </c>
    </row>
    <row r="2305" spans="1:16" x14ac:dyDescent="0.4">
      <c r="A2305" s="1">
        <v>2020</v>
      </c>
      <c r="B2305" s="1">
        <v>4</v>
      </c>
      <c r="C2305" s="1">
        <v>22</v>
      </c>
      <c r="D2305" s="1">
        <v>1.799999952316284</v>
      </c>
      <c r="E2305" s="1">
        <v>0.5</v>
      </c>
      <c r="F2305" s="1">
        <v>-1.6000000238418579</v>
      </c>
      <c r="G2305" s="1">
        <v>-3.2000000476837158</v>
      </c>
      <c r="H2305">
        <f>IF(D2305&lt;&gt;"",MAX('DDD Model Calculations'!$D$20-'Weather Data'!D2305,0),MAX('DDD Model Calculations'!$D$20-AVERAGE('Weather Data'!D2304,'Weather Data'!D2306),0))</f>
        <v>16.200000047683716</v>
      </c>
      <c r="I2305">
        <f>IF(E2305&lt;&gt;"",MAX('DDD Model Calculations'!$D$20-'Weather Data'!E2305,0),MAX('DDD Model Calculations'!$D$20-AVERAGE('Weather Data'!E2304,'Weather Data'!E2306),0))</f>
        <v>17.5</v>
      </c>
      <c r="J2305">
        <f>IF(F2305&lt;&gt;"",MAX('DDD Model Calculations'!$D$20-'Weather Data'!F2305,0),MAX('DDD Model Calculations'!$D$20-AVERAGE('Weather Data'!F2304,'Weather Data'!F2306),0))</f>
        <v>19.600000023841858</v>
      </c>
      <c r="K2305">
        <f>IF(G2305&lt;&gt;"",MAX('DDD Model Calculations'!$D$20-'Weather Data'!G2305,0),MAX('DDD Model Calculations'!$D$20-AVERAGE('Weather Data'!G2304,'Weather Data'!G2306),0))</f>
        <v>21.200000047683716</v>
      </c>
      <c r="L2305" s="2">
        <f t="shared" si="175"/>
        <v>43943</v>
      </c>
      <c r="M2305">
        <f t="shared" si="176"/>
        <v>24494.900005079806</v>
      </c>
      <c r="N2305">
        <f t="shared" si="177"/>
        <v>25657.299999728799</v>
      </c>
      <c r="O2305">
        <f t="shared" si="178"/>
        <v>29541.899999529123</v>
      </c>
      <c r="P2305">
        <f t="shared" si="179"/>
        <v>36220.050003893673</v>
      </c>
    </row>
    <row r="2306" spans="1:16" x14ac:dyDescent="0.4">
      <c r="A2306" s="1">
        <v>2020</v>
      </c>
      <c r="B2306" s="1">
        <v>4</v>
      </c>
      <c r="C2306" s="1">
        <v>23</v>
      </c>
      <c r="D2306" s="1">
        <v>2.2000000476837158</v>
      </c>
      <c r="E2306" s="1">
        <v>2</v>
      </c>
      <c r="F2306" s="1">
        <v>0.5</v>
      </c>
      <c r="G2306" s="1">
        <v>1.1000000238418579</v>
      </c>
      <c r="H2306">
        <f>IF(D2306&lt;&gt;"",MAX('DDD Model Calculations'!$D$20-'Weather Data'!D2306,0),MAX('DDD Model Calculations'!$D$20-AVERAGE('Weather Data'!D2305,'Weather Data'!D2307),0))</f>
        <v>15.799999952316284</v>
      </c>
      <c r="I2306">
        <f>IF(E2306&lt;&gt;"",MAX('DDD Model Calculations'!$D$20-'Weather Data'!E2306,0),MAX('DDD Model Calculations'!$D$20-AVERAGE('Weather Data'!E2305,'Weather Data'!E2307),0))</f>
        <v>16</v>
      </c>
      <c r="J2306">
        <f>IF(F2306&lt;&gt;"",MAX('DDD Model Calculations'!$D$20-'Weather Data'!F2306,0),MAX('DDD Model Calculations'!$D$20-AVERAGE('Weather Data'!F2305,'Weather Data'!F2307),0))</f>
        <v>17.5</v>
      </c>
      <c r="K2306">
        <f>IF(G2306&lt;&gt;"",MAX('DDD Model Calculations'!$D$20-'Weather Data'!G2306,0),MAX('DDD Model Calculations'!$D$20-AVERAGE('Weather Data'!G2305,'Weather Data'!G2307),0))</f>
        <v>16.899999976158142</v>
      </c>
      <c r="L2306" s="2">
        <f t="shared" ref="L2306:L2369" si="180">DATE(A2306,B2306,C2306)</f>
        <v>43944</v>
      </c>
      <c r="M2306">
        <f t="shared" si="176"/>
        <v>24510.700005032122</v>
      </c>
      <c r="N2306">
        <f t="shared" si="177"/>
        <v>25673.299999728799</v>
      </c>
      <c r="O2306">
        <f t="shared" si="178"/>
        <v>29559.399999529123</v>
      </c>
      <c r="P2306">
        <f t="shared" si="179"/>
        <v>36236.950003869832</v>
      </c>
    </row>
    <row r="2307" spans="1:16" x14ac:dyDescent="0.4">
      <c r="A2307" s="1">
        <v>2020</v>
      </c>
      <c r="B2307" s="1">
        <v>4</v>
      </c>
      <c r="C2307" s="1">
        <v>24</v>
      </c>
      <c r="D2307" s="1">
        <v>7.0999999046325684</v>
      </c>
      <c r="E2307" s="1">
        <v>6.8000001907348633</v>
      </c>
      <c r="F2307" s="1">
        <v>2.7999999523162842</v>
      </c>
      <c r="G2307" s="1">
        <v>4.4000000953674316</v>
      </c>
      <c r="H2307">
        <f>IF(D2307&lt;&gt;"",MAX('DDD Model Calculations'!$D$20-'Weather Data'!D2307,0),MAX('DDD Model Calculations'!$D$20-AVERAGE('Weather Data'!D2306,'Weather Data'!D2308),0))</f>
        <v>10.900000095367432</v>
      </c>
      <c r="I2307">
        <f>IF(E2307&lt;&gt;"",MAX('DDD Model Calculations'!$D$20-'Weather Data'!E2307,0),MAX('DDD Model Calculations'!$D$20-AVERAGE('Weather Data'!E2306,'Weather Data'!E2308),0))</f>
        <v>11.199999809265137</v>
      </c>
      <c r="J2307">
        <f>IF(F2307&lt;&gt;"",MAX('DDD Model Calculations'!$D$20-'Weather Data'!F2307,0),MAX('DDD Model Calculations'!$D$20-AVERAGE('Weather Data'!F2306,'Weather Data'!F2308),0))</f>
        <v>15.200000047683716</v>
      </c>
      <c r="K2307">
        <f>IF(G2307&lt;&gt;"",MAX('DDD Model Calculations'!$D$20-'Weather Data'!G2307,0),MAX('DDD Model Calculations'!$D$20-AVERAGE('Weather Data'!G2306,'Weather Data'!G2308),0))</f>
        <v>13.599999904632568</v>
      </c>
      <c r="L2307" s="2">
        <f t="shared" si="180"/>
        <v>43945</v>
      </c>
      <c r="M2307">
        <f t="shared" ref="M2307:M2370" si="181">M2306+H2307</f>
        <v>24521.60000512749</v>
      </c>
      <c r="N2307">
        <f t="shared" ref="N2307:N2370" si="182">N2306+I2307</f>
        <v>25684.499999538064</v>
      </c>
      <c r="O2307">
        <f t="shared" ref="O2307:O2370" si="183">O2306+J2307</f>
        <v>29574.599999576807</v>
      </c>
      <c r="P2307">
        <f t="shared" ref="P2307:P2370" si="184">P2306+K2307</f>
        <v>36250.550003774464</v>
      </c>
    </row>
    <row r="2308" spans="1:16" x14ac:dyDescent="0.4">
      <c r="A2308" s="1">
        <v>2020</v>
      </c>
      <c r="B2308" s="1">
        <v>4</v>
      </c>
      <c r="C2308" s="1">
        <v>25</v>
      </c>
      <c r="D2308" s="1">
        <v>6.5999999046325684</v>
      </c>
      <c r="E2308" s="1">
        <v>7.4000000953674316</v>
      </c>
      <c r="F2308" s="1">
        <v>6</v>
      </c>
      <c r="G2308" s="1">
        <v>4.5999999046325684</v>
      </c>
      <c r="H2308">
        <f>IF(D2308&lt;&gt;"",MAX('DDD Model Calculations'!$D$20-'Weather Data'!D2308,0),MAX('DDD Model Calculations'!$D$20-AVERAGE('Weather Data'!D2307,'Weather Data'!D2309),0))</f>
        <v>11.400000095367432</v>
      </c>
      <c r="I2308">
        <f>IF(E2308&lt;&gt;"",MAX('DDD Model Calculations'!$D$20-'Weather Data'!E2308,0),MAX('DDD Model Calculations'!$D$20-AVERAGE('Weather Data'!E2307,'Weather Data'!E2309),0))</f>
        <v>10.599999904632568</v>
      </c>
      <c r="J2308">
        <f>IF(F2308&lt;&gt;"",MAX('DDD Model Calculations'!$D$20-'Weather Data'!F2308,0),MAX('DDD Model Calculations'!$D$20-AVERAGE('Weather Data'!F2307,'Weather Data'!F2309),0))</f>
        <v>12</v>
      </c>
      <c r="K2308">
        <f>IF(G2308&lt;&gt;"",MAX('DDD Model Calculations'!$D$20-'Weather Data'!G2308,0),MAX('DDD Model Calculations'!$D$20-AVERAGE('Weather Data'!G2307,'Weather Data'!G2309),0))</f>
        <v>13.400000095367432</v>
      </c>
      <c r="L2308" s="2">
        <f t="shared" si="180"/>
        <v>43946</v>
      </c>
      <c r="M2308">
        <f t="shared" si="181"/>
        <v>24533.000005222857</v>
      </c>
      <c r="N2308">
        <f t="shared" si="182"/>
        <v>25695.099999442697</v>
      </c>
      <c r="O2308">
        <f t="shared" si="183"/>
        <v>29586.599999576807</v>
      </c>
      <c r="P2308">
        <f t="shared" si="184"/>
        <v>36263.950003869832</v>
      </c>
    </row>
    <row r="2309" spans="1:16" x14ac:dyDescent="0.4">
      <c r="A2309" s="1">
        <v>2020</v>
      </c>
      <c r="B2309" s="1">
        <v>4</v>
      </c>
      <c r="C2309" s="1">
        <v>26</v>
      </c>
      <c r="D2309" s="1">
        <v>8.6000003814697266</v>
      </c>
      <c r="E2309" s="1">
        <v>7.5</v>
      </c>
      <c r="F2309" s="1">
        <v>8.3999996185302734</v>
      </c>
      <c r="G2309" s="1">
        <v>3.2000000476837158</v>
      </c>
      <c r="H2309">
        <f>IF(D2309&lt;&gt;"",MAX('DDD Model Calculations'!$D$20-'Weather Data'!D2309,0),MAX('DDD Model Calculations'!$D$20-AVERAGE('Weather Data'!D2308,'Weather Data'!D2310),0))</f>
        <v>9.3999996185302734</v>
      </c>
      <c r="I2309">
        <f>IF(E2309&lt;&gt;"",MAX('DDD Model Calculations'!$D$20-'Weather Data'!E2309,0),MAX('DDD Model Calculations'!$D$20-AVERAGE('Weather Data'!E2308,'Weather Data'!E2310),0))</f>
        <v>10.5</v>
      </c>
      <c r="J2309">
        <f>IF(F2309&lt;&gt;"",MAX('DDD Model Calculations'!$D$20-'Weather Data'!F2309,0),MAX('DDD Model Calculations'!$D$20-AVERAGE('Weather Data'!F2308,'Weather Data'!F2310),0))</f>
        <v>9.6000003814697266</v>
      </c>
      <c r="K2309">
        <f>IF(G2309&lt;&gt;"",MAX('DDD Model Calculations'!$D$20-'Weather Data'!G2309,0),MAX('DDD Model Calculations'!$D$20-AVERAGE('Weather Data'!G2308,'Weather Data'!G2310),0))</f>
        <v>14.799999952316284</v>
      </c>
      <c r="L2309" s="2">
        <f t="shared" si="180"/>
        <v>43947</v>
      </c>
      <c r="M2309">
        <f t="shared" si="181"/>
        <v>24542.400004841387</v>
      </c>
      <c r="N2309">
        <f t="shared" si="182"/>
        <v>25705.599999442697</v>
      </c>
      <c r="O2309">
        <f t="shared" si="183"/>
        <v>29596.199999958277</v>
      </c>
      <c r="P2309">
        <f t="shared" si="184"/>
        <v>36278.750003822148</v>
      </c>
    </row>
    <row r="2310" spans="1:16" x14ac:dyDescent="0.4">
      <c r="A2310" s="1">
        <v>2020</v>
      </c>
      <c r="B2310" s="1">
        <v>4</v>
      </c>
      <c r="C2310" s="1">
        <v>27</v>
      </c>
      <c r="D2310" s="1">
        <v>8.8999996185302734</v>
      </c>
      <c r="E2310" s="1">
        <v>8.1000003814697266</v>
      </c>
      <c r="F2310" s="1">
        <v>7.5999999046325684</v>
      </c>
      <c r="G2310" s="1">
        <v>2.5999999046325679</v>
      </c>
      <c r="H2310">
        <f>IF(D2310&lt;&gt;"",MAX('DDD Model Calculations'!$D$20-'Weather Data'!D2310,0),MAX('DDD Model Calculations'!$D$20-AVERAGE('Weather Data'!D2309,'Weather Data'!D2311),0))</f>
        <v>9.1000003814697266</v>
      </c>
      <c r="I2310">
        <f>IF(E2310&lt;&gt;"",MAX('DDD Model Calculations'!$D$20-'Weather Data'!E2310,0),MAX('DDD Model Calculations'!$D$20-AVERAGE('Weather Data'!E2309,'Weather Data'!E2311),0))</f>
        <v>9.8999996185302734</v>
      </c>
      <c r="J2310">
        <f>IF(F2310&lt;&gt;"",MAX('DDD Model Calculations'!$D$20-'Weather Data'!F2310,0),MAX('DDD Model Calculations'!$D$20-AVERAGE('Weather Data'!F2309,'Weather Data'!F2311),0))</f>
        <v>10.400000095367432</v>
      </c>
      <c r="K2310">
        <f>IF(G2310&lt;&gt;"",MAX('DDD Model Calculations'!$D$20-'Weather Data'!G2310,0),MAX('DDD Model Calculations'!$D$20-AVERAGE('Weather Data'!G2309,'Weather Data'!G2311),0))</f>
        <v>15.400000095367432</v>
      </c>
      <c r="L2310" s="2">
        <f t="shared" si="180"/>
        <v>43948</v>
      </c>
      <c r="M2310">
        <f t="shared" si="181"/>
        <v>24551.500005222857</v>
      </c>
      <c r="N2310">
        <f t="shared" si="182"/>
        <v>25715.499999061227</v>
      </c>
      <c r="O2310">
        <f t="shared" si="183"/>
        <v>29606.600000053644</v>
      </c>
      <c r="P2310">
        <f t="shared" si="184"/>
        <v>36294.150003917515</v>
      </c>
    </row>
    <row r="2311" spans="1:16" x14ac:dyDescent="0.4">
      <c r="A2311" s="1">
        <v>2020</v>
      </c>
      <c r="B2311" s="1">
        <v>4</v>
      </c>
      <c r="C2311" s="1">
        <v>28</v>
      </c>
      <c r="D2311" s="1">
        <v>10.30000019073486</v>
      </c>
      <c r="E2311" s="1">
        <v>12.19999980926514</v>
      </c>
      <c r="F2311" s="1">
        <v>7.1999998092651367</v>
      </c>
      <c r="G2311" s="1">
        <v>2.5999999046325679</v>
      </c>
      <c r="H2311">
        <f>IF(D2311&lt;&gt;"",MAX('DDD Model Calculations'!$D$20-'Weather Data'!D2311,0),MAX('DDD Model Calculations'!$D$20-AVERAGE('Weather Data'!D2310,'Weather Data'!D2312),0))</f>
        <v>7.6999998092651403</v>
      </c>
      <c r="I2311">
        <f>IF(E2311&lt;&gt;"",MAX('DDD Model Calculations'!$D$20-'Weather Data'!E2311,0),MAX('DDD Model Calculations'!$D$20-AVERAGE('Weather Data'!E2310,'Weather Data'!E2312),0))</f>
        <v>5.8000001907348597</v>
      </c>
      <c r="J2311">
        <f>IF(F2311&lt;&gt;"",MAX('DDD Model Calculations'!$D$20-'Weather Data'!F2311,0),MAX('DDD Model Calculations'!$D$20-AVERAGE('Weather Data'!F2310,'Weather Data'!F2312),0))</f>
        <v>10.800000190734863</v>
      </c>
      <c r="K2311">
        <f>IF(G2311&lt;&gt;"",MAX('DDD Model Calculations'!$D$20-'Weather Data'!G2311,0),MAX('DDD Model Calculations'!$D$20-AVERAGE('Weather Data'!G2310,'Weather Data'!G2312),0))</f>
        <v>15.400000095367432</v>
      </c>
      <c r="L2311" s="2">
        <f t="shared" si="180"/>
        <v>43949</v>
      </c>
      <c r="M2311">
        <f t="shared" si="181"/>
        <v>24559.200005032122</v>
      </c>
      <c r="N2311">
        <f t="shared" si="182"/>
        <v>25721.299999251962</v>
      </c>
      <c r="O2311">
        <f t="shared" si="183"/>
        <v>29617.400000244379</v>
      </c>
      <c r="P2311">
        <f t="shared" si="184"/>
        <v>36309.550004012883</v>
      </c>
    </row>
    <row r="2312" spans="1:16" x14ac:dyDescent="0.4">
      <c r="A2312" s="1">
        <v>2020</v>
      </c>
      <c r="B2312" s="1">
        <v>4</v>
      </c>
      <c r="C2312" s="1">
        <v>29</v>
      </c>
      <c r="D2312" s="1">
        <v>11.10000038146973</v>
      </c>
      <c r="E2312" s="1">
        <v>11.69999980926514</v>
      </c>
      <c r="F2312" s="1">
        <v>9.3999996185302734</v>
      </c>
      <c r="G2312" s="1">
        <v>11.39999961853027</v>
      </c>
      <c r="H2312">
        <f>IF(D2312&lt;&gt;"",MAX('DDD Model Calculations'!$D$20-'Weather Data'!D2312,0),MAX('DDD Model Calculations'!$D$20-AVERAGE('Weather Data'!D2311,'Weather Data'!D2313),0))</f>
        <v>6.8999996185302699</v>
      </c>
      <c r="I2312">
        <f>IF(E2312&lt;&gt;"",MAX('DDD Model Calculations'!$D$20-'Weather Data'!E2312,0),MAX('DDD Model Calculations'!$D$20-AVERAGE('Weather Data'!E2311,'Weather Data'!E2313),0))</f>
        <v>6.3000001907348597</v>
      </c>
      <c r="J2312">
        <f>IF(F2312&lt;&gt;"",MAX('DDD Model Calculations'!$D$20-'Weather Data'!F2312,0),MAX('DDD Model Calculations'!$D$20-AVERAGE('Weather Data'!F2311,'Weather Data'!F2313),0))</f>
        <v>8.6000003814697266</v>
      </c>
      <c r="K2312">
        <f>IF(G2312&lt;&gt;"",MAX('DDD Model Calculations'!$D$20-'Weather Data'!G2312,0),MAX('DDD Model Calculations'!$D$20-AVERAGE('Weather Data'!G2311,'Weather Data'!G2313),0))</f>
        <v>6.6000003814697301</v>
      </c>
      <c r="L2312" s="2">
        <f t="shared" si="180"/>
        <v>43950</v>
      </c>
      <c r="M2312">
        <f t="shared" si="181"/>
        <v>24566.100004650652</v>
      </c>
      <c r="N2312">
        <f t="shared" si="182"/>
        <v>25727.599999442697</v>
      </c>
      <c r="O2312">
        <f t="shared" si="183"/>
        <v>29626.000000625849</v>
      </c>
      <c r="P2312">
        <f t="shared" si="184"/>
        <v>36316.150004394352</v>
      </c>
    </row>
    <row r="2313" spans="1:16" x14ac:dyDescent="0.4">
      <c r="A2313" s="1">
        <v>2020</v>
      </c>
      <c r="B2313" s="1">
        <v>4</v>
      </c>
      <c r="C2313" s="1">
        <v>30</v>
      </c>
      <c r="D2313" s="1">
        <v>11.80000019073486</v>
      </c>
      <c r="E2313" s="1">
        <v>9.6999998092651367</v>
      </c>
      <c r="F2313" s="1">
        <v>11.19999980926514</v>
      </c>
      <c r="G2313" s="1">
        <v>9.6999998092651367</v>
      </c>
      <c r="H2313">
        <f>IF(D2313&lt;&gt;"",MAX('DDD Model Calculations'!$D$20-'Weather Data'!D2313,0),MAX('DDD Model Calculations'!$D$20-AVERAGE('Weather Data'!D2312,'Weather Data'!D2314),0))</f>
        <v>6.1999998092651403</v>
      </c>
      <c r="I2313">
        <f>IF(E2313&lt;&gt;"",MAX('DDD Model Calculations'!$D$20-'Weather Data'!E2313,0),MAX('DDD Model Calculations'!$D$20-AVERAGE('Weather Data'!E2312,'Weather Data'!E2314),0))</f>
        <v>8.3000001907348633</v>
      </c>
      <c r="J2313">
        <f>IF(F2313&lt;&gt;"",MAX('DDD Model Calculations'!$D$20-'Weather Data'!F2313,0),MAX('DDD Model Calculations'!$D$20-AVERAGE('Weather Data'!F2312,'Weather Data'!F2314),0))</f>
        <v>6.8000001907348597</v>
      </c>
      <c r="K2313">
        <f>IF(G2313&lt;&gt;"",MAX('DDD Model Calculations'!$D$20-'Weather Data'!G2313,0),MAX('DDD Model Calculations'!$D$20-AVERAGE('Weather Data'!G2312,'Weather Data'!G2314),0))</f>
        <v>8.3000001907348633</v>
      </c>
      <c r="L2313" s="2">
        <f t="shared" si="180"/>
        <v>43951</v>
      </c>
      <c r="M2313">
        <f t="shared" si="181"/>
        <v>24572.300004459918</v>
      </c>
      <c r="N2313">
        <f t="shared" si="182"/>
        <v>25735.899999633431</v>
      </c>
      <c r="O2313">
        <f t="shared" si="183"/>
        <v>29632.800000816584</v>
      </c>
      <c r="P2313">
        <f t="shared" si="184"/>
        <v>36324.450004585087</v>
      </c>
    </row>
    <row r="2314" spans="1:16" x14ac:dyDescent="0.4">
      <c r="A2314" s="1">
        <v>2020</v>
      </c>
      <c r="B2314" s="1">
        <v>5</v>
      </c>
      <c r="C2314" s="1">
        <v>1</v>
      </c>
      <c r="D2314" s="1">
        <v>11.39999961853027</v>
      </c>
      <c r="E2314" s="1">
        <v>9.1000003814697266</v>
      </c>
      <c r="F2314" s="1">
        <v>8.6000003814697266</v>
      </c>
      <c r="G2314" s="1">
        <v>10.19999980926514</v>
      </c>
      <c r="H2314">
        <f>IF(D2314&lt;&gt;"",MAX('DDD Model Calculations'!$D$20-'Weather Data'!D2314,0),MAX('DDD Model Calculations'!$D$20-AVERAGE('Weather Data'!D2313,'Weather Data'!D2315),0))</f>
        <v>6.6000003814697301</v>
      </c>
      <c r="I2314">
        <f>IF(E2314&lt;&gt;"",MAX('DDD Model Calculations'!$D$20-'Weather Data'!E2314,0),MAX('DDD Model Calculations'!$D$20-AVERAGE('Weather Data'!E2313,'Weather Data'!E2315),0))</f>
        <v>8.8999996185302734</v>
      </c>
      <c r="J2314">
        <f>IF(F2314&lt;&gt;"",MAX('DDD Model Calculations'!$D$20-'Weather Data'!F2314,0),MAX('DDD Model Calculations'!$D$20-AVERAGE('Weather Data'!F2313,'Weather Data'!F2315),0))</f>
        <v>9.3999996185302734</v>
      </c>
      <c r="K2314">
        <f>IF(G2314&lt;&gt;"",MAX('DDD Model Calculations'!$D$20-'Weather Data'!G2314,0),MAX('DDD Model Calculations'!$D$20-AVERAGE('Weather Data'!G2313,'Weather Data'!G2315),0))</f>
        <v>7.8000001907348597</v>
      </c>
      <c r="L2314" s="2">
        <f t="shared" si="180"/>
        <v>43952</v>
      </c>
      <c r="M2314">
        <f t="shared" si="181"/>
        <v>24578.900004841387</v>
      </c>
      <c r="N2314">
        <f t="shared" si="182"/>
        <v>25744.799999251962</v>
      </c>
      <c r="O2314">
        <f t="shared" si="183"/>
        <v>29642.200000435114</v>
      </c>
      <c r="P2314">
        <f t="shared" si="184"/>
        <v>36332.250004775822</v>
      </c>
    </row>
    <row r="2315" spans="1:16" x14ac:dyDescent="0.4">
      <c r="A2315" s="1">
        <v>2020</v>
      </c>
      <c r="B2315" s="1">
        <v>5</v>
      </c>
      <c r="C2315" s="1">
        <v>2</v>
      </c>
      <c r="D2315" s="1">
        <v>10.60000038146973</v>
      </c>
      <c r="E2315" s="1">
        <v>10.80000019073486</v>
      </c>
      <c r="F2315" s="1">
        <v>11.69999980926514</v>
      </c>
      <c r="G2315" s="1">
        <v>13</v>
      </c>
      <c r="H2315">
        <f>IF(D2315&lt;&gt;"",MAX('DDD Model Calculations'!$D$20-'Weather Data'!D2315,0),MAX('DDD Model Calculations'!$D$20-AVERAGE('Weather Data'!D2314,'Weather Data'!D2316),0))</f>
        <v>7.3999996185302699</v>
      </c>
      <c r="I2315">
        <f>IF(E2315&lt;&gt;"",MAX('DDD Model Calculations'!$D$20-'Weather Data'!E2315,0),MAX('DDD Model Calculations'!$D$20-AVERAGE('Weather Data'!E2314,'Weather Data'!E2316),0))</f>
        <v>7.1999998092651403</v>
      </c>
      <c r="J2315">
        <f>IF(F2315&lt;&gt;"",MAX('DDD Model Calculations'!$D$20-'Weather Data'!F2315,0),MAX('DDD Model Calculations'!$D$20-AVERAGE('Weather Data'!F2314,'Weather Data'!F2316),0))</f>
        <v>6.3000001907348597</v>
      </c>
      <c r="K2315">
        <f>IF(G2315&lt;&gt;"",MAX('DDD Model Calculations'!$D$20-'Weather Data'!G2315,0),MAX('DDD Model Calculations'!$D$20-AVERAGE('Weather Data'!G2314,'Weather Data'!G2316),0))</f>
        <v>5</v>
      </c>
      <c r="L2315" s="2">
        <f t="shared" si="180"/>
        <v>43953</v>
      </c>
      <c r="M2315">
        <f t="shared" si="181"/>
        <v>24586.300004459918</v>
      </c>
      <c r="N2315">
        <f t="shared" si="182"/>
        <v>25751.999999061227</v>
      </c>
      <c r="O2315">
        <f t="shared" si="183"/>
        <v>29648.500000625849</v>
      </c>
      <c r="P2315">
        <f t="shared" si="184"/>
        <v>36337.250004775822</v>
      </c>
    </row>
    <row r="2316" spans="1:16" x14ac:dyDescent="0.4">
      <c r="A2316" s="1">
        <v>2020</v>
      </c>
      <c r="B2316" s="1">
        <v>5</v>
      </c>
      <c r="C2316" s="1">
        <v>3</v>
      </c>
      <c r="D2316" s="1">
        <v>13.80000019073486</v>
      </c>
      <c r="E2316" s="1">
        <v>12.5</v>
      </c>
      <c r="F2316" s="1">
        <v>14.19999980926514</v>
      </c>
      <c r="G2316" s="1">
        <v>5</v>
      </c>
      <c r="H2316">
        <f>IF(D2316&lt;&gt;"",MAX('DDD Model Calculations'!$D$20-'Weather Data'!D2316,0),MAX('DDD Model Calculations'!$D$20-AVERAGE('Weather Data'!D2315,'Weather Data'!D2317),0))</f>
        <v>4.1999998092651403</v>
      </c>
      <c r="I2316">
        <f>IF(E2316&lt;&gt;"",MAX('DDD Model Calculations'!$D$20-'Weather Data'!E2316,0),MAX('DDD Model Calculations'!$D$20-AVERAGE('Weather Data'!E2315,'Weather Data'!E2317),0))</f>
        <v>5.5</v>
      </c>
      <c r="J2316">
        <f>IF(F2316&lt;&gt;"",MAX('DDD Model Calculations'!$D$20-'Weather Data'!F2316,0),MAX('DDD Model Calculations'!$D$20-AVERAGE('Weather Data'!F2315,'Weather Data'!F2317),0))</f>
        <v>3.8000001907348597</v>
      </c>
      <c r="K2316">
        <f>IF(G2316&lt;&gt;"",MAX('DDD Model Calculations'!$D$20-'Weather Data'!G2316,0),MAX('DDD Model Calculations'!$D$20-AVERAGE('Weather Data'!G2315,'Weather Data'!G2317),0))</f>
        <v>13</v>
      </c>
      <c r="L2316" s="2">
        <f t="shared" si="180"/>
        <v>43954</v>
      </c>
      <c r="M2316">
        <f t="shared" si="181"/>
        <v>24590.500004269183</v>
      </c>
      <c r="N2316">
        <f t="shared" si="182"/>
        <v>25757.499999061227</v>
      </c>
      <c r="O2316">
        <f t="shared" si="183"/>
        <v>29652.300000816584</v>
      </c>
      <c r="P2316">
        <f t="shared" si="184"/>
        <v>36350.250004775822</v>
      </c>
    </row>
    <row r="2317" spans="1:16" x14ac:dyDescent="0.4">
      <c r="A2317" s="1">
        <v>2020</v>
      </c>
      <c r="B2317" s="1">
        <v>5</v>
      </c>
      <c r="C2317" s="1">
        <v>4</v>
      </c>
      <c r="D2317" s="1">
        <v>6.5999999046325684</v>
      </c>
      <c r="E2317" s="1">
        <v>4.5</v>
      </c>
      <c r="F2317" s="1">
        <v>5.8000001907348633</v>
      </c>
      <c r="G2317" s="1">
        <v>2.7000000476837158</v>
      </c>
      <c r="H2317">
        <f>IF(D2317&lt;&gt;"",MAX('DDD Model Calculations'!$D$20-'Weather Data'!D2317,0),MAX('DDD Model Calculations'!$D$20-AVERAGE('Weather Data'!D2316,'Weather Data'!D2318),0))</f>
        <v>11.400000095367432</v>
      </c>
      <c r="I2317">
        <f>IF(E2317&lt;&gt;"",MAX('DDD Model Calculations'!$D$20-'Weather Data'!E2317,0),MAX('DDD Model Calculations'!$D$20-AVERAGE('Weather Data'!E2316,'Weather Data'!E2318),0))</f>
        <v>13.5</v>
      </c>
      <c r="J2317">
        <f>IF(F2317&lt;&gt;"",MAX('DDD Model Calculations'!$D$20-'Weather Data'!F2317,0),MAX('DDD Model Calculations'!$D$20-AVERAGE('Weather Data'!F2316,'Weather Data'!F2318),0))</f>
        <v>12.199999809265137</v>
      </c>
      <c r="K2317">
        <f>IF(G2317&lt;&gt;"",MAX('DDD Model Calculations'!$D$20-'Weather Data'!G2317,0),MAX('DDD Model Calculations'!$D$20-AVERAGE('Weather Data'!G2316,'Weather Data'!G2318),0))</f>
        <v>15.299999952316284</v>
      </c>
      <c r="L2317" s="2">
        <f t="shared" si="180"/>
        <v>43955</v>
      </c>
      <c r="M2317">
        <f t="shared" si="181"/>
        <v>24601.90000436455</v>
      </c>
      <c r="N2317">
        <f t="shared" si="182"/>
        <v>25770.999999061227</v>
      </c>
      <c r="O2317">
        <f t="shared" si="183"/>
        <v>29664.500000625849</v>
      </c>
      <c r="P2317">
        <f t="shared" si="184"/>
        <v>36365.550004728138</v>
      </c>
    </row>
    <row r="2318" spans="1:16" x14ac:dyDescent="0.4">
      <c r="A2318" s="1">
        <v>2020</v>
      </c>
      <c r="B2318" s="1">
        <v>5</v>
      </c>
      <c r="C2318" s="1">
        <v>5</v>
      </c>
      <c r="D2318" s="1">
        <v>5.4000000953674316</v>
      </c>
      <c r="E2318" s="1">
        <v>4.9000000953674316</v>
      </c>
      <c r="F2318" s="1">
        <v>5</v>
      </c>
      <c r="G2318" s="1">
        <v>3.5999999046325679</v>
      </c>
      <c r="H2318">
        <f>IF(D2318&lt;&gt;"",MAX('DDD Model Calculations'!$D$20-'Weather Data'!D2318,0),MAX('DDD Model Calculations'!$D$20-AVERAGE('Weather Data'!D2317,'Weather Data'!D2319),0))</f>
        <v>12.599999904632568</v>
      </c>
      <c r="I2318">
        <f>IF(E2318&lt;&gt;"",MAX('DDD Model Calculations'!$D$20-'Weather Data'!E2318,0),MAX('DDD Model Calculations'!$D$20-AVERAGE('Weather Data'!E2317,'Weather Data'!E2319),0))</f>
        <v>13.099999904632568</v>
      </c>
      <c r="J2318">
        <f>IF(F2318&lt;&gt;"",MAX('DDD Model Calculations'!$D$20-'Weather Data'!F2318,0),MAX('DDD Model Calculations'!$D$20-AVERAGE('Weather Data'!F2317,'Weather Data'!F2319),0))</f>
        <v>13</v>
      </c>
      <c r="K2318">
        <f>IF(G2318&lt;&gt;"",MAX('DDD Model Calculations'!$D$20-'Weather Data'!G2318,0),MAX('DDD Model Calculations'!$D$20-AVERAGE('Weather Data'!G2317,'Weather Data'!G2319),0))</f>
        <v>14.400000095367432</v>
      </c>
      <c r="L2318" s="2">
        <f t="shared" si="180"/>
        <v>43956</v>
      </c>
      <c r="M2318">
        <f t="shared" si="181"/>
        <v>24614.500004269183</v>
      </c>
      <c r="N2318">
        <f t="shared" si="182"/>
        <v>25784.099998965859</v>
      </c>
      <c r="O2318">
        <f t="shared" si="183"/>
        <v>29677.500000625849</v>
      </c>
      <c r="P2318">
        <f t="shared" si="184"/>
        <v>36379.950004823506</v>
      </c>
    </row>
    <row r="2319" spans="1:16" x14ac:dyDescent="0.4">
      <c r="A2319" s="1">
        <v>2020</v>
      </c>
      <c r="B2319" s="1">
        <v>5</v>
      </c>
      <c r="C2319" s="1">
        <v>6</v>
      </c>
      <c r="D2319" s="1">
        <v>7.6999998092651367</v>
      </c>
      <c r="E2319" s="1">
        <v>7.1999998092651367</v>
      </c>
      <c r="F2319" s="1">
        <v>8.6999998092651367</v>
      </c>
      <c r="G2319" s="1">
        <v>5.4000000953674316</v>
      </c>
      <c r="H2319">
        <f>IF(D2319&lt;&gt;"",MAX('DDD Model Calculations'!$D$20-'Weather Data'!D2319,0),MAX('DDD Model Calculations'!$D$20-AVERAGE('Weather Data'!D2318,'Weather Data'!D2320),0))</f>
        <v>10.300000190734863</v>
      </c>
      <c r="I2319">
        <f>IF(E2319&lt;&gt;"",MAX('DDD Model Calculations'!$D$20-'Weather Data'!E2319,0),MAX('DDD Model Calculations'!$D$20-AVERAGE('Weather Data'!E2318,'Weather Data'!E2320),0))</f>
        <v>10.800000190734863</v>
      </c>
      <c r="J2319">
        <f>IF(F2319&lt;&gt;"",MAX('DDD Model Calculations'!$D$20-'Weather Data'!F2319,0),MAX('DDD Model Calculations'!$D$20-AVERAGE('Weather Data'!F2318,'Weather Data'!F2320),0))</f>
        <v>9.3000001907348633</v>
      </c>
      <c r="K2319">
        <f>IF(G2319&lt;&gt;"",MAX('DDD Model Calculations'!$D$20-'Weather Data'!G2319,0),MAX('DDD Model Calculations'!$D$20-AVERAGE('Weather Data'!G2318,'Weather Data'!G2320),0))</f>
        <v>12.599999904632568</v>
      </c>
      <c r="L2319" s="2">
        <f t="shared" si="180"/>
        <v>43957</v>
      </c>
      <c r="M2319">
        <f t="shared" si="181"/>
        <v>24624.800004459918</v>
      </c>
      <c r="N2319">
        <f t="shared" si="182"/>
        <v>25794.899999156594</v>
      </c>
      <c r="O2319">
        <f t="shared" si="183"/>
        <v>29686.800000816584</v>
      </c>
      <c r="P2319">
        <f t="shared" si="184"/>
        <v>36392.550004728138</v>
      </c>
    </row>
    <row r="2320" spans="1:16" x14ac:dyDescent="0.4">
      <c r="A2320" s="1">
        <v>2020</v>
      </c>
      <c r="B2320" s="1">
        <v>5</v>
      </c>
      <c r="C2320" s="1">
        <v>7</v>
      </c>
      <c r="D2320" s="1">
        <v>7.4000000953674316</v>
      </c>
      <c r="E2320" s="1">
        <v>7</v>
      </c>
      <c r="F2320" s="1">
        <v>8.1000003814697266</v>
      </c>
      <c r="G2320" s="1">
        <v>1.200000047683716</v>
      </c>
      <c r="H2320">
        <f>IF(D2320&lt;&gt;"",MAX('DDD Model Calculations'!$D$20-'Weather Data'!D2320,0),MAX('DDD Model Calculations'!$D$20-AVERAGE('Weather Data'!D2319,'Weather Data'!D2321),0))</f>
        <v>10.599999904632568</v>
      </c>
      <c r="I2320">
        <f>IF(E2320&lt;&gt;"",MAX('DDD Model Calculations'!$D$20-'Weather Data'!E2320,0),MAX('DDD Model Calculations'!$D$20-AVERAGE('Weather Data'!E2319,'Weather Data'!E2321),0))</f>
        <v>11</v>
      </c>
      <c r="J2320">
        <f>IF(F2320&lt;&gt;"",MAX('DDD Model Calculations'!$D$20-'Weather Data'!F2320,0),MAX('DDD Model Calculations'!$D$20-AVERAGE('Weather Data'!F2319,'Weather Data'!F2321),0))</f>
        <v>9.8999996185302734</v>
      </c>
      <c r="K2320">
        <f>IF(G2320&lt;&gt;"",MAX('DDD Model Calculations'!$D$20-'Weather Data'!G2320,0),MAX('DDD Model Calculations'!$D$20-AVERAGE('Weather Data'!G2319,'Weather Data'!G2321),0))</f>
        <v>16.799999952316284</v>
      </c>
      <c r="L2320" s="2">
        <f t="shared" si="180"/>
        <v>43958</v>
      </c>
      <c r="M2320">
        <f t="shared" si="181"/>
        <v>24635.40000436455</v>
      </c>
      <c r="N2320">
        <f t="shared" si="182"/>
        <v>25805.899999156594</v>
      </c>
      <c r="O2320">
        <f t="shared" si="183"/>
        <v>29696.700000435114</v>
      </c>
      <c r="P2320">
        <f t="shared" si="184"/>
        <v>36409.350004680455</v>
      </c>
    </row>
    <row r="2321" spans="1:16" x14ac:dyDescent="0.4">
      <c r="A2321" s="1">
        <v>2020</v>
      </c>
      <c r="B2321" s="1">
        <v>5</v>
      </c>
      <c r="C2321" s="1">
        <v>8</v>
      </c>
      <c r="D2321" s="1">
        <v>0.89999997615814209</v>
      </c>
      <c r="E2321" s="1">
        <v>1.8999999761581421</v>
      </c>
      <c r="F2321" s="1">
        <v>2.4000000953674321</v>
      </c>
      <c r="G2321" s="1">
        <v>-0.80000001192092896</v>
      </c>
      <c r="H2321">
        <f>IF(D2321&lt;&gt;"",MAX('DDD Model Calculations'!$D$20-'Weather Data'!D2321,0),MAX('DDD Model Calculations'!$D$20-AVERAGE('Weather Data'!D2320,'Weather Data'!D2322),0))</f>
        <v>17.100000023841858</v>
      </c>
      <c r="I2321">
        <f>IF(E2321&lt;&gt;"",MAX('DDD Model Calculations'!$D$20-'Weather Data'!E2321,0),MAX('DDD Model Calculations'!$D$20-AVERAGE('Weather Data'!E2320,'Weather Data'!E2322),0))</f>
        <v>16.100000023841858</v>
      </c>
      <c r="J2321">
        <f>IF(F2321&lt;&gt;"",MAX('DDD Model Calculations'!$D$20-'Weather Data'!F2321,0),MAX('DDD Model Calculations'!$D$20-AVERAGE('Weather Data'!F2320,'Weather Data'!F2322),0))</f>
        <v>15.599999904632568</v>
      </c>
      <c r="K2321">
        <f>IF(G2321&lt;&gt;"",MAX('DDD Model Calculations'!$D$20-'Weather Data'!G2321,0),MAX('DDD Model Calculations'!$D$20-AVERAGE('Weather Data'!G2320,'Weather Data'!G2322),0))</f>
        <v>18.800000011920929</v>
      </c>
      <c r="L2321" s="2">
        <f t="shared" si="180"/>
        <v>43959</v>
      </c>
      <c r="M2321">
        <f t="shared" si="181"/>
        <v>24652.500004388392</v>
      </c>
      <c r="N2321">
        <f t="shared" si="182"/>
        <v>25821.999999180436</v>
      </c>
      <c r="O2321">
        <f t="shared" si="183"/>
        <v>29712.300000339746</v>
      </c>
      <c r="P2321">
        <f t="shared" si="184"/>
        <v>36428.150004692376</v>
      </c>
    </row>
    <row r="2322" spans="1:16" x14ac:dyDescent="0.4">
      <c r="A2322" s="1">
        <v>2020</v>
      </c>
      <c r="B2322" s="1">
        <v>5</v>
      </c>
      <c r="C2322" s="1">
        <v>9</v>
      </c>
      <c r="D2322" s="1">
        <v>1.1000000238418579</v>
      </c>
      <c r="E2322" s="1">
        <v>2</v>
      </c>
      <c r="F2322" s="1">
        <v>1.200000047683716</v>
      </c>
      <c r="G2322" s="1">
        <v>2</v>
      </c>
      <c r="H2322">
        <f>IF(D2322&lt;&gt;"",MAX('DDD Model Calculations'!$D$20-'Weather Data'!D2322,0),MAX('DDD Model Calculations'!$D$20-AVERAGE('Weather Data'!D2321,'Weather Data'!D2323),0))</f>
        <v>16.899999976158142</v>
      </c>
      <c r="I2322">
        <f>IF(E2322&lt;&gt;"",MAX('DDD Model Calculations'!$D$20-'Weather Data'!E2322,0),MAX('DDD Model Calculations'!$D$20-AVERAGE('Weather Data'!E2321,'Weather Data'!E2323),0))</f>
        <v>16</v>
      </c>
      <c r="J2322">
        <f>IF(F2322&lt;&gt;"",MAX('DDD Model Calculations'!$D$20-'Weather Data'!F2322,0),MAX('DDD Model Calculations'!$D$20-AVERAGE('Weather Data'!F2321,'Weather Data'!F2323),0))</f>
        <v>16.799999952316284</v>
      </c>
      <c r="K2322">
        <f>IF(G2322&lt;&gt;"",MAX('DDD Model Calculations'!$D$20-'Weather Data'!G2322,0),MAX('DDD Model Calculations'!$D$20-AVERAGE('Weather Data'!G2321,'Weather Data'!G2323),0))</f>
        <v>16</v>
      </c>
      <c r="L2322" s="2">
        <f t="shared" si="180"/>
        <v>43960</v>
      </c>
      <c r="M2322">
        <f t="shared" si="181"/>
        <v>24669.40000436455</v>
      </c>
      <c r="N2322">
        <f t="shared" si="182"/>
        <v>25837.999999180436</v>
      </c>
      <c r="O2322">
        <f t="shared" si="183"/>
        <v>29729.100000292063</v>
      </c>
      <c r="P2322">
        <f t="shared" si="184"/>
        <v>36444.150004692376</v>
      </c>
    </row>
    <row r="2323" spans="1:16" x14ac:dyDescent="0.4">
      <c r="A2323" s="1">
        <v>2020</v>
      </c>
      <c r="B2323" s="1">
        <v>5</v>
      </c>
      <c r="C2323" s="1">
        <v>10</v>
      </c>
      <c r="D2323" s="1">
        <v>3.4000000953674321</v>
      </c>
      <c r="E2323" s="1">
        <v>7.0999999046325684</v>
      </c>
      <c r="F2323" s="1">
        <v>6</v>
      </c>
      <c r="G2323" s="1">
        <v>2.2999999523162842</v>
      </c>
      <c r="H2323">
        <f>IF(D2323&lt;&gt;"",MAX('DDD Model Calculations'!$D$20-'Weather Data'!D2323,0),MAX('DDD Model Calculations'!$D$20-AVERAGE('Weather Data'!D2322,'Weather Data'!D2324),0))</f>
        <v>14.599999904632568</v>
      </c>
      <c r="I2323">
        <f>IF(E2323&lt;&gt;"",MAX('DDD Model Calculations'!$D$20-'Weather Data'!E2323,0),MAX('DDD Model Calculations'!$D$20-AVERAGE('Weather Data'!E2322,'Weather Data'!E2324),0))</f>
        <v>10.900000095367432</v>
      </c>
      <c r="J2323">
        <f>IF(F2323&lt;&gt;"",MAX('DDD Model Calculations'!$D$20-'Weather Data'!F2323,0),MAX('DDD Model Calculations'!$D$20-AVERAGE('Weather Data'!F2322,'Weather Data'!F2324),0))</f>
        <v>12</v>
      </c>
      <c r="K2323">
        <f>IF(G2323&lt;&gt;"",MAX('DDD Model Calculations'!$D$20-'Weather Data'!G2323,0),MAX('DDD Model Calculations'!$D$20-AVERAGE('Weather Data'!G2322,'Weather Data'!G2324),0))</f>
        <v>15.700000047683716</v>
      </c>
      <c r="L2323" s="2">
        <f t="shared" si="180"/>
        <v>43961</v>
      </c>
      <c r="M2323">
        <f t="shared" si="181"/>
        <v>24684.000004269183</v>
      </c>
      <c r="N2323">
        <f t="shared" si="182"/>
        <v>25848.899999275804</v>
      </c>
      <c r="O2323">
        <f t="shared" si="183"/>
        <v>29741.100000292063</v>
      </c>
      <c r="P2323">
        <f t="shared" si="184"/>
        <v>36459.850004740059</v>
      </c>
    </row>
    <row r="2324" spans="1:16" x14ac:dyDescent="0.4">
      <c r="A2324" s="1">
        <v>2020</v>
      </c>
      <c r="B2324" s="1">
        <v>5</v>
      </c>
      <c r="C2324" s="1">
        <v>11</v>
      </c>
      <c r="D2324" s="1">
        <v>3.0999999046325679</v>
      </c>
      <c r="E2324" s="1">
        <v>2.9000000953674321</v>
      </c>
      <c r="F2324" s="1">
        <v>5.6999998092651367</v>
      </c>
      <c r="G2324" s="1">
        <v>0.80000001192092896</v>
      </c>
      <c r="H2324">
        <f>IF(D2324&lt;&gt;"",MAX('DDD Model Calculations'!$D$20-'Weather Data'!D2324,0),MAX('DDD Model Calculations'!$D$20-AVERAGE('Weather Data'!D2323,'Weather Data'!D2325),0))</f>
        <v>14.900000095367432</v>
      </c>
      <c r="I2324">
        <f>IF(E2324&lt;&gt;"",MAX('DDD Model Calculations'!$D$20-'Weather Data'!E2324,0),MAX('DDD Model Calculations'!$D$20-AVERAGE('Weather Data'!E2323,'Weather Data'!E2325),0))</f>
        <v>15.099999904632568</v>
      </c>
      <c r="J2324">
        <f>IF(F2324&lt;&gt;"",MAX('DDD Model Calculations'!$D$20-'Weather Data'!F2324,0),MAX('DDD Model Calculations'!$D$20-AVERAGE('Weather Data'!F2323,'Weather Data'!F2325),0))</f>
        <v>12.300000190734863</v>
      </c>
      <c r="K2324">
        <f>IF(G2324&lt;&gt;"",MAX('DDD Model Calculations'!$D$20-'Weather Data'!G2324,0),MAX('DDD Model Calculations'!$D$20-AVERAGE('Weather Data'!G2323,'Weather Data'!G2325),0))</f>
        <v>17.199999988079071</v>
      </c>
      <c r="L2324" s="2">
        <f t="shared" si="180"/>
        <v>43962</v>
      </c>
      <c r="M2324">
        <f t="shared" si="181"/>
        <v>24698.90000436455</v>
      </c>
      <c r="N2324">
        <f t="shared" si="182"/>
        <v>25863.999999180436</v>
      </c>
      <c r="O2324">
        <f t="shared" si="183"/>
        <v>29753.400000482798</v>
      </c>
      <c r="P2324">
        <f t="shared" si="184"/>
        <v>36477.050004728138</v>
      </c>
    </row>
    <row r="2325" spans="1:16" x14ac:dyDescent="0.4">
      <c r="A2325" s="1">
        <v>2020</v>
      </c>
      <c r="B2325" s="1">
        <v>5</v>
      </c>
      <c r="C2325" s="1">
        <v>12</v>
      </c>
      <c r="D2325" s="1">
        <v>2.4000000953674321</v>
      </c>
      <c r="E2325" s="1">
        <v>4.0999999046325684</v>
      </c>
      <c r="F2325" s="1">
        <v>2.0999999046325679</v>
      </c>
      <c r="G2325" s="1">
        <v>2.5999999046325679</v>
      </c>
      <c r="H2325">
        <f>IF(D2325&lt;&gt;"",MAX('DDD Model Calculations'!$D$20-'Weather Data'!D2325,0),MAX('DDD Model Calculations'!$D$20-AVERAGE('Weather Data'!D2324,'Weather Data'!D2326),0))</f>
        <v>15.599999904632568</v>
      </c>
      <c r="I2325">
        <f>IF(E2325&lt;&gt;"",MAX('DDD Model Calculations'!$D$20-'Weather Data'!E2325,0),MAX('DDD Model Calculations'!$D$20-AVERAGE('Weather Data'!E2324,'Weather Data'!E2326),0))</f>
        <v>13.900000095367432</v>
      </c>
      <c r="J2325">
        <f>IF(F2325&lt;&gt;"",MAX('DDD Model Calculations'!$D$20-'Weather Data'!F2325,0),MAX('DDD Model Calculations'!$D$20-AVERAGE('Weather Data'!F2324,'Weather Data'!F2326),0))</f>
        <v>15.900000095367432</v>
      </c>
      <c r="K2325">
        <f>IF(G2325&lt;&gt;"",MAX('DDD Model Calculations'!$D$20-'Weather Data'!G2325,0),MAX('DDD Model Calculations'!$D$20-AVERAGE('Weather Data'!G2324,'Weather Data'!G2326),0))</f>
        <v>15.400000095367432</v>
      </c>
      <c r="L2325" s="2">
        <f t="shared" si="180"/>
        <v>43963</v>
      </c>
      <c r="M2325">
        <f t="shared" si="181"/>
        <v>24714.500004269183</v>
      </c>
      <c r="N2325">
        <f t="shared" si="182"/>
        <v>25877.899999275804</v>
      </c>
      <c r="O2325">
        <f t="shared" si="183"/>
        <v>29769.300000578165</v>
      </c>
      <c r="P2325">
        <f t="shared" si="184"/>
        <v>36492.450004823506</v>
      </c>
    </row>
    <row r="2326" spans="1:16" x14ac:dyDescent="0.4">
      <c r="A2326" s="1">
        <v>2020</v>
      </c>
      <c r="B2326" s="1">
        <v>5</v>
      </c>
      <c r="C2326" s="1">
        <v>13</v>
      </c>
      <c r="D2326" s="1">
        <v>4.9000000953674316</v>
      </c>
      <c r="E2326" s="1">
        <v>4.8000001907348633</v>
      </c>
      <c r="F2326" s="1">
        <v>6.1999998092651367</v>
      </c>
      <c r="G2326" s="1">
        <v>4.1999998092651367</v>
      </c>
      <c r="H2326">
        <f>IF(D2326&lt;&gt;"",MAX('DDD Model Calculations'!$D$20-'Weather Data'!D2326,0),MAX('DDD Model Calculations'!$D$20-AVERAGE('Weather Data'!D2325,'Weather Data'!D2327),0))</f>
        <v>13.099999904632568</v>
      </c>
      <c r="I2326">
        <f>IF(E2326&lt;&gt;"",MAX('DDD Model Calculations'!$D$20-'Weather Data'!E2326,0),MAX('DDD Model Calculations'!$D$20-AVERAGE('Weather Data'!E2325,'Weather Data'!E2327),0))</f>
        <v>13.199999809265137</v>
      </c>
      <c r="J2326">
        <f>IF(F2326&lt;&gt;"",MAX('DDD Model Calculations'!$D$20-'Weather Data'!F2326,0),MAX('DDD Model Calculations'!$D$20-AVERAGE('Weather Data'!F2325,'Weather Data'!F2327),0))</f>
        <v>11.800000190734863</v>
      </c>
      <c r="K2326">
        <f>IF(G2326&lt;&gt;"",MAX('DDD Model Calculations'!$D$20-'Weather Data'!G2326,0),MAX('DDD Model Calculations'!$D$20-AVERAGE('Weather Data'!G2325,'Weather Data'!G2327),0))</f>
        <v>13.800000190734863</v>
      </c>
      <c r="L2326" s="2">
        <f t="shared" si="180"/>
        <v>43964</v>
      </c>
      <c r="M2326">
        <f t="shared" si="181"/>
        <v>24727.600004173815</v>
      </c>
      <c r="N2326">
        <f t="shared" si="182"/>
        <v>25891.099999085069</v>
      </c>
      <c r="O2326">
        <f t="shared" si="183"/>
        <v>29781.1000007689</v>
      </c>
      <c r="P2326">
        <f t="shared" si="184"/>
        <v>36506.250005014241</v>
      </c>
    </row>
    <row r="2327" spans="1:16" x14ac:dyDescent="0.4">
      <c r="A2327" s="1">
        <v>2020</v>
      </c>
      <c r="B2327" s="1">
        <v>5</v>
      </c>
      <c r="C2327" s="1">
        <v>14</v>
      </c>
      <c r="D2327" s="1">
        <v>9.6000003814697266</v>
      </c>
      <c r="E2327" s="1">
        <v>9.3000001907348633</v>
      </c>
      <c r="F2327" s="1">
        <v>9.3999996185302734</v>
      </c>
      <c r="G2327" s="1">
        <v>6</v>
      </c>
      <c r="H2327">
        <f>IF(D2327&lt;&gt;"",MAX('DDD Model Calculations'!$D$20-'Weather Data'!D2327,0),MAX('DDD Model Calculations'!$D$20-AVERAGE('Weather Data'!D2326,'Weather Data'!D2328),0))</f>
        <v>8.3999996185302734</v>
      </c>
      <c r="I2327">
        <f>IF(E2327&lt;&gt;"",MAX('DDD Model Calculations'!$D$20-'Weather Data'!E2327,0),MAX('DDD Model Calculations'!$D$20-AVERAGE('Weather Data'!E2326,'Weather Data'!E2328),0))</f>
        <v>8.6999998092651367</v>
      </c>
      <c r="J2327">
        <f>IF(F2327&lt;&gt;"",MAX('DDD Model Calculations'!$D$20-'Weather Data'!F2327,0),MAX('DDD Model Calculations'!$D$20-AVERAGE('Weather Data'!F2326,'Weather Data'!F2328),0))</f>
        <v>8.6000003814697266</v>
      </c>
      <c r="K2327">
        <f>IF(G2327&lt;&gt;"",MAX('DDD Model Calculations'!$D$20-'Weather Data'!G2327,0),MAX('DDD Model Calculations'!$D$20-AVERAGE('Weather Data'!G2326,'Weather Data'!G2328),0))</f>
        <v>12</v>
      </c>
      <c r="L2327" s="2">
        <f t="shared" si="180"/>
        <v>43965</v>
      </c>
      <c r="M2327">
        <f t="shared" si="181"/>
        <v>24736.000003792346</v>
      </c>
      <c r="N2327">
        <f t="shared" si="182"/>
        <v>25899.799998894334</v>
      </c>
      <c r="O2327">
        <f t="shared" si="183"/>
        <v>29789.70000115037</v>
      </c>
      <c r="P2327">
        <f t="shared" si="184"/>
        <v>36518.250005014241</v>
      </c>
    </row>
    <row r="2328" spans="1:16" x14ac:dyDescent="0.4">
      <c r="A2328" s="1">
        <v>2020</v>
      </c>
      <c r="B2328" s="1">
        <v>5</v>
      </c>
      <c r="C2328" s="1">
        <v>15</v>
      </c>
      <c r="D2328" s="1">
        <v>13.39999961853027</v>
      </c>
      <c r="E2328" s="1">
        <v>14</v>
      </c>
      <c r="F2328" s="1">
        <v>11.10000038146973</v>
      </c>
      <c r="G2328" s="1">
        <v>10.39999961853027</v>
      </c>
      <c r="H2328">
        <f>IF(D2328&lt;&gt;"",MAX('DDD Model Calculations'!$D$20-'Weather Data'!D2328,0),MAX('DDD Model Calculations'!$D$20-AVERAGE('Weather Data'!D2327,'Weather Data'!D2329),0))</f>
        <v>4.6000003814697301</v>
      </c>
      <c r="I2328">
        <f>IF(E2328&lt;&gt;"",MAX('DDD Model Calculations'!$D$20-'Weather Data'!E2328,0),MAX('DDD Model Calculations'!$D$20-AVERAGE('Weather Data'!E2327,'Weather Data'!E2329),0))</f>
        <v>4</v>
      </c>
      <c r="J2328">
        <f>IF(F2328&lt;&gt;"",MAX('DDD Model Calculations'!$D$20-'Weather Data'!F2328,0),MAX('DDD Model Calculations'!$D$20-AVERAGE('Weather Data'!F2327,'Weather Data'!F2329),0))</f>
        <v>6.8999996185302699</v>
      </c>
      <c r="K2328">
        <f>IF(G2328&lt;&gt;"",MAX('DDD Model Calculations'!$D$20-'Weather Data'!G2328,0),MAX('DDD Model Calculations'!$D$20-AVERAGE('Weather Data'!G2327,'Weather Data'!G2329),0))</f>
        <v>7.6000003814697301</v>
      </c>
      <c r="L2328" s="2">
        <f t="shared" si="180"/>
        <v>43966</v>
      </c>
      <c r="M2328">
        <f t="shared" si="181"/>
        <v>24740.600004173815</v>
      </c>
      <c r="N2328">
        <f t="shared" si="182"/>
        <v>25903.799998894334</v>
      </c>
      <c r="O2328">
        <f t="shared" si="183"/>
        <v>29796.6000007689</v>
      </c>
      <c r="P2328">
        <f t="shared" si="184"/>
        <v>36525.85000539571</v>
      </c>
    </row>
    <row r="2329" spans="1:16" x14ac:dyDescent="0.4">
      <c r="A2329" s="1">
        <v>2020</v>
      </c>
      <c r="B2329" s="1">
        <v>5</v>
      </c>
      <c r="C2329" s="1">
        <v>16</v>
      </c>
      <c r="D2329" s="1">
        <v>12.19999980926514</v>
      </c>
      <c r="E2329" s="1">
        <v>13.30000019073486</v>
      </c>
      <c r="F2329" s="1">
        <v>12.89999961853027</v>
      </c>
      <c r="G2329" s="1">
        <v>9.3999996185302734</v>
      </c>
      <c r="H2329">
        <f>IF(D2329&lt;&gt;"",MAX('DDD Model Calculations'!$D$20-'Weather Data'!D2329,0),MAX('DDD Model Calculations'!$D$20-AVERAGE('Weather Data'!D2328,'Weather Data'!D2330),0))</f>
        <v>5.8000001907348597</v>
      </c>
      <c r="I2329">
        <f>IF(E2329&lt;&gt;"",MAX('DDD Model Calculations'!$D$20-'Weather Data'!E2329,0),MAX('DDD Model Calculations'!$D$20-AVERAGE('Weather Data'!E2328,'Weather Data'!E2330),0))</f>
        <v>4.6999998092651403</v>
      </c>
      <c r="J2329">
        <f>IF(F2329&lt;&gt;"",MAX('DDD Model Calculations'!$D$20-'Weather Data'!F2329,0),MAX('DDD Model Calculations'!$D$20-AVERAGE('Weather Data'!F2328,'Weather Data'!F2330),0))</f>
        <v>5.1000003814697301</v>
      </c>
      <c r="K2329">
        <f>IF(G2329&lt;&gt;"",MAX('DDD Model Calculations'!$D$20-'Weather Data'!G2329,0),MAX('DDD Model Calculations'!$D$20-AVERAGE('Weather Data'!G2328,'Weather Data'!G2330),0))</f>
        <v>8.6000003814697266</v>
      </c>
      <c r="L2329" s="2">
        <f t="shared" si="180"/>
        <v>43967</v>
      </c>
      <c r="M2329">
        <f t="shared" si="181"/>
        <v>24746.40000436455</v>
      </c>
      <c r="N2329">
        <f t="shared" si="182"/>
        <v>25908.499998703599</v>
      </c>
      <c r="O2329">
        <f t="shared" si="183"/>
        <v>29801.70000115037</v>
      </c>
      <c r="P2329">
        <f t="shared" si="184"/>
        <v>36534.45000577718</v>
      </c>
    </row>
    <row r="2330" spans="1:16" x14ac:dyDescent="0.4">
      <c r="A2330" s="1">
        <v>2020</v>
      </c>
      <c r="B2330" s="1">
        <v>5</v>
      </c>
      <c r="C2330" s="1">
        <v>17</v>
      </c>
      <c r="D2330" s="1">
        <v>11.80000019073486</v>
      </c>
      <c r="E2330" s="1">
        <v>12</v>
      </c>
      <c r="F2330" s="1">
        <v>13.69999980926514</v>
      </c>
      <c r="G2330" s="1">
        <v>9</v>
      </c>
      <c r="H2330">
        <f>IF(D2330&lt;&gt;"",MAX('DDD Model Calculations'!$D$20-'Weather Data'!D2330,0),MAX('DDD Model Calculations'!$D$20-AVERAGE('Weather Data'!D2329,'Weather Data'!D2331),0))</f>
        <v>6.1999998092651403</v>
      </c>
      <c r="I2330">
        <f>IF(E2330&lt;&gt;"",MAX('DDD Model Calculations'!$D$20-'Weather Data'!E2330,0),MAX('DDD Model Calculations'!$D$20-AVERAGE('Weather Data'!E2329,'Weather Data'!E2331),0))</f>
        <v>6</v>
      </c>
      <c r="J2330">
        <f>IF(F2330&lt;&gt;"",MAX('DDD Model Calculations'!$D$20-'Weather Data'!F2330,0),MAX('DDD Model Calculations'!$D$20-AVERAGE('Weather Data'!F2329,'Weather Data'!F2331),0))</f>
        <v>4.3000001907348597</v>
      </c>
      <c r="K2330">
        <f>IF(G2330&lt;&gt;"",MAX('DDD Model Calculations'!$D$20-'Weather Data'!G2330,0),MAX('DDD Model Calculations'!$D$20-AVERAGE('Weather Data'!G2329,'Weather Data'!G2331),0))</f>
        <v>9</v>
      </c>
      <c r="L2330" s="2">
        <f t="shared" si="180"/>
        <v>43968</v>
      </c>
      <c r="M2330">
        <f t="shared" si="181"/>
        <v>24752.600004173815</v>
      </c>
      <c r="N2330">
        <f t="shared" si="182"/>
        <v>25914.499998703599</v>
      </c>
      <c r="O2330">
        <f t="shared" si="183"/>
        <v>29806.000001341105</v>
      </c>
      <c r="P2330">
        <f t="shared" si="184"/>
        <v>36543.45000577718</v>
      </c>
    </row>
    <row r="2331" spans="1:16" x14ac:dyDescent="0.4">
      <c r="A2331" s="1">
        <v>2020</v>
      </c>
      <c r="B2331" s="1">
        <v>5</v>
      </c>
      <c r="C2331" s="1">
        <v>18</v>
      </c>
      <c r="D2331" s="1">
        <v>13.19999980926514</v>
      </c>
      <c r="E2331" s="1">
        <v>11.80000019073486</v>
      </c>
      <c r="F2331" s="1">
        <v>15.80000019073486</v>
      </c>
      <c r="G2331" s="1">
        <v>10.39999961853027</v>
      </c>
      <c r="H2331">
        <f>IF(D2331&lt;&gt;"",MAX('DDD Model Calculations'!$D$20-'Weather Data'!D2331,0),MAX('DDD Model Calculations'!$D$20-AVERAGE('Weather Data'!D2330,'Weather Data'!D2332),0))</f>
        <v>4.8000001907348597</v>
      </c>
      <c r="I2331">
        <f>IF(E2331&lt;&gt;"",MAX('DDD Model Calculations'!$D$20-'Weather Data'!E2331,0),MAX('DDD Model Calculations'!$D$20-AVERAGE('Weather Data'!E2330,'Weather Data'!E2332),0))</f>
        <v>6.1999998092651403</v>
      </c>
      <c r="J2331">
        <f>IF(F2331&lt;&gt;"",MAX('DDD Model Calculations'!$D$20-'Weather Data'!F2331,0),MAX('DDD Model Calculations'!$D$20-AVERAGE('Weather Data'!F2330,'Weather Data'!F2332),0))</f>
        <v>2.1999998092651403</v>
      </c>
      <c r="K2331">
        <f>IF(G2331&lt;&gt;"",MAX('DDD Model Calculations'!$D$20-'Weather Data'!G2331,0),MAX('DDD Model Calculations'!$D$20-AVERAGE('Weather Data'!G2330,'Weather Data'!G2332),0))</f>
        <v>7.6000003814697301</v>
      </c>
      <c r="L2331" s="2">
        <f t="shared" si="180"/>
        <v>43969</v>
      </c>
      <c r="M2331">
        <f t="shared" si="181"/>
        <v>24757.40000436455</v>
      </c>
      <c r="N2331">
        <f t="shared" si="182"/>
        <v>25920.699998512864</v>
      </c>
      <c r="O2331">
        <f t="shared" si="183"/>
        <v>29808.20000115037</v>
      </c>
      <c r="P2331">
        <f t="shared" si="184"/>
        <v>36551.05000615865</v>
      </c>
    </row>
    <row r="2332" spans="1:16" x14ac:dyDescent="0.4">
      <c r="A2332" s="1">
        <v>2020</v>
      </c>
      <c r="B2332" s="1">
        <v>5</v>
      </c>
      <c r="C2332" s="1">
        <v>19</v>
      </c>
      <c r="D2332" s="1">
        <v>14.80000019073486</v>
      </c>
      <c r="E2332" s="1">
        <v>14.5</v>
      </c>
      <c r="F2332" s="1">
        <v>13.69999980926514</v>
      </c>
      <c r="G2332" s="1">
        <v>8</v>
      </c>
      <c r="H2332">
        <f>IF(D2332&lt;&gt;"",MAX('DDD Model Calculations'!$D$20-'Weather Data'!D2332,0),MAX('DDD Model Calculations'!$D$20-AVERAGE('Weather Data'!D2331,'Weather Data'!D2333),0))</f>
        <v>3.1999998092651403</v>
      </c>
      <c r="I2332">
        <f>IF(E2332&lt;&gt;"",MAX('DDD Model Calculations'!$D$20-'Weather Data'!E2332,0),MAX('DDD Model Calculations'!$D$20-AVERAGE('Weather Data'!E2331,'Weather Data'!E2333),0))</f>
        <v>3.5</v>
      </c>
      <c r="J2332">
        <f>IF(F2332&lt;&gt;"",MAX('DDD Model Calculations'!$D$20-'Weather Data'!F2332,0),MAX('DDD Model Calculations'!$D$20-AVERAGE('Weather Data'!F2331,'Weather Data'!F2333),0))</f>
        <v>4.3000001907348597</v>
      </c>
      <c r="K2332">
        <f>IF(G2332&lt;&gt;"",MAX('DDD Model Calculations'!$D$20-'Weather Data'!G2332,0),MAX('DDD Model Calculations'!$D$20-AVERAGE('Weather Data'!G2331,'Weather Data'!G2333),0))</f>
        <v>10</v>
      </c>
      <c r="L2332" s="2">
        <f t="shared" si="180"/>
        <v>43970</v>
      </c>
      <c r="M2332">
        <f t="shared" si="181"/>
        <v>24760.600004173815</v>
      </c>
      <c r="N2332">
        <f t="shared" si="182"/>
        <v>25924.199998512864</v>
      </c>
      <c r="O2332">
        <f t="shared" si="183"/>
        <v>29812.500001341105</v>
      </c>
      <c r="P2332">
        <f t="shared" si="184"/>
        <v>36561.05000615865</v>
      </c>
    </row>
    <row r="2333" spans="1:16" x14ac:dyDescent="0.4">
      <c r="A2333" s="1">
        <v>2020</v>
      </c>
      <c r="B2333" s="1">
        <v>5</v>
      </c>
      <c r="C2333" s="1">
        <v>20</v>
      </c>
      <c r="D2333" s="1">
        <v>14.39999961853027</v>
      </c>
      <c r="E2333" s="1">
        <v>14.10000038146973</v>
      </c>
      <c r="F2333" s="1">
        <v>14.69999980926514</v>
      </c>
      <c r="G2333" s="1">
        <v>12.5</v>
      </c>
      <c r="H2333">
        <f>IF(D2333&lt;&gt;"",MAX('DDD Model Calculations'!$D$20-'Weather Data'!D2333,0),MAX('DDD Model Calculations'!$D$20-AVERAGE('Weather Data'!D2332,'Weather Data'!D2334),0))</f>
        <v>3.6000003814697301</v>
      </c>
      <c r="I2333">
        <f>IF(E2333&lt;&gt;"",MAX('DDD Model Calculations'!$D$20-'Weather Data'!E2333,0),MAX('DDD Model Calculations'!$D$20-AVERAGE('Weather Data'!E2332,'Weather Data'!E2334),0))</f>
        <v>3.8999996185302699</v>
      </c>
      <c r="J2333">
        <f>IF(F2333&lt;&gt;"",MAX('DDD Model Calculations'!$D$20-'Weather Data'!F2333,0),MAX('DDD Model Calculations'!$D$20-AVERAGE('Weather Data'!F2332,'Weather Data'!F2334),0))</f>
        <v>3.3000001907348597</v>
      </c>
      <c r="K2333">
        <f>IF(G2333&lt;&gt;"",MAX('DDD Model Calculations'!$D$20-'Weather Data'!G2333,0),MAX('DDD Model Calculations'!$D$20-AVERAGE('Weather Data'!G2332,'Weather Data'!G2334),0))</f>
        <v>5.5</v>
      </c>
      <c r="L2333" s="2">
        <f t="shared" si="180"/>
        <v>43971</v>
      </c>
      <c r="M2333">
        <f t="shared" si="181"/>
        <v>24764.200004555285</v>
      </c>
      <c r="N2333">
        <f t="shared" si="182"/>
        <v>25928.099998131394</v>
      </c>
      <c r="O2333">
        <f t="shared" si="183"/>
        <v>29815.800001531839</v>
      </c>
      <c r="P2333">
        <f t="shared" si="184"/>
        <v>36566.55000615865</v>
      </c>
    </row>
    <row r="2334" spans="1:16" x14ac:dyDescent="0.4">
      <c r="A2334" s="1">
        <v>2020</v>
      </c>
      <c r="B2334" s="1">
        <v>5</v>
      </c>
      <c r="C2334" s="1">
        <v>21</v>
      </c>
      <c r="D2334" s="1">
        <v>14.10000038146973</v>
      </c>
      <c r="E2334" s="1">
        <v>14.80000019073486</v>
      </c>
      <c r="F2334" s="1">
        <v>16.5</v>
      </c>
      <c r="G2334" s="1">
        <v>15.39999961853027</v>
      </c>
      <c r="H2334">
        <f>IF(D2334&lt;&gt;"",MAX('DDD Model Calculations'!$D$20-'Weather Data'!D2334,0),MAX('DDD Model Calculations'!$D$20-AVERAGE('Weather Data'!D2333,'Weather Data'!D2335),0))</f>
        <v>3.8999996185302699</v>
      </c>
      <c r="I2334">
        <f>IF(E2334&lt;&gt;"",MAX('DDD Model Calculations'!$D$20-'Weather Data'!E2334,0),MAX('DDD Model Calculations'!$D$20-AVERAGE('Weather Data'!E2333,'Weather Data'!E2335),0))</f>
        <v>3.1999998092651403</v>
      </c>
      <c r="J2334">
        <f>IF(F2334&lt;&gt;"",MAX('DDD Model Calculations'!$D$20-'Weather Data'!F2334,0),MAX('DDD Model Calculations'!$D$20-AVERAGE('Weather Data'!F2333,'Weather Data'!F2335),0))</f>
        <v>1.5</v>
      </c>
      <c r="K2334">
        <f>IF(G2334&lt;&gt;"",MAX('DDD Model Calculations'!$D$20-'Weather Data'!G2334,0),MAX('DDD Model Calculations'!$D$20-AVERAGE('Weather Data'!G2333,'Weather Data'!G2335),0))</f>
        <v>2.6000003814697301</v>
      </c>
      <c r="L2334" s="2">
        <f t="shared" si="180"/>
        <v>43972</v>
      </c>
      <c r="M2334">
        <f t="shared" si="181"/>
        <v>24768.100004173815</v>
      </c>
      <c r="N2334">
        <f t="shared" si="182"/>
        <v>25931.29999794066</v>
      </c>
      <c r="O2334">
        <f t="shared" si="183"/>
        <v>29817.300001531839</v>
      </c>
      <c r="P2334">
        <f t="shared" si="184"/>
        <v>36569.15000654012</v>
      </c>
    </row>
    <row r="2335" spans="1:16" x14ac:dyDescent="0.4">
      <c r="A2335" s="1">
        <v>2020</v>
      </c>
      <c r="B2335" s="1">
        <v>5</v>
      </c>
      <c r="C2335" s="1">
        <v>22</v>
      </c>
      <c r="D2335" s="1">
        <v>16.79999923706055</v>
      </c>
      <c r="E2335" s="1">
        <v>16.89999961853027</v>
      </c>
      <c r="F2335" s="1">
        <v>18.29999923706055</v>
      </c>
      <c r="G2335" s="1">
        <v>15.60000038146973</v>
      </c>
      <c r="H2335">
        <f>IF(D2335&lt;&gt;"",MAX('DDD Model Calculations'!$D$20-'Weather Data'!D2335,0),MAX('DDD Model Calculations'!$D$20-AVERAGE('Weather Data'!D2334,'Weather Data'!D2336),0))</f>
        <v>1.2000007629394496</v>
      </c>
      <c r="I2335">
        <f>IF(E2335&lt;&gt;"",MAX('DDD Model Calculations'!$D$20-'Weather Data'!E2335,0),MAX('DDD Model Calculations'!$D$20-AVERAGE('Weather Data'!E2334,'Weather Data'!E2336),0))</f>
        <v>1.1000003814697301</v>
      </c>
      <c r="J2335">
        <f>IF(F2335&lt;&gt;"",MAX('DDD Model Calculations'!$D$20-'Weather Data'!F2335,0),MAX('DDD Model Calculations'!$D$20-AVERAGE('Weather Data'!F2334,'Weather Data'!F2336),0))</f>
        <v>0</v>
      </c>
      <c r="K2335">
        <f>IF(G2335&lt;&gt;"",MAX('DDD Model Calculations'!$D$20-'Weather Data'!G2335,0),MAX('DDD Model Calculations'!$D$20-AVERAGE('Weather Data'!G2334,'Weather Data'!G2336),0))</f>
        <v>2.3999996185302699</v>
      </c>
      <c r="L2335" s="2">
        <f t="shared" si="180"/>
        <v>43973</v>
      </c>
      <c r="M2335">
        <f t="shared" si="181"/>
        <v>24769.300004936755</v>
      </c>
      <c r="N2335">
        <f t="shared" si="182"/>
        <v>25932.399998322129</v>
      </c>
      <c r="O2335">
        <f t="shared" si="183"/>
        <v>29817.300001531839</v>
      </c>
      <c r="P2335">
        <f t="shared" si="184"/>
        <v>36571.55000615865</v>
      </c>
    </row>
    <row r="2336" spans="1:16" x14ac:dyDescent="0.4">
      <c r="A2336" s="1">
        <v>2020</v>
      </c>
      <c r="B2336" s="1">
        <v>5</v>
      </c>
      <c r="C2336" s="1">
        <v>23</v>
      </c>
      <c r="D2336" s="1">
        <v>18.79999923706055</v>
      </c>
      <c r="E2336" s="1">
        <v>19.20000076293945</v>
      </c>
      <c r="F2336" s="1">
        <v>18.29999923706055</v>
      </c>
      <c r="G2336" s="1">
        <v>16.60000038146973</v>
      </c>
      <c r="H2336">
        <f>IF(D2336&lt;&gt;"",MAX('DDD Model Calculations'!$D$20-'Weather Data'!D2336,0),MAX('DDD Model Calculations'!$D$20-AVERAGE('Weather Data'!D2335,'Weather Data'!D2337),0))</f>
        <v>0</v>
      </c>
      <c r="I2336">
        <f>IF(E2336&lt;&gt;"",MAX('DDD Model Calculations'!$D$20-'Weather Data'!E2336,0),MAX('DDD Model Calculations'!$D$20-AVERAGE('Weather Data'!E2335,'Weather Data'!E2337),0))</f>
        <v>0</v>
      </c>
      <c r="J2336">
        <f>IF(F2336&lt;&gt;"",MAX('DDD Model Calculations'!$D$20-'Weather Data'!F2336,0),MAX('DDD Model Calculations'!$D$20-AVERAGE('Weather Data'!F2335,'Weather Data'!F2337),0))</f>
        <v>0</v>
      </c>
      <c r="K2336">
        <f>IF(G2336&lt;&gt;"",MAX('DDD Model Calculations'!$D$20-'Weather Data'!G2336,0),MAX('DDD Model Calculations'!$D$20-AVERAGE('Weather Data'!G2335,'Weather Data'!G2337),0))</f>
        <v>1.3999996185302699</v>
      </c>
      <c r="L2336" s="2">
        <f t="shared" si="180"/>
        <v>43974</v>
      </c>
      <c r="M2336">
        <f t="shared" si="181"/>
        <v>24769.300004936755</v>
      </c>
      <c r="N2336">
        <f t="shared" si="182"/>
        <v>25932.399998322129</v>
      </c>
      <c r="O2336">
        <f t="shared" si="183"/>
        <v>29817.300001531839</v>
      </c>
      <c r="P2336">
        <f t="shared" si="184"/>
        <v>36572.95000577718</v>
      </c>
    </row>
    <row r="2337" spans="1:16" x14ac:dyDescent="0.4">
      <c r="A2337" s="1">
        <v>2020</v>
      </c>
      <c r="B2337" s="1">
        <v>5</v>
      </c>
      <c r="C2337" s="1">
        <v>24</v>
      </c>
      <c r="D2337" s="1">
        <v>20.60000038146973</v>
      </c>
      <c r="E2337" s="1">
        <v>20.39999961853027</v>
      </c>
      <c r="F2337" s="1">
        <v>18.70000076293945</v>
      </c>
      <c r="G2337" s="1">
        <v>17.60000038146973</v>
      </c>
      <c r="H2337">
        <f>IF(D2337&lt;&gt;"",MAX('DDD Model Calculations'!$D$20-'Weather Data'!D2337,0),MAX('DDD Model Calculations'!$D$20-AVERAGE('Weather Data'!D2336,'Weather Data'!D2338),0))</f>
        <v>0</v>
      </c>
      <c r="I2337">
        <f>IF(E2337&lt;&gt;"",MAX('DDD Model Calculations'!$D$20-'Weather Data'!E2337,0),MAX('DDD Model Calculations'!$D$20-AVERAGE('Weather Data'!E2336,'Weather Data'!E2338),0))</f>
        <v>0</v>
      </c>
      <c r="J2337">
        <f>IF(F2337&lt;&gt;"",MAX('DDD Model Calculations'!$D$20-'Weather Data'!F2337,0),MAX('DDD Model Calculations'!$D$20-AVERAGE('Weather Data'!F2336,'Weather Data'!F2338),0))</f>
        <v>0</v>
      </c>
      <c r="K2337">
        <f>IF(G2337&lt;&gt;"",MAX('DDD Model Calculations'!$D$20-'Weather Data'!G2337,0),MAX('DDD Model Calculations'!$D$20-AVERAGE('Weather Data'!G2336,'Weather Data'!G2338),0))</f>
        <v>0.39999961853026988</v>
      </c>
      <c r="L2337" s="2">
        <f t="shared" si="180"/>
        <v>43975</v>
      </c>
      <c r="M2337">
        <f t="shared" si="181"/>
        <v>24769.300004936755</v>
      </c>
      <c r="N2337">
        <f t="shared" si="182"/>
        <v>25932.399998322129</v>
      </c>
      <c r="O2337">
        <f t="shared" si="183"/>
        <v>29817.300001531839</v>
      </c>
      <c r="P2337">
        <f t="shared" si="184"/>
        <v>36573.35000539571</v>
      </c>
    </row>
    <row r="2338" spans="1:16" x14ac:dyDescent="0.4">
      <c r="A2338" s="1">
        <v>2020</v>
      </c>
      <c r="B2338" s="1">
        <v>5</v>
      </c>
      <c r="C2338" s="1">
        <v>25</v>
      </c>
      <c r="D2338" s="1">
        <v>24.39999961853027</v>
      </c>
      <c r="E2338" s="1">
        <v>23.5</v>
      </c>
      <c r="F2338" s="1">
        <v>19.79999923706055</v>
      </c>
      <c r="G2338" s="1">
        <v>14.39999961853027</v>
      </c>
      <c r="H2338">
        <f>IF(D2338&lt;&gt;"",MAX('DDD Model Calculations'!$D$20-'Weather Data'!D2338,0),MAX('DDD Model Calculations'!$D$20-AVERAGE('Weather Data'!D2337,'Weather Data'!D2339),0))</f>
        <v>0</v>
      </c>
      <c r="I2338">
        <f>IF(E2338&lt;&gt;"",MAX('DDD Model Calculations'!$D$20-'Weather Data'!E2338,0),MAX('DDD Model Calculations'!$D$20-AVERAGE('Weather Data'!E2337,'Weather Data'!E2339),0))</f>
        <v>0</v>
      </c>
      <c r="J2338">
        <f>IF(F2338&lt;&gt;"",MAX('DDD Model Calculations'!$D$20-'Weather Data'!F2338,0),MAX('DDD Model Calculations'!$D$20-AVERAGE('Weather Data'!F2337,'Weather Data'!F2339),0))</f>
        <v>0</v>
      </c>
      <c r="K2338">
        <f>IF(G2338&lt;&gt;"",MAX('DDD Model Calculations'!$D$20-'Weather Data'!G2338,0),MAX('DDD Model Calculations'!$D$20-AVERAGE('Weather Data'!G2337,'Weather Data'!G2339),0))</f>
        <v>3.6000003814697301</v>
      </c>
      <c r="L2338" s="2">
        <f t="shared" si="180"/>
        <v>43976</v>
      </c>
      <c r="M2338">
        <f t="shared" si="181"/>
        <v>24769.300004936755</v>
      </c>
      <c r="N2338">
        <f t="shared" si="182"/>
        <v>25932.399998322129</v>
      </c>
      <c r="O2338">
        <f t="shared" si="183"/>
        <v>29817.300001531839</v>
      </c>
      <c r="P2338">
        <f t="shared" si="184"/>
        <v>36576.95000577718</v>
      </c>
    </row>
    <row r="2339" spans="1:16" x14ac:dyDescent="0.4">
      <c r="A2339" s="1">
        <v>2020</v>
      </c>
      <c r="B2339" s="1">
        <v>5</v>
      </c>
      <c r="C2339" s="1">
        <v>26</v>
      </c>
      <c r="D2339" s="1">
        <v>23.70000076293945</v>
      </c>
      <c r="E2339" s="1">
        <v>23.79999923706055</v>
      </c>
      <c r="F2339" s="1">
        <v>23.5</v>
      </c>
      <c r="G2339" s="1">
        <v>16.10000038146973</v>
      </c>
      <c r="H2339">
        <f>IF(D2339&lt;&gt;"",MAX('DDD Model Calculations'!$D$20-'Weather Data'!D2339,0),MAX('DDD Model Calculations'!$D$20-AVERAGE('Weather Data'!D2338,'Weather Data'!D2340),0))</f>
        <v>0</v>
      </c>
      <c r="I2339">
        <f>IF(E2339&lt;&gt;"",MAX('DDD Model Calculations'!$D$20-'Weather Data'!E2339,0),MAX('DDD Model Calculations'!$D$20-AVERAGE('Weather Data'!E2338,'Weather Data'!E2340),0))</f>
        <v>0</v>
      </c>
      <c r="J2339">
        <f>IF(F2339&lt;&gt;"",MAX('DDD Model Calculations'!$D$20-'Weather Data'!F2339,0),MAX('DDD Model Calculations'!$D$20-AVERAGE('Weather Data'!F2338,'Weather Data'!F2340),0))</f>
        <v>0</v>
      </c>
      <c r="K2339">
        <f>IF(G2339&lt;&gt;"",MAX('DDD Model Calculations'!$D$20-'Weather Data'!G2339,0),MAX('DDD Model Calculations'!$D$20-AVERAGE('Weather Data'!G2338,'Weather Data'!G2340),0))</f>
        <v>1.8999996185302699</v>
      </c>
      <c r="L2339" s="2">
        <f t="shared" si="180"/>
        <v>43977</v>
      </c>
      <c r="M2339">
        <f t="shared" si="181"/>
        <v>24769.300004936755</v>
      </c>
      <c r="N2339">
        <f t="shared" si="182"/>
        <v>25932.399998322129</v>
      </c>
      <c r="O2339">
        <f t="shared" si="183"/>
        <v>29817.300001531839</v>
      </c>
      <c r="P2339">
        <f t="shared" si="184"/>
        <v>36578.85000539571</v>
      </c>
    </row>
    <row r="2340" spans="1:16" x14ac:dyDescent="0.4">
      <c r="A2340" s="1">
        <v>2020</v>
      </c>
      <c r="B2340" s="1">
        <v>5</v>
      </c>
      <c r="C2340" s="1">
        <v>27</v>
      </c>
      <c r="D2340" s="1">
        <v>23.79999923706055</v>
      </c>
      <c r="E2340" s="1">
        <v>22.89999961853027</v>
      </c>
      <c r="F2340" s="1">
        <v>26.70000076293945</v>
      </c>
      <c r="G2340" s="1">
        <v>20.29999923706055</v>
      </c>
      <c r="H2340">
        <f>IF(D2340&lt;&gt;"",MAX('DDD Model Calculations'!$D$20-'Weather Data'!D2340,0),MAX('DDD Model Calculations'!$D$20-AVERAGE('Weather Data'!D2339,'Weather Data'!D2341),0))</f>
        <v>0</v>
      </c>
      <c r="I2340">
        <f>IF(E2340&lt;&gt;"",MAX('DDD Model Calculations'!$D$20-'Weather Data'!E2340,0),MAX('DDD Model Calculations'!$D$20-AVERAGE('Weather Data'!E2339,'Weather Data'!E2341),0))</f>
        <v>0</v>
      </c>
      <c r="J2340">
        <f>IF(F2340&lt;&gt;"",MAX('DDD Model Calculations'!$D$20-'Weather Data'!F2340,0),MAX('DDD Model Calculations'!$D$20-AVERAGE('Weather Data'!F2339,'Weather Data'!F2341),0))</f>
        <v>0</v>
      </c>
      <c r="K2340">
        <f>IF(G2340&lt;&gt;"",MAX('DDD Model Calculations'!$D$20-'Weather Data'!G2340,0),MAX('DDD Model Calculations'!$D$20-AVERAGE('Weather Data'!G2339,'Weather Data'!G2341),0))</f>
        <v>0</v>
      </c>
      <c r="L2340" s="2">
        <f t="shared" si="180"/>
        <v>43978</v>
      </c>
      <c r="M2340">
        <f t="shared" si="181"/>
        <v>24769.300004936755</v>
      </c>
      <c r="N2340">
        <f t="shared" si="182"/>
        <v>25932.399998322129</v>
      </c>
      <c r="O2340">
        <f t="shared" si="183"/>
        <v>29817.300001531839</v>
      </c>
      <c r="P2340">
        <f t="shared" si="184"/>
        <v>36578.85000539571</v>
      </c>
    </row>
    <row r="2341" spans="1:16" x14ac:dyDescent="0.4">
      <c r="A2341" s="1">
        <v>2020</v>
      </c>
      <c r="B2341" s="1">
        <v>5</v>
      </c>
      <c r="C2341" s="1">
        <v>28</v>
      </c>
      <c r="D2341" s="1">
        <v>20.5</v>
      </c>
      <c r="E2341" s="1">
        <v>20.89999961853027</v>
      </c>
      <c r="F2341" s="1">
        <v>23.39999961853027</v>
      </c>
      <c r="G2341" s="1">
        <v>17.60000038146973</v>
      </c>
      <c r="H2341">
        <f>IF(D2341&lt;&gt;"",MAX('DDD Model Calculations'!$D$20-'Weather Data'!D2341,0),MAX('DDD Model Calculations'!$D$20-AVERAGE('Weather Data'!D2340,'Weather Data'!D2342),0))</f>
        <v>0</v>
      </c>
      <c r="I2341">
        <f>IF(E2341&lt;&gt;"",MAX('DDD Model Calculations'!$D$20-'Weather Data'!E2341,0),MAX('DDD Model Calculations'!$D$20-AVERAGE('Weather Data'!E2340,'Weather Data'!E2342),0))</f>
        <v>0</v>
      </c>
      <c r="J2341">
        <f>IF(F2341&lt;&gt;"",MAX('DDD Model Calculations'!$D$20-'Weather Data'!F2341,0),MAX('DDD Model Calculations'!$D$20-AVERAGE('Weather Data'!F2340,'Weather Data'!F2342),0))</f>
        <v>0</v>
      </c>
      <c r="K2341">
        <f>IF(G2341&lt;&gt;"",MAX('DDD Model Calculations'!$D$20-'Weather Data'!G2341,0),MAX('DDD Model Calculations'!$D$20-AVERAGE('Weather Data'!G2340,'Weather Data'!G2342),0))</f>
        <v>0.39999961853026988</v>
      </c>
      <c r="L2341" s="2">
        <f t="shared" si="180"/>
        <v>43979</v>
      </c>
      <c r="M2341">
        <f t="shared" si="181"/>
        <v>24769.300004936755</v>
      </c>
      <c r="N2341">
        <f t="shared" si="182"/>
        <v>25932.399998322129</v>
      </c>
      <c r="O2341">
        <f t="shared" si="183"/>
        <v>29817.300001531839</v>
      </c>
      <c r="P2341">
        <f t="shared" si="184"/>
        <v>36579.250005014241</v>
      </c>
    </row>
    <row r="2342" spans="1:16" x14ac:dyDescent="0.4">
      <c r="A2342" s="1">
        <v>2020</v>
      </c>
      <c r="B2342" s="1">
        <v>5</v>
      </c>
      <c r="C2342" s="1">
        <v>29</v>
      </c>
      <c r="D2342" s="1">
        <v>18.39999961853027</v>
      </c>
      <c r="E2342" s="1">
        <v>16.89999961853027</v>
      </c>
      <c r="F2342" s="1">
        <v>21</v>
      </c>
      <c r="G2342" s="1">
        <v>14</v>
      </c>
      <c r="H2342">
        <f>IF(D2342&lt;&gt;"",MAX('DDD Model Calculations'!$D$20-'Weather Data'!D2342,0),MAX('DDD Model Calculations'!$D$20-AVERAGE('Weather Data'!D2341,'Weather Data'!D2343),0))</f>
        <v>0</v>
      </c>
      <c r="I2342">
        <f>IF(E2342&lt;&gt;"",MAX('DDD Model Calculations'!$D$20-'Weather Data'!E2342,0),MAX('DDD Model Calculations'!$D$20-AVERAGE('Weather Data'!E2341,'Weather Data'!E2343),0))</f>
        <v>1.1000003814697301</v>
      </c>
      <c r="J2342">
        <f>IF(F2342&lt;&gt;"",MAX('DDD Model Calculations'!$D$20-'Weather Data'!F2342,0),MAX('DDD Model Calculations'!$D$20-AVERAGE('Weather Data'!F2341,'Weather Data'!F2343),0))</f>
        <v>0</v>
      </c>
      <c r="K2342">
        <f>IF(G2342&lt;&gt;"",MAX('DDD Model Calculations'!$D$20-'Weather Data'!G2342,0),MAX('DDD Model Calculations'!$D$20-AVERAGE('Weather Data'!G2341,'Weather Data'!G2343),0))</f>
        <v>4</v>
      </c>
      <c r="L2342" s="2">
        <f t="shared" si="180"/>
        <v>43980</v>
      </c>
      <c r="M2342">
        <f t="shared" si="181"/>
        <v>24769.300004936755</v>
      </c>
      <c r="N2342">
        <f t="shared" si="182"/>
        <v>25933.499998703599</v>
      </c>
      <c r="O2342">
        <f t="shared" si="183"/>
        <v>29817.300001531839</v>
      </c>
      <c r="P2342">
        <f t="shared" si="184"/>
        <v>36583.250005014241</v>
      </c>
    </row>
    <row r="2343" spans="1:16" x14ac:dyDescent="0.4">
      <c r="A2343" s="1">
        <v>2020</v>
      </c>
      <c r="B2343" s="1">
        <v>5</v>
      </c>
      <c r="C2343" s="1">
        <v>30</v>
      </c>
      <c r="D2343" s="1">
        <v>13.39999961853027</v>
      </c>
      <c r="E2343" s="1">
        <v>11.10000038146973</v>
      </c>
      <c r="F2343" s="1">
        <v>12.30000019073486</v>
      </c>
      <c r="G2343" s="1">
        <v>9.1000003814697266</v>
      </c>
      <c r="H2343">
        <f>IF(D2343&lt;&gt;"",MAX('DDD Model Calculations'!$D$20-'Weather Data'!D2343,0),MAX('DDD Model Calculations'!$D$20-AVERAGE('Weather Data'!D2342,'Weather Data'!D2344),0))</f>
        <v>4.6000003814697301</v>
      </c>
      <c r="I2343">
        <f>IF(E2343&lt;&gt;"",MAX('DDD Model Calculations'!$D$20-'Weather Data'!E2343,0),MAX('DDD Model Calculations'!$D$20-AVERAGE('Weather Data'!E2342,'Weather Data'!E2344),0))</f>
        <v>6.8999996185302699</v>
      </c>
      <c r="J2343">
        <f>IF(F2343&lt;&gt;"",MAX('DDD Model Calculations'!$D$20-'Weather Data'!F2343,0),MAX('DDD Model Calculations'!$D$20-AVERAGE('Weather Data'!F2342,'Weather Data'!F2344),0))</f>
        <v>5.6999998092651403</v>
      </c>
      <c r="K2343">
        <f>IF(G2343&lt;&gt;"",MAX('DDD Model Calculations'!$D$20-'Weather Data'!G2343,0),MAX('DDD Model Calculations'!$D$20-AVERAGE('Weather Data'!G2342,'Weather Data'!G2344),0))</f>
        <v>8.8999996185302734</v>
      </c>
      <c r="L2343" s="2">
        <f t="shared" si="180"/>
        <v>43981</v>
      </c>
      <c r="M2343">
        <f t="shared" si="181"/>
        <v>24773.900005318224</v>
      </c>
      <c r="N2343">
        <f t="shared" si="182"/>
        <v>25940.399998322129</v>
      </c>
      <c r="O2343">
        <f t="shared" si="183"/>
        <v>29823.000001341105</v>
      </c>
      <c r="P2343">
        <f t="shared" si="184"/>
        <v>36592.150004632771</v>
      </c>
    </row>
    <row r="2344" spans="1:16" x14ac:dyDescent="0.4">
      <c r="A2344" s="1">
        <v>2020</v>
      </c>
      <c r="B2344" s="1">
        <v>5</v>
      </c>
      <c r="C2344" s="1">
        <v>31</v>
      </c>
      <c r="D2344" s="1">
        <v>11.5</v>
      </c>
      <c r="E2344" s="1">
        <v>9.1000003814697266</v>
      </c>
      <c r="F2344" s="1">
        <v>8</v>
      </c>
      <c r="G2344" s="1">
        <v>12.5</v>
      </c>
      <c r="H2344">
        <f>IF(D2344&lt;&gt;"",MAX('DDD Model Calculations'!$D$20-'Weather Data'!D2344,0),MAX('DDD Model Calculations'!$D$20-AVERAGE('Weather Data'!D2343,'Weather Data'!D2345),0))</f>
        <v>6.5</v>
      </c>
      <c r="I2344">
        <f>IF(E2344&lt;&gt;"",MAX('DDD Model Calculations'!$D$20-'Weather Data'!E2344,0),MAX('DDD Model Calculations'!$D$20-AVERAGE('Weather Data'!E2343,'Weather Data'!E2345),0))</f>
        <v>8.8999996185302734</v>
      </c>
      <c r="J2344">
        <f>IF(F2344&lt;&gt;"",MAX('DDD Model Calculations'!$D$20-'Weather Data'!F2344,0),MAX('DDD Model Calculations'!$D$20-AVERAGE('Weather Data'!F2343,'Weather Data'!F2345),0))</f>
        <v>10</v>
      </c>
      <c r="K2344">
        <f>IF(G2344&lt;&gt;"",MAX('DDD Model Calculations'!$D$20-'Weather Data'!G2344,0),MAX('DDD Model Calculations'!$D$20-AVERAGE('Weather Data'!G2343,'Weather Data'!G2345),0))</f>
        <v>5.5</v>
      </c>
      <c r="L2344" s="2">
        <f t="shared" si="180"/>
        <v>43982</v>
      </c>
      <c r="M2344">
        <f t="shared" si="181"/>
        <v>24780.400005318224</v>
      </c>
      <c r="N2344">
        <f t="shared" si="182"/>
        <v>25949.29999794066</v>
      </c>
      <c r="O2344">
        <f t="shared" si="183"/>
        <v>29833.000001341105</v>
      </c>
      <c r="P2344">
        <f t="shared" si="184"/>
        <v>36597.650004632771</v>
      </c>
    </row>
    <row r="2345" spans="1:16" x14ac:dyDescent="0.4">
      <c r="A2345" s="1">
        <v>2020</v>
      </c>
      <c r="B2345" s="1">
        <v>6</v>
      </c>
      <c r="C2345" s="1">
        <v>1</v>
      </c>
      <c r="D2345" s="1">
        <v>15.80000019073486</v>
      </c>
      <c r="E2345" s="1">
        <v>14</v>
      </c>
      <c r="F2345" s="1">
        <v>9.3999996185302734</v>
      </c>
      <c r="G2345" s="1">
        <v>11.80000019073486</v>
      </c>
      <c r="H2345">
        <f>IF(D2345&lt;&gt;"",MAX('DDD Model Calculations'!$D$20-'Weather Data'!D2345,0),MAX('DDD Model Calculations'!$D$20-AVERAGE('Weather Data'!D2344,'Weather Data'!D2346),0))</f>
        <v>2.1999998092651403</v>
      </c>
      <c r="I2345">
        <f>IF(E2345&lt;&gt;"",MAX('DDD Model Calculations'!$D$20-'Weather Data'!E2345,0),MAX('DDD Model Calculations'!$D$20-AVERAGE('Weather Data'!E2344,'Weather Data'!E2346),0))</f>
        <v>4</v>
      </c>
      <c r="J2345">
        <f>IF(F2345&lt;&gt;"",MAX('DDD Model Calculations'!$D$20-'Weather Data'!F2345,0),MAX('DDD Model Calculations'!$D$20-AVERAGE('Weather Data'!F2344,'Weather Data'!F2346),0))</f>
        <v>8.6000003814697266</v>
      </c>
      <c r="K2345">
        <f>IF(G2345&lt;&gt;"",MAX('DDD Model Calculations'!$D$20-'Weather Data'!G2345,0),MAX('DDD Model Calculations'!$D$20-AVERAGE('Weather Data'!G2344,'Weather Data'!G2346),0))</f>
        <v>6.1999998092651403</v>
      </c>
      <c r="L2345" s="2">
        <f t="shared" si="180"/>
        <v>43983</v>
      </c>
      <c r="M2345">
        <f t="shared" si="181"/>
        <v>24782.60000512749</v>
      </c>
      <c r="N2345">
        <f t="shared" si="182"/>
        <v>25953.29999794066</v>
      </c>
      <c r="O2345">
        <f t="shared" si="183"/>
        <v>29841.600001722574</v>
      </c>
      <c r="P2345">
        <f t="shared" si="184"/>
        <v>36603.850004442036</v>
      </c>
    </row>
    <row r="2346" spans="1:16" x14ac:dyDescent="0.4">
      <c r="A2346" s="1">
        <v>2020</v>
      </c>
      <c r="B2346" s="1">
        <v>6</v>
      </c>
      <c r="C2346" s="1">
        <v>2</v>
      </c>
      <c r="D2346" s="1">
        <v>20.10000038146973</v>
      </c>
      <c r="E2346" s="1">
        <v>19.70000076293945</v>
      </c>
      <c r="F2346" s="1">
        <v>12</v>
      </c>
      <c r="G2346" s="1">
        <v>19.39999961853027</v>
      </c>
      <c r="H2346">
        <f>IF(D2346&lt;&gt;"",MAX('DDD Model Calculations'!$D$20-'Weather Data'!D2346,0),MAX('DDD Model Calculations'!$D$20-AVERAGE('Weather Data'!D2345,'Weather Data'!D2347),0))</f>
        <v>0</v>
      </c>
      <c r="I2346">
        <f>IF(E2346&lt;&gt;"",MAX('DDD Model Calculations'!$D$20-'Weather Data'!E2346,0),MAX('DDD Model Calculations'!$D$20-AVERAGE('Weather Data'!E2345,'Weather Data'!E2347),0))</f>
        <v>0</v>
      </c>
      <c r="J2346">
        <f>IF(F2346&lt;&gt;"",MAX('DDD Model Calculations'!$D$20-'Weather Data'!F2346,0),MAX('DDD Model Calculations'!$D$20-AVERAGE('Weather Data'!F2345,'Weather Data'!F2347),0))</f>
        <v>6</v>
      </c>
      <c r="K2346">
        <f>IF(G2346&lt;&gt;"",MAX('DDD Model Calculations'!$D$20-'Weather Data'!G2346,0),MAX('DDD Model Calculations'!$D$20-AVERAGE('Weather Data'!G2345,'Weather Data'!G2347),0))</f>
        <v>0</v>
      </c>
      <c r="L2346" s="2">
        <f t="shared" si="180"/>
        <v>43984</v>
      </c>
      <c r="M2346">
        <f t="shared" si="181"/>
        <v>24782.60000512749</v>
      </c>
      <c r="N2346">
        <f t="shared" si="182"/>
        <v>25953.29999794066</v>
      </c>
      <c r="O2346">
        <f t="shared" si="183"/>
        <v>29847.600001722574</v>
      </c>
      <c r="P2346">
        <f t="shared" si="184"/>
        <v>36603.850004442036</v>
      </c>
    </row>
    <row r="2347" spans="1:16" x14ac:dyDescent="0.4">
      <c r="A2347" s="1">
        <v>2020</v>
      </c>
      <c r="B2347" s="1">
        <v>6</v>
      </c>
      <c r="C2347" s="1">
        <v>3</v>
      </c>
      <c r="D2347" s="1">
        <v>20.39999961853027</v>
      </c>
      <c r="E2347" s="1">
        <v>19.70000076293945</v>
      </c>
      <c r="F2347" s="1">
        <v>14.89999961853027</v>
      </c>
      <c r="G2347" s="1">
        <v>17.20000076293945</v>
      </c>
      <c r="H2347">
        <f>IF(D2347&lt;&gt;"",MAX('DDD Model Calculations'!$D$20-'Weather Data'!D2347,0),MAX('DDD Model Calculations'!$D$20-AVERAGE('Weather Data'!D2346,'Weather Data'!D2348),0))</f>
        <v>0</v>
      </c>
      <c r="I2347">
        <f>IF(E2347&lt;&gt;"",MAX('DDD Model Calculations'!$D$20-'Weather Data'!E2347,0),MAX('DDD Model Calculations'!$D$20-AVERAGE('Weather Data'!E2346,'Weather Data'!E2348),0))</f>
        <v>0</v>
      </c>
      <c r="J2347">
        <f>IF(F2347&lt;&gt;"",MAX('DDD Model Calculations'!$D$20-'Weather Data'!F2347,0),MAX('DDD Model Calculations'!$D$20-AVERAGE('Weather Data'!F2346,'Weather Data'!F2348),0))</f>
        <v>3.1000003814697301</v>
      </c>
      <c r="K2347">
        <f>IF(G2347&lt;&gt;"",MAX('DDD Model Calculations'!$D$20-'Weather Data'!G2347,0),MAX('DDD Model Calculations'!$D$20-AVERAGE('Weather Data'!G2346,'Weather Data'!G2348),0))</f>
        <v>0.79999923706055043</v>
      </c>
      <c r="L2347" s="2">
        <f t="shared" si="180"/>
        <v>43985</v>
      </c>
      <c r="M2347">
        <f t="shared" si="181"/>
        <v>24782.60000512749</v>
      </c>
      <c r="N2347">
        <f t="shared" si="182"/>
        <v>25953.29999794066</v>
      </c>
      <c r="O2347">
        <f t="shared" si="183"/>
        <v>29850.700002104044</v>
      </c>
      <c r="P2347">
        <f t="shared" si="184"/>
        <v>36604.650003679097</v>
      </c>
    </row>
    <row r="2348" spans="1:16" x14ac:dyDescent="0.4">
      <c r="A2348" s="1">
        <v>2020</v>
      </c>
      <c r="B2348" s="1">
        <v>6</v>
      </c>
      <c r="C2348" s="1">
        <v>4</v>
      </c>
      <c r="D2348" s="1">
        <v>22.79999923706055</v>
      </c>
      <c r="E2348" s="1">
        <v>20.20000076293945</v>
      </c>
      <c r="F2348" s="1">
        <v>17.5</v>
      </c>
      <c r="G2348" s="1">
        <v>16.5</v>
      </c>
      <c r="H2348">
        <f>IF(D2348&lt;&gt;"",MAX('DDD Model Calculations'!$D$20-'Weather Data'!D2348,0),MAX('DDD Model Calculations'!$D$20-AVERAGE('Weather Data'!D2347,'Weather Data'!D2349),0))</f>
        <v>0</v>
      </c>
      <c r="I2348">
        <f>IF(E2348&lt;&gt;"",MAX('DDD Model Calculations'!$D$20-'Weather Data'!E2348,0),MAX('DDD Model Calculations'!$D$20-AVERAGE('Weather Data'!E2347,'Weather Data'!E2349),0))</f>
        <v>0</v>
      </c>
      <c r="J2348">
        <f>IF(F2348&lt;&gt;"",MAX('DDD Model Calculations'!$D$20-'Weather Data'!F2348,0),MAX('DDD Model Calculations'!$D$20-AVERAGE('Weather Data'!F2347,'Weather Data'!F2349),0))</f>
        <v>0.5</v>
      </c>
      <c r="K2348">
        <f>IF(G2348&lt;&gt;"",MAX('DDD Model Calculations'!$D$20-'Weather Data'!G2348,0),MAX('DDD Model Calculations'!$D$20-AVERAGE('Weather Data'!G2347,'Weather Data'!G2349),0))</f>
        <v>1.5</v>
      </c>
      <c r="L2348" s="2">
        <f t="shared" si="180"/>
        <v>43986</v>
      </c>
      <c r="M2348">
        <f t="shared" si="181"/>
        <v>24782.60000512749</v>
      </c>
      <c r="N2348">
        <f t="shared" si="182"/>
        <v>25953.29999794066</v>
      </c>
      <c r="O2348">
        <f t="shared" si="183"/>
        <v>29851.200002104044</v>
      </c>
      <c r="P2348">
        <f t="shared" si="184"/>
        <v>36606.150003679097</v>
      </c>
    </row>
    <row r="2349" spans="1:16" x14ac:dyDescent="0.4">
      <c r="A2349" s="1">
        <v>2020</v>
      </c>
      <c r="B2349" s="1">
        <v>6</v>
      </c>
      <c r="C2349" s="1">
        <v>5</v>
      </c>
      <c r="D2349" s="1">
        <v>22.70000076293945</v>
      </c>
      <c r="E2349" s="1">
        <v>21.29999923706055</v>
      </c>
      <c r="F2349" s="1">
        <v>20.60000038146973</v>
      </c>
      <c r="G2349" s="1">
        <v>17.20000076293945</v>
      </c>
      <c r="H2349">
        <f>IF(D2349&lt;&gt;"",MAX('DDD Model Calculations'!$D$20-'Weather Data'!D2349,0),MAX('DDD Model Calculations'!$D$20-AVERAGE('Weather Data'!D2348,'Weather Data'!D2350),0))</f>
        <v>0</v>
      </c>
      <c r="I2349">
        <f>IF(E2349&lt;&gt;"",MAX('DDD Model Calculations'!$D$20-'Weather Data'!E2349,0),MAX('DDD Model Calculations'!$D$20-AVERAGE('Weather Data'!E2348,'Weather Data'!E2350),0))</f>
        <v>0</v>
      </c>
      <c r="J2349">
        <f>IF(F2349&lt;&gt;"",MAX('DDD Model Calculations'!$D$20-'Weather Data'!F2349,0),MAX('DDD Model Calculations'!$D$20-AVERAGE('Weather Data'!F2348,'Weather Data'!F2350),0))</f>
        <v>0</v>
      </c>
      <c r="K2349">
        <f>IF(G2349&lt;&gt;"",MAX('DDD Model Calculations'!$D$20-'Weather Data'!G2349,0),MAX('DDD Model Calculations'!$D$20-AVERAGE('Weather Data'!G2348,'Weather Data'!G2350),0))</f>
        <v>0.79999923706055043</v>
      </c>
      <c r="L2349" s="2">
        <f t="shared" si="180"/>
        <v>43987</v>
      </c>
      <c r="M2349">
        <f t="shared" si="181"/>
        <v>24782.60000512749</v>
      </c>
      <c r="N2349">
        <f t="shared" si="182"/>
        <v>25953.29999794066</v>
      </c>
      <c r="O2349">
        <f t="shared" si="183"/>
        <v>29851.200002104044</v>
      </c>
      <c r="P2349">
        <f t="shared" si="184"/>
        <v>36606.950002916157</v>
      </c>
    </row>
    <row r="2350" spans="1:16" x14ac:dyDescent="0.4">
      <c r="A2350" s="1">
        <v>2020</v>
      </c>
      <c r="B2350" s="1">
        <v>6</v>
      </c>
      <c r="C2350" s="1">
        <v>6</v>
      </c>
      <c r="D2350" s="1">
        <v>20</v>
      </c>
      <c r="E2350" s="1">
        <v>17.60000038146973</v>
      </c>
      <c r="F2350" s="1">
        <v>19</v>
      </c>
      <c r="G2350" s="1">
        <v>10.89999961853027</v>
      </c>
      <c r="H2350">
        <f>IF(D2350&lt;&gt;"",MAX('DDD Model Calculations'!$D$20-'Weather Data'!D2350,0),MAX('DDD Model Calculations'!$D$20-AVERAGE('Weather Data'!D2349,'Weather Data'!D2351),0))</f>
        <v>0</v>
      </c>
      <c r="I2350">
        <f>IF(E2350&lt;&gt;"",MAX('DDD Model Calculations'!$D$20-'Weather Data'!E2350,0),MAX('DDD Model Calculations'!$D$20-AVERAGE('Weather Data'!E2349,'Weather Data'!E2351),0))</f>
        <v>0.39999961853026988</v>
      </c>
      <c r="J2350">
        <f>IF(F2350&lt;&gt;"",MAX('DDD Model Calculations'!$D$20-'Weather Data'!F2350,0),MAX('DDD Model Calculations'!$D$20-AVERAGE('Weather Data'!F2349,'Weather Data'!F2351),0))</f>
        <v>0</v>
      </c>
      <c r="K2350">
        <f>IF(G2350&lt;&gt;"",MAX('DDD Model Calculations'!$D$20-'Weather Data'!G2350,0),MAX('DDD Model Calculations'!$D$20-AVERAGE('Weather Data'!G2349,'Weather Data'!G2351),0))</f>
        <v>7.1000003814697301</v>
      </c>
      <c r="L2350" s="2">
        <f t="shared" si="180"/>
        <v>43988</v>
      </c>
      <c r="M2350">
        <f t="shared" si="181"/>
        <v>24782.60000512749</v>
      </c>
      <c r="N2350">
        <f t="shared" si="182"/>
        <v>25953.69999755919</v>
      </c>
      <c r="O2350">
        <f t="shared" si="183"/>
        <v>29851.200002104044</v>
      </c>
      <c r="P2350">
        <f t="shared" si="184"/>
        <v>36614.050003297627</v>
      </c>
    </row>
    <row r="2351" spans="1:16" x14ac:dyDescent="0.4">
      <c r="A2351" s="1">
        <v>2020</v>
      </c>
      <c r="B2351" s="1">
        <v>6</v>
      </c>
      <c r="C2351" s="1">
        <v>7</v>
      </c>
      <c r="D2351" s="1">
        <v>16</v>
      </c>
      <c r="E2351" s="1">
        <v>15</v>
      </c>
      <c r="F2351" s="1">
        <v>15.60000038146973</v>
      </c>
      <c r="G2351" s="1">
        <v>6</v>
      </c>
      <c r="H2351">
        <f>IF(D2351&lt;&gt;"",MAX('DDD Model Calculations'!$D$20-'Weather Data'!D2351,0),MAX('DDD Model Calculations'!$D$20-AVERAGE('Weather Data'!D2350,'Weather Data'!D2352),0))</f>
        <v>2</v>
      </c>
      <c r="I2351">
        <f>IF(E2351&lt;&gt;"",MAX('DDD Model Calculations'!$D$20-'Weather Data'!E2351,0),MAX('DDD Model Calculations'!$D$20-AVERAGE('Weather Data'!E2350,'Weather Data'!E2352),0))</f>
        <v>3</v>
      </c>
      <c r="J2351">
        <f>IF(F2351&lt;&gt;"",MAX('DDD Model Calculations'!$D$20-'Weather Data'!F2351,0),MAX('DDD Model Calculations'!$D$20-AVERAGE('Weather Data'!F2350,'Weather Data'!F2352),0))</f>
        <v>2.3999996185302699</v>
      </c>
      <c r="K2351">
        <f>IF(G2351&lt;&gt;"",MAX('DDD Model Calculations'!$D$20-'Weather Data'!G2351,0),MAX('DDD Model Calculations'!$D$20-AVERAGE('Weather Data'!G2350,'Weather Data'!G2352),0))</f>
        <v>12</v>
      </c>
      <c r="L2351" s="2">
        <f t="shared" si="180"/>
        <v>43989</v>
      </c>
      <c r="M2351">
        <f t="shared" si="181"/>
        <v>24784.60000512749</v>
      </c>
      <c r="N2351">
        <f t="shared" si="182"/>
        <v>25956.69999755919</v>
      </c>
      <c r="O2351">
        <f t="shared" si="183"/>
        <v>29853.600001722574</v>
      </c>
      <c r="P2351">
        <f t="shared" si="184"/>
        <v>36626.050003297627</v>
      </c>
    </row>
    <row r="2352" spans="1:16" x14ac:dyDescent="0.4">
      <c r="A2352" s="1">
        <v>2020</v>
      </c>
      <c r="B2352" s="1">
        <v>6</v>
      </c>
      <c r="C2352" s="1">
        <v>8</v>
      </c>
      <c r="D2352" s="1">
        <v>16.39999961853027</v>
      </c>
      <c r="E2352" s="1">
        <v>16.70000076293945</v>
      </c>
      <c r="F2352" s="1">
        <v>15.5</v>
      </c>
      <c r="G2352" s="1">
        <v>14.30000019073486</v>
      </c>
      <c r="H2352">
        <f>IF(D2352&lt;&gt;"",MAX('DDD Model Calculations'!$D$20-'Weather Data'!D2352,0),MAX('DDD Model Calculations'!$D$20-AVERAGE('Weather Data'!D2351,'Weather Data'!D2353),0))</f>
        <v>1.6000003814697301</v>
      </c>
      <c r="I2352">
        <f>IF(E2352&lt;&gt;"",MAX('DDD Model Calculations'!$D$20-'Weather Data'!E2352,0),MAX('DDD Model Calculations'!$D$20-AVERAGE('Weather Data'!E2351,'Weather Data'!E2353),0))</f>
        <v>1.2999992370605504</v>
      </c>
      <c r="J2352">
        <f>IF(F2352&lt;&gt;"",MAX('DDD Model Calculations'!$D$20-'Weather Data'!F2352,0),MAX('DDD Model Calculations'!$D$20-AVERAGE('Weather Data'!F2351,'Weather Data'!F2353),0))</f>
        <v>2.5</v>
      </c>
      <c r="K2352">
        <f>IF(G2352&lt;&gt;"",MAX('DDD Model Calculations'!$D$20-'Weather Data'!G2352,0),MAX('DDD Model Calculations'!$D$20-AVERAGE('Weather Data'!G2351,'Weather Data'!G2353),0))</f>
        <v>3.6999998092651403</v>
      </c>
      <c r="L2352" s="2">
        <f t="shared" si="180"/>
        <v>43990</v>
      </c>
      <c r="M2352">
        <f t="shared" si="181"/>
        <v>24786.200005508959</v>
      </c>
      <c r="N2352">
        <f t="shared" si="182"/>
        <v>25957.99999679625</v>
      </c>
      <c r="O2352">
        <f t="shared" si="183"/>
        <v>29856.100001722574</v>
      </c>
      <c r="P2352">
        <f t="shared" si="184"/>
        <v>36629.750003106892</v>
      </c>
    </row>
    <row r="2353" spans="1:16" x14ac:dyDescent="0.4">
      <c r="A2353" s="1">
        <v>2020</v>
      </c>
      <c r="B2353" s="1">
        <v>6</v>
      </c>
      <c r="C2353" s="1">
        <v>9</v>
      </c>
      <c r="D2353" s="1">
        <v>23.60000038146973</v>
      </c>
      <c r="E2353" s="1">
        <v>21.20000076293945</v>
      </c>
      <c r="F2353" s="1">
        <v>17.39999961853027</v>
      </c>
      <c r="G2353" s="1">
        <v>15.89999961853027</v>
      </c>
      <c r="H2353">
        <f>IF(D2353&lt;&gt;"",MAX('DDD Model Calculations'!$D$20-'Weather Data'!D2353,0),MAX('DDD Model Calculations'!$D$20-AVERAGE('Weather Data'!D2352,'Weather Data'!D2354),0))</f>
        <v>0</v>
      </c>
      <c r="I2353">
        <f>IF(E2353&lt;&gt;"",MAX('DDD Model Calculations'!$D$20-'Weather Data'!E2353,0),MAX('DDD Model Calculations'!$D$20-AVERAGE('Weather Data'!E2352,'Weather Data'!E2354),0))</f>
        <v>0</v>
      </c>
      <c r="J2353">
        <f>IF(F2353&lt;&gt;"",MAX('DDD Model Calculations'!$D$20-'Weather Data'!F2353,0),MAX('DDD Model Calculations'!$D$20-AVERAGE('Weather Data'!F2352,'Weather Data'!F2354),0))</f>
        <v>0.60000038146973012</v>
      </c>
      <c r="K2353">
        <f>IF(G2353&lt;&gt;"",MAX('DDD Model Calculations'!$D$20-'Weather Data'!G2353,0),MAX('DDD Model Calculations'!$D$20-AVERAGE('Weather Data'!G2352,'Weather Data'!G2354),0))</f>
        <v>2.1000003814697301</v>
      </c>
      <c r="L2353" s="2">
        <f t="shared" si="180"/>
        <v>43991</v>
      </c>
      <c r="M2353">
        <f t="shared" si="181"/>
        <v>24786.200005508959</v>
      </c>
      <c r="N2353">
        <f t="shared" si="182"/>
        <v>25957.99999679625</v>
      </c>
      <c r="O2353">
        <f t="shared" si="183"/>
        <v>29856.700002104044</v>
      </c>
      <c r="P2353">
        <f t="shared" si="184"/>
        <v>36631.850003488362</v>
      </c>
    </row>
    <row r="2354" spans="1:16" x14ac:dyDescent="0.4">
      <c r="A2354" s="1">
        <v>2020</v>
      </c>
      <c r="B2354" s="1">
        <v>6</v>
      </c>
      <c r="C2354" s="1">
        <v>10</v>
      </c>
      <c r="D2354" s="1">
        <v>24.5</v>
      </c>
      <c r="E2354" s="1">
        <v>23.39999961853027</v>
      </c>
      <c r="F2354" s="1">
        <v>21.70000076293945</v>
      </c>
      <c r="G2354" s="1">
        <v>13.60000038146973</v>
      </c>
      <c r="H2354">
        <f>IF(D2354&lt;&gt;"",MAX('DDD Model Calculations'!$D$20-'Weather Data'!D2354,0),MAX('DDD Model Calculations'!$D$20-AVERAGE('Weather Data'!D2353,'Weather Data'!D2355),0))</f>
        <v>0</v>
      </c>
      <c r="I2354">
        <f>IF(E2354&lt;&gt;"",MAX('DDD Model Calculations'!$D$20-'Weather Data'!E2354,0),MAX('DDD Model Calculations'!$D$20-AVERAGE('Weather Data'!E2353,'Weather Data'!E2355),0))</f>
        <v>0</v>
      </c>
      <c r="J2354">
        <f>IF(F2354&lt;&gt;"",MAX('DDD Model Calculations'!$D$20-'Weather Data'!F2354,0),MAX('DDD Model Calculations'!$D$20-AVERAGE('Weather Data'!F2353,'Weather Data'!F2355),0))</f>
        <v>0</v>
      </c>
      <c r="K2354">
        <f>IF(G2354&lt;&gt;"",MAX('DDD Model Calculations'!$D$20-'Weather Data'!G2354,0),MAX('DDD Model Calculations'!$D$20-AVERAGE('Weather Data'!G2353,'Weather Data'!G2355),0))</f>
        <v>4.3999996185302699</v>
      </c>
      <c r="L2354" s="2">
        <f t="shared" si="180"/>
        <v>43992</v>
      </c>
      <c r="M2354">
        <f t="shared" si="181"/>
        <v>24786.200005508959</v>
      </c>
      <c r="N2354">
        <f t="shared" si="182"/>
        <v>25957.99999679625</v>
      </c>
      <c r="O2354">
        <f t="shared" si="183"/>
        <v>29856.700002104044</v>
      </c>
      <c r="P2354">
        <f t="shared" si="184"/>
        <v>36636.250003106892</v>
      </c>
    </row>
    <row r="2355" spans="1:16" x14ac:dyDescent="0.4">
      <c r="A2355" s="1">
        <v>2020</v>
      </c>
      <c r="B2355" s="1">
        <v>6</v>
      </c>
      <c r="C2355" s="1">
        <v>11</v>
      </c>
      <c r="D2355" s="1">
        <v>19.89999961853027</v>
      </c>
      <c r="E2355" s="1">
        <v>18.20000076293945</v>
      </c>
      <c r="F2355" s="1">
        <v>18.70000076293945</v>
      </c>
      <c r="G2355" s="1">
        <v>5.6999998092651367</v>
      </c>
      <c r="H2355">
        <f>IF(D2355&lt;&gt;"",MAX('DDD Model Calculations'!$D$20-'Weather Data'!D2355,0),MAX('DDD Model Calculations'!$D$20-AVERAGE('Weather Data'!D2354,'Weather Data'!D2356),0))</f>
        <v>0</v>
      </c>
      <c r="I2355">
        <f>IF(E2355&lt;&gt;"",MAX('DDD Model Calculations'!$D$20-'Weather Data'!E2355,0),MAX('DDD Model Calculations'!$D$20-AVERAGE('Weather Data'!E2354,'Weather Data'!E2356),0))</f>
        <v>0</v>
      </c>
      <c r="J2355">
        <f>IF(F2355&lt;&gt;"",MAX('DDD Model Calculations'!$D$20-'Weather Data'!F2355,0),MAX('DDD Model Calculations'!$D$20-AVERAGE('Weather Data'!F2354,'Weather Data'!F2356),0))</f>
        <v>0</v>
      </c>
      <c r="K2355">
        <f>IF(G2355&lt;&gt;"",MAX('DDD Model Calculations'!$D$20-'Weather Data'!G2355,0),MAX('DDD Model Calculations'!$D$20-AVERAGE('Weather Data'!G2354,'Weather Data'!G2356),0))</f>
        <v>12.300000190734863</v>
      </c>
      <c r="L2355" s="2">
        <f t="shared" si="180"/>
        <v>43993</v>
      </c>
      <c r="M2355">
        <f t="shared" si="181"/>
        <v>24786.200005508959</v>
      </c>
      <c r="N2355">
        <f t="shared" si="182"/>
        <v>25957.99999679625</v>
      </c>
      <c r="O2355">
        <f t="shared" si="183"/>
        <v>29856.700002104044</v>
      </c>
      <c r="P2355">
        <f t="shared" si="184"/>
        <v>36648.550003297627</v>
      </c>
    </row>
    <row r="2356" spans="1:16" x14ac:dyDescent="0.4">
      <c r="A2356" s="1">
        <v>2020</v>
      </c>
      <c r="B2356" s="1">
        <v>6</v>
      </c>
      <c r="C2356" s="1">
        <v>12</v>
      </c>
      <c r="D2356" s="1">
        <v>13.60000038146973</v>
      </c>
      <c r="E2356" s="1">
        <v>10.5</v>
      </c>
      <c r="F2356" s="1">
        <v>11.80000019073486</v>
      </c>
      <c r="G2356" s="1">
        <v>8.8999996185302734</v>
      </c>
      <c r="H2356">
        <f>IF(D2356&lt;&gt;"",MAX('DDD Model Calculations'!$D$20-'Weather Data'!D2356,0),MAX('DDD Model Calculations'!$D$20-AVERAGE('Weather Data'!D2355,'Weather Data'!D2357),0))</f>
        <v>4.3999996185302699</v>
      </c>
      <c r="I2356">
        <f>IF(E2356&lt;&gt;"",MAX('DDD Model Calculations'!$D$20-'Weather Data'!E2356,0),MAX('DDD Model Calculations'!$D$20-AVERAGE('Weather Data'!E2355,'Weather Data'!E2357),0))</f>
        <v>7.5</v>
      </c>
      <c r="J2356">
        <f>IF(F2356&lt;&gt;"",MAX('DDD Model Calculations'!$D$20-'Weather Data'!F2356,0),MAX('DDD Model Calculations'!$D$20-AVERAGE('Weather Data'!F2355,'Weather Data'!F2357),0))</f>
        <v>6.1999998092651403</v>
      </c>
      <c r="K2356">
        <f>IF(G2356&lt;&gt;"",MAX('DDD Model Calculations'!$D$20-'Weather Data'!G2356,0),MAX('DDD Model Calculations'!$D$20-AVERAGE('Weather Data'!G2355,'Weather Data'!G2357),0))</f>
        <v>9.1000003814697266</v>
      </c>
      <c r="L2356" s="2">
        <f t="shared" si="180"/>
        <v>43994</v>
      </c>
      <c r="M2356">
        <f t="shared" si="181"/>
        <v>24790.60000512749</v>
      </c>
      <c r="N2356">
        <f t="shared" si="182"/>
        <v>25965.49999679625</v>
      </c>
      <c r="O2356">
        <f t="shared" si="183"/>
        <v>29862.900001913309</v>
      </c>
      <c r="P2356">
        <f t="shared" si="184"/>
        <v>36657.650003679097</v>
      </c>
    </row>
    <row r="2357" spans="1:16" x14ac:dyDescent="0.4">
      <c r="A2357" s="1">
        <v>2020</v>
      </c>
      <c r="B2357" s="1">
        <v>6</v>
      </c>
      <c r="C2357" s="1">
        <v>13</v>
      </c>
      <c r="D2357" s="1">
        <v>13.39999961853027</v>
      </c>
      <c r="E2357" s="1">
        <v>12</v>
      </c>
      <c r="F2357" s="1">
        <v>11</v>
      </c>
      <c r="G2357" s="1">
        <v>9.6000003814697266</v>
      </c>
      <c r="H2357">
        <f>IF(D2357&lt;&gt;"",MAX('DDD Model Calculations'!$D$20-'Weather Data'!D2357,0),MAX('DDD Model Calculations'!$D$20-AVERAGE('Weather Data'!D2356,'Weather Data'!D2358),0))</f>
        <v>4.6000003814697301</v>
      </c>
      <c r="I2357">
        <f>IF(E2357&lt;&gt;"",MAX('DDD Model Calculations'!$D$20-'Weather Data'!E2357,0),MAX('DDD Model Calculations'!$D$20-AVERAGE('Weather Data'!E2356,'Weather Data'!E2358),0))</f>
        <v>6</v>
      </c>
      <c r="J2357">
        <f>IF(F2357&lt;&gt;"",MAX('DDD Model Calculations'!$D$20-'Weather Data'!F2357,0),MAX('DDD Model Calculations'!$D$20-AVERAGE('Weather Data'!F2356,'Weather Data'!F2358),0))</f>
        <v>7</v>
      </c>
      <c r="K2357">
        <f>IF(G2357&lt;&gt;"",MAX('DDD Model Calculations'!$D$20-'Weather Data'!G2357,0),MAX('DDD Model Calculations'!$D$20-AVERAGE('Weather Data'!G2356,'Weather Data'!G2358),0))</f>
        <v>8.3999996185302734</v>
      </c>
      <c r="L2357" s="2">
        <f t="shared" si="180"/>
        <v>43995</v>
      </c>
      <c r="M2357">
        <f t="shared" si="181"/>
        <v>24795.200005508959</v>
      </c>
      <c r="N2357">
        <f t="shared" si="182"/>
        <v>25971.49999679625</v>
      </c>
      <c r="O2357">
        <f t="shared" si="183"/>
        <v>29869.900001913309</v>
      </c>
      <c r="P2357">
        <f t="shared" si="184"/>
        <v>36666.050003297627</v>
      </c>
    </row>
    <row r="2358" spans="1:16" x14ac:dyDescent="0.4">
      <c r="A2358" s="1">
        <v>2020</v>
      </c>
      <c r="B2358" s="1">
        <v>6</v>
      </c>
      <c r="C2358" s="1">
        <v>14</v>
      </c>
      <c r="D2358" s="1">
        <v>12.89999961853027</v>
      </c>
      <c r="E2358" s="1">
        <v>12.69999980926514</v>
      </c>
      <c r="F2358" s="1">
        <v>13.39999961853027</v>
      </c>
      <c r="G2358" s="1">
        <v>9.1000003814697266</v>
      </c>
      <c r="H2358">
        <f>IF(D2358&lt;&gt;"",MAX('DDD Model Calculations'!$D$20-'Weather Data'!D2358,0),MAX('DDD Model Calculations'!$D$20-AVERAGE('Weather Data'!D2357,'Weather Data'!D2359),0))</f>
        <v>5.1000003814697301</v>
      </c>
      <c r="I2358">
        <f>IF(E2358&lt;&gt;"",MAX('DDD Model Calculations'!$D$20-'Weather Data'!E2358,0),MAX('DDD Model Calculations'!$D$20-AVERAGE('Weather Data'!E2357,'Weather Data'!E2359),0))</f>
        <v>5.3000001907348597</v>
      </c>
      <c r="J2358">
        <f>IF(F2358&lt;&gt;"",MAX('DDD Model Calculations'!$D$20-'Weather Data'!F2358,0),MAX('DDD Model Calculations'!$D$20-AVERAGE('Weather Data'!F2357,'Weather Data'!F2359),0))</f>
        <v>4.6000003814697301</v>
      </c>
      <c r="K2358">
        <f>IF(G2358&lt;&gt;"",MAX('DDD Model Calculations'!$D$20-'Weather Data'!G2358,0),MAX('DDD Model Calculations'!$D$20-AVERAGE('Weather Data'!G2357,'Weather Data'!G2359),0))</f>
        <v>8.8999996185302734</v>
      </c>
      <c r="L2358" s="2">
        <f t="shared" si="180"/>
        <v>43996</v>
      </c>
      <c r="M2358">
        <f t="shared" si="181"/>
        <v>24800.300005890429</v>
      </c>
      <c r="N2358">
        <f t="shared" si="182"/>
        <v>25976.799996986985</v>
      </c>
      <c r="O2358">
        <f t="shared" si="183"/>
        <v>29874.500002294779</v>
      </c>
      <c r="P2358">
        <f t="shared" si="184"/>
        <v>36674.950002916157</v>
      </c>
    </row>
    <row r="2359" spans="1:16" x14ac:dyDescent="0.4">
      <c r="A2359" s="1">
        <v>2020</v>
      </c>
      <c r="B2359" s="1">
        <v>6</v>
      </c>
      <c r="C2359" s="1">
        <v>15</v>
      </c>
      <c r="D2359" s="1">
        <v>15</v>
      </c>
      <c r="E2359" s="1">
        <v>16.29999923706055</v>
      </c>
      <c r="F2359" s="1">
        <v>14.80000019073486</v>
      </c>
      <c r="G2359" s="1">
        <v>11.5</v>
      </c>
      <c r="H2359">
        <f>IF(D2359&lt;&gt;"",MAX('DDD Model Calculations'!$D$20-'Weather Data'!D2359,0),MAX('DDD Model Calculations'!$D$20-AVERAGE('Weather Data'!D2358,'Weather Data'!D2360),0))</f>
        <v>3</v>
      </c>
      <c r="I2359">
        <f>IF(E2359&lt;&gt;"",MAX('DDD Model Calculations'!$D$20-'Weather Data'!E2359,0),MAX('DDD Model Calculations'!$D$20-AVERAGE('Weather Data'!E2358,'Weather Data'!E2360),0))</f>
        <v>1.7000007629394496</v>
      </c>
      <c r="J2359">
        <f>IF(F2359&lt;&gt;"",MAX('DDD Model Calculations'!$D$20-'Weather Data'!F2359,0),MAX('DDD Model Calculations'!$D$20-AVERAGE('Weather Data'!F2358,'Weather Data'!F2360),0))</f>
        <v>3.1999998092651403</v>
      </c>
      <c r="K2359">
        <f>IF(G2359&lt;&gt;"",MAX('DDD Model Calculations'!$D$20-'Weather Data'!G2359,0),MAX('DDD Model Calculations'!$D$20-AVERAGE('Weather Data'!G2358,'Weather Data'!G2360),0))</f>
        <v>6.5</v>
      </c>
      <c r="L2359" s="2">
        <f t="shared" si="180"/>
        <v>43997</v>
      </c>
      <c r="M2359">
        <f t="shared" si="181"/>
        <v>24803.300005890429</v>
      </c>
      <c r="N2359">
        <f t="shared" si="182"/>
        <v>25978.499997749925</v>
      </c>
      <c r="O2359">
        <f t="shared" si="183"/>
        <v>29877.700002104044</v>
      </c>
      <c r="P2359">
        <f t="shared" si="184"/>
        <v>36681.450002916157</v>
      </c>
    </row>
    <row r="2360" spans="1:16" x14ac:dyDescent="0.4">
      <c r="A2360" s="1">
        <v>2020</v>
      </c>
      <c r="B2360" s="1">
        <v>6</v>
      </c>
      <c r="C2360" s="1">
        <v>16</v>
      </c>
      <c r="D2360" s="1">
        <v>17.10000038146973</v>
      </c>
      <c r="E2360" s="1">
        <v>16.20000076293945</v>
      </c>
      <c r="F2360" s="1">
        <v>18</v>
      </c>
      <c r="G2360" s="1">
        <v>20.70000076293945</v>
      </c>
      <c r="H2360">
        <f>IF(D2360&lt;&gt;"",MAX('DDD Model Calculations'!$D$20-'Weather Data'!D2360,0),MAX('DDD Model Calculations'!$D$20-AVERAGE('Weather Data'!D2359,'Weather Data'!D2361),0))</f>
        <v>0.89999961853026988</v>
      </c>
      <c r="I2360">
        <f>IF(E2360&lt;&gt;"",MAX('DDD Model Calculations'!$D$20-'Weather Data'!E2360,0),MAX('DDD Model Calculations'!$D$20-AVERAGE('Weather Data'!E2359,'Weather Data'!E2361),0))</f>
        <v>1.7999992370605504</v>
      </c>
      <c r="J2360">
        <f>IF(F2360&lt;&gt;"",MAX('DDD Model Calculations'!$D$20-'Weather Data'!F2360,0),MAX('DDD Model Calculations'!$D$20-AVERAGE('Weather Data'!F2359,'Weather Data'!F2361),0))</f>
        <v>0</v>
      </c>
      <c r="K2360">
        <f>IF(G2360&lt;&gt;"",MAX('DDD Model Calculations'!$D$20-'Weather Data'!G2360,0),MAX('DDD Model Calculations'!$D$20-AVERAGE('Weather Data'!G2359,'Weather Data'!G2361),0))</f>
        <v>0</v>
      </c>
      <c r="L2360" s="2">
        <f t="shared" si="180"/>
        <v>43998</v>
      </c>
      <c r="M2360">
        <f t="shared" si="181"/>
        <v>24804.200005508959</v>
      </c>
      <c r="N2360">
        <f t="shared" si="182"/>
        <v>25980.299996986985</v>
      </c>
      <c r="O2360">
        <f t="shared" si="183"/>
        <v>29877.700002104044</v>
      </c>
      <c r="P2360">
        <f t="shared" si="184"/>
        <v>36681.450002916157</v>
      </c>
    </row>
    <row r="2361" spans="1:16" x14ac:dyDescent="0.4">
      <c r="A2361" s="1">
        <v>2020</v>
      </c>
      <c r="B2361" s="1">
        <v>6</v>
      </c>
      <c r="C2361" s="1">
        <v>17</v>
      </c>
      <c r="D2361" s="1">
        <v>20.10000038146973</v>
      </c>
      <c r="E2361" s="1">
        <v>18.89999961853027</v>
      </c>
      <c r="F2361" s="1">
        <v>20.29999923706055</v>
      </c>
      <c r="G2361" s="1">
        <v>19.89999961853027</v>
      </c>
      <c r="H2361">
        <f>IF(D2361&lt;&gt;"",MAX('DDD Model Calculations'!$D$20-'Weather Data'!D2361,0),MAX('DDD Model Calculations'!$D$20-AVERAGE('Weather Data'!D2360,'Weather Data'!D2362),0))</f>
        <v>0</v>
      </c>
      <c r="I2361">
        <f>IF(E2361&lt;&gt;"",MAX('DDD Model Calculations'!$D$20-'Weather Data'!E2361,0),MAX('DDD Model Calculations'!$D$20-AVERAGE('Weather Data'!E2360,'Weather Data'!E2362),0))</f>
        <v>0</v>
      </c>
      <c r="J2361">
        <f>IF(F2361&lt;&gt;"",MAX('DDD Model Calculations'!$D$20-'Weather Data'!F2361,0),MAX('DDD Model Calculations'!$D$20-AVERAGE('Weather Data'!F2360,'Weather Data'!F2362),0))</f>
        <v>0</v>
      </c>
      <c r="K2361">
        <f>IF(G2361&lt;&gt;"",MAX('DDD Model Calculations'!$D$20-'Weather Data'!G2361,0),MAX('DDD Model Calculations'!$D$20-AVERAGE('Weather Data'!G2360,'Weather Data'!G2362),0))</f>
        <v>0</v>
      </c>
      <c r="L2361" s="2">
        <f t="shared" si="180"/>
        <v>43999</v>
      </c>
      <c r="M2361">
        <f t="shared" si="181"/>
        <v>24804.200005508959</v>
      </c>
      <c r="N2361">
        <f t="shared" si="182"/>
        <v>25980.299996986985</v>
      </c>
      <c r="O2361">
        <f t="shared" si="183"/>
        <v>29877.700002104044</v>
      </c>
      <c r="P2361">
        <f t="shared" si="184"/>
        <v>36681.450002916157</v>
      </c>
    </row>
    <row r="2362" spans="1:16" x14ac:dyDescent="0.4">
      <c r="A2362" s="1">
        <v>2020</v>
      </c>
      <c r="B2362" s="1">
        <v>6</v>
      </c>
      <c r="C2362" s="1">
        <v>18</v>
      </c>
      <c r="D2362" s="1">
        <v>22.29999923706055</v>
      </c>
      <c r="E2362" s="1">
        <v>20.89999961853027</v>
      </c>
      <c r="F2362" s="1">
        <v>22.20000076293945</v>
      </c>
      <c r="G2362" s="1">
        <v>18.20000076293945</v>
      </c>
      <c r="H2362">
        <f>IF(D2362&lt;&gt;"",MAX('DDD Model Calculations'!$D$20-'Weather Data'!D2362,0),MAX('DDD Model Calculations'!$D$20-AVERAGE('Weather Data'!D2361,'Weather Data'!D2363),0))</f>
        <v>0</v>
      </c>
      <c r="I2362">
        <f>IF(E2362&lt;&gt;"",MAX('DDD Model Calculations'!$D$20-'Weather Data'!E2362,0),MAX('DDD Model Calculations'!$D$20-AVERAGE('Weather Data'!E2361,'Weather Data'!E2363),0))</f>
        <v>0</v>
      </c>
      <c r="J2362">
        <f>IF(F2362&lt;&gt;"",MAX('DDD Model Calculations'!$D$20-'Weather Data'!F2362,0),MAX('DDD Model Calculations'!$D$20-AVERAGE('Weather Data'!F2361,'Weather Data'!F2363),0))</f>
        <v>0</v>
      </c>
      <c r="K2362">
        <f>IF(G2362&lt;&gt;"",MAX('DDD Model Calculations'!$D$20-'Weather Data'!G2362,0),MAX('DDD Model Calculations'!$D$20-AVERAGE('Weather Data'!G2361,'Weather Data'!G2363),0))</f>
        <v>0</v>
      </c>
      <c r="L2362" s="2">
        <f t="shared" si="180"/>
        <v>44000</v>
      </c>
      <c r="M2362">
        <f t="shared" si="181"/>
        <v>24804.200005508959</v>
      </c>
      <c r="N2362">
        <f t="shared" si="182"/>
        <v>25980.299996986985</v>
      </c>
      <c r="O2362">
        <f t="shared" si="183"/>
        <v>29877.700002104044</v>
      </c>
      <c r="P2362">
        <f t="shared" si="184"/>
        <v>36681.450002916157</v>
      </c>
    </row>
    <row r="2363" spans="1:16" x14ac:dyDescent="0.4">
      <c r="A2363" s="1">
        <v>2020</v>
      </c>
      <c r="B2363" s="1">
        <v>6</v>
      </c>
      <c r="C2363" s="1">
        <v>19</v>
      </c>
      <c r="D2363" s="1">
        <v>23.70000076293945</v>
      </c>
      <c r="E2363" s="1">
        <v>21.70000076293945</v>
      </c>
      <c r="F2363" s="1">
        <v>24.29999923706055</v>
      </c>
      <c r="G2363" s="1">
        <v>20.5</v>
      </c>
      <c r="H2363">
        <f>IF(D2363&lt;&gt;"",MAX('DDD Model Calculations'!$D$20-'Weather Data'!D2363,0),MAX('DDD Model Calculations'!$D$20-AVERAGE('Weather Data'!D2362,'Weather Data'!D2364),0))</f>
        <v>0</v>
      </c>
      <c r="I2363">
        <f>IF(E2363&lt;&gt;"",MAX('DDD Model Calculations'!$D$20-'Weather Data'!E2363,0),MAX('DDD Model Calculations'!$D$20-AVERAGE('Weather Data'!E2362,'Weather Data'!E2364),0))</f>
        <v>0</v>
      </c>
      <c r="J2363">
        <f>IF(F2363&lt;&gt;"",MAX('DDD Model Calculations'!$D$20-'Weather Data'!F2363,0),MAX('DDD Model Calculations'!$D$20-AVERAGE('Weather Data'!F2362,'Weather Data'!F2364),0))</f>
        <v>0</v>
      </c>
      <c r="K2363">
        <f>IF(G2363&lt;&gt;"",MAX('DDD Model Calculations'!$D$20-'Weather Data'!G2363,0),MAX('DDD Model Calculations'!$D$20-AVERAGE('Weather Data'!G2362,'Weather Data'!G2364),0))</f>
        <v>0</v>
      </c>
      <c r="L2363" s="2">
        <f t="shared" si="180"/>
        <v>44001</v>
      </c>
      <c r="M2363">
        <f t="shared" si="181"/>
        <v>24804.200005508959</v>
      </c>
      <c r="N2363">
        <f t="shared" si="182"/>
        <v>25980.299996986985</v>
      </c>
      <c r="O2363">
        <f t="shared" si="183"/>
        <v>29877.700002104044</v>
      </c>
      <c r="P2363">
        <f t="shared" si="184"/>
        <v>36681.450002916157</v>
      </c>
    </row>
    <row r="2364" spans="1:16" x14ac:dyDescent="0.4">
      <c r="A2364" s="1">
        <v>2020</v>
      </c>
      <c r="B2364" s="1">
        <v>6</v>
      </c>
      <c r="C2364" s="1">
        <v>20</v>
      </c>
      <c r="D2364" s="1">
        <v>24.79999923706055</v>
      </c>
      <c r="E2364" s="1">
        <v>22.29999923706055</v>
      </c>
      <c r="F2364" s="1">
        <v>24.89999961853027</v>
      </c>
      <c r="G2364" s="1">
        <v>16.60000038146973</v>
      </c>
      <c r="H2364">
        <f>IF(D2364&lt;&gt;"",MAX('DDD Model Calculations'!$D$20-'Weather Data'!D2364,0),MAX('DDD Model Calculations'!$D$20-AVERAGE('Weather Data'!D2363,'Weather Data'!D2365),0))</f>
        <v>0</v>
      </c>
      <c r="I2364">
        <f>IF(E2364&lt;&gt;"",MAX('DDD Model Calculations'!$D$20-'Weather Data'!E2364,0),MAX('DDD Model Calculations'!$D$20-AVERAGE('Weather Data'!E2363,'Weather Data'!E2365),0))</f>
        <v>0</v>
      </c>
      <c r="J2364">
        <f>IF(F2364&lt;&gt;"",MAX('DDD Model Calculations'!$D$20-'Weather Data'!F2364,0),MAX('DDD Model Calculations'!$D$20-AVERAGE('Weather Data'!F2363,'Weather Data'!F2365),0))</f>
        <v>0</v>
      </c>
      <c r="K2364">
        <f>IF(G2364&lt;&gt;"",MAX('DDD Model Calculations'!$D$20-'Weather Data'!G2364,0),MAX('DDD Model Calculations'!$D$20-AVERAGE('Weather Data'!G2363,'Weather Data'!G2365),0))</f>
        <v>1.3999996185302699</v>
      </c>
      <c r="L2364" s="2">
        <f t="shared" si="180"/>
        <v>44002</v>
      </c>
      <c r="M2364">
        <f t="shared" si="181"/>
        <v>24804.200005508959</v>
      </c>
      <c r="N2364">
        <f t="shared" si="182"/>
        <v>25980.299996986985</v>
      </c>
      <c r="O2364">
        <f t="shared" si="183"/>
        <v>29877.700002104044</v>
      </c>
      <c r="P2364">
        <f t="shared" si="184"/>
        <v>36682.850002534688</v>
      </c>
    </row>
    <row r="2365" spans="1:16" x14ac:dyDescent="0.4">
      <c r="A2365" s="1">
        <v>2020</v>
      </c>
      <c r="B2365" s="1">
        <v>6</v>
      </c>
      <c r="C2365" s="1">
        <v>21</v>
      </c>
      <c r="D2365" s="1">
        <v>25</v>
      </c>
      <c r="E2365" s="1">
        <v>22.70000076293945</v>
      </c>
      <c r="F2365" s="1">
        <v>24.70000076293945</v>
      </c>
      <c r="G2365" s="1">
        <v>17</v>
      </c>
      <c r="H2365">
        <f>IF(D2365&lt;&gt;"",MAX('DDD Model Calculations'!$D$20-'Weather Data'!D2365,0),MAX('DDD Model Calculations'!$D$20-AVERAGE('Weather Data'!D2364,'Weather Data'!D2366),0))</f>
        <v>0</v>
      </c>
      <c r="I2365">
        <f>IF(E2365&lt;&gt;"",MAX('DDD Model Calculations'!$D$20-'Weather Data'!E2365,0),MAX('DDD Model Calculations'!$D$20-AVERAGE('Weather Data'!E2364,'Weather Data'!E2366),0))</f>
        <v>0</v>
      </c>
      <c r="J2365">
        <f>IF(F2365&lt;&gt;"",MAX('DDD Model Calculations'!$D$20-'Weather Data'!F2365,0),MAX('DDD Model Calculations'!$D$20-AVERAGE('Weather Data'!F2364,'Weather Data'!F2366),0))</f>
        <v>0</v>
      </c>
      <c r="K2365">
        <f>IF(G2365&lt;&gt;"",MAX('DDD Model Calculations'!$D$20-'Weather Data'!G2365,0),MAX('DDD Model Calculations'!$D$20-AVERAGE('Weather Data'!G2364,'Weather Data'!G2366),0))</f>
        <v>1</v>
      </c>
      <c r="L2365" s="2">
        <f t="shared" si="180"/>
        <v>44003</v>
      </c>
      <c r="M2365">
        <f t="shared" si="181"/>
        <v>24804.200005508959</v>
      </c>
      <c r="N2365">
        <f t="shared" si="182"/>
        <v>25980.299996986985</v>
      </c>
      <c r="O2365">
        <f t="shared" si="183"/>
        <v>29877.700002104044</v>
      </c>
      <c r="P2365">
        <f t="shared" si="184"/>
        <v>36683.850002534688</v>
      </c>
    </row>
    <row r="2366" spans="1:16" x14ac:dyDescent="0.4">
      <c r="A2366" s="1">
        <v>2020</v>
      </c>
      <c r="B2366" s="1">
        <v>6</v>
      </c>
      <c r="C2366" s="1">
        <v>22</v>
      </c>
      <c r="D2366" s="1">
        <v>25</v>
      </c>
      <c r="E2366" s="1">
        <v>22.29999923706055</v>
      </c>
      <c r="F2366" s="1">
        <v>26.10000038146973</v>
      </c>
      <c r="G2366" s="1">
        <v>16.39999961853027</v>
      </c>
      <c r="H2366">
        <f>IF(D2366&lt;&gt;"",MAX('DDD Model Calculations'!$D$20-'Weather Data'!D2366,0),MAX('DDD Model Calculations'!$D$20-AVERAGE('Weather Data'!D2365,'Weather Data'!D2367),0))</f>
        <v>0</v>
      </c>
      <c r="I2366">
        <f>IF(E2366&lt;&gt;"",MAX('DDD Model Calculations'!$D$20-'Weather Data'!E2366,0),MAX('DDD Model Calculations'!$D$20-AVERAGE('Weather Data'!E2365,'Weather Data'!E2367),0))</f>
        <v>0</v>
      </c>
      <c r="J2366">
        <f>IF(F2366&lt;&gt;"",MAX('DDD Model Calculations'!$D$20-'Weather Data'!F2366,0),MAX('DDD Model Calculations'!$D$20-AVERAGE('Weather Data'!F2365,'Weather Data'!F2367),0))</f>
        <v>0</v>
      </c>
      <c r="K2366">
        <f>IF(G2366&lt;&gt;"",MAX('DDD Model Calculations'!$D$20-'Weather Data'!G2366,0),MAX('DDD Model Calculations'!$D$20-AVERAGE('Weather Data'!G2365,'Weather Data'!G2367),0))</f>
        <v>1.6000003814697301</v>
      </c>
      <c r="L2366" s="2">
        <f t="shared" si="180"/>
        <v>44004</v>
      </c>
      <c r="M2366">
        <f t="shared" si="181"/>
        <v>24804.200005508959</v>
      </c>
      <c r="N2366">
        <f t="shared" si="182"/>
        <v>25980.299996986985</v>
      </c>
      <c r="O2366">
        <f t="shared" si="183"/>
        <v>29877.700002104044</v>
      </c>
      <c r="P2366">
        <f t="shared" si="184"/>
        <v>36685.450002916157</v>
      </c>
    </row>
    <row r="2367" spans="1:16" x14ac:dyDescent="0.4">
      <c r="A2367" s="1">
        <v>2020</v>
      </c>
      <c r="B2367" s="1">
        <v>6</v>
      </c>
      <c r="C2367" s="1">
        <v>23</v>
      </c>
      <c r="D2367" s="1">
        <v>21.5</v>
      </c>
      <c r="E2367" s="1">
        <v>20.70000076293945</v>
      </c>
      <c r="F2367" s="1">
        <v>25</v>
      </c>
      <c r="G2367" s="1">
        <v>17.5</v>
      </c>
      <c r="H2367">
        <f>IF(D2367&lt;&gt;"",MAX('DDD Model Calculations'!$D$20-'Weather Data'!D2367,0),MAX('DDD Model Calculations'!$D$20-AVERAGE('Weather Data'!D2366,'Weather Data'!D2368),0))</f>
        <v>0</v>
      </c>
      <c r="I2367">
        <f>IF(E2367&lt;&gt;"",MAX('DDD Model Calculations'!$D$20-'Weather Data'!E2367,0),MAX('DDD Model Calculations'!$D$20-AVERAGE('Weather Data'!E2366,'Weather Data'!E2368),0))</f>
        <v>0</v>
      </c>
      <c r="J2367">
        <f>IF(F2367&lt;&gt;"",MAX('DDD Model Calculations'!$D$20-'Weather Data'!F2367,0),MAX('DDD Model Calculations'!$D$20-AVERAGE('Weather Data'!F2366,'Weather Data'!F2368),0))</f>
        <v>0</v>
      </c>
      <c r="K2367">
        <f>IF(G2367&lt;&gt;"",MAX('DDD Model Calculations'!$D$20-'Weather Data'!G2367,0),MAX('DDD Model Calculations'!$D$20-AVERAGE('Weather Data'!G2366,'Weather Data'!G2368),0))</f>
        <v>0.5</v>
      </c>
      <c r="L2367" s="2">
        <f t="shared" si="180"/>
        <v>44005</v>
      </c>
      <c r="M2367">
        <f t="shared" si="181"/>
        <v>24804.200005508959</v>
      </c>
      <c r="N2367">
        <f t="shared" si="182"/>
        <v>25980.299996986985</v>
      </c>
      <c r="O2367">
        <f t="shared" si="183"/>
        <v>29877.700002104044</v>
      </c>
      <c r="P2367">
        <f t="shared" si="184"/>
        <v>36685.950002916157</v>
      </c>
    </row>
    <row r="2368" spans="1:16" x14ac:dyDescent="0.4">
      <c r="A2368" s="1">
        <v>2020</v>
      </c>
      <c r="B2368" s="1">
        <v>6</v>
      </c>
      <c r="C2368" s="1">
        <v>24</v>
      </c>
      <c r="D2368" s="1">
        <v>19.39999961853027</v>
      </c>
      <c r="E2368" s="1">
        <v>16.39999961853027</v>
      </c>
      <c r="F2368" s="1">
        <v>18.5</v>
      </c>
      <c r="G2368" s="1">
        <v>17.60000038146973</v>
      </c>
      <c r="H2368">
        <f>IF(D2368&lt;&gt;"",MAX('DDD Model Calculations'!$D$20-'Weather Data'!D2368,0),MAX('DDD Model Calculations'!$D$20-AVERAGE('Weather Data'!D2367,'Weather Data'!D2369),0))</f>
        <v>0</v>
      </c>
      <c r="I2368">
        <f>IF(E2368&lt;&gt;"",MAX('DDD Model Calculations'!$D$20-'Weather Data'!E2368,0),MAX('DDD Model Calculations'!$D$20-AVERAGE('Weather Data'!E2367,'Weather Data'!E2369),0))</f>
        <v>1.6000003814697301</v>
      </c>
      <c r="J2368">
        <f>IF(F2368&lt;&gt;"",MAX('DDD Model Calculations'!$D$20-'Weather Data'!F2368,0),MAX('DDD Model Calculations'!$D$20-AVERAGE('Weather Data'!F2367,'Weather Data'!F2369),0))</f>
        <v>0</v>
      </c>
      <c r="K2368">
        <f>IF(G2368&lt;&gt;"",MAX('DDD Model Calculations'!$D$20-'Weather Data'!G2368,0),MAX('DDD Model Calculations'!$D$20-AVERAGE('Weather Data'!G2367,'Weather Data'!G2369),0))</f>
        <v>0.39999961853026988</v>
      </c>
      <c r="L2368" s="2">
        <f t="shared" si="180"/>
        <v>44006</v>
      </c>
      <c r="M2368">
        <f t="shared" si="181"/>
        <v>24804.200005508959</v>
      </c>
      <c r="N2368">
        <f t="shared" si="182"/>
        <v>25981.899997368455</v>
      </c>
      <c r="O2368">
        <f t="shared" si="183"/>
        <v>29877.700002104044</v>
      </c>
      <c r="P2368">
        <f t="shared" si="184"/>
        <v>36686.350002534688</v>
      </c>
    </row>
    <row r="2369" spans="1:16" x14ac:dyDescent="0.4">
      <c r="A2369" s="1">
        <v>2020</v>
      </c>
      <c r="B2369" s="1">
        <v>6</v>
      </c>
      <c r="C2369" s="1">
        <v>25</v>
      </c>
      <c r="D2369" s="1">
        <v>18.89999961853027</v>
      </c>
      <c r="E2369" s="1">
        <v>16.70000076293945</v>
      </c>
      <c r="F2369" s="1">
        <v>20</v>
      </c>
      <c r="G2369" s="1">
        <v>18.5</v>
      </c>
      <c r="H2369">
        <f>IF(D2369&lt;&gt;"",MAX('DDD Model Calculations'!$D$20-'Weather Data'!D2369,0),MAX('DDD Model Calculations'!$D$20-AVERAGE('Weather Data'!D2368,'Weather Data'!D2370),0))</f>
        <v>0</v>
      </c>
      <c r="I2369">
        <f>IF(E2369&lt;&gt;"",MAX('DDD Model Calculations'!$D$20-'Weather Data'!E2369,0),MAX('DDD Model Calculations'!$D$20-AVERAGE('Weather Data'!E2368,'Weather Data'!E2370),0))</f>
        <v>1.2999992370605504</v>
      </c>
      <c r="J2369">
        <f>IF(F2369&lt;&gt;"",MAX('DDD Model Calculations'!$D$20-'Weather Data'!F2369,0),MAX('DDD Model Calculations'!$D$20-AVERAGE('Weather Data'!F2368,'Weather Data'!F2370),0))</f>
        <v>0</v>
      </c>
      <c r="K2369">
        <f>IF(G2369&lt;&gt;"",MAX('DDD Model Calculations'!$D$20-'Weather Data'!G2369,0),MAX('DDD Model Calculations'!$D$20-AVERAGE('Weather Data'!G2368,'Weather Data'!G2370),0))</f>
        <v>0</v>
      </c>
      <c r="L2369" s="2">
        <f t="shared" si="180"/>
        <v>44007</v>
      </c>
      <c r="M2369">
        <f t="shared" si="181"/>
        <v>24804.200005508959</v>
      </c>
      <c r="N2369">
        <f t="shared" si="182"/>
        <v>25983.199996605515</v>
      </c>
      <c r="O2369">
        <f t="shared" si="183"/>
        <v>29877.700002104044</v>
      </c>
      <c r="P2369">
        <f t="shared" si="184"/>
        <v>36686.350002534688</v>
      </c>
    </row>
    <row r="2370" spans="1:16" x14ac:dyDescent="0.4">
      <c r="A2370" s="1">
        <v>2020</v>
      </c>
      <c r="B2370" s="1">
        <v>6</v>
      </c>
      <c r="C2370" s="1">
        <v>26</v>
      </c>
      <c r="D2370" s="1">
        <v>22.5</v>
      </c>
      <c r="E2370" s="1">
        <v>20.70000076293945</v>
      </c>
      <c r="F2370" s="1">
        <v>20.10000038146973</v>
      </c>
      <c r="G2370" s="1">
        <v>20</v>
      </c>
      <c r="H2370">
        <f>IF(D2370&lt;&gt;"",MAX('DDD Model Calculations'!$D$20-'Weather Data'!D2370,0),MAX('DDD Model Calculations'!$D$20-AVERAGE('Weather Data'!D2369,'Weather Data'!D2371),0))</f>
        <v>0</v>
      </c>
      <c r="I2370">
        <f>IF(E2370&lt;&gt;"",MAX('DDD Model Calculations'!$D$20-'Weather Data'!E2370,0),MAX('DDD Model Calculations'!$D$20-AVERAGE('Weather Data'!E2369,'Weather Data'!E2371),0))</f>
        <v>0</v>
      </c>
      <c r="J2370">
        <f>IF(F2370&lt;&gt;"",MAX('DDD Model Calculations'!$D$20-'Weather Data'!F2370,0),MAX('DDD Model Calculations'!$D$20-AVERAGE('Weather Data'!F2369,'Weather Data'!F2371),0))</f>
        <v>0</v>
      </c>
      <c r="K2370">
        <f>IF(G2370&lt;&gt;"",MAX('DDD Model Calculations'!$D$20-'Weather Data'!G2370,0),MAX('DDD Model Calculations'!$D$20-AVERAGE('Weather Data'!G2369,'Weather Data'!G2371),0))</f>
        <v>0</v>
      </c>
      <c r="L2370" s="2">
        <f t="shared" ref="L2370:L2433" si="185">DATE(A2370,B2370,C2370)</f>
        <v>44008</v>
      </c>
      <c r="M2370">
        <f t="shared" si="181"/>
        <v>24804.200005508959</v>
      </c>
      <c r="N2370">
        <f t="shared" si="182"/>
        <v>25983.199996605515</v>
      </c>
      <c r="O2370">
        <f t="shared" si="183"/>
        <v>29877.700002104044</v>
      </c>
      <c r="P2370">
        <f t="shared" si="184"/>
        <v>36686.350002534688</v>
      </c>
    </row>
    <row r="2371" spans="1:16" x14ac:dyDescent="0.4">
      <c r="A2371" s="1">
        <v>2020</v>
      </c>
      <c r="B2371" s="1">
        <v>6</v>
      </c>
      <c r="C2371" s="1">
        <v>27</v>
      </c>
      <c r="D2371" s="1">
        <v>24.29999923706055</v>
      </c>
      <c r="E2371" s="1">
        <v>22.5</v>
      </c>
      <c r="F2371" s="1">
        <v>22</v>
      </c>
      <c r="G2371" s="1">
        <v>22</v>
      </c>
      <c r="H2371">
        <f>IF(D2371&lt;&gt;"",MAX('DDD Model Calculations'!$D$20-'Weather Data'!D2371,0),MAX('DDD Model Calculations'!$D$20-AVERAGE('Weather Data'!D2370,'Weather Data'!D2372),0))</f>
        <v>0</v>
      </c>
      <c r="I2371">
        <f>IF(E2371&lt;&gt;"",MAX('DDD Model Calculations'!$D$20-'Weather Data'!E2371,0),MAX('DDD Model Calculations'!$D$20-AVERAGE('Weather Data'!E2370,'Weather Data'!E2372),0))</f>
        <v>0</v>
      </c>
      <c r="J2371">
        <f>IF(F2371&lt;&gt;"",MAX('DDD Model Calculations'!$D$20-'Weather Data'!F2371,0),MAX('DDD Model Calculations'!$D$20-AVERAGE('Weather Data'!F2370,'Weather Data'!F2372),0))</f>
        <v>0</v>
      </c>
      <c r="K2371">
        <f>IF(G2371&lt;&gt;"",MAX('DDD Model Calculations'!$D$20-'Weather Data'!G2371,0),MAX('DDD Model Calculations'!$D$20-AVERAGE('Weather Data'!G2370,'Weather Data'!G2372),0))</f>
        <v>0</v>
      </c>
      <c r="L2371" s="2">
        <f t="shared" si="185"/>
        <v>44009</v>
      </c>
      <c r="M2371">
        <f t="shared" ref="M2371:M2434" si="186">M2370+H2371</f>
        <v>24804.200005508959</v>
      </c>
      <c r="N2371">
        <f t="shared" ref="N2371:N2434" si="187">N2370+I2371</f>
        <v>25983.199996605515</v>
      </c>
      <c r="O2371">
        <f t="shared" ref="O2371:O2434" si="188">O2370+J2371</f>
        <v>29877.700002104044</v>
      </c>
      <c r="P2371">
        <f t="shared" ref="P2371:P2434" si="189">P2370+K2371</f>
        <v>36686.350002534688</v>
      </c>
    </row>
    <row r="2372" spans="1:16" x14ac:dyDescent="0.4">
      <c r="A2372" s="1">
        <v>2020</v>
      </c>
      <c r="B2372" s="1">
        <v>6</v>
      </c>
      <c r="C2372" s="1">
        <v>28</v>
      </c>
      <c r="D2372" s="1">
        <v>23.29999923706055</v>
      </c>
      <c r="E2372" s="1">
        <v>21.29999923706055</v>
      </c>
      <c r="F2372" s="1">
        <v>21.89999961853027</v>
      </c>
      <c r="G2372" s="1">
        <v>19.60000038146973</v>
      </c>
      <c r="H2372">
        <f>IF(D2372&lt;&gt;"",MAX('DDD Model Calculations'!$D$20-'Weather Data'!D2372,0),MAX('DDD Model Calculations'!$D$20-AVERAGE('Weather Data'!D2371,'Weather Data'!D2373),0))</f>
        <v>0</v>
      </c>
      <c r="I2372">
        <f>IF(E2372&lt;&gt;"",MAX('DDD Model Calculations'!$D$20-'Weather Data'!E2372,0),MAX('DDD Model Calculations'!$D$20-AVERAGE('Weather Data'!E2371,'Weather Data'!E2373),0))</f>
        <v>0</v>
      </c>
      <c r="J2372">
        <f>IF(F2372&lt;&gt;"",MAX('DDD Model Calculations'!$D$20-'Weather Data'!F2372,0),MAX('DDD Model Calculations'!$D$20-AVERAGE('Weather Data'!F2371,'Weather Data'!F2373),0))</f>
        <v>0</v>
      </c>
      <c r="K2372">
        <f>IF(G2372&lt;&gt;"",MAX('DDD Model Calculations'!$D$20-'Weather Data'!G2372,0),MAX('DDD Model Calculations'!$D$20-AVERAGE('Weather Data'!G2371,'Weather Data'!G2373),0))</f>
        <v>0</v>
      </c>
      <c r="L2372" s="2">
        <f t="shared" si="185"/>
        <v>44010</v>
      </c>
      <c r="M2372">
        <f t="shared" si="186"/>
        <v>24804.200005508959</v>
      </c>
      <c r="N2372">
        <f t="shared" si="187"/>
        <v>25983.199996605515</v>
      </c>
      <c r="O2372">
        <f t="shared" si="188"/>
        <v>29877.700002104044</v>
      </c>
      <c r="P2372">
        <f t="shared" si="189"/>
        <v>36686.350002534688</v>
      </c>
    </row>
    <row r="2373" spans="1:16" x14ac:dyDescent="0.4">
      <c r="A2373" s="1">
        <v>2020</v>
      </c>
      <c r="B2373" s="1">
        <v>6</v>
      </c>
      <c r="C2373" s="1">
        <v>29</v>
      </c>
      <c r="D2373" s="1">
        <v>25.5</v>
      </c>
      <c r="E2373" s="1">
        <v>22</v>
      </c>
      <c r="F2373" s="1">
        <v>22</v>
      </c>
      <c r="G2373" s="1">
        <v>18.20000076293945</v>
      </c>
      <c r="H2373">
        <f>IF(D2373&lt;&gt;"",MAX('DDD Model Calculations'!$D$20-'Weather Data'!D2373,0),MAX('DDD Model Calculations'!$D$20-AVERAGE('Weather Data'!D2372,'Weather Data'!D2374),0))</f>
        <v>0</v>
      </c>
      <c r="I2373">
        <f>IF(E2373&lt;&gt;"",MAX('DDD Model Calculations'!$D$20-'Weather Data'!E2373,0),MAX('DDD Model Calculations'!$D$20-AVERAGE('Weather Data'!E2372,'Weather Data'!E2374),0))</f>
        <v>0</v>
      </c>
      <c r="J2373">
        <f>IF(F2373&lt;&gt;"",MAX('DDD Model Calculations'!$D$20-'Weather Data'!F2373,0),MAX('DDD Model Calculations'!$D$20-AVERAGE('Weather Data'!F2372,'Weather Data'!F2374),0))</f>
        <v>0</v>
      </c>
      <c r="K2373">
        <f>IF(G2373&lt;&gt;"",MAX('DDD Model Calculations'!$D$20-'Weather Data'!G2373,0),MAX('DDD Model Calculations'!$D$20-AVERAGE('Weather Data'!G2372,'Weather Data'!G2374),0))</f>
        <v>0</v>
      </c>
      <c r="L2373" s="2">
        <f t="shared" si="185"/>
        <v>44011</v>
      </c>
      <c r="M2373">
        <f t="shared" si="186"/>
        <v>24804.200005508959</v>
      </c>
      <c r="N2373">
        <f t="shared" si="187"/>
        <v>25983.199996605515</v>
      </c>
      <c r="O2373">
        <f t="shared" si="188"/>
        <v>29877.700002104044</v>
      </c>
      <c r="P2373">
        <f t="shared" si="189"/>
        <v>36686.350002534688</v>
      </c>
    </row>
    <row r="2374" spans="1:16" x14ac:dyDescent="0.4">
      <c r="A2374" s="1">
        <v>2020</v>
      </c>
      <c r="B2374" s="1">
        <v>6</v>
      </c>
      <c r="C2374" s="1">
        <v>30</v>
      </c>
      <c r="D2374" s="1">
        <v>23.39999961853027</v>
      </c>
      <c r="E2374" s="1">
        <v>22.20000076293945</v>
      </c>
      <c r="F2374" s="1">
        <v>22.39999961853027</v>
      </c>
      <c r="G2374" s="1">
        <v>20.39999961853027</v>
      </c>
      <c r="H2374">
        <f>IF(D2374&lt;&gt;"",MAX('DDD Model Calculations'!$D$20-'Weather Data'!D2374,0),MAX('DDD Model Calculations'!$D$20-AVERAGE('Weather Data'!D2373,'Weather Data'!D2375),0))</f>
        <v>0</v>
      </c>
      <c r="I2374">
        <f>IF(E2374&lt;&gt;"",MAX('DDD Model Calculations'!$D$20-'Weather Data'!E2374,0),MAX('DDD Model Calculations'!$D$20-AVERAGE('Weather Data'!E2373,'Weather Data'!E2375),0))</f>
        <v>0</v>
      </c>
      <c r="J2374">
        <f>IF(F2374&lt;&gt;"",MAX('DDD Model Calculations'!$D$20-'Weather Data'!F2374,0),MAX('DDD Model Calculations'!$D$20-AVERAGE('Weather Data'!F2373,'Weather Data'!F2375),0))</f>
        <v>0</v>
      </c>
      <c r="K2374">
        <f>IF(G2374&lt;&gt;"",MAX('DDD Model Calculations'!$D$20-'Weather Data'!G2374,0),MAX('DDD Model Calculations'!$D$20-AVERAGE('Weather Data'!G2373,'Weather Data'!G2375),0))</f>
        <v>0</v>
      </c>
      <c r="L2374" s="2">
        <f t="shared" si="185"/>
        <v>44012</v>
      </c>
      <c r="M2374">
        <f t="shared" si="186"/>
        <v>24804.200005508959</v>
      </c>
      <c r="N2374">
        <f t="shared" si="187"/>
        <v>25983.199996605515</v>
      </c>
      <c r="O2374">
        <f t="shared" si="188"/>
        <v>29877.700002104044</v>
      </c>
      <c r="P2374">
        <f t="shared" si="189"/>
        <v>36686.350002534688</v>
      </c>
    </row>
    <row r="2375" spans="1:16" x14ac:dyDescent="0.4">
      <c r="A2375" s="1">
        <v>2020</v>
      </c>
      <c r="B2375" s="1">
        <v>7</v>
      </c>
      <c r="C2375" s="1">
        <v>1</v>
      </c>
      <c r="D2375" s="1">
        <v>24.39999961853027</v>
      </c>
      <c r="E2375" s="1">
        <v>22.70000076293945</v>
      </c>
      <c r="F2375" s="1">
        <v>23.89999961853027</v>
      </c>
      <c r="G2375" s="1">
        <v>20.79999923706055</v>
      </c>
      <c r="H2375">
        <f>IF(D2375&lt;&gt;"",MAX('DDD Model Calculations'!$D$20-'Weather Data'!D2375,0),MAX('DDD Model Calculations'!$D$20-AVERAGE('Weather Data'!D2374,'Weather Data'!D2376),0))</f>
        <v>0</v>
      </c>
      <c r="I2375">
        <f>IF(E2375&lt;&gt;"",MAX('DDD Model Calculations'!$D$20-'Weather Data'!E2375,0),MAX('DDD Model Calculations'!$D$20-AVERAGE('Weather Data'!E2374,'Weather Data'!E2376),0))</f>
        <v>0</v>
      </c>
      <c r="J2375">
        <f>IF(F2375&lt;&gt;"",MAX('DDD Model Calculations'!$D$20-'Weather Data'!F2375,0),MAX('DDD Model Calculations'!$D$20-AVERAGE('Weather Data'!F2374,'Weather Data'!F2376),0))</f>
        <v>0</v>
      </c>
      <c r="K2375">
        <f>IF(G2375&lt;&gt;"",MAX('DDD Model Calculations'!$D$20-'Weather Data'!G2375,0),MAX('DDD Model Calculations'!$D$20-AVERAGE('Weather Data'!G2374,'Weather Data'!G2376),0))</f>
        <v>0</v>
      </c>
      <c r="L2375" s="2">
        <f t="shared" si="185"/>
        <v>44013</v>
      </c>
      <c r="M2375">
        <f t="shared" si="186"/>
        <v>24804.200005508959</v>
      </c>
      <c r="N2375">
        <f t="shared" si="187"/>
        <v>25983.199996605515</v>
      </c>
      <c r="O2375">
        <f t="shared" si="188"/>
        <v>29877.700002104044</v>
      </c>
      <c r="P2375">
        <f t="shared" si="189"/>
        <v>36686.350002534688</v>
      </c>
    </row>
    <row r="2376" spans="1:16" x14ac:dyDescent="0.4">
      <c r="A2376" s="1">
        <v>2020</v>
      </c>
      <c r="B2376" s="1">
        <v>7</v>
      </c>
      <c r="C2376" s="1">
        <v>2</v>
      </c>
      <c r="D2376" s="1">
        <v>28.29999923706055</v>
      </c>
      <c r="E2376" s="1">
        <v>23.20000076293945</v>
      </c>
      <c r="F2376" s="1">
        <v>25.39999961853027</v>
      </c>
      <c r="G2376" s="1">
        <v>25.20000076293945</v>
      </c>
      <c r="H2376">
        <f>IF(D2376&lt;&gt;"",MAX('DDD Model Calculations'!$D$20-'Weather Data'!D2376,0),MAX('DDD Model Calculations'!$D$20-AVERAGE('Weather Data'!D2375,'Weather Data'!D2377),0))</f>
        <v>0</v>
      </c>
      <c r="I2376">
        <f>IF(E2376&lt;&gt;"",MAX('DDD Model Calculations'!$D$20-'Weather Data'!E2376,0),MAX('DDD Model Calculations'!$D$20-AVERAGE('Weather Data'!E2375,'Weather Data'!E2377),0))</f>
        <v>0</v>
      </c>
      <c r="J2376">
        <f>IF(F2376&lt;&gt;"",MAX('DDD Model Calculations'!$D$20-'Weather Data'!F2376,0),MAX('DDD Model Calculations'!$D$20-AVERAGE('Weather Data'!F2375,'Weather Data'!F2377),0))</f>
        <v>0</v>
      </c>
      <c r="K2376">
        <f>IF(G2376&lt;&gt;"",MAX('DDD Model Calculations'!$D$20-'Weather Data'!G2376,0),MAX('DDD Model Calculations'!$D$20-AVERAGE('Weather Data'!G2375,'Weather Data'!G2377),0))</f>
        <v>0</v>
      </c>
      <c r="L2376" s="2">
        <f t="shared" si="185"/>
        <v>44014</v>
      </c>
      <c r="M2376">
        <f t="shared" si="186"/>
        <v>24804.200005508959</v>
      </c>
      <c r="N2376">
        <f t="shared" si="187"/>
        <v>25983.199996605515</v>
      </c>
      <c r="O2376">
        <f t="shared" si="188"/>
        <v>29877.700002104044</v>
      </c>
      <c r="P2376">
        <f t="shared" si="189"/>
        <v>36686.350002534688</v>
      </c>
    </row>
    <row r="2377" spans="1:16" x14ac:dyDescent="0.4">
      <c r="A2377" s="1">
        <v>2020</v>
      </c>
      <c r="B2377" s="1">
        <v>7</v>
      </c>
      <c r="C2377" s="1">
        <v>3</v>
      </c>
      <c r="D2377" s="1">
        <v>27.39999961853027</v>
      </c>
      <c r="E2377" s="1">
        <v>24.89999961853027</v>
      </c>
      <c r="F2377" s="1">
        <v>25.10000038146973</v>
      </c>
      <c r="G2377" s="1">
        <v>22.60000038146973</v>
      </c>
      <c r="H2377">
        <f>IF(D2377&lt;&gt;"",MAX('DDD Model Calculations'!$D$20-'Weather Data'!D2377,0),MAX('DDD Model Calculations'!$D$20-AVERAGE('Weather Data'!D2376,'Weather Data'!D2378),0))</f>
        <v>0</v>
      </c>
      <c r="I2377">
        <f>IF(E2377&lt;&gt;"",MAX('DDD Model Calculations'!$D$20-'Weather Data'!E2377,0),MAX('DDD Model Calculations'!$D$20-AVERAGE('Weather Data'!E2376,'Weather Data'!E2378),0))</f>
        <v>0</v>
      </c>
      <c r="J2377">
        <f>IF(F2377&lt;&gt;"",MAX('DDD Model Calculations'!$D$20-'Weather Data'!F2377,0),MAX('DDD Model Calculations'!$D$20-AVERAGE('Weather Data'!F2376,'Weather Data'!F2378),0))</f>
        <v>0</v>
      </c>
      <c r="K2377">
        <f>IF(G2377&lt;&gt;"",MAX('DDD Model Calculations'!$D$20-'Weather Data'!G2377,0),MAX('DDD Model Calculations'!$D$20-AVERAGE('Weather Data'!G2376,'Weather Data'!G2378),0))</f>
        <v>0</v>
      </c>
      <c r="L2377" s="2">
        <f t="shared" si="185"/>
        <v>44015</v>
      </c>
      <c r="M2377">
        <f t="shared" si="186"/>
        <v>24804.200005508959</v>
      </c>
      <c r="N2377">
        <f t="shared" si="187"/>
        <v>25983.199996605515</v>
      </c>
      <c r="O2377">
        <f t="shared" si="188"/>
        <v>29877.700002104044</v>
      </c>
      <c r="P2377">
        <f t="shared" si="189"/>
        <v>36686.350002534688</v>
      </c>
    </row>
    <row r="2378" spans="1:16" x14ac:dyDescent="0.4">
      <c r="A2378" s="1">
        <v>2020</v>
      </c>
      <c r="B2378" s="1">
        <v>7</v>
      </c>
      <c r="C2378" s="1">
        <v>4</v>
      </c>
      <c r="D2378" s="1">
        <v>26.10000038146973</v>
      </c>
      <c r="E2378" s="1">
        <v>23.60000038146973</v>
      </c>
      <c r="F2378" s="1">
        <v>22.89999961853027</v>
      </c>
      <c r="G2378" s="1">
        <v>23.70000076293945</v>
      </c>
      <c r="H2378">
        <f>IF(D2378&lt;&gt;"",MAX('DDD Model Calculations'!$D$20-'Weather Data'!D2378,0),MAX('DDD Model Calculations'!$D$20-AVERAGE('Weather Data'!D2377,'Weather Data'!D2379),0))</f>
        <v>0</v>
      </c>
      <c r="I2378">
        <f>IF(E2378&lt;&gt;"",MAX('DDD Model Calculations'!$D$20-'Weather Data'!E2378,0),MAX('DDD Model Calculations'!$D$20-AVERAGE('Weather Data'!E2377,'Weather Data'!E2379),0))</f>
        <v>0</v>
      </c>
      <c r="J2378">
        <f>IF(F2378&lt;&gt;"",MAX('DDD Model Calculations'!$D$20-'Weather Data'!F2378,0),MAX('DDD Model Calculations'!$D$20-AVERAGE('Weather Data'!F2377,'Weather Data'!F2379),0))</f>
        <v>0</v>
      </c>
      <c r="K2378">
        <f>IF(G2378&lt;&gt;"",MAX('DDD Model Calculations'!$D$20-'Weather Data'!G2378,0),MAX('DDD Model Calculations'!$D$20-AVERAGE('Weather Data'!G2377,'Weather Data'!G2379),0))</f>
        <v>0</v>
      </c>
      <c r="L2378" s="2">
        <f t="shared" si="185"/>
        <v>44016</v>
      </c>
      <c r="M2378">
        <f t="shared" si="186"/>
        <v>24804.200005508959</v>
      </c>
      <c r="N2378">
        <f t="shared" si="187"/>
        <v>25983.199996605515</v>
      </c>
      <c r="O2378">
        <f t="shared" si="188"/>
        <v>29877.700002104044</v>
      </c>
      <c r="P2378">
        <f t="shared" si="189"/>
        <v>36686.350002534688</v>
      </c>
    </row>
    <row r="2379" spans="1:16" x14ac:dyDescent="0.4">
      <c r="A2379" s="1">
        <v>2020</v>
      </c>
      <c r="B2379" s="1">
        <v>7</v>
      </c>
      <c r="C2379" s="1">
        <v>5</v>
      </c>
      <c r="D2379" s="1">
        <v>26.29999923706055</v>
      </c>
      <c r="E2379" s="1">
        <v>22.89999961853027</v>
      </c>
      <c r="F2379" s="1">
        <v>22</v>
      </c>
      <c r="G2379" s="1">
        <v>22.89999961853027</v>
      </c>
      <c r="H2379">
        <f>IF(D2379&lt;&gt;"",MAX('DDD Model Calculations'!$D$20-'Weather Data'!D2379,0),MAX('DDD Model Calculations'!$D$20-AVERAGE('Weather Data'!D2378,'Weather Data'!D2380),0))</f>
        <v>0</v>
      </c>
      <c r="I2379">
        <f>IF(E2379&lt;&gt;"",MAX('DDD Model Calculations'!$D$20-'Weather Data'!E2379,0),MAX('DDD Model Calculations'!$D$20-AVERAGE('Weather Data'!E2378,'Weather Data'!E2380),0))</f>
        <v>0</v>
      </c>
      <c r="J2379">
        <f>IF(F2379&lt;&gt;"",MAX('DDD Model Calculations'!$D$20-'Weather Data'!F2379,0),MAX('DDD Model Calculations'!$D$20-AVERAGE('Weather Data'!F2378,'Weather Data'!F2380),0))</f>
        <v>0</v>
      </c>
      <c r="K2379">
        <f>IF(G2379&lt;&gt;"",MAX('DDD Model Calculations'!$D$20-'Weather Data'!G2379,0),MAX('DDD Model Calculations'!$D$20-AVERAGE('Weather Data'!G2378,'Weather Data'!G2380),0))</f>
        <v>0</v>
      </c>
      <c r="L2379" s="2">
        <f t="shared" si="185"/>
        <v>44017</v>
      </c>
      <c r="M2379">
        <f t="shared" si="186"/>
        <v>24804.200005508959</v>
      </c>
      <c r="N2379">
        <f t="shared" si="187"/>
        <v>25983.199996605515</v>
      </c>
      <c r="O2379">
        <f t="shared" si="188"/>
        <v>29877.700002104044</v>
      </c>
      <c r="P2379">
        <f t="shared" si="189"/>
        <v>36686.350002534688</v>
      </c>
    </row>
    <row r="2380" spans="1:16" x14ac:dyDescent="0.4">
      <c r="A2380" s="1">
        <v>2020</v>
      </c>
      <c r="B2380" s="1">
        <v>7</v>
      </c>
      <c r="C2380" s="1">
        <v>6</v>
      </c>
      <c r="D2380" s="1">
        <v>26</v>
      </c>
      <c r="E2380" s="1">
        <v>24.29999923706055</v>
      </c>
      <c r="F2380" s="1">
        <v>22.70000076293945</v>
      </c>
      <c r="G2380" s="1">
        <v>21.70000076293945</v>
      </c>
      <c r="H2380">
        <f>IF(D2380&lt;&gt;"",MAX('DDD Model Calculations'!$D$20-'Weather Data'!D2380,0),MAX('DDD Model Calculations'!$D$20-AVERAGE('Weather Data'!D2379,'Weather Data'!D2381),0))</f>
        <v>0</v>
      </c>
      <c r="I2380">
        <f>IF(E2380&lt;&gt;"",MAX('DDD Model Calculations'!$D$20-'Weather Data'!E2380,0),MAX('DDD Model Calculations'!$D$20-AVERAGE('Weather Data'!E2379,'Weather Data'!E2381),0))</f>
        <v>0</v>
      </c>
      <c r="J2380">
        <f>IF(F2380&lt;&gt;"",MAX('DDD Model Calculations'!$D$20-'Weather Data'!F2380,0),MAX('DDD Model Calculations'!$D$20-AVERAGE('Weather Data'!F2379,'Weather Data'!F2381),0))</f>
        <v>0</v>
      </c>
      <c r="K2380">
        <f>IF(G2380&lt;&gt;"",MAX('DDD Model Calculations'!$D$20-'Weather Data'!G2380,0),MAX('DDD Model Calculations'!$D$20-AVERAGE('Weather Data'!G2379,'Weather Data'!G2381),0))</f>
        <v>0</v>
      </c>
      <c r="L2380" s="2">
        <f t="shared" si="185"/>
        <v>44018</v>
      </c>
      <c r="M2380">
        <f t="shared" si="186"/>
        <v>24804.200005508959</v>
      </c>
      <c r="N2380">
        <f t="shared" si="187"/>
        <v>25983.199996605515</v>
      </c>
      <c r="O2380">
        <f t="shared" si="188"/>
        <v>29877.700002104044</v>
      </c>
      <c r="P2380">
        <f t="shared" si="189"/>
        <v>36686.350002534688</v>
      </c>
    </row>
    <row r="2381" spans="1:16" x14ac:dyDescent="0.4">
      <c r="A2381" s="1">
        <v>2020</v>
      </c>
      <c r="B2381" s="1">
        <v>7</v>
      </c>
      <c r="C2381" s="1">
        <v>7</v>
      </c>
      <c r="D2381" s="1">
        <v>27.79999923706055</v>
      </c>
      <c r="E2381" s="1">
        <v>25.5</v>
      </c>
      <c r="F2381" s="1">
        <v>24.89999961853027</v>
      </c>
      <c r="G2381" s="1">
        <v>21.39999961853027</v>
      </c>
      <c r="H2381">
        <f>IF(D2381&lt;&gt;"",MAX('DDD Model Calculations'!$D$20-'Weather Data'!D2381,0),MAX('DDD Model Calculations'!$D$20-AVERAGE('Weather Data'!D2380,'Weather Data'!D2382),0))</f>
        <v>0</v>
      </c>
      <c r="I2381">
        <f>IF(E2381&lt;&gt;"",MAX('DDD Model Calculations'!$D$20-'Weather Data'!E2381,0),MAX('DDD Model Calculations'!$D$20-AVERAGE('Weather Data'!E2380,'Weather Data'!E2382),0))</f>
        <v>0</v>
      </c>
      <c r="J2381">
        <f>IF(F2381&lt;&gt;"",MAX('DDD Model Calculations'!$D$20-'Weather Data'!F2381,0),MAX('DDD Model Calculations'!$D$20-AVERAGE('Weather Data'!F2380,'Weather Data'!F2382),0))</f>
        <v>0</v>
      </c>
      <c r="K2381">
        <f>IF(G2381&lt;&gt;"",MAX('DDD Model Calculations'!$D$20-'Weather Data'!G2381,0),MAX('DDD Model Calculations'!$D$20-AVERAGE('Weather Data'!G2380,'Weather Data'!G2382),0))</f>
        <v>0</v>
      </c>
      <c r="L2381" s="2">
        <f t="shared" si="185"/>
        <v>44019</v>
      </c>
      <c r="M2381">
        <f t="shared" si="186"/>
        <v>24804.200005508959</v>
      </c>
      <c r="N2381">
        <f t="shared" si="187"/>
        <v>25983.199996605515</v>
      </c>
      <c r="O2381">
        <f t="shared" si="188"/>
        <v>29877.700002104044</v>
      </c>
      <c r="P2381">
        <f t="shared" si="189"/>
        <v>36686.350002534688</v>
      </c>
    </row>
    <row r="2382" spans="1:16" x14ac:dyDescent="0.4">
      <c r="A2382" s="1">
        <v>2020</v>
      </c>
      <c r="B2382" s="1">
        <v>7</v>
      </c>
      <c r="C2382" s="1">
        <v>8</v>
      </c>
      <c r="D2382" s="1">
        <v>28.39999961853027</v>
      </c>
      <c r="E2382" s="1">
        <v>26.20000076293945</v>
      </c>
      <c r="F2382" s="1">
        <v>26.70000076293945</v>
      </c>
      <c r="G2382" s="1">
        <v>17.89999961853027</v>
      </c>
      <c r="H2382">
        <f>IF(D2382&lt;&gt;"",MAX('DDD Model Calculations'!$D$20-'Weather Data'!D2382,0),MAX('DDD Model Calculations'!$D$20-AVERAGE('Weather Data'!D2381,'Weather Data'!D2383),0))</f>
        <v>0</v>
      </c>
      <c r="I2382">
        <f>IF(E2382&lt;&gt;"",MAX('DDD Model Calculations'!$D$20-'Weather Data'!E2382,0),MAX('DDD Model Calculations'!$D$20-AVERAGE('Weather Data'!E2381,'Weather Data'!E2383),0))</f>
        <v>0</v>
      </c>
      <c r="J2382">
        <f>IF(F2382&lt;&gt;"",MAX('DDD Model Calculations'!$D$20-'Weather Data'!F2382,0),MAX('DDD Model Calculations'!$D$20-AVERAGE('Weather Data'!F2381,'Weather Data'!F2383),0))</f>
        <v>0</v>
      </c>
      <c r="K2382">
        <f>IF(G2382&lt;&gt;"",MAX('DDD Model Calculations'!$D$20-'Weather Data'!G2382,0),MAX('DDD Model Calculations'!$D$20-AVERAGE('Weather Data'!G2381,'Weather Data'!G2383),0))</f>
        <v>0.10000038146973012</v>
      </c>
      <c r="L2382" s="2">
        <f t="shared" si="185"/>
        <v>44020</v>
      </c>
      <c r="M2382">
        <f t="shared" si="186"/>
        <v>24804.200005508959</v>
      </c>
      <c r="N2382">
        <f t="shared" si="187"/>
        <v>25983.199996605515</v>
      </c>
      <c r="O2382">
        <f t="shared" si="188"/>
        <v>29877.700002104044</v>
      </c>
      <c r="P2382">
        <f t="shared" si="189"/>
        <v>36686.450002916157</v>
      </c>
    </row>
    <row r="2383" spans="1:16" x14ac:dyDescent="0.4">
      <c r="A2383" s="1">
        <v>2020</v>
      </c>
      <c r="B2383" s="1">
        <v>7</v>
      </c>
      <c r="C2383" s="1">
        <v>9</v>
      </c>
      <c r="D2383" s="1">
        <v>28.39999961853027</v>
      </c>
      <c r="E2383" s="1">
        <v>26</v>
      </c>
      <c r="F2383" s="1">
        <v>27.60000038146973</v>
      </c>
      <c r="G2383" s="1">
        <v>21.20000076293945</v>
      </c>
      <c r="H2383">
        <f>IF(D2383&lt;&gt;"",MAX('DDD Model Calculations'!$D$20-'Weather Data'!D2383,0),MAX('DDD Model Calculations'!$D$20-AVERAGE('Weather Data'!D2382,'Weather Data'!D2384),0))</f>
        <v>0</v>
      </c>
      <c r="I2383">
        <f>IF(E2383&lt;&gt;"",MAX('DDD Model Calculations'!$D$20-'Weather Data'!E2383,0),MAX('DDD Model Calculations'!$D$20-AVERAGE('Weather Data'!E2382,'Weather Data'!E2384),0))</f>
        <v>0</v>
      </c>
      <c r="J2383">
        <f>IF(F2383&lt;&gt;"",MAX('DDD Model Calculations'!$D$20-'Weather Data'!F2383,0),MAX('DDD Model Calculations'!$D$20-AVERAGE('Weather Data'!F2382,'Weather Data'!F2384),0))</f>
        <v>0</v>
      </c>
      <c r="K2383">
        <f>IF(G2383&lt;&gt;"",MAX('DDD Model Calculations'!$D$20-'Weather Data'!G2383,0),MAX('DDD Model Calculations'!$D$20-AVERAGE('Weather Data'!G2382,'Weather Data'!G2384),0))</f>
        <v>0</v>
      </c>
      <c r="L2383" s="2">
        <f t="shared" si="185"/>
        <v>44021</v>
      </c>
      <c r="M2383">
        <f t="shared" si="186"/>
        <v>24804.200005508959</v>
      </c>
      <c r="N2383">
        <f t="shared" si="187"/>
        <v>25983.199996605515</v>
      </c>
      <c r="O2383">
        <f t="shared" si="188"/>
        <v>29877.700002104044</v>
      </c>
      <c r="P2383">
        <f t="shared" si="189"/>
        <v>36686.450002916157</v>
      </c>
    </row>
    <row r="2384" spans="1:16" x14ac:dyDescent="0.4">
      <c r="A2384" s="1">
        <v>2020</v>
      </c>
      <c r="B2384" s="1">
        <v>7</v>
      </c>
      <c r="C2384" s="1">
        <v>10</v>
      </c>
      <c r="D2384" s="1">
        <v>26.5</v>
      </c>
      <c r="E2384" s="1">
        <v>26.60000038146973</v>
      </c>
      <c r="F2384" s="1">
        <v>28.89999961853027</v>
      </c>
      <c r="G2384" s="1">
        <v>22.10000038146973</v>
      </c>
      <c r="H2384">
        <f>IF(D2384&lt;&gt;"",MAX('DDD Model Calculations'!$D$20-'Weather Data'!D2384,0),MAX('DDD Model Calculations'!$D$20-AVERAGE('Weather Data'!D2383,'Weather Data'!D2385),0))</f>
        <v>0</v>
      </c>
      <c r="I2384">
        <f>IF(E2384&lt;&gt;"",MAX('DDD Model Calculations'!$D$20-'Weather Data'!E2384,0),MAX('DDD Model Calculations'!$D$20-AVERAGE('Weather Data'!E2383,'Weather Data'!E2385),0))</f>
        <v>0</v>
      </c>
      <c r="J2384">
        <f>IF(F2384&lt;&gt;"",MAX('DDD Model Calculations'!$D$20-'Weather Data'!F2384,0),MAX('DDD Model Calculations'!$D$20-AVERAGE('Weather Data'!F2383,'Weather Data'!F2385),0))</f>
        <v>0</v>
      </c>
      <c r="K2384">
        <f>IF(G2384&lt;&gt;"",MAX('DDD Model Calculations'!$D$20-'Weather Data'!G2384,0),MAX('DDD Model Calculations'!$D$20-AVERAGE('Weather Data'!G2383,'Weather Data'!G2385),0))</f>
        <v>0</v>
      </c>
      <c r="L2384" s="2">
        <f t="shared" si="185"/>
        <v>44022</v>
      </c>
      <c r="M2384">
        <f t="shared" si="186"/>
        <v>24804.200005508959</v>
      </c>
      <c r="N2384">
        <f t="shared" si="187"/>
        <v>25983.199996605515</v>
      </c>
      <c r="O2384">
        <f t="shared" si="188"/>
        <v>29877.700002104044</v>
      </c>
      <c r="P2384">
        <f t="shared" si="189"/>
        <v>36686.450002916157</v>
      </c>
    </row>
    <row r="2385" spans="1:16" x14ac:dyDescent="0.4">
      <c r="A2385" s="1">
        <v>2020</v>
      </c>
      <c r="B2385" s="1">
        <v>7</v>
      </c>
      <c r="C2385" s="1">
        <v>11</v>
      </c>
      <c r="D2385" s="1">
        <v>24.29999923706055</v>
      </c>
      <c r="E2385" s="1">
        <v>22.10000038146973</v>
      </c>
      <c r="F2385" s="1">
        <v>24.10000038146973</v>
      </c>
      <c r="G2385" s="1">
        <v>18.89999961853027</v>
      </c>
      <c r="H2385">
        <f>IF(D2385&lt;&gt;"",MAX('DDD Model Calculations'!$D$20-'Weather Data'!D2385,0),MAX('DDD Model Calculations'!$D$20-AVERAGE('Weather Data'!D2384,'Weather Data'!D2386),0))</f>
        <v>0</v>
      </c>
      <c r="I2385">
        <f>IF(E2385&lt;&gt;"",MAX('DDD Model Calculations'!$D$20-'Weather Data'!E2385,0),MAX('DDD Model Calculations'!$D$20-AVERAGE('Weather Data'!E2384,'Weather Data'!E2386),0))</f>
        <v>0</v>
      </c>
      <c r="J2385">
        <f>IF(F2385&lt;&gt;"",MAX('DDD Model Calculations'!$D$20-'Weather Data'!F2385,0),MAX('DDD Model Calculations'!$D$20-AVERAGE('Weather Data'!F2384,'Weather Data'!F2386),0))</f>
        <v>0</v>
      </c>
      <c r="K2385">
        <f>IF(G2385&lt;&gt;"",MAX('DDD Model Calculations'!$D$20-'Weather Data'!G2385,0),MAX('DDD Model Calculations'!$D$20-AVERAGE('Weather Data'!G2384,'Weather Data'!G2386),0))</f>
        <v>0</v>
      </c>
      <c r="L2385" s="2">
        <f t="shared" si="185"/>
        <v>44023</v>
      </c>
      <c r="M2385">
        <f t="shared" si="186"/>
        <v>24804.200005508959</v>
      </c>
      <c r="N2385">
        <f t="shared" si="187"/>
        <v>25983.199996605515</v>
      </c>
      <c r="O2385">
        <f t="shared" si="188"/>
        <v>29877.700002104044</v>
      </c>
      <c r="P2385">
        <f t="shared" si="189"/>
        <v>36686.450002916157</v>
      </c>
    </row>
    <row r="2386" spans="1:16" x14ac:dyDescent="0.4">
      <c r="A2386" s="1">
        <v>2020</v>
      </c>
      <c r="B2386" s="1">
        <v>7</v>
      </c>
      <c r="C2386" s="1">
        <v>12</v>
      </c>
      <c r="D2386" s="1">
        <v>23.10000038146973</v>
      </c>
      <c r="E2386" s="1">
        <v>19.20000076293945</v>
      </c>
      <c r="F2386" s="1">
        <v>22.79999923706055</v>
      </c>
      <c r="G2386" s="1">
        <v>19</v>
      </c>
      <c r="H2386">
        <f>IF(D2386&lt;&gt;"",MAX('DDD Model Calculations'!$D$20-'Weather Data'!D2386,0),MAX('DDD Model Calculations'!$D$20-AVERAGE('Weather Data'!D2385,'Weather Data'!D2387),0))</f>
        <v>0</v>
      </c>
      <c r="I2386">
        <f>IF(E2386&lt;&gt;"",MAX('DDD Model Calculations'!$D$20-'Weather Data'!E2386,0),MAX('DDD Model Calculations'!$D$20-AVERAGE('Weather Data'!E2385,'Weather Data'!E2387),0))</f>
        <v>0</v>
      </c>
      <c r="J2386">
        <f>IF(F2386&lt;&gt;"",MAX('DDD Model Calculations'!$D$20-'Weather Data'!F2386,0),MAX('DDD Model Calculations'!$D$20-AVERAGE('Weather Data'!F2385,'Weather Data'!F2387),0))</f>
        <v>0</v>
      </c>
      <c r="K2386">
        <f>IF(G2386&lt;&gt;"",MAX('DDD Model Calculations'!$D$20-'Weather Data'!G2386,0),MAX('DDD Model Calculations'!$D$20-AVERAGE('Weather Data'!G2385,'Weather Data'!G2387),0))</f>
        <v>0</v>
      </c>
      <c r="L2386" s="2">
        <f t="shared" si="185"/>
        <v>44024</v>
      </c>
      <c r="M2386">
        <f t="shared" si="186"/>
        <v>24804.200005508959</v>
      </c>
      <c r="N2386">
        <f t="shared" si="187"/>
        <v>25983.199996605515</v>
      </c>
      <c r="O2386">
        <f t="shared" si="188"/>
        <v>29877.700002104044</v>
      </c>
      <c r="P2386">
        <f t="shared" si="189"/>
        <v>36686.450002916157</v>
      </c>
    </row>
    <row r="2387" spans="1:16" x14ac:dyDescent="0.4">
      <c r="A2387" s="1">
        <v>2020</v>
      </c>
      <c r="B2387" s="1">
        <v>7</v>
      </c>
      <c r="C2387" s="1">
        <v>13</v>
      </c>
      <c r="D2387" s="1">
        <v>21.70000076293945</v>
      </c>
      <c r="E2387" s="1">
        <v>19.29999923706055</v>
      </c>
      <c r="F2387" s="1">
        <v>22.10000038146973</v>
      </c>
      <c r="G2387" s="1">
        <v>18.89999961853027</v>
      </c>
      <c r="H2387">
        <f>IF(D2387&lt;&gt;"",MAX('DDD Model Calculations'!$D$20-'Weather Data'!D2387,0),MAX('DDD Model Calculations'!$D$20-AVERAGE('Weather Data'!D2386,'Weather Data'!D2388),0))</f>
        <v>0</v>
      </c>
      <c r="I2387">
        <f>IF(E2387&lt;&gt;"",MAX('DDD Model Calculations'!$D$20-'Weather Data'!E2387,0),MAX('DDD Model Calculations'!$D$20-AVERAGE('Weather Data'!E2386,'Weather Data'!E2388),0))</f>
        <v>0</v>
      </c>
      <c r="J2387">
        <f>IF(F2387&lt;&gt;"",MAX('DDD Model Calculations'!$D$20-'Weather Data'!F2387,0),MAX('DDD Model Calculations'!$D$20-AVERAGE('Weather Data'!F2386,'Weather Data'!F2388),0))</f>
        <v>0</v>
      </c>
      <c r="K2387">
        <f>IF(G2387&lt;&gt;"",MAX('DDD Model Calculations'!$D$20-'Weather Data'!G2387,0),MAX('DDD Model Calculations'!$D$20-AVERAGE('Weather Data'!G2386,'Weather Data'!G2388),0))</f>
        <v>0</v>
      </c>
      <c r="L2387" s="2">
        <f t="shared" si="185"/>
        <v>44025</v>
      </c>
      <c r="M2387">
        <f t="shared" si="186"/>
        <v>24804.200005508959</v>
      </c>
      <c r="N2387">
        <f t="shared" si="187"/>
        <v>25983.199996605515</v>
      </c>
      <c r="O2387">
        <f t="shared" si="188"/>
        <v>29877.700002104044</v>
      </c>
      <c r="P2387">
        <f t="shared" si="189"/>
        <v>36686.450002916157</v>
      </c>
    </row>
    <row r="2388" spans="1:16" x14ac:dyDescent="0.4">
      <c r="A2388" s="1">
        <v>2020</v>
      </c>
      <c r="B2388" s="1">
        <v>7</v>
      </c>
      <c r="C2388" s="1">
        <v>14</v>
      </c>
      <c r="D2388" s="1">
        <v>22.10000038146973</v>
      </c>
      <c r="E2388" s="1">
        <v>20.29999923706055</v>
      </c>
      <c r="F2388" s="1">
        <v>23</v>
      </c>
      <c r="G2388" s="1">
        <v>18.10000038146973</v>
      </c>
      <c r="H2388">
        <f>IF(D2388&lt;&gt;"",MAX('DDD Model Calculations'!$D$20-'Weather Data'!D2388,0),MAX('DDD Model Calculations'!$D$20-AVERAGE('Weather Data'!D2387,'Weather Data'!D2389),0))</f>
        <v>0</v>
      </c>
      <c r="I2388">
        <f>IF(E2388&lt;&gt;"",MAX('DDD Model Calculations'!$D$20-'Weather Data'!E2388,0),MAX('DDD Model Calculations'!$D$20-AVERAGE('Weather Data'!E2387,'Weather Data'!E2389),0))</f>
        <v>0</v>
      </c>
      <c r="J2388">
        <f>IF(F2388&lt;&gt;"",MAX('DDD Model Calculations'!$D$20-'Weather Data'!F2388,0),MAX('DDD Model Calculations'!$D$20-AVERAGE('Weather Data'!F2387,'Weather Data'!F2389),0))</f>
        <v>0</v>
      </c>
      <c r="K2388">
        <f>IF(G2388&lt;&gt;"",MAX('DDD Model Calculations'!$D$20-'Weather Data'!G2388,0),MAX('DDD Model Calculations'!$D$20-AVERAGE('Weather Data'!G2387,'Weather Data'!G2389),0))</f>
        <v>0</v>
      </c>
      <c r="L2388" s="2">
        <f t="shared" si="185"/>
        <v>44026</v>
      </c>
      <c r="M2388">
        <f t="shared" si="186"/>
        <v>24804.200005508959</v>
      </c>
      <c r="N2388">
        <f t="shared" si="187"/>
        <v>25983.199996605515</v>
      </c>
      <c r="O2388">
        <f t="shared" si="188"/>
        <v>29877.700002104044</v>
      </c>
      <c r="P2388">
        <f t="shared" si="189"/>
        <v>36686.450002916157</v>
      </c>
    </row>
    <row r="2389" spans="1:16" x14ac:dyDescent="0.4">
      <c r="A2389" s="1">
        <v>2020</v>
      </c>
      <c r="B2389" s="1">
        <v>7</v>
      </c>
      <c r="C2389" s="1">
        <v>15</v>
      </c>
      <c r="D2389" s="1">
        <v>23.29999923706055</v>
      </c>
      <c r="E2389" s="1">
        <v>22.60000038146973</v>
      </c>
      <c r="F2389" s="1">
        <v>21.20000076293945</v>
      </c>
      <c r="G2389" s="1">
        <v>19.70000076293945</v>
      </c>
      <c r="H2389">
        <f>IF(D2389&lt;&gt;"",MAX('DDD Model Calculations'!$D$20-'Weather Data'!D2389,0),MAX('DDD Model Calculations'!$D$20-AVERAGE('Weather Data'!D2388,'Weather Data'!D2390),0))</f>
        <v>0</v>
      </c>
      <c r="I2389">
        <f>IF(E2389&lt;&gt;"",MAX('DDD Model Calculations'!$D$20-'Weather Data'!E2389,0),MAX('DDD Model Calculations'!$D$20-AVERAGE('Weather Data'!E2388,'Weather Data'!E2390),0))</f>
        <v>0</v>
      </c>
      <c r="J2389">
        <f>IF(F2389&lt;&gt;"",MAX('DDD Model Calculations'!$D$20-'Weather Data'!F2389,0),MAX('DDD Model Calculations'!$D$20-AVERAGE('Weather Data'!F2388,'Weather Data'!F2390),0))</f>
        <v>0</v>
      </c>
      <c r="K2389">
        <f>IF(G2389&lt;&gt;"",MAX('DDD Model Calculations'!$D$20-'Weather Data'!G2389,0),MAX('DDD Model Calculations'!$D$20-AVERAGE('Weather Data'!G2388,'Weather Data'!G2390),0))</f>
        <v>0</v>
      </c>
      <c r="L2389" s="2">
        <f t="shared" si="185"/>
        <v>44027</v>
      </c>
      <c r="M2389">
        <f t="shared" si="186"/>
        <v>24804.200005508959</v>
      </c>
      <c r="N2389">
        <f t="shared" si="187"/>
        <v>25983.199996605515</v>
      </c>
      <c r="O2389">
        <f t="shared" si="188"/>
        <v>29877.700002104044</v>
      </c>
      <c r="P2389">
        <f t="shared" si="189"/>
        <v>36686.450002916157</v>
      </c>
    </row>
    <row r="2390" spans="1:16" x14ac:dyDescent="0.4">
      <c r="A2390" s="1">
        <v>2020</v>
      </c>
      <c r="B2390" s="1">
        <v>7</v>
      </c>
      <c r="C2390" s="1">
        <v>16</v>
      </c>
      <c r="D2390" s="1">
        <v>23.70000076293945</v>
      </c>
      <c r="E2390" s="1">
        <v>22.60000038146973</v>
      </c>
      <c r="F2390" s="1">
        <v>22.39999961853027</v>
      </c>
      <c r="G2390" s="1">
        <v>19</v>
      </c>
      <c r="H2390">
        <f>IF(D2390&lt;&gt;"",MAX('DDD Model Calculations'!$D$20-'Weather Data'!D2390,0),MAX('DDD Model Calculations'!$D$20-AVERAGE('Weather Data'!D2389,'Weather Data'!D2391),0))</f>
        <v>0</v>
      </c>
      <c r="I2390">
        <f>IF(E2390&lt;&gt;"",MAX('DDD Model Calculations'!$D$20-'Weather Data'!E2390,0),MAX('DDD Model Calculations'!$D$20-AVERAGE('Weather Data'!E2389,'Weather Data'!E2391),0))</f>
        <v>0</v>
      </c>
      <c r="J2390">
        <f>IF(F2390&lt;&gt;"",MAX('DDD Model Calculations'!$D$20-'Weather Data'!F2390,0),MAX('DDD Model Calculations'!$D$20-AVERAGE('Weather Data'!F2389,'Weather Data'!F2391),0))</f>
        <v>0</v>
      </c>
      <c r="K2390">
        <f>IF(G2390&lt;&gt;"",MAX('DDD Model Calculations'!$D$20-'Weather Data'!G2390,0),MAX('DDD Model Calculations'!$D$20-AVERAGE('Weather Data'!G2389,'Weather Data'!G2391),0))</f>
        <v>0</v>
      </c>
      <c r="L2390" s="2">
        <f t="shared" si="185"/>
        <v>44028</v>
      </c>
      <c r="M2390">
        <f t="shared" si="186"/>
        <v>24804.200005508959</v>
      </c>
      <c r="N2390">
        <f t="shared" si="187"/>
        <v>25983.199996605515</v>
      </c>
      <c r="O2390">
        <f t="shared" si="188"/>
        <v>29877.700002104044</v>
      </c>
      <c r="P2390">
        <f t="shared" si="189"/>
        <v>36686.450002916157</v>
      </c>
    </row>
    <row r="2391" spans="1:16" x14ac:dyDescent="0.4">
      <c r="A2391" s="1">
        <v>2020</v>
      </c>
      <c r="B2391" s="1">
        <v>7</v>
      </c>
      <c r="C2391" s="1">
        <v>17</v>
      </c>
      <c r="D2391" s="1">
        <v>25.79999923706055</v>
      </c>
      <c r="E2391" s="1">
        <v>24.39999961853027</v>
      </c>
      <c r="F2391" s="1">
        <v>26</v>
      </c>
      <c r="G2391" s="1">
        <v>20.20000076293945</v>
      </c>
      <c r="H2391">
        <f>IF(D2391&lt;&gt;"",MAX('DDD Model Calculations'!$D$20-'Weather Data'!D2391,0),MAX('DDD Model Calculations'!$D$20-AVERAGE('Weather Data'!D2390,'Weather Data'!D2392),0))</f>
        <v>0</v>
      </c>
      <c r="I2391">
        <f>IF(E2391&lt;&gt;"",MAX('DDD Model Calculations'!$D$20-'Weather Data'!E2391,0),MAX('DDD Model Calculations'!$D$20-AVERAGE('Weather Data'!E2390,'Weather Data'!E2392),0))</f>
        <v>0</v>
      </c>
      <c r="J2391">
        <f>IF(F2391&lt;&gt;"",MAX('DDD Model Calculations'!$D$20-'Weather Data'!F2391,0),MAX('DDD Model Calculations'!$D$20-AVERAGE('Weather Data'!F2390,'Weather Data'!F2392),0))</f>
        <v>0</v>
      </c>
      <c r="K2391">
        <f>IF(G2391&lt;&gt;"",MAX('DDD Model Calculations'!$D$20-'Weather Data'!G2391,0),MAX('DDD Model Calculations'!$D$20-AVERAGE('Weather Data'!G2390,'Weather Data'!G2392),0))</f>
        <v>0</v>
      </c>
      <c r="L2391" s="2">
        <f t="shared" si="185"/>
        <v>44029</v>
      </c>
      <c r="M2391">
        <f t="shared" si="186"/>
        <v>24804.200005508959</v>
      </c>
      <c r="N2391">
        <f t="shared" si="187"/>
        <v>25983.199996605515</v>
      </c>
      <c r="O2391">
        <f t="shared" si="188"/>
        <v>29877.700002104044</v>
      </c>
      <c r="P2391">
        <f t="shared" si="189"/>
        <v>36686.450002916157</v>
      </c>
    </row>
    <row r="2392" spans="1:16" x14ac:dyDescent="0.4">
      <c r="A2392" s="1">
        <v>2020</v>
      </c>
      <c r="B2392" s="1">
        <v>7</v>
      </c>
      <c r="C2392" s="1">
        <v>18</v>
      </c>
      <c r="D2392" s="1">
        <v>26.70000076293945</v>
      </c>
      <c r="E2392" s="1">
        <v>23.70000076293945</v>
      </c>
      <c r="F2392" s="1">
        <v>24.39999961853027</v>
      </c>
      <c r="G2392" s="1">
        <v>21.10000038146973</v>
      </c>
      <c r="H2392">
        <f>IF(D2392&lt;&gt;"",MAX('DDD Model Calculations'!$D$20-'Weather Data'!D2392,0),MAX('DDD Model Calculations'!$D$20-AVERAGE('Weather Data'!D2391,'Weather Data'!D2393),0))</f>
        <v>0</v>
      </c>
      <c r="I2392">
        <f>IF(E2392&lt;&gt;"",MAX('DDD Model Calculations'!$D$20-'Weather Data'!E2392,0),MAX('DDD Model Calculations'!$D$20-AVERAGE('Weather Data'!E2391,'Weather Data'!E2393),0))</f>
        <v>0</v>
      </c>
      <c r="J2392">
        <f>IF(F2392&lt;&gt;"",MAX('DDD Model Calculations'!$D$20-'Weather Data'!F2392,0),MAX('DDD Model Calculations'!$D$20-AVERAGE('Weather Data'!F2391,'Weather Data'!F2393),0))</f>
        <v>0</v>
      </c>
      <c r="K2392">
        <f>IF(G2392&lt;&gt;"",MAX('DDD Model Calculations'!$D$20-'Weather Data'!G2392,0),MAX('DDD Model Calculations'!$D$20-AVERAGE('Weather Data'!G2391,'Weather Data'!G2393),0))</f>
        <v>0</v>
      </c>
      <c r="L2392" s="2">
        <f t="shared" si="185"/>
        <v>44030</v>
      </c>
      <c r="M2392">
        <f t="shared" si="186"/>
        <v>24804.200005508959</v>
      </c>
      <c r="N2392">
        <f t="shared" si="187"/>
        <v>25983.199996605515</v>
      </c>
      <c r="O2392">
        <f t="shared" si="188"/>
        <v>29877.700002104044</v>
      </c>
      <c r="P2392">
        <f t="shared" si="189"/>
        <v>36686.450002916157</v>
      </c>
    </row>
    <row r="2393" spans="1:16" x14ac:dyDescent="0.4">
      <c r="A2393" s="1">
        <v>2020</v>
      </c>
      <c r="B2393" s="1">
        <v>7</v>
      </c>
      <c r="C2393" s="1">
        <v>19</v>
      </c>
      <c r="D2393" s="1">
        <v>26.60000038146973</v>
      </c>
      <c r="E2393" s="1">
        <v>25.10000038146973</v>
      </c>
      <c r="F2393" s="1">
        <v>26.39999961853027</v>
      </c>
      <c r="G2393" s="1">
        <v>18.70000076293945</v>
      </c>
      <c r="H2393">
        <f>IF(D2393&lt;&gt;"",MAX('DDD Model Calculations'!$D$20-'Weather Data'!D2393,0),MAX('DDD Model Calculations'!$D$20-AVERAGE('Weather Data'!D2392,'Weather Data'!D2394),0))</f>
        <v>0</v>
      </c>
      <c r="I2393">
        <f>IF(E2393&lt;&gt;"",MAX('DDD Model Calculations'!$D$20-'Weather Data'!E2393,0),MAX('DDD Model Calculations'!$D$20-AVERAGE('Weather Data'!E2392,'Weather Data'!E2394),0))</f>
        <v>0</v>
      </c>
      <c r="J2393">
        <f>IF(F2393&lt;&gt;"",MAX('DDD Model Calculations'!$D$20-'Weather Data'!F2393,0),MAX('DDD Model Calculations'!$D$20-AVERAGE('Weather Data'!F2392,'Weather Data'!F2394),0))</f>
        <v>0</v>
      </c>
      <c r="K2393">
        <f>IF(G2393&lt;&gt;"",MAX('DDD Model Calculations'!$D$20-'Weather Data'!G2393,0),MAX('DDD Model Calculations'!$D$20-AVERAGE('Weather Data'!G2392,'Weather Data'!G2394),0))</f>
        <v>0</v>
      </c>
      <c r="L2393" s="2">
        <f t="shared" si="185"/>
        <v>44031</v>
      </c>
      <c r="M2393">
        <f t="shared" si="186"/>
        <v>24804.200005508959</v>
      </c>
      <c r="N2393">
        <f t="shared" si="187"/>
        <v>25983.199996605515</v>
      </c>
      <c r="O2393">
        <f t="shared" si="188"/>
        <v>29877.700002104044</v>
      </c>
      <c r="P2393">
        <f t="shared" si="189"/>
        <v>36686.450002916157</v>
      </c>
    </row>
    <row r="2394" spans="1:16" x14ac:dyDescent="0.4">
      <c r="A2394" s="1">
        <v>2020</v>
      </c>
      <c r="B2394" s="1">
        <v>7</v>
      </c>
      <c r="C2394" s="1">
        <v>20</v>
      </c>
      <c r="D2394" s="1">
        <v>23.70000076293945</v>
      </c>
      <c r="E2394" s="1">
        <v>22.70000076293945</v>
      </c>
      <c r="F2394" s="1">
        <v>24.79999923706055</v>
      </c>
      <c r="G2394" s="1">
        <v>16.20000076293945</v>
      </c>
      <c r="H2394">
        <f>IF(D2394&lt;&gt;"",MAX('DDD Model Calculations'!$D$20-'Weather Data'!D2394,0),MAX('DDD Model Calculations'!$D$20-AVERAGE('Weather Data'!D2393,'Weather Data'!D2395),0))</f>
        <v>0</v>
      </c>
      <c r="I2394">
        <f>IF(E2394&lt;&gt;"",MAX('DDD Model Calculations'!$D$20-'Weather Data'!E2394,0),MAX('DDD Model Calculations'!$D$20-AVERAGE('Weather Data'!E2393,'Weather Data'!E2395),0))</f>
        <v>0</v>
      </c>
      <c r="J2394">
        <f>IF(F2394&lt;&gt;"",MAX('DDD Model Calculations'!$D$20-'Weather Data'!F2394,0),MAX('DDD Model Calculations'!$D$20-AVERAGE('Weather Data'!F2393,'Weather Data'!F2395),0))</f>
        <v>0</v>
      </c>
      <c r="K2394">
        <f>IF(G2394&lt;&gt;"",MAX('DDD Model Calculations'!$D$20-'Weather Data'!G2394,0),MAX('DDD Model Calculations'!$D$20-AVERAGE('Weather Data'!G2393,'Weather Data'!G2395),0))</f>
        <v>1.7999992370605504</v>
      </c>
      <c r="L2394" s="2">
        <f t="shared" si="185"/>
        <v>44032</v>
      </c>
      <c r="M2394">
        <f t="shared" si="186"/>
        <v>24804.200005508959</v>
      </c>
      <c r="N2394">
        <f t="shared" si="187"/>
        <v>25983.199996605515</v>
      </c>
      <c r="O2394">
        <f t="shared" si="188"/>
        <v>29877.700002104044</v>
      </c>
      <c r="P2394">
        <f t="shared" si="189"/>
        <v>36688.250002153218</v>
      </c>
    </row>
    <row r="2395" spans="1:16" x14ac:dyDescent="0.4">
      <c r="A2395" s="1">
        <v>2020</v>
      </c>
      <c r="B2395" s="1">
        <v>7</v>
      </c>
      <c r="C2395" s="1">
        <v>21</v>
      </c>
      <c r="D2395" s="1">
        <v>20.79999923706055</v>
      </c>
      <c r="E2395" s="1">
        <v>21.20000076293945</v>
      </c>
      <c r="F2395" s="1">
        <v>21.29999923706055</v>
      </c>
      <c r="G2395" s="1">
        <v>15</v>
      </c>
      <c r="H2395">
        <f>IF(D2395&lt;&gt;"",MAX('DDD Model Calculations'!$D$20-'Weather Data'!D2395,0),MAX('DDD Model Calculations'!$D$20-AVERAGE('Weather Data'!D2394,'Weather Data'!D2396),0))</f>
        <v>0</v>
      </c>
      <c r="I2395">
        <f>IF(E2395&lt;&gt;"",MAX('DDD Model Calculations'!$D$20-'Weather Data'!E2395,0),MAX('DDD Model Calculations'!$D$20-AVERAGE('Weather Data'!E2394,'Weather Data'!E2396),0))</f>
        <v>0</v>
      </c>
      <c r="J2395">
        <f>IF(F2395&lt;&gt;"",MAX('DDD Model Calculations'!$D$20-'Weather Data'!F2395,0),MAX('DDD Model Calculations'!$D$20-AVERAGE('Weather Data'!F2394,'Weather Data'!F2396),0))</f>
        <v>0</v>
      </c>
      <c r="K2395">
        <f>IF(G2395&lt;&gt;"",MAX('DDD Model Calculations'!$D$20-'Weather Data'!G2395,0),MAX('DDD Model Calculations'!$D$20-AVERAGE('Weather Data'!G2394,'Weather Data'!G2396),0))</f>
        <v>3</v>
      </c>
      <c r="L2395" s="2">
        <f t="shared" si="185"/>
        <v>44033</v>
      </c>
      <c r="M2395">
        <f t="shared" si="186"/>
        <v>24804.200005508959</v>
      </c>
      <c r="N2395">
        <f t="shared" si="187"/>
        <v>25983.199996605515</v>
      </c>
      <c r="O2395">
        <f t="shared" si="188"/>
        <v>29877.700002104044</v>
      </c>
      <c r="P2395">
        <f t="shared" si="189"/>
        <v>36691.250002153218</v>
      </c>
    </row>
    <row r="2396" spans="1:16" x14ac:dyDescent="0.4">
      <c r="A2396" s="1">
        <v>2020</v>
      </c>
      <c r="B2396" s="1">
        <v>7</v>
      </c>
      <c r="C2396" s="1">
        <v>22</v>
      </c>
      <c r="D2396" s="1">
        <v>23.5</v>
      </c>
      <c r="E2396" s="1">
        <v>23.10000038146973</v>
      </c>
      <c r="F2396" s="1">
        <v>21</v>
      </c>
      <c r="G2396" s="1">
        <v>17.29999923706055</v>
      </c>
      <c r="H2396">
        <f>IF(D2396&lt;&gt;"",MAX('DDD Model Calculations'!$D$20-'Weather Data'!D2396,0),MAX('DDD Model Calculations'!$D$20-AVERAGE('Weather Data'!D2395,'Weather Data'!D2397),0))</f>
        <v>0</v>
      </c>
      <c r="I2396">
        <f>IF(E2396&lt;&gt;"",MAX('DDD Model Calculations'!$D$20-'Weather Data'!E2396,0),MAX('DDD Model Calculations'!$D$20-AVERAGE('Weather Data'!E2395,'Weather Data'!E2397),0))</f>
        <v>0</v>
      </c>
      <c r="J2396">
        <f>IF(F2396&lt;&gt;"",MAX('DDD Model Calculations'!$D$20-'Weather Data'!F2396,0),MAX('DDD Model Calculations'!$D$20-AVERAGE('Weather Data'!F2395,'Weather Data'!F2397),0))</f>
        <v>0</v>
      </c>
      <c r="K2396">
        <f>IF(G2396&lt;&gt;"",MAX('DDD Model Calculations'!$D$20-'Weather Data'!G2396,0),MAX('DDD Model Calculations'!$D$20-AVERAGE('Weather Data'!G2395,'Weather Data'!G2397),0))</f>
        <v>0.70000076293944957</v>
      </c>
      <c r="L2396" s="2">
        <f t="shared" si="185"/>
        <v>44034</v>
      </c>
      <c r="M2396">
        <f t="shared" si="186"/>
        <v>24804.200005508959</v>
      </c>
      <c r="N2396">
        <f t="shared" si="187"/>
        <v>25983.199996605515</v>
      </c>
      <c r="O2396">
        <f t="shared" si="188"/>
        <v>29877.700002104044</v>
      </c>
      <c r="P2396">
        <f t="shared" si="189"/>
        <v>36691.950002916157</v>
      </c>
    </row>
    <row r="2397" spans="1:16" x14ac:dyDescent="0.4">
      <c r="A2397" s="1">
        <v>2020</v>
      </c>
      <c r="B2397" s="1">
        <v>7</v>
      </c>
      <c r="C2397" s="1">
        <v>23</v>
      </c>
      <c r="D2397" s="1">
        <v>23</v>
      </c>
      <c r="E2397" s="1">
        <v>22.29999923706055</v>
      </c>
      <c r="F2397" s="1">
        <v>21.70000076293945</v>
      </c>
      <c r="G2397" s="1">
        <v>17.70000076293945</v>
      </c>
      <c r="H2397">
        <f>IF(D2397&lt;&gt;"",MAX('DDD Model Calculations'!$D$20-'Weather Data'!D2397,0),MAX('DDD Model Calculations'!$D$20-AVERAGE('Weather Data'!D2396,'Weather Data'!D2398),0))</f>
        <v>0</v>
      </c>
      <c r="I2397">
        <f>IF(E2397&lt;&gt;"",MAX('DDD Model Calculations'!$D$20-'Weather Data'!E2397,0),MAX('DDD Model Calculations'!$D$20-AVERAGE('Weather Data'!E2396,'Weather Data'!E2398),0))</f>
        <v>0</v>
      </c>
      <c r="J2397">
        <f>IF(F2397&lt;&gt;"",MAX('DDD Model Calculations'!$D$20-'Weather Data'!F2397,0),MAX('DDD Model Calculations'!$D$20-AVERAGE('Weather Data'!F2396,'Weather Data'!F2398),0))</f>
        <v>0</v>
      </c>
      <c r="K2397">
        <f>IF(G2397&lt;&gt;"",MAX('DDD Model Calculations'!$D$20-'Weather Data'!G2397,0),MAX('DDD Model Calculations'!$D$20-AVERAGE('Weather Data'!G2396,'Weather Data'!G2398),0))</f>
        <v>0.29999923706055043</v>
      </c>
      <c r="L2397" s="2">
        <f t="shared" si="185"/>
        <v>44035</v>
      </c>
      <c r="M2397">
        <f t="shared" si="186"/>
        <v>24804.200005508959</v>
      </c>
      <c r="N2397">
        <f t="shared" si="187"/>
        <v>25983.199996605515</v>
      </c>
      <c r="O2397">
        <f t="shared" si="188"/>
        <v>29877.700002104044</v>
      </c>
      <c r="P2397">
        <f t="shared" si="189"/>
        <v>36692.250002153218</v>
      </c>
    </row>
    <row r="2398" spans="1:16" x14ac:dyDescent="0.4">
      <c r="A2398" s="1">
        <v>2020</v>
      </c>
      <c r="B2398" s="1">
        <v>7</v>
      </c>
      <c r="C2398" s="1">
        <v>24</v>
      </c>
      <c r="D2398" s="1">
        <v>22.60000038146973</v>
      </c>
      <c r="E2398" s="1">
        <v>21.79999923706055</v>
      </c>
      <c r="F2398" s="1">
        <v>22.70000076293945</v>
      </c>
      <c r="G2398" s="1">
        <v>17.5</v>
      </c>
      <c r="H2398">
        <f>IF(D2398&lt;&gt;"",MAX('DDD Model Calculations'!$D$20-'Weather Data'!D2398,0),MAX('DDD Model Calculations'!$D$20-AVERAGE('Weather Data'!D2397,'Weather Data'!D2399),0))</f>
        <v>0</v>
      </c>
      <c r="I2398">
        <f>IF(E2398&lt;&gt;"",MAX('DDD Model Calculations'!$D$20-'Weather Data'!E2398,0),MAX('DDD Model Calculations'!$D$20-AVERAGE('Weather Data'!E2397,'Weather Data'!E2399),0))</f>
        <v>0</v>
      </c>
      <c r="J2398">
        <f>IF(F2398&lt;&gt;"",MAX('DDD Model Calculations'!$D$20-'Weather Data'!F2398,0),MAX('DDD Model Calculations'!$D$20-AVERAGE('Weather Data'!F2397,'Weather Data'!F2399),0))</f>
        <v>0</v>
      </c>
      <c r="K2398">
        <f>IF(G2398&lt;&gt;"",MAX('DDD Model Calculations'!$D$20-'Weather Data'!G2398,0),MAX('DDD Model Calculations'!$D$20-AVERAGE('Weather Data'!G2397,'Weather Data'!G2399),0))</f>
        <v>0.5</v>
      </c>
      <c r="L2398" s="2">
        <f t="shared" si="185"/>
        <v>44036</v>
      </c>
      <c r="M2398">
        <f t="shared" si="186"/>
        <v>24804.200005508959</v>
      </c>
      <c r="N2398">
        <f t="shared" si="187"/>
        <v>25983.199996605515</v>
      </c>
      <c r="O2398">
        <f t="shared" si="188"/>
        <v>29877.700002104044</v>
      </c>
      <c r="P2398">
        <f t="shared" si="189"/>
        <v>36692.750002153218</v>
      </c>
    </row>
    <row r="2399" spans="1:16" x14ac:dyDescent="0.4">
      <c r="A2399" s="1">
        <v>2020</v>
      </c>
      <c r="B2399" s="1">
        <v>7</v>
      </c>
      <c r="C2399" s="1">
        <v>25</v>
      </c>
      <c r="D2399" s="1">
        <v>23.89999961853027</v>
      </c>
      <c r="E2399" s="1">
        <v>22</v>
      </c>
      <c r="F2399" s="1">
        <v>23.5</v>
      </c>
      <c r="G2399" s="1">
        <v>24.10000038146973</v>
      </c>
      <c r="H2399">
        <f>IF(D2399&lt;&gt;"",MAX('DDD Model Calculations'!$D$20-'Weather Data'!D2399,0),MAX('DDD Model Calculations'!$D$20-AVERAGE('Weather Data'!D2398,'Weather Data'!D2400),0))</f>
        <v>0</v>
      </c>
      <c r="I2399">
        <f>IF(E2399&lt;&gt;"",MAX('DDD Model Calculations'!$D$20-'Weather Data'!E2399,0),MAX('DDD Model Calculations'!$D$20-AVERAGE('Weather Data'!E2398,'Weather Data'!E2400),0))</f>
        <v>0</v>
      </c>
      <c r="J2399">
        <f>IF(F2399&lt;&gt;"",MAX('DDD Model Calculations'!$D$20-'Weather Data'!F2399,0),MAX('DDD Model Calculations'!$D$20-AVERAGE('Weather Data'!F2398,'Weather Data'!F2400),0))</f>
        <v>0</v>
      </c>
      <c r="K2399">
        <f>IF(G2399&lt;&gt;"",MAX('DDD Model Calculations'!$D$20-'Weather Data'!G2399,0),MAX('DDD Model Calculations'!$D$20-AVERAGE('Weather Data'!G2398,'Weather Data'!G2400),0))</f>
        <v>0</v>
      </c>
      <c r="L2399" s="2">
        <f t="shared" si="185"/>
        <v>44037</v>
      </c>
      <c r="M2399">
        <f t="shared" si="186"/>
        <v>24804.200005508959</v>
      </c>
      <c r="N2399">
        <f t="shared" si="187"/>
        <v>25983.199996605515</v>
      </c>
      <c r="O2399">
        <f t="shared" si="188"/>
        <v>29877.700002104044</v>
      </c>
      <c r="P2399">
        <f t="shared" si="189"/>
        <v>36692.750002153218</v>
      </c>
    </row>
    <row r="2400" spans="1:16" x14ac:dyDescent="0.4">
      <c r="A2400" s="1">
        <v>2020</v>
      </c>
      <c r="B2400" s="1">
        <v>7</v>
      </c>
      <c r="C2400" s="1">
        <v>26</v>
      </c>
      <c r="D2400" s="1">
        <v>26.60000038146973</v>
      </c>
      <c r="E2400" s="1">
        <v>24.60000038146973</v>
      </c>
      <c r="F2400" s="1">
        <v>28.29999923706055</v>
      </c>
      <c r="G2400" s="1">
        <v>23.70000076293945</v>
      </c>
      <c r="H2400">
        <f>IF(D2400&lt;&gt;"",MAX('DDD Model Calculations'!$D$20-'Weather Data'!D2400,0),MAX('DDD Model Calculations'!$D$20-AVERAGE('Weather Data'!D2399,'Weather Data'!D2401),0))</f>
        <v>0</v>
      </c>
      <c r="I2400">
        <f>IF(E2400&lt;&gt;"",MAX('DDD Model Calculations'!$D$20-'Weather Data'!E2400,0),MAX('DDD Model Calculations'!$D$20-AVERAGE('Weather Data'!E2399,'Weather Data'!E2401),0))</f>
        <v>0</v>
      </c>
      <c r="J2400">
        <f>IF(F2400&lt;&gt;"",MAX('DDD Model Calculations'!$D$20-'Weather Data'!F2400,0),MAX('DDD Model Calculations'!$D$20-AVERAGE('Weather Data'!F2399,'Weather Data'!F2401),0))</f>
        <v>0</v>
      </c>
      <c r="K2400">
        <f>IF(G2400&lt;&gt;"",MAX('DDD Model Calculations'!$D$20-'Weather Data'!G2400,0),MAX('DDD Model Calculations'!$D$20-AVERAGE('Weather Data'!G2399,'Weather Data'!G2401),0))</f>
        <v>0</v>
      </c>
      <c r="L2400" s="2">
        <f t="shared" si="185"/>
        <v>44038</v>
      </c>
      <c r="M2400">
        <f t="shared" si="186"/>
        <v>24804.200005508959</v>
      </c>
      <c r="N2400">
        <f t="shared" si="187"/>
        <v>25983.199996605515</v>
      </c>
      <c r="O2400">
        <f t="shared" si="188"/>
        <v>29877.700002104044</v>
      </c>
      <c r="P2400">
        <f t="shared" si="189"/>
        <v>36692.750002153218</v>
      </c>
    </row>
    <row r="2401" spans="1:16" x14ac:dyDescent="0.4">
      <c r="A2401" s="1">
        <v>2020</v>
      </c>
      <c r="B2401" s="1">
        <v>7</v>
      </c>
      <c r="C2401" s="1">
        <v>27</v>
      </c>
      <c r="D2401" s="1">
        <v>27.29999923706055</v>
      </c>
      <c r="E2401" s="1">
        <v>25.20000076293945</v>
      </c>
      <c r="F2401" s="1">
        <v>27.39999961853027</v>
      </c>
      <c r="G2401" s="1">
        <v>19.79999923706055</v>
      </c>
      <c r="H2401">
        <f>IF(D2401&lt;&gt;"",MAX('DDD Model Calculations'!$D$20-'Weather Data'!D2401,0),MAX('DDD Model Calculations'!$D$20-AVERAGE('Weather Data'!D2400,'Weather Data'!D2402),0))</f>
        <v>0</v>
      </c>
      <c r="I2401">
        <f>IF(E2401&lt;&gt;"",MAX('DDD Model Calculations'!$D$20-'Weather Data'!E2401,0),MAX('DDD Model Calculations'!$D$20-AVERAGE('Weather Data'!E2400,'Weather Data'!E2402),0))</f>
        <v>0</v>
      </c>
      <c r="J2401">
        <f>IF(F2401&lt;&gt;"",MAX('DDD Model Calculations'!$D$20-'Weather Data'!F2401,0),MAX('DDD Model Calculations'!$D$20-AVERAGE('Weather Data'!F2400,'Weather Data'!F2402),0))</f>
        <v>0</v>
      </c>
      <c r="K2401">
        <f>IF(G2401&lt;&gt;"",MAX('DDD Model Calculations'!$D$20-'Weather Data'!G2401,0),MAX('DDD Model Calculations'!$D$20-AVERAGE('Weather Data'!G2400,'Weather Data'!G2402),0))</f>
        <v>0</v>
      </c>
      <c r="L2401" s="2">
        <f t="shared" si="185"/>
        <v>44039</v>
      </c>
      <c r="M2401">
        <f t="shared" si="186"/>
        <v>24804.200005508959</v>
      </c>
      <c r="N2401">
        <f t="shared" si="187"/>
        <v>25983.199996605515</v>
      </c>
      <c r="O2401">
        <f t="shared" si="188"/>
        <v>29877.700002104044</v>
      </c>
      <c r="P2401">
        <f t="shared" si="189"/>
        <v>36692.750002153218</v>
      </c>
    </row>
    <row r="2402" spans="1:16" x14ac:dyDescent="0.4">
      <c r="A2402" s="1">
        <v>2020</v>
      </c>
      <c r="B2402" s="1">
        <v>7</v>
      </c>
      <c r="C2402" s="1">
        <v>28</v>
      </c>
      <c r="D2402" s="1">
        <v>24.29999923706055</v>
      </c>
      <c r="E2402" s="1">
        <v>23.20000076293945</v>
      </c>
      <c r="F2402" s="1">
        <v>24.29999923706055</v>
      </c>
      <c r="G2402" s="1">
        <v>19.5</v>
      </c>
      <c r="H2402">
        <f>IF(D2402&lt;&gt;"",MAX('DDD Model Calculations'!$D$20-'Weather Data'!D2402,0),MAX('DDD Model Calculations'!$D$20-AVERAGE('Weather Data'!D2401,'Weather Data'!D2403),0))</f>
        <v>0</v>
      </c>
      <c r="I2402">
        <f>IF(E2402&lt;&gt;"",MAX('DDD Model Calculations'!$D$20-'Weather Data'!E2402,0),MAX('DDD Model Calculations'!$D$20-AVERAGE('Weather Data'!E2401,'Weather Data'!E2403),0))</f>
        <v>0</v>
      </c>
      <c r="J2402">
        <f>IF(F2402&lt;&gt;"",MAX('DDD Model Calculations'!$D$20-'Weather Data'!F2402,0),MAX('DDD Model Calculations'!$D$20-AVERAGE('Weather Data'!F2401,'Weather Data'!F2403),0))</f>
        <v>0</v>
      </c>
      <c r="K2402">
        <f>IF(G2402&lt;&gt;"",MAX('DDD Model Calculations'!$D$20-'Weather Data'!G2402,0),MAX('DDD Model Calculations'!$D$20-AVERAGE('Weather Data'!G2401,'Weather Data'!G2403),0))</f>
        <v>0</v>
      </c>
      <c r="L2402" s="2">
        <f t="shared" si="185"/>
        <v>44040</v>
      </c>
      <c r="M2402">
        <f t="shared" si="186"/>
        <v>24804.200005508959</v>
      </c>
      <c r="N2402">
        <f t="shared" si="187"/>
        <v>25983.199996605515</v>
      </c>
      <c r="O2402">
        <f t="shared" si="188"/>
        <v>29877.700002104044</v>
      </c>
      <c r="P2402">
        <f t="shared" si="189"/>
        <v>36692.750002153218</v>
      </c>
    </row>
    <row r="2403" spans="1:16" x14ac:dyDescent="0.4">
      <c r="A2403" s="1">
        <v>2020</v>
      </c>
      <c r="B2403" s="1">
        <v>7</v>
      </c>
      <c r="C2403" s="1">
        <v>29</v>
      </c>
      <c r="D2403" s="1">
        <v>25.10000038146973</v>
      </c>
      <c r="E2403" s="1">
        <v>23</v>
      </c>
      <c r="F2403" s="1">
        <v>22.60000038146973</v>
      </c>
      <c r="G2403" s="1">
        <v>19</v>
      </c>
      <c r="H2403">
        <f>IF(D2403&lt;&gt;"",MAX('DDD Model Calculations'!$D$20-'Weather Data'!D2403,0),MAX('DDD Model Calculations'!$D$20-AVERAGE('Weather Data'!D2402,'Weather Data'!D2404),0))</f>
        <v>0</v>
      </c>
      <c r="I2403">
        <f>IF(E2403&lt;&gt;"",MAX('DDD Model Calculations'!$D$20-'Weather Data'!E2403,0),MAX('DDD Model Calculations'!$D$20-AVERAGE('Weather Data'!E2402,'Weather Data'!E2404),0))</f>
        <v>0</v>
      </c>
      <c r="J2403">
        <f>IF(F2403&lt;&gt;"",MAX('DDD Model Calculations'!$D$20-'Weather Data'!F2403,0),MAX('DDD Model Calculations'!$D$20-AVERAGE('Weather Data'!F2402,'Weather Data'!F2404),0))</f>
        <v>0</v>
      </c>
      <c r="K2403">
        <f>IF(G2403&lt;&gt;"",MAX('DDD Model Calculations'!$D$20-'Weather Data'!G2403,0),MAX('DDD Model Calculations'!$D$20-AVERAGE('Weather Data'!G2402,'Weather Data'!G2404),0))</f>
        <v>0</v>
      </c>
      <c r="L2403" s="2">
        <f t="shared" si="185"/>
        <v>44041</v>
      </c>
      <c r="M2403">
        <f t="shared" si="186"/>
        <v>24804.200005508959</v>
      </c>
      <c r="N2403">
        <f t="shared" si="187"/>
        <v>25983.199996605515</v>
      </c>
      <c r="O2403">
        <f t="shared" si="188"/>
        <v>29877.700002104044</v>
      </c>
      <c r="P2403">
        <f t="shared" si="189"/>
        <v>36692.750002153218</v>
      </c>
    </row>
    <row r="2404" spans="1:16" x14ac:dyDescent="0.4">
      <c r="A2404" s="1">
        <v>2020</v>
      </c>
      <c r="B2404" s="1">
        <v>7</v>
      </c>
      <c r="C2404" s="1">
        <v>30</v>
      </c>
      <c r="D2404" s="1">
        <v>22.5</v>
      </c>
      <c r="E2404" s="1">
        <v>21</v>
      </c>
      <c r="F2404" s="1">
        <v>21.5</v>
      </c>
      <c r="G2404" s="1">
        <v>19.89999961853027</v>
      </c>
      <c r="H2404">
        <f>IF(D2404&lt;&gt;"",MAX('DDD Model Calculations'!$D$20-'Weather Data'!D2404,0),MAX('DDD Model Calculations'!$D$20-AVERAGE('Weather Data'!D2403,'Weather Data'!D2405),0))</f>
        <v>0</v>
      </c>
      <c r="I2404">
        <f>IF(E2404&lt;&gt;"",MAX('DDD Model Calculations'!$D$20-'Weather Data'!E2404,0),MAX('DDD Model Calculations'!$D$20-AVERAGE('Weather Data'!E2403,'Weather Data'!E2405),0))</f>
        <v>0</v>
      </c>
      <c r="J2404">
        <f>IF(F2404&lt;&gt;"",MAX('DDD Model Calculations'!$D$20-'Weather Data'!F2404,0),MAX('DDD Model Calculations'!$D$20-AVERAGE('Weather Data'!F2403,'Weather Data'!F2405),0))</f>
        <v>0</v>
      </c>
      <c r="K2404">
        <f>IF(G2404&lt;&gt;"",MAX('DDD Model Calculations'!$D$20-'Weather Data'!G2404,0),MAX('DDD Model Calculations'!$D$20-AVERAGE('Weather Data'!G2403,'Weather Data'!G2405),0))</f>
        <v>0</v>
      </c>
      <c r="L2404" s="2">
        <f t="shared" si="185"/>
        <v>44042</v>
      </c>
      <c r="M2404">
        <f t="shared" si="186"/>
        <v>24804.200005508959</v>
      </c>
      <c r="N2404">
        <f t="shared" si="187"/>
        <v>25983.199996605515</v>
      </c>
      <c r="O2404">
        <f t="shared" si="188"/>
        <v>29877.700002104044</v>
      </c>
      <c r="P2404">
        <f t="shared" si="189"/>
        <v>36692.750002153218</v>
      </c>
    </row>
    <row r="2405" spans="1:16" x14ac:dyDescent="0.4">
      <c r="A2405" s="1">
        <v>2020</v>
      </c>
      <c r="B2405" s="1">
        <v>7</v>
      </c>
      <c r="C2405" s="1">
        <v>31</v>
      </c>
      <c r="D2405" s="1">
        <v>23.5</v>
      </c>
      <c r="E2405" s="1">
        <v>21.89999961853027</v>
      </c>
      <c r="F2405" s="1">
        <v>22.20000076293945</v>
      </c>
      <c r="G2405" s="1">
        <v>19</v>
      </c>
      <c r="H2405">
        <f>IF(D2405&lt;&gt;"",MAX('DDD Model Calculations'!$D$20-'Weather Data'!D2405,0),MAX('DDD Model Calculations'!$D$20-AVERAGE('Weather Data'!D2404,'Weather Data'!D2406),0))</f>
        <v>0</v>
      </c>
      <c r="I2405">
        <f>IF(E2405&lt;&gt;"",MAX('DDD Model Calculations'!$D$20-'Weather Data'!E2405,0),MAX('DDD Model Calculations'!$D$20-AVERAGE('Weather Data'!E2404,'Weather Data'!E2406),0))</f>
        <v>0</v>
      </c>
      <c r="J2405">
        <f>IF(F2405&lt;&gt;"",MAX('DDD Model Calculations'!$D$20-'Weather Data'!F2405,0),MAX('DDD Model Calculations'!$D$20-AVERAGE('Weather Data'!F2404,'Weather Data'!F2406),0))</f>
        <v>0</v>
      </c>
      <c r="K2405">
        <f>IF(G2405&lt;&gt;"",MAX('DDD Model Calculations'!$D$20-'Weather Data'!G2405,0),MAX('DDD Model Calculations'!$D$20-AVERAGE('Weather Data'!G2404,'Weather Data'!G2406),0))</f>
        <v>0</v>
      </c>
      <c r="L2405" s="2">
        <f t="shared" si="185"/>
        <v>44043</v>
      </c>
      <c r="M2405">
        <f t="shared" si="186"/>
        <v>24804.200005508959</v>
      </c>
      <c r="N2405">
        <f t="shared" si="187"/>
        <v>25983.199996605515</v>
      </c>
      <c r="O2405">
        <f t="shared" si="188"/>
        <v>29877.700002104044</v>
      </c>
      <c r="P2405">
        <f t="shared" si="189"/>
        <v>36692.750002153218</v>
      </c>
    </row>
    <row r="2406" spans="1:16" x14ac:dyDescent="0.4">
      <c r="A2406" s="1">
        <v>2020</v>
      </c>
      <c r="B2406" s="1">
        <v>8</v>
      </c>
      <c r="C2406" s="1">
        <v>1</v>
      </c>
      <c r="D2406" s="1">
        <v>24.39999961853027</v>
      </c>
      <c r="E2406" s="1">
        <v>22.70000076293945</v>
      </c>
      <c r="F2406" s="1">
        <v>23.10000038146973</v>
      </c>
      <c r="G2406" s="1">
        <v>17.89999961853027</v>
      </c>
      <c r="H2406">
        <f>IF(D2406&lt;&gt;"",MAX('DDD Model Calculations'!$D$20-'Weather Data'!D2406,0),MAX('DDD Model Calculations'!$D$20-AVERAGE('Weather Data'!D2405,'Weather Data'!D2407),0))</f>
        <v>0</v>
      </c>
      <c r="I2406">
        <f>IF(E2406&lt;&gt;"",MAX('DDD Model Calculations'!$D$20-'Weather Data'!E2406,0),MAX('DDD Model Calculations'!$D$20-AVERAGE('Weather Data'!E2405,'Weather Data'!E2407),0))</f>
        <v>0</v>
      </c>
      <c r="J2406">
        <f>IF(F2406&lt;&gt;"",MAX('DDD Model Calculations'!$D$20-'Weather Data'!F2406,0),MAX('DDD Model Calculations'!$D$20-AVERAGE('Weather Data'!F2405,'Weather Data'!F2407),0))</f>
        <v>0</v>
      </c>
      <c r="K2406">
        <f>IF(G2406&lt;&gt;"",MAX('DDD Model Calculations'!$D$20-'Weather Data'!G2406,0),MAX('DDD Model Calculations'!$D$20-AVERAGE('Weather Data'!G2405,'Weather Data'!G2407),0))</f>
        <v>0.10000038146973012</v>
      </c>
      <c r="L2406" s="2">
        <f t="shared" si="185"/>
        <v>44044</v>
      </c>
      <c r="M2406">
        <f t="shared" si="186"/>
        <v>24804.200005508959</v>
      </c>
      <c r="N2406">
        <f t="shared" si="187"/>
        <v>25983.199996605515</v>
      </c>
      <c r="O2406">
        <f t="shared" si="188"/>
        <v>29877.700002104044</v>
      </c>
      <c r="P2406">
        <f t="shared" si="189"/>
        <v>36692.850002534688</v>
      </c>
    </row>
    <row r="2407" spans="1:16" x14ac:dyDescent="0.4">
      <c r="A2407" s="1">
        <v>2020</v>
      </c>
      <c r="B2407" s="1">
        <v>8</v>
      </c>
      <c r="C2407" s="1">
        <v>2</v>
      </c>
      <c r="D2407" s="1">
        <v>24</v>
      </c>
      <c r="E2407" s="1">
        <v>21.10000038146973</v>
      </c>
      <c r="F2407" s="1">
        <v>21.39999961853027</v>
      </c>
      <c r="G2407" s="1">
        <v>17.10000038146973</v>
      </c>
      <c r="H2407">
        <f>IF(D2407&lt;&gt;"",MAX('DDD Model Calculations'!$D$20-'Weather Data'!D2407,0),MAX('DDD Model Calculations'!$D$20-AVERAGE('Weather Data'!D2406,'Weather Data'!D2408),0))</f>
        <v>0</v>
      </c>
      <c r="I2407">
        <f>IF(E2407&lt;&gt;"",MAX('DDD Model Calculations'!$D$20-'Weather Data'!E2407,0),MAX('DDD Model Calculations'!$D$20-AVERAGE('Weather Data'!E2406,'Weather Data'!E2408),0))</f>
        <v>0</v>
      </c>
      <c r="J2407">
        <f>IF(F2407&lt;&gt;"",MAX('DDD Model Calculations'!$D$20-'Weather Data'!F2407,0),MAX('DDD Model Calculations'!$D$20-AVERAGE('Weather Data'!F2406,'Weather Data'!F2408),0))</f>
        <v>0</v>
      </c>
      <c r="K2407">
        <f>IF(G2407&lt;&gt;"",MAX('DDD Model Calculations'!$D$20-'Weather Data'!G2407,0),MAX('DDD Model Calculations'!$D$20-AVERAGE('Weather Data'!G2406,'Weather Data'!G2408),0))</f>
        <v>0.89999961853026988</v>
      </c>
      <c r="L2407" s="2">
        <f t="shared" si="185"/>
        <v>44045</v>
      </c>
      <c r="M2407">
        <f t="shared" si="186"/>
        <v>24804.200005508959</v>
      </c>
      <c r="N2407">
        <f t="shared" si="187"/>
        <v>25983.199996605515</v>
      </c>
      <c r="O2407">
        <f t="shared" si="188"/>
        <v>29877.700002104044</v>
      </c>
      <c r="P2407">
        <f t="shared" si="189"/>
        <v>36693.750002153218</v>
      </c>
    </row>
    <row r="2408" spans="1:16" x14ac:dyDescent="0.4">
      <c r="A2408" s="1">
        <v>2020</v>
      </c>
      <c r="B2408" s="1">
        <v>8</v>
      </c>
      <c r="C2408" s="1">
        <v>3</v>
      </c>
      <c r="D2408" s="1">
        <v>21</v>
      </c>
      <c r="E2408" s="1">
        <v>20.5</v>
      </c>
      <c r="F2408" s="1">
        <v>20.79999923706055</v>
      </c>
      <c r="G2408" s="1">
        <v>13.5</v>
      </c>
      <c r="H2408">
        <f>IF(D2408&lt;&gt;"",MAX('DDD Model Calculations'!$D$20-'Weather Data'!D2408,0),MAX('DDD Model Calculations'!$D$20-AVERAGE('Weather Data'!D2407,'Weather Data'!D2409),0))</f>
        <v>0</v>
      </c>
      <c r="I2408">
        <f>IF(E2408&lt;&gt;"",MAX('DDD Model Calculations'!$D$20-'Weather Data'!E2408,0),MAX('DDD Model Calculations'!$D$20-AVERAGE('Weather Data'!E2407,'Weather Data'!E2409),0))</f>
        <v>0</v>
      </c>
      <c r="J2408">
        <f>IF(F2408&lt;&gt;"",MAX('DDD Model Calculations'!$D$20-'Weather Data'!F2408,0),MAX('DDD Model Calculations'!$D$20-AVERAGE('Weather Data'!F2407,'Weather Data'!F2409),0))</f>
        <v>0</v>
      </c>
      <c r="K2408">
        <f>IF(G2408&lt;&gt;"",MAX('DDD Model Calculations'!$D$20-'Weather Data'!G2408,0),MAX('DDD Model Calculations'!$D$20-AVERAGE('Weather Data'!G2407,'Weather Data'!G2409),0))</f>
        <v>4.5</v>
      </c>
      <c r="L2408" s="2">
        <f t="shared" si="185"/>
        <v>44046</v>
      </c>
      <c r="M2408">
        <f t="shared" si="186"/>
        <v>24804.200005508959</v>
      </c>
      <c r="N2408">
        <f t="shared" si="187"/>
        <v>25983.199996605515</v>
      </c>
      <c r="O2408">
        <f t="shared" si="188"/>
        <v>29877.700002104044</v>
      </c>
      <c r="P2408">
        <f t="shared" si="189"/>
        <v>36698.250002153218</v>
      </c>
    </row>
    <row r="2409" spans="1:16" x14ac:dyDescent="0.4">
      <c r="A2409" s="1">
        <v>2020</v>
      </c>
      <c r="B2409" s="1">
        <v>8</v>
      </c>
      <c r="C2409" s="1">
        <v>4</v>
      </c>
      <c r="D2409" s="1">
        <v>21.20000076293945</v>
      </c>
      <c r="E2409" s="1">
        <v>20.10000038146973</v>
      </c>
      <c r="F2409" s="1">
        <v>19</v>
      </c>
      <c r="G2409" s="1">
        <v>12.80000019073486</v>
      </c>
      <c r="H2409">
        <f>IF(D2409&lt;&gt;"",MAX('DDD Model Calculations'!$D$20-'Weather Data'!D2409,0),MAX('DDD Model Calculations'!$D$20-AVERAGE('Weather Data'!D2408,'Weather Data'!D2410),0))</f>
        <v>0</v>
      </c>
      <c r="I2409">
        <f>IF(E2409&lt;&gt;"",MAX('DDD Model Calculations'!$D$20-'Weather Data'!E2409,0),MAX('DDD Model Calculations'!$D$20-AVERAGE('Weather Data'!E2408,'Weather Data'!E2410),0))</f>
        <v>0</v>
      </c>
      <c r="J2409">
        <f>IF(F2409&lt;&gt;"",MAX('DDD Model Calculations'!$D$20-'Weather Data'!F2409,0),MAX('DDD Model Calculations'!$D$20-AVERAGE('Weather Data'!F2408,'Weather Data'!F2410),0))</f>
        <v>0</v>
      </c>
      <c r="K2409">
        <f>IF(G2409&lt;&gt;"",MAX('DDD Model Calculations'!$D$20-'Weather Data'!G2409,0),MAX('DDD Model Calculations'!$D$20-AVERAGE('Weather Data'!G2408,'Weather Data'!G2410),0))</f>
        <v>5.1999998092651403</v>
      </c>
      <c r="L2409" s="2">
        <f t="shared" si="185"/>
        <v>44047</v>
      </c>
      <c r="M2409">
        <f t="shared" si="186"/>
        <v>24804.200005508959</v>
      </c>
      <c r="N2409">
        <f t="shared" si="187"/>
        <v>25983.199996605515</v>
      </c>
      <c r="O2409">
        <f t="shared" si="188"/>
        <v>29877.700002104044</v>
      </c>
      <c r="P2409">
        <f t="shared" si="189"/>
        <v>36703.450001962483</v>
      </c>
    </row>
    <row r="2410" spans="1:16" x14ac:dyDescent="0.4">
      <c r="A2410" s="1">
        <v>2020</v>
      </c>
      <c r="B2410" s="1">
        <v>8</v>
      </c>
      <c r="C2410" s="1">
        <v>5</v>
      </c>
      <c r="D2410" s="1">
        <v>19.10000038146973</v>
      </c>
      <c r="E2410" s="1">
        <v>17.39999961853027</v>
      </c>
      <c r="F2410" s="1">
        <v>18.5</v>
      </c>
      <c r="G2410" s="1">
        <v>16.5</v>
      </c>
      <c r="H2410">
        <f>IF(D2410&lt;&gt;"",MAX('DDD Model Calculations'!$D$20-'Weather Data'!D2410,0),MAX('DDD Model Calculations'!$D$20-AVERAGE('Weather Data'!D2409,'Weather Data'!D2411),0))</f>
        <v>0</v>
      </c>
      <c r="I2410">
        <f>IF(E2410&lt;&gt;"",MAX('DDD Model Calculations'!$D$20-'Weather Data'!E2410,0),MAX('DDD Model Calculations'!$D$20-AVERAGE('Weather Data'!E2409,'Weather Data'!E2411),0))</f>
        <v>0.60000038146973012</v>
      </c>
      <c r="J2410">
        <f>IF(F2410&lt;&gt;"",MAX('DDD Model Calculations'!$D$20-'Weather Data'!F2410,0),MAX('DDD Model Calculations'!$D$20-AVERAGE('Weather Data'!F2409,'Weather Data'!F2411),0))</f>
        <v>0</v>
      </c>
      <c r="K2410">
        <f>IF(G2410&lt;&gt;"",MAX('DDD Model Calculations'!$D$20-'Weather Data'!G2410,0),MAX('DDD Model Calculations'!$D$20-AVERAGE('Weather Data'!G2409,'Weather Data'!G2411),0))</f>
        <v>1.5</v>
      </c>
      <c r="L2410" s="2">
        <f t="shared" si="185"/>
        <v>44048</v>
      </c>
      <c r="M2410">
        <f t="shared" si="186"/>
        <v>24804.200005508959</v>
      </c>
      <c r="N2410">
        <f t="shared" si="187"/>
        <v>25983.799996986985</v>
      </c>
      <c r="O2410">
        <f t="shared" si="188"/>
        <v>29877.700002104044</v>
      </c>
      <c r="P2410">
        <f t="shared" si="189"/>
        <v>36704.950001962483</v>
      </c>
    </row>
    <row r="2411" spans="1:16" x14ac:dyDescent="0.4">
      <c r="A2411" s="1">
        <v>2020</v>
      </c>
      <c r="B2411" s="1">
        <v>8</v>
      </c>
      <c r="C2411" s="1">
        <v>6</v>
      </c>
      <c r="D2411" s="1">
        <v>18.60000038146973</v>
      </c>
      <c r="E2411" s="1">
        <v>18.39999961853027</v>
      </c>
      <c r="F2411" s="1">
        <v>17.79999923706055</v>
      </c>
      <c r="G2411" s="1">
        <v>19.70000076293945</v>
      </c>
      <c r="H2411">
        <f>IF(D2411&lt;&gt;"",MAX('DDD Model Calculations'!$D$20-'Weather Data'!D2411,0),MAX('DDD Model Calculations'!$D$20-AVERAGE('Weather Data'!D2410,'Weather Data'!D2412),0))</f>
        <v>0</v>
      </c>
      <c r="I2411">
        <f>IF(E2411&lt;&gt;"",MAX('DDD Model Calculations'!$D$20-'Weather Data'!E2411,0),MAX('DDD Model Calculations'!$D$20-AVERAGE('Weather Data'!E2410,'Weather Data'!E2412),0))</f>
        <v>0</v>
      </c>
      <c r="J2411">
        <f>IF(F2411&lt;&gt;"",MAX('DDD Model Calculations'!$D$20-'Weather Data'!F2411,0),MAX('DDD Model Calculations'!$D$20-AVERAGE('Weather Data'!F2410,'Weather Data'!F2412),0))</f>
        <v>0.20000076293944957</v>
      </c>
      <c r="K2411">
        <f>IF(G2411&lt;&gt;"",MAX('DDD Model Calculations'!$D$20-'Weather Data'!G2411,0),MAX('DDD Model Calculations'!$D$20-AVERAGE('Weather Data'!G2410,'Weather Data'!G2412),0))</f>
        <v>0</v>
      </c>
      <c r="L2411" s="2">
        <f t="shared" si="185"/>
        <v>44049</v>
      </c>
      <c r="M2411">
        <f t="shared" si="186"/>
        <v>24804.200005508959</v>
      </c>
      <c r="N2411">
        <f t="shared" si="187"/>
        <v>25983.799996986985</v>
      </c>
      <c r="O2411">
        <f t="shared" si="188"/>
        <v>29877.900002866983</v>
      </c>
      <c r="P2411">
        <f t="shared" si="189"/>
        <v>36704.950001962483</v>
      </c>
    </row>
    <row r="2412" spans="1:16" x14ac:dyDescent="0.4">
      <c r="A2412" s="1">
        <v>2020</v>
      </c>
      <c r="B2412" s="1">
        <v>8</v>
      </c>
      <c r="C2412" s="1">
        <v>7</v>
      </c>
      <c r="D2412" s="1">
        <v>20.10000038146973</v>
      </c>
      <c r="E2412" s="1">
        <v>19.29999923706055</v>
      </c>
      <c r="F2412" s="1">
        <v>19.5</v>
      </c>
      <c r="G2412" s="1">
        <v>18.79999923706055</v>
      </c>
      <c r="H2412">
        <f>IF(D2412&lt;&gt;"",MAX('DDD Model Calculations'!$D$20-'Weather Data'!D2412,0),MAX('DDD Model Calculations'!$D$20-AVERAGE('Weather Data'!D2411,'Weather Data'!D2413),0))</f>
        <v>0</v>
      </c>
      <c r="I2412">
        <f>IF(E2412&lt;&gt;"",MAX('DDD Model Calculations'!$D$20-'Weather Data'!E2412,0),MAX('DDD Model Calculations'!$D$20-AVERAGE('Weather Data'!E2411,'Weather Data'!E2413),0))</f>
        <v>0</v>
      </c>
      <c r="J2412">
        <f>IF(F2412&lt;&gt;"",MAX('DDD Model Calculations'!$D$20-'Weather Data'!F2412,0),MAX('DDD Model Calculations'!$D$20-AVERAGE('Weather Data'!F2411,'Weather Data'!F2413),0))</f>
        <v>0</v>
      </c>
      <c r="K2412">
        <f>IF(G2412&lt;&gt;"",MAX('DDD Model Calculations'!$D$20-'Weather Data'!G2412,0),MAX('DDD Model Calculations'!$D$20-AVERAGE('Weather Data'!G2411,'Weather Data'!G2413),0))</f>
        <v>0</v>
      </c>
      <c r="L2412" s="2">
        <f t="shared" si="185"/>
        <v>44050</v>
      </c>
      <c r="M2412">
        <f t="shared" si="186"/>
        <v>24804.200005508959</v>
      </c>
      <c r="N2412">
        <f t="shared" si="187"/>
        <v>25983.799996986985</v>
      </c>
      <c r="O2412">
        <f t="shared" si="188"/>
        <v>29877.900002866983</v>
      </c>
      <c r="P2412">
        <f t="shared" si="189"/>
        <v>36704.950001962483</v>
      </c>
    </row>
    <row r="2413" spans="1:16" x14ac:dyDescent="0.4">
      <c r="A2413" s="1">
        <v>2020</v>
      </c>
      <c r="B2413" s="1">
        <v>8</v>
      </c>
      <c r="C2413" s="1">
        <v>8</v>
      </c>
      <c r="D2413" s="1">
        <v>21.5</v>
      </c>
      <c r="E2413" s="1">
        <v>19.89999961853027</v>
      </c>
      <c r="F2413" s="1">
        <v>21.29999923706055</v>
      </c>
      <c r="G2413" s="1">
        <v>21.29999923706055</v>
      </c>
      <c r="H2413">
        <f>IF(D2413&lt;&gt;"",MAX('DDD Model Calculations'!$D$20-'Weather Data'!D2413,0),MAX('DDD Model Calculations'!$D$20-AVERAGE('Weather Data'!D2412,'Weather Data'!D2414),0))</f>
        <v>0</v>
      </c>
      <c r="I2413">
        <f>IF(E2413&lt;&gt;"",MAX('DDD Model Calculations'!$D$20-'Weather Data'!E2413,0),MAX('DDD Model Calculations'!$D$20-AVERAGE('Weather Data'!E2412,'Weather Data'!E2414),0))</f>
        <v>0</v>
      </c>
      <c r="J2413">
        <f>IF(F2413&lt;&gt;"",MAX('DDD Model Calculations'!$D$20-'Weather Data'!F2413,0),MAX('DDD Model Calculations'!$D$20-AVERAGE('Weather Data'!F2412,'Weather Data'!F2414),0))</f>
        <v>0</v>
      </c>
      <c r="K2413">
        <f>IF(G2413&lt;&gt;"",MAX('DDD Model Calculations'!$D$20-'Weather Data'!G2413,0),MAX('DDD Model Calculations'!$D$20-AVERAGE('Weather Data'!G2412,'Weather Data'!G2414),0))</f>
        <v>0</v>
      </c>
      <c r="L2413" s="2">
        <f t="shared" si="185"/>
        <v>44051</v>
      </c>
      <c r="M2413">
        <f t="shared" si="186"/>
        <v>24804.200005508959</v>
      </c>
      <c r="N2413">
        <f t="shared" si="187"/>
        <v>25983.799996986985</v>
      </c>
      <c r="O2413">
        <f t="shared" si="188"/>
        <v>29877.900002866983</v>
      </c>
      <c r="P2413">
        <f t="shared" si="189"/>
        <v>36704.950001962483</v>
      </c>
    </row>
    <row r="2414" spans="1:16" x14ac:dyDescent="0.4">
      <c r="A2414" s="1">
        <v>2020</v>
      </c>
      <c r="B2414" s="1">
        <v>8</v>
      </c>
      <c r="C2414" s="1">
        <v>9</v>
      </c>
      <c r="D2414" s="1">
        <v>25.5</v>
      </c>
      <c r="E2414" s="1">
        <v>23.79999923706055</v>
      </c>
      <c r="F2414" s="1">
        <v>19.89999961853027</v>
      </c>
      <c r="G2414" s="1">
        <v>20.20000076293945</v>
      </c>
      <c r="H2414">
        <f>IF(D2414&lt;&gt;"",MAX('DDD Model Calculations'!$D$20-'Weather Data'!D2414,0),MAX('DDD Model Calculations'!$D$20-AVERAGE('Weather Data'!D2413,'Weather Data'!D2415),0))</f>
        <v>0</v>
      </c>
      <c r="I2414">
        <f>IF(E2414&lt;&gt;"",MAX('DDD Model Calculations'!$D$20-'Weather Data'!E2414,0),MAX('DDD Model Calculations'!$D$20-AVERAGE('Weather Data'!E2413,'Weather Data'!E2415),0))</f>
        <v>0</v>
      </c>
      <c r="J2414">
        <f>IF(F2414&lt;&gt;"",MAX('DDD Model Calculations'!$D$20-'Weather Data'!F2414,0),MAX('DDD Model Calculations'!$D$20-AVERAGE('Weather Data'!F2413,'Weather Data'!F2415),0))</f>
        <v>0</v>
      </c>
      <c r="K2414">
        <f>IF(G2414&lt;&gt;"",MAX('DDD Model Calculations'!$D$20-'Weather Data'!G2414,0),MAX('DDD Model Calculations'!$D$20-AVERAGE('Weather Data'!G2413,'Weather Data'!G2415),0))</f>
        <v>0</v>
      </c>
      <c r="L2414" s="2">
        <f t="shared" si="185"/>
        <v>44052</v>
      </c>
      <c r="M2414">
        <f t="shared" si="186"/>
        <v>24804.200005508959</v>
      </c>
      <c r="N2414">
        <f t="shared" si="187"/>
        <v>25983.799996986985</v>
      </c>
      <c r="O2414">
        <f t="shared" si="188"/>
        <v>29877.900002866983</v>
      </c>
      <c r="P2414">
        <f t="shared" si="189"/>
        <v>36704.950001962483</v>
      </c>
    </row>
    <row r="2415" spans="1:16" x14ac:dyDescent="0.4">
      <c r="A2415" s="1">
        <v>2020</v>
      </c>
      <c r="B2415" s="1">
        <v>8</v>
      </c>
      <c r="C2415" s="1">
        <v>10</v>
      </c>
      <c r="D2415" s="1">
        <v>27</v>
      </c>
      <c r="E2415" s="1">
        <v>24.89999961853027</v>
      </c>
      <c r="F2415" s="1">
        <v>22.79999923706055</v>
      </c>
      <c r="G2415" s="1">
        <v>19.5</v>
      </c>
      <c r="H2415">
        <f>IF(D2415&lt;&gt;"",MAX('DDD Model Calculations'!$D$20-'Weather Data'!D2415,0),MAX('DDD Model Calculations'!$D$20-AVERAGE('Weather Data'!D2414,'Weather Data'!D2416),0))</f>
        <v>0</v>
      </c>
      <c r="I2415">
        <f>IF(E2415&lt;&gt;"",MAX('DDD Model Calculations'!$D$20-'Weather Data'!E2415,0),MAX('DDD Model Calculations'!$D$20-AVERAGE('Weather Data'!E2414,'Weather Data'!E2416),0))</f>
        <v>0</v>
      </c>
      <c r="J2415">
        <f>IF(F2415&lt;&gt;"",MAX('DDD Model Calculations'!$D$20-'Weather Data'!F2415,0),MAX('DDD Model Calculations'!$D$20-AVERAGE('Weather Data'!F2414,'Weather Data'!F2416),0))</f>
        <v>0</v>
      </c>
      <c r="K2415">
        <f>IF(G2415&lt;&gt;"",MAX('DDD Model Calculations'!$D$20-'Weather Data'!G2415,0),MAX('DDD Model Calculations'!$D$20-AVERAGE('Weather Data'!G2414,'Weather Data'!G2416),0))</f>
        <v>0</v>
      </c>
      <c r="L2415" s="2">
        <f t="shared" si="185"/>
        <v>44053</v>
      </c>
      <c r="M2415">
        <f t="shared" si="186"/>
        <v>24804.200005508959</v>
      </c>
      <c r="N2415">
        <f t="shared" si="187"/>
        <v>25983.799996986985</v>
      </c>
      <c r="O2415">
        <f t="shared" si="188"/>
        <v>29877.900002866983</v>
      </c>
      <c r="P2415">
        <f t="shared" si="189"/>
        <v>36704.950001962483</v>
      </c>
    </row>
    <row r="2416" spans="1:16" x14ac:dyDescent="0.4">
      <c r="A2416" s="1">
        <v>2020</v>
      </c>
      <c r="B2416" s="1">
        <v>8</v>
      </c>
      <c r="C2416" s="1">
        <v>11</v>
      </c>
      <c r="D2416" s="1">
        <v>22.29999923706055</v>
      </c>
      <c r="E2416" s="1">
        <v>19.5</v>
      </c>
      <c r="F2416" s="1">
        <v>25.20000076293945</v>
      </c>
      <c r="G2416" s="1">
        <v>19.20000076293945</v>
      </c>
      <c r="H2416">
        <f>IF(D2416&lt;&gt;"",MAX('DDD Model Calculations'!$D$20-'Weather Data'!D2416,0),MAX('DDD Model Calculations'!$D$20-AVERAGE('Weather Data'!D2415,'Weather Data'!D2417),0))</f>
        <v>0</v>
      </c>
      <c r="I2416">
        <f>IF(E2416&lt;&gt;"",MAX('DDD Model Calculations'!$D$20-'Weather Data'!E2416,0),MAX('DDD Model Calculations'!$D$20-AVERAGE('Weather Data'!E2415,'Weather Data'!E2417),0))</f>
        <v>0</v>
      </c>
      <c r="J2416">
        <f>IF(F2416&lt;&gt;"",MAX('DDD Model Calculations'!$D$20-'Weather Data'!F2416,0),MAX('DDD Model Calculations'!$D$20-AVERAGE('Weather Data'!F2415,'Weather Data'!F2417),0))</f>
        <v>0</v>
      </c>
      <c r="K2416">
        <f>IF(G2416&lt;&gt;"",MAX('DDD Model Calculations'!$D$20-'Weather Data'!G2416,0),MAX('DDD Model Calculations'!$D$20-AVERAGE('Weather Data'!G2415,'Weather Data'!G2417),0))</f>
        <v>0</v>
      </c>
      <c r="L2416" s="2">
        <f t="shared" si="185"/>
        <v>44054</v>
      </c>
      <c r="M2416">
        <f t="shared" si="186"/>
        <v>24804.200005508959</v>
      </c>
      <c r="N2416">
        <f t="shared" si="187"/>
        <v>25983.799996986985</v>
      </c>
      <c r="O2416">
        <f t="shared" si="188"/>
        <v>29877.900002866983</v>
      </c>
      <c r="P2416">
        <f t="shared" si="189"/>
        <v>36704.950001962483</v>
      </c>
    </row>
    <row r="2417" spans="1:16" x14ac:dyDescent="0.4">
      <c r="A2417" s="1">
        <v>2020</v>
      </c>
      <c r="B2417" s="1">
        <v>8</v>
      </c>
      <c r="C2417" s="1">
        <v>12</v>
      </c>
      <c r="D2417" s="1">
        <v>22.5</v>
      </c>
      <c r="E2417" s="1">
        <v>20.10000038146973</v>
      </c>
      <c r="F2417" s="1">
        <v>22.5</v>
      </c>
      <c r="G2417" s="1">
        <v>19.39999961853027</v>
      </c>
      <c r="H2417">
        <f>IF(D2417&lt;&gt;"",MAX('DDD Model Calculations'!$D$20-'Weather Data'!D2417,0),MAX('DDD Model Calculations'!$D$20-AVERAGE('Weather Data'!D2416,'Weather Data'!D2418),0))</f>
        <v>0</v>
      </c>
      <c r="I2417">
        <f>IF(E2417&lt;&gt;"",MAX('DDD Model Calculations'!$D$20-'Weather Data'!E2417,0),MAX('DDD Model Calculations'!$D$20-AVERAGE('Weather Data'!E2416,'Weather Data'!E2418),0))</f>
        <v>0</v>
      </c>
      <c r="J2417">
        <f>IF(F2417&lt;&gt;"",MAX('DDD Model Calculations'!$D$20-'Weather Data'!F2417,0),MAX('DDD Model Calculations'!$D$20-AVERAGE('Weather Data'!F2416,'Weather Data'!F2418),0))</f>
        <v>0</v>
      </c>
      <c r="K2417">
        <f>IF(G2417&lt;&gt;"",MAX('DDD Model Calculations'!$D$20-'Weather Data'!G2417,0),MAX('DDD Model Calculations'!$D$20-AVERAGE('Weather Data'!G2416,'Weather Data'!G2418),0))</f>
        <v>0</v>
      </c>
      <c r="L2417" s="2">
        <f t="shared" si="185"/>
        <v>44055</v>
      </c>
      <c r="M2417">
        <f t="shared" si="186"/>
        <v>24804.200005508959</v>
      </c>
      <c r="N2417">
        <f t="shared" si="187"/>
        <v>25983.799996986985</v>
      </c>
      <c r="O2417">
        <f t="shared" si="188"/>
        <v>29877.900002866983</v>
      </c>
      <c r="P2417">
        <f t="shared" si="189"/>
        <v>36704.950001962483</v>
      </c>
    </row>
    <row r="2418" spans="1:16" x14ac:dyDescent="0.4">
      <c r="A2418" s="1">
        <v>2020</v>
      </c>
      <c r="B2418" s="1">
        <v>8</v>
      </c>
      <c r="C2418" s="1">
        <v>13</v>
      </c>
      <c r="D2418" s="1">
        <v>24</v>
      </c>
      <c r="E2418" s="1">
        <v>21.79999923706055</v>
      </c>
      <c r="F2418" s="1">
        <v>23.89999961853027</v>
      </c>
      <c r="G2418" s="1">
        <v>19.39999961853027</v>
      </c>
      <c r="H2418">
        <f>IF(D2418&lt;&gt;"",MAX('DDD Model Calculations'!$D$20-'Weather Data'!D2418,0),MAX('DDD Model Calculations'!$D$20-AVERAGE('Weather Data'!D2417,'Weather Data'!D2419),0))</f>
        <v>0</v>
      </c>
      <c r="I2418">
        <f>IF(E2418&lt;&gt;"",MAX('DDD Model Calculations'!$D$20-'Weather Data'!E2418,0),MAX('DDD Model Calculations'!$D$20-AVERAGE('Weather Data'!E2417,'Weather Data'!E2419),0))</f>
        <v>0</v>
      </c>
      <c r="J2418">
        <f>IF(F2418&lt;&gt;"",MAX('DDD Model Calculations'!$D$20-'Weather Data'!F2418,0),MAX('DDD Model Calculations'!$D$20-AVERAGE('Weather Data'!F2417,'Weather Data'!F2419),0))</f>
        <v>0</v>
      </c>
      <c r="K2418">
        <f>IF(G2418&lt;&gt;"",MAX('DDD Model Calculations'!$D$20-'Weather Data'!G2418,0),MAX('DDD Model Calculations'!$D$20-AVERAGE('Weather Data'!G2417,'Weather Data'!G2419),0))</f>
        <v>0</v>
      </c>
      <c r="L2418" s="2">
        <f t="shared" si="185"/>
        <v>44056</v>
      </c>
      <c r="M2418">
        <f t="shared" si="186"/>
        <v>24804.200005508959</v>
      </c>
      <c r="N2418">
        <f t="shared" si="187"/>
        <v>25983.799996986985</v>
      </c>
      <c r="O2418">
        <f t="shared" si="188"/>
        <v>29877.900002866983</v>
      </c>
      <c r="P2418">
        <f t="shared" si="189"/>
        <v>36704.950001962483</v>
      </c>
    </row>
    <row r="2419" spans="1:16" x14ac:dyDescent="0.4">
      <c r="A2419" s="1">
        <v>2020</v>
      </c>
      <c r="B2419" s="1">
        <v>8</v>
      </c>
      <c r="C2419" s="1">
        <v>14</v>
      </c>
      <c r="D2419" s="1">
        <v>24.70000076293945</v>
      </c>
      <c r="E2419" s="1">
        <v>23.20000076293945</v>
      </c>
      <c r="F2419" s="1">
        <v>21.60000038146973</v>
      </c>
      <c r="G2419" s="1">
        <v>22.10000038146973</v>
      </c>
      <c r="H2419">
        <f>IF(D2419&lt;&gt;"",MAX('DDD Model Calculations'!$D$20-'Weather Data'!D2419,0),MAX('DDD Model Calculations'!$D$20-AVERAGE('Weather Data'!D2418,'Weather Data'!D2420),0))</f>
        <v>0</v>
      </c>
      <c r="I2419">
        <f>IF(E2419&lt;&gt;"",MAX('DDD Model Calculations'!$D$20-'Weather Data'!E2419,0),MAX('DDD Model Calculations'!$D$20-AVERAGE('Weather Data'!E2418,'Weather Data'!E2420),0))</f>
        <v>0</v>
      </c>
      <c r="J2419">
        <f>IF(F2419&lt;&gt;"",MAX('DDD Model Calculations'!$D$20-'Weather Data'!F2419,0),MAX('DDD Model Calculations'!$D$20-AVERAGE('Weather Data'!F2418,'Weather Data'!F2420),0))</f>
        <v>0</v>
      </c>
      <c r="K2419">
        <f>IF(G2419&lt;&gt;"",MAX('DDD Model Calculations'!$D$20-'Weather Data'!G2419,0),MAX('DDD Model Calculations'!$D$20-AVERAGE('Weather Data'!G2418,'Weather Data'!G2420),0))</f>
        <v>0</v>
      </c>
      <c r="L2419" s="2">
        <f t="shared" si="185"/>
        <v>44057</v>
      </c>
      <c r="M2419">
        <f t="shared" si="186"/>
        <v>24804.200005508959</v>
      </c>
      <c r="N2419">
        <f t="shared" si="187"/>
        <v>25983.799996986985</v>
      </c>
      <c r="O2419">
        <f t="shared" si="188"/>
        <v>29877.900002866983</v>
      </c>
      <c r="P2419">
        <f t="shared" si="189"/>
        <v>36704.950001962483</v>
      </c>
    </row>
    <row r="2420" spans="1:16" x14ac:dyDescent="0.4">
      <c r="A2420" s="1">
        <v>2020</v>
      </c>
      <c r="B2420" s="1">
        <v>8</v>
      </c>
      <c r="C2420" s="1">
        <v>15</v>
      </c>
      <c r="D2420" s="1">
        <v>22.5</v>
      </c>
      <c r="E2420" s="1">
        <v>22.39999961853027</v>
      </c>
      <c r="F2420" s="1">
        <v>21.39999961853027</v>
      </c>
      <c r="G2420" s="1">
        <v>20.10000038146973</v>
      </c>
      <c r="H2420">
        <f>IF(D2420&lt;&gt;"",MAX('DDD Model Calculations'!$D$20-'Weather Data'!D2420,0),MAX('DDD Model Calculations'!$D$20-AVERAGE('Weather Data'!D2419,'Weather Data'!D2421),0))</f>
        <v>0</v>
      </c>
      <c r="I2420">
        <f>IF(E2420&lt;&gt;"",MAX('DDD Model Calculations'!$D$20-'Weather Data'!E2420,0),MAX('DDD Model Calculations'!$D$20-AVERAGE('Weather Data'!E2419,'Weather Data'!E2421),0))</f>
        <v>0</v>
      </c>
      <c r="J2420">
        <f>IF(F2420&lt;&gt;"",MAX('DDD Model Calculations'!$D$20-'Weather Data'!F2420,0),MAX('DDD Model Calculations'!$D$20-AVERAGE('Weather Data'!F2419,'Weather Data'!F2421),0))</f>
        <v>0</v>
      </c>
      <c r="K2420">
        <f>IF(G2420&lt;&gt;"",MAX('DDD Model Calculations'!$D$20-'Weather Data'!G2420,0),MAX('DDD Model Calculations'!$D$20-AVERAGE('Weather Data'!G2419,'Weather Data'!G2421),0))</f>
        <v>0</v>
      </c>
      <c r="L2420" s="2">
        <f t="shared" si="185"/>
        <v>44058</v>
      </c>
      <c r="M2420">
        <f t="shared" si="186"/>
        <v>24804.200005508959</v>
      </c>
      <c r="N2420">
        <f t="shared" si="187"/>
        <v>25983.799996986985</v>
      </c>
      <c r="O2420">
        <f t="shared" si="188"/>
        <v>29877.900002866983</v>
      </c>
      <c r="P2420">
        <f t="shared" si="189"/>
        <v>36704.950001962483</v>
      </c>
    </row>
    <row r="2421" spans="1:16" x14ac:dyDescent="0.4">
      <c r="A2421" s="1">
        <v>2020</v>
      </c>
      <c r="B2421" s="1">
        <v>8</v>
      </c>
      <c r="C2421" s="1">
        <v>16</v>
      </c>
      <c r="D2421" s="1">
        <v>22.20000076293945</v>
      </c>
      <c r="E2421" s="1">
        <v>19.5</v>
      </c>
      <c r="F2421" s="1">
        <v>22.39999961853027</v>
      </c>
      <c r="G2421" s="1">
        <v>18.79999923706055</v>
      </c>
      <c r="H2421">
        <f>IF(D2421&lt;&gt;"",MAX('DDD Model Calculations'!$D$20-'Weather Data'!D2421,0),MAX('DDD Model Calculations'!$D$20-AVERAGE('Weather Data'!D2420,'Weather Data'!D2422),0))</f>
        <v>0</v>
      </c>
      <c r="I2421">
        <f>IF(E2421&lt;&gt;"",MAX('DDD Model Calculations'!$D$20-'Weather Data'!E2421,0),MAX('DDD Model Calculations'!$D$20-AVERAGE('Weather Data'!E2420,'Weather Data'!E2422),0))</f>
        <v>0</v>
      </c>
      <c r="J2421">
        <f>IF(F2421&lt;&gt;"",MAX('DDD Model Calculations'!$D$20-'Weather Data'!F2421,0),MAX('DDD Model Calculations'!$D$20-AVERAGE('Weather Data'!F2420,'Weather Data'!F2422),0))</f>
        <v>0</v>
      </c>
      <c r="K2421">
        <f>IF(G2421&lt;&gt;"",MAX('DDD Model Calculations'!$D$20-'Weather Data'!G2421,0),MAX('DDD Model Calculations'!$D$20-AVERAGE('Weather Data'!G2420,'Weather Data'!G2422),0))</f>
        <v>0</v>
      </c>
      <c r="L2421" s="2">
        <f t="shared" si="185"/>
        <v>44059</v>
      </c>
      <c r="M2421">
        <f t="shared" si="186"/>
        <v>24804.200005508959</v>
      </c>
      <c r="N2421">
        <f t="shared" si="187"/>
        <v>25983.799996986985</v>
      </c>
      <c r="O2421">
        <f t="shared" si="188"/>
        <v>29877.900002866983</v>
      </c>
      <c r="P2421">
        <f t="shared" si="189"/>
        <v>36704.950001962483</v>
      </c>
    </row>
    <row r="2422" spans="1:16" x14ac:dyDescent="0.4">
      <c r="A2422" s="1">
        <v>2020</v>
      </c>
      <c r="B2422" s="1">
        <v>8</v>
      </c>
      <c r="C2422" s="1">
        <v>17</v>
      </c>
      <c r="D2422" s="1">
        <v>21.20000076293945</v>
      </c>
      <c r="E2422" s="1">
        <v>18.79999923706055</v>
      </c>
      <c r="F2422" s="1">
        <v>20</v>
      </c>
      <c r="G2422" s="1">
        <v>16.5</v>
      </c>
      <c r="H2422">
        <f>IF(D2422&lt;&gt;"",MAX('DDD Model Calculations'!$D$20-'Weather Data'!D2422,0),MAX('DDD Model Calculations'!$D$20-AVERAGE('Weather Data'!D2421,'Weather Data'!D2423),0))</f>
        <v>0</v>
      </c>
      <c r="I2422">
        <f>IF(E2422&lt;&gt;"",MAX('DDD Model Calculations'!$D$20-'Weather Data'!E2422,0),MAX('DDD Model Calculations'!$D$20-AVERAGE('Weather Data'!E2421,'Weather Data'!E2423),0))</f>
        <v>0</v>
      </c>
      <c r="J2422">
        <f>IF(F2422&lt;&gt;"",MAX('DDD Model Calculations'!$D$20-'Weather Data'!F2422,0),MAX('DDD Model Calculations'!$D$20-AVERAGE('Weather Data'!F2421,'Weather Data'!F2423),0))</f>
        <v>0</v>
      </c>
      <c r="K2422">
        <f>IF(G2422&lt;&gt;"",MAX('DDD Model Calculations'!$D$20-'Weather Data'!G2422,0),MAX('DDD Model Calculations'!$D$20-AVERAGE('Weather Data'!G2421,'Weather Data'!G2423),0))</f>
        <v>1.5</v>
      </c>
      <c r="L2422" s="2">
        <f t="shared" si="185"/>
        <v>44060</v>
      </c>
      <c r="M2422">
        <f t="shared" si="186"/>
        <v>24804.200005508959</v>
      </c>
      <c r="N2422">
        <f t="shared" si="187"/>
        <v>25983.799996986985</v>
      </c>
      <c r="O2422">
        <f t="shared" si="188"/>
        <v>29877.900002866983</v>
      </c>
      <c r="P2422">
        <f t="shared" si="189"/>
        <v>36706.450001962483</v>
      </c>
    </row>
    <row r="2423" spans="1:16" x14ac:dyDescent="0.4">
      <c r="A2423" s="1">
        <v>2020</v>
      </c>
      <c r="B2423" s="1">
        <v>8</v>
      </c>
      <c r="C2423" s="1">
        <v>18</v>
      </c>
      <c r="D2423" s="1">
        <v>19.60000038146973</v>
      </c>
      <c r="E2423" s="1">
        <v>16.70000076293945</v>
      </c>
      <c r="F2423" s="1">
        <v>17.60000038146973</v>
      </c>
      <c r="G2423" s="1">
        <v>14.39999961853027</v>
      </c>
      <c r="H2423">
        <f>IF(D2423&lt;&gt;"",MAX('DDD Model Calculations'!$D$20-'Weather Data'!D2423,0),MAX('DDD Model Calculations'!$D$20-AVERAGE('Weather Data'!D2422,'Weather Data'!D2424),0))</f>
        <v>0</v>
      </c>
      <c r="I2423">
        <f>IF(E2423&lt;&gt;"",MAX('DDD Model Calculations'!$D$20-'Weather Data'!E2423,0),MAX('DDD Model Calculations'!$D$20-AVERAGE('Weather Data'!E2422,'Weather Data'!E2424),0))</f>
        <v>1.2999992370605504</v>
      </c>
      <c r="J2423">
        <f>IF(F2423&lt;&gt;"",MAX('DDD Model Calculations'!$D$20-'Weather Data'!F2423,0),MAX('DDD Model Calculations'!$D$20-AVERAGE('Weather Data'!F2422,'Weather Data'!F2424),0))</f>
        <v>0.39999961853026988</v>
      </c>
      <c r="K2423">
        <f>IF(G2423&lt;&gt;"",MAX('DDD Model Calculations'!$D$20-'Weather Data'!G2423,0),MAX('DDD Model Calculations'!$D$20-AVERAGE('Weather Data'!G2422,'Weather Data'!G2424),0))</f>
        <v>3.6000003814697301</v>
      </c>
      <c r="L2423" s="2">
        <f t="shared" si="185"/>
        <v>44061</v>
      </c>
      <c r="M2423">
        <f t="shared" si="186"/>
        <v>24804.200005508959</v>
      </c>
      <c r="N2423">
        <f t="shared" si="187"/>
        <v>25985.099996224046</v>
      </c>
      <c r="O2423">
        <f t="shared" si="188"/>
        <v>29878.300002485514</v>
      </c>
      <c r="P2423">
        <f t="shared" si="189"/>
        <v>36710.050002343953</v>
      </c>
    </row>
    <row r="2424" spans="1:16" x14ac:dyDescent="0.4">
      <c r="A2424" s="1">
        <v>2020</v>
      </c>
      <c r="B2424" s="1">
        <v>8</v>
      </c>
      <c r="C2424" s="1">
        <v>19</v>
      </c>
      <c r="D2424" s="1">
        <v>17.5</v>
      </c>
      <c r="E2424" s="1">
        <v>16.20000076293945</v>
      </c>
      <c r="F2424" s="1">
        <v>15.60000038146973</v>
      </c>
      <c r="G2424" s="1">
        <v>15.19999980926514</v>
      </c>
      <c r="H2424">
        <f>IF(D2424&lt;&gt;"",MAX('DDD Model Calculations'!$D$20-'Weather Data'!D2424,0),MAX('DDD Model Calculations'!$D$20-AVERAGE('Weather Data'!D2423,'Weather Data'!D2425),0))</f>
        <v>0.5</v>
      </c>
      <c r="I2424">
        <f>IF(E2424&lt;&gt;"",MAX('DDD Model Calculations'!$D$20-'Weather Data'!E2424,0),MAX('DDD Model Calculations'!$D$20-AVERAGE('Weather Data'!E2423,'Weather Data'!E2425),0))</f>
        <v>1.7999992370605504</v>
      </c>
      <c r="J2424">
        <f>IF(F2424&lt;&gt;"",MAX('DDD Model Calculations'!$D$20-'Weather Data'!F2424,0),MAX('DDD Model Calculations'!$D$20-AVERAGE('Weather Data'!F2423,'Weather Data'!F2425),0))</f>
        <v>2.3999996185302699</v>
      </c>
      <c r="K2424">
        <f>IF(G2424&lt;&gt;"",MAX('DDD Model Calculations'!$D$20-'Weather Data'!G2424,0),MAX('DDD Model Calculations'!$D$20-AVERAGE('Weather Data'!G2423,'Weather Data'!G2425),0))</f>
        <v>2.8000001907348597</v>
      </c>
      <c r="L2424" s="2">
        <f t="shared" si="185"/>
        <v>44062</v>
      </c>
      <c r="M2424">
        <f t="shared" si="186"/>
        <v>24804.700005508959</v>
      </c>
      <c r="N2424">
        <f t="shared" si="187"/>
        <v>25986.899995461106</v>
      </c>
      <c r="O2424">
        <f t="shared" si="188"/>
        <v>29880.700002104044</v>
      </c>
      <c r="P2424">
        <f t="shared" si="189"/>
        <v>36712.850002534688</v>
      </c>
    </row>
    <row r="2425" spans="1:16" x14ac:dyDescent="0.4">
      <c r="A2425" s="1">
        <v>2020</v>
      </c>
      <c r="B2425" s="1">
        <v>8</v>
      </c>
      <c r="C2425" s="1">
        <v>20</v>
      </c>
      <c r="D2425" s="1">
        <v>19.29999923706055</v>
      </c>
      <c r="E2425" s="1">
        <v>17.20000076293945</v>
      </c>
      <c r="F2425" s="1">
        <v>14.19999980926514</v>
      </c>
      <c r="G2425" s="1">
        <v>16.39999961853027</v>
      </c>
      <c r="H2425">
        <f>IF(D2425&lt;&gt;"",MAX('DDD Model Calculations'!$D$20-'Weather Data'!D2425,0),MAX('DDD Model Calculations'!$D$20-AVERAGE('Weather Data'!D2424,'Weather Data'!D2426),0))</f>
        <v>0</v>
      </c>
      <c r="I2425">
        <f>IF(E2425&lt;&gt;"",MAX('DDD Model Calculations'!$D$20-'Weather Data'!E2425,0),MAX('DDD Model Calculations'!$D$20-AVERAGE('Weather Data'!E2424,'Weather Data'!E2426),0))</f>
        <v>0.79999923706055043</v>
      </c>
      <c r="J2425">
        <f>IF(F2425&lt;&gt;"",MAX('DDD Model Calculations'!$D$20-'Weather Data'!F2425,0),MAX('DDD Model Calculations'!$D$20-AVERAGE('Weather Data'!F2424,'Weather Data'!F2426),0))</f>
        <v>3.8000001907348597</v>
      </c>
      <c r="K2425">
        <f>IF(G2425&lt;&gt;"",MAX('DDD Model Calculations'!$D$20-'Weather Data'!G2425,0),MAX('DDD Model Calculations'!$D$20-AVERAGE('Weather Data'!G2424,'Weather Data'!G2426),0))</f>
        <v>1.6000003814697301</v>
      </c>
      <c r="L2425" s="2">
        <f t="shared" si="185"/>
        <v>44063</v>
      </c>
      <c r="M2425">
        <f t="shared" si="186"/>
        <v>24804.700005508959</v>
      </c>
      <c r="N2425">
        <f t="shared" si="187"/>
        <v>25987.699994698167</v>
      </c>
      <c r="O2425">
        <f t="shared" si="188"/>
        <v>29884.500002294779</v>
      </c>
      <c r="P2425">
        <f t="shared" si="189"/>
        <v>36714.450002916157</v>
      </c>
    </row>
    <row r="2426" spans="1:16" x14ac:dyDescent="0.4">
      <c r="A2426" s="1">
        <v>2020</v>
      </c>
      <c r="B2426" s="1">
        <v>8</v>
      </c>
      <c r="C2426" s="1">
        <v>21</v>
      </c>
      <c r="D2426" s="1">
        <v>24</v>
      </c>
      <c r="E2426" s="1">
        <v>21.5</v>
      </c>
      <c r="F2426" s="1">
        <v>19.10000038146973</v>
      </c>
      <c r="G2426" s="1">
        <v>18.10000038146973</v>
      </c>
      <c r="H2426">
        <f>IF(D2426&lt;&gt;"",MAX('DDD Model Calculations'!$D$20-'Weather Data'!D2426,0),MAX('DDD Model Calculations'!$D$20-AVERAGE('Weather Data'!D2425,'Weather Data'!D2427),0))</f>
        <v>0</v>
      </c>
      <c r="I2426">
        <f>IF(E2426&lt;&gt;"",MAX('DDD Model Calculations'!$D$20-'Weather Data'!E2426,0),MAX('DDD Model Calculations'!$D$20-AVERAGE('Weather Data'!E2425,'Weather Data'!E2427),0))</f>
        <v>0</v>
      </c>
      <c r="J2426">
        <f>IF(F2426&lt;&gt;"",MAX('DDD Model Calculations'!$D$20-'Weather Data'!F2426,0),MAX('DDD Model Calculations'!$D$20-AVERAGE('Weather Data'!F2425,'Weather Data'!F2427),0))</f>
        <v>0</v>
      </c>
      <c r="K2426">
        <f>IF(G2426&lt;&gt;"",MAX('DDD Model Calculations'!$D$20-'Weather Data'!G2426,0),MAX('DDD Model Calculations'!$D$20-AVERAGE('Weather Data'!G2425,'Weather Data'!G2427),0))</f>
        <v>0</v>
      </c>
      <c r="L2426" s="2">
        <f t="shared" si="185"/>
        <v>44064</v>
      </c>
      <c r="M2426">
        <f t="shared" si="186"/>
        <v>24804.700005508959</v>
      </c>
      <c r="N2426">
        <f t="shared" si="187"/>
        <v>25987.699994698167</v>
      </c>
      <c r="O2426">
        <f t="shared" si="188"/>
        <v>29884.500002294779</v>
      </c>
      <c r="P2426">
        <f t="shared" si="189"/>
        <v>36714.450002916157</v>
      </c>
    </row>
    <row r="2427" spans="1:16" x14ac:dyDescent="0.4">
      <c r="A2427" s="1">
        <v>2020</v>
      </c>
      <c r="B2427" s="1">
        <v>8</v>
      </c>
      <c r="C2427" s="1">
        <v>22</v>
      </c>
      <c r="D2427" s="1">
        <v>25</v>
      </c>
      <c r="E2427" s="1">
        <v>22.29999923706055</v>
      </c>
      <c r="F2427" s="1">
        <v>21</v>
      </c>
      <c r="G2427" s="1">
        <v>15.80000019073486</v>
      </c>
      <c r="H2427">
        <f>IF(D2427&lt;&gt;"",MAX('DDD Model Calculations'!$D$20-'Weather Data'!D2427,0),MAX('DDD Model Calculations'!$D$20-AVERAGE('Weather Data'!D2426,'Weather Data'!D2428),0))</f>
        <v>0</v>
      </c>
      <c r="I2427">
        <f>IF(E2427&lt;&gt;"",MAX('DDD Model Calculations'!$D$20-'Weather Data'!E2427,0),MAX('DDD Model Calculations'!$D$20-AVERAGE('Weather Data'!E2426,'Weather Data'!E2428),0))</f>
        <v>0</v>
      </c>
      <c r="J2427">
        <f>IF(F2427&lt;&gt;"",MAX('DDD Model Calculations'!$D$20-'Weather Data'!F2427,0),MAX('DDD Model Calculations'!$D$20-AVERAGE('Weather Data'!F2426,'Weather Data'!F2428),0))</f>
        <v>0</v>
      </c>
      <c r="K2427">
        <f>IF(G2427&lt;&gt;"",MAX('DDD Model Calculations'!$D$20-'Weather Data'!G2427,0),MAX('DDD Model Calculations'!$D$20-AVERAGE('Weather Data'!G2426,'Weather Data'!G2428),0))</f>
        <v>2.1999998092651403</v>
      </c>
      <c r="L2427" s="2">
        <f t="shared" si="185"/>
        <v>44065</v>
      </c>
      <c r="M2427">
        <f t="shared" si="186"/>
        <v>24804.700005508959</v>
      </c>
      <c r="N2427">
        <f t="shared" si="187"/>
        <v>25987.699994698167</v>
      </c>
      <c r="O2427">
        <f t="shared" si="188"/>
        <v>29884.500002294779</v>
      </c>
      <c r="P2427">
        <f t="shared" si="189"/>
        <v>36716.650002725422</v>
      </c>
    </row>
    <row r="2428" spans="1:16" x14ac:dyDescent="0.4">
      <c r="A2428" s="1">
        <v>2020</v>
      </c>
      <c r="B2428" s="1">
        <v>8</v>
      </c>
      <c r="C2428" s="1">
        <v>23</v>
      </c>
      <c r="D2428" s="1">
        <v>25.10000038146973</v>
      </c>
      <c r="E2428" s="1">
        <v>22.70000076293945</v>
      </c>
      <c r="F2428" s="1">
        <v>23.5</v>
      </c>
      <c r="G2428" s="1">
        <v>19.20000076293945</v>
      </c>
      <c r="H2428">
        <f>IF(D2428&lt;&gt;"",MAX('DDD Model Calculations'!$D$20-'Weather Data'!D2428,0),MAX('DDD Model Calculations'!$D$20-AVERAGE('Weather Data'!D2427,'Weather Data'!D2429),0))</f>
        <v>0</v>
      </c>
      <c r="I2428">
        <f>IF(E2428&lt;&gt;"",MAX('DDD Model Calculations'!$D$20-'Weather Data'!E2428,0),MAX('DDD Model Calculations'!$D$20-AVERAGE('Weather Data'!E2427,'Weather Data'!E2429),0))</f>
        <v>0</v>
      </c>
      <c r="J2428">
        <f>IF(F2428&lt;&gt;"",MAX('DDD Model Calculations'!$D$20-'Weather Data'!F2428,0),MAX('DDD Model Calculations'!$D$20-AVERAGE('Weather Data'!F2427,'Weather Data'!F2429),0))</f>
        <v>0</v>
      </c>
      <c r="K2428">
        <f>IF(G2428&lt;&gt;"",MAX('DDD Model Calculations'!$D$20-'Weather Data'!G2428,0),MAX('DDD Model Calculations'!$D$20-AVERAGE('Weather Data'!G2427,'Weather Data'!G2429),0))</f>
        <v>0</v>
      </c>
      <c r="L2428" s="2">
        <f t="shared" si="185"/>
        <v>44066</v>
      </c>
      <c r="M2428">
        <f t="shared" si="186"/>
        <v>24804.700005508959</v>
      </c>
      <c r="N2428">
        <f t="shared" si="187"/>
        <v>25987.699994698167</v>
      </c>
      <c r="O2428">
        <f t="shared" si="188"/>
        <v>29884.500002294779</v>
      </c>
      <c r="P2428">
        <f t="shared" si="189"/>
        <v>36716.650002725422</v>
      </c>
    </row>
    <row r="2429" spans="1:16" x14ac:dyDescent="0.4">
      <c r="A2429" s="1">
        <v>2020</v>
      </c>
      <c r="B2429" s="1">
        <v>8</v>
      </c>
      <c r="C2429" s="1">
        <v>24</v>
      </c>
      <c r="D2429" s="1">
        <v>26.60000038146973</v>
      </c>
      <c r="E2429" s="1">
        <v>23.10000038146973</v>
      </c>
      <c r="F2429" s="1">
        <v>23.5</v>
      </c>
      <c r="G2429" s="1">
        <v>21</v>
      </c>
      <c r="H2429">
        <f>IF(D2429&lt;&gt;"",MAX('DDD Model Calculations'!$D$20-'Weather Data'!D2429,0),MAX('DDD Model Calculations'!$D$20-AVERAGE('Weather Data'!D2428,'Weather Data'!D2430),0))</f>
        <v>0</v>
      </c>
      <c r="I2429">
        <f>IF(E2429&lt;&gt;"",MAX('DDD Model Calculations'!$D$20-'Weather Data'!E2429,0),MAX('DDD Model Calculations'!$D$20-AVERAGE('Weather Data'!E2428,'Weather Data'!E2430),0))</f>
        <v>0</v>
      </c>
      <c r="J2429">
        <f>IF(F2429&lt;&gt;"",MAX('DDD Model Calculations'!$D$20-'Weather Data'!F2429,0),MAX('DDD Model Calculations'!$D$20-AVERAGE('Weather Data'!F2428,'Weather Data'!F2430),0))</f>
        <v>0</v>
      </c>
      <c r="K2429">
        <f>IF(G2429&lt;&gt;"",MAX('DDD Model Calculations'!$D$20-'Weather Data'!G2429,0),MAX('DDD Model Calculations'!$D$20-AVERAGE('Weather Data'!G2428,'Weather Data'!G2430),0))</f>
        <v>0</v>
      </c>
      <c r="L2429" s="2">
        <f t="shared" si="185"/>
        <v>44067</v>
      </c>
      <c r="M2429">
        <f t="shared" si="186"/>
        <v>24804.700005508959</v>
      </c>
      <c r="N2429">
        <f t="shared" si="187"/>
        <v>25987.699994698167</v>
      </c>
      <c r="O2429">
        <f t="shared" si="188"/>
        <v>29884.500002294779</v>
      </c>
      <c r="P2429">
        <f t="shared" si="189"/>
        <v>36716.650002725422</v>
      </c>
    </row>
    <row r="2430" spans="1:16" x14ac:dyDescent="0.4">
      <c r="A2430" s="1">
        <v>2020</v>
      </c>
      <c r="B2430" s="1">
        <v>8</v>
      </c>
      <c r="C2430" s="1">
        <v>25</v>
      </c>
      <c r="D2430" s="1">
        <v>22.5</v>
      </c>
      <c r="E2430" s="1">
        <v>20.79999923706055</v>
      </c>
      <c r="F2430" s="1">
        <v>18</v>
      </c>
      <c r="G2430" s="1">
        <v>16.89999961853027</v>
      </c>
      <c r="H2430">
        <f>IF(D2430&lt;&gt;"",MAX('DDD Model Calculations'!$D$20-'Weather Data'!D2430,0),MAX('DDD Model Calculations'!$D$20-AVERAGE('Weather Data'!D2429,'Weather Data'!D2431),0))</f>
        <v>0</v>
      </c>
      <c r="I2430">
        <f>IF(E2430&lt;&gt;"",MAX('DDD Model Calculations'!$D$20-'Weather Data'!E2430,0),MAX('DDD Model Calculations'!$D$20-AVERAGE('Weather Data'!E2429,'Weather Data'!E2431),0))</f>
        <v>0</v>
      </c>
      <c r="J2430">
        <f>IF(F2430&lt;&gt;"",MAX('DDD Model Calculations'!$D$20-'Weather Data'!F2430,0),MAX('DDD Model Calculations'!$D$20-AVERAGE('Weather Data'!F2429,'Weather Data'!F2431),0))</f>
        <v>0</v>
      </c>
      <c r="K2430">
        <f>IF(G2430&lt;&gt;"",MAX('DDD Model Calculations'!$D$20-'Weather Data'!G2430,0),MAX('DDD Model Calculations'!$D$20-AVERAGE('Weather Data'!G2429,'Weather Data'!G2431),0))</f>
        <v>1.1000003814697301</v>
      </c>
      <c r="L2430" s="2">
        <f t="shared" si="185"/>
        <v>44068</v>
      </c>
      <c r="M2430">
        <f t="shared" si="186"/>
        <v>24804.700005508959</v>
      </c>
      <c r="N2430">
        <f t="shared" si="187"/>
        <v>25987.699994698167</v>
      </c>
      <c r="O2430">
        <f t="shared" si="188"/>
        <v>29884.500002294779</v>
      </c>
      <c r="P2430">
        <f t="shared" si="189"/>
        <v>36717.750003106892</v>
      </c>
    </row>
    <row r="2431" spans="1:16" x14ac:dyDescent="0.4">
      <c r="A2431" s="1">
        <v>2020</v>
      </c>
      <c r="B2431" s="1">
        <v>8</v>
      </c>
      <c r="C2431" s="1">
        <v>26</v>
      </c>
      <c r="D2431" s="1">
        <v>17.70000076293945</v>
      </c>
      <c r="E2431" s="1">
        <v>17.5</v>
      </c>
      <c r="F2431" s="1">
        <v>13.5</v>
      </c>
      <c r="G2431" s="1">
        <v>17.5</v>
      </c>
      <c r="H2431">
        <f>IF(D2431&lt;&gt;"",MAX('DDD Model Calculations'!$D$20-'Weather Data'!D2431,0),MAX('DDD Model Calculations'!$D$20-AVERAGE('Weather Data'!D2430,'Weather Data'!D2432),0))</f>
        <v>0.29999923706055043</v>
      </c>
      <c r="I2431">
        <f>IF(E2431&lt;&gt;"",MAX('DDD Model Calculations'!$D$20-'Weather Data'!E2431,0),MAX('DDD Model Calculations'!$D$20-AVERAGE('Weather Data'!E2430,'Weather Data'!E2432),0))</f>
        <v>0.5</v>
      </c>
      <c r="J2431">
        <f>IF(F2431&lt;&gt;"",MAX('DDD Model Calculations'!$D$20-'Weather Data'!F2431,0),MAX('DDD Model Calculations'!$D$20-AVERAGE('Weather Data'!F2430,'Weather Data'!F2432),0))</f>
        <v>4.5</v>
      </c>
      <c r="K2431">
        <f>IF(G2431&lt;&gt;"",MAX('DDD Model Calculations'!$D$20-'Weather Data'!G2431,0),MAX('DDD Model Calculations'!$D$20-AVERAGE('Weather Data'!G2430,'Weather Data'!G2432),0))</f>
        <v>0.5</v>
      </c>
      <c r="L2431" s="2">
        <f t="shared" si="185"/>
        <v>44069</v>
      </c>
      <c r="M2431">
        <f t="shared" si="186"/>
        <v>24805.00000474602</v>
      </c>
      <c r="N2431">
        <f t="shared" si="187"/>
        <v>25988.199994698167</v>
      </c>
      <c r="O2431">
        <f t="shared" si="188"/>
        <v>29889.000002294779</v>
      </c>
      <c r="P2431">
        <f t="shared" si="189"/>
        <v>36718.250003106892</v>
      </c>
    </row>
    <row r="2432" spans="1:16" x14ac:dyDescent="0.4">
      <c r="A2432" s="1">
        <v>2020</v>
      </c>
      <c r="B2432" s="1">
        <v>8</v>
      </c>
      <c r="C2432" s="1">
        <v>27</v>
      </c>
      <c r="D2432" s="1">
        <v>24.10000038146973</v>
      </c>
      <c r="E2432" s="1">
        <v>22.5</v>
      </c>
      <c r="F2432" s="1">
        <v>12.5</v>
      </c>
      <c r="G2432" s="1">
        <v>18.60000038146973</v>
      </c>
      <c r="H2432">
        <f>IF(D2432&lt;&gt;"",MAX('DDD Model Calculations'!$D$20-'Weather Data'!D2432,0),MAX('DDD Model Calculations'!$D$20-AVERAGE('Weather Data'!D2431,'Weather Data'!D2433),0))</f>
        <v>0</v>
      </c>
      <c r="I2432">
        <f>IF(E2432&lt;&gt;"",MAX('DDD Model Calculations'!$D$20-'Weather Data'!E2432,0),MAX('DDD Model Calculations'!$D$20-AVERAGE('Weather Data'!E2431,'Weather Data'!E2433),0))</f>
        <v>0</v>
      </c>
      <c r="J2432">
        <f>IF(F2432&lt;&gt;"",MAX('DDD Model Calculations'!$D$20-'Weather Data'!F2432,0),MAX('DDD Model Calculations'!$D$20-AVERAGE('Weather Data'!F2431,'Weather Data'!F2433),0))</f>
        <v>5.5</v>
      </c>
      <c r="K2432">
        <f>IF(G2432&lt;&gt;"",MAX('DDD Model Calculations'!$D$20-'Weather Data'!G2432,0),MAX('DDD Model Calculations'!$D$20-AVERAGE('Weather Data'!G2431,'Weather Data'!G2433),0))</f>
        <v>0</v>
      </c>
      <c r="L2432" s="2">
        <f t="shared" si="185"/>
        <v>44070</v>
      </c>
      <c r="M2432">
        <f t="shared" si="186"/>
        <v>24805.00000474602</v>
      </c>
      <c r="N2432">
        <f t="shared" si="187"/>
        <v>25988.199994698167</v>
      </c>
      <c r="O2432">
        <f t="shared" si="188"/>
        <v>29894.500002294779</v>
      </c>
      <c r="P2432">
        <f t="shared" si="189"/>
        <v>36718.250003106892</v>
      </c>
    </row>
    <row r="2433" spans="1:16" x14ac:dyDescent="0.4">
      <c r="A2433" s="1">
        <v>2020</v>
      </c>
      <c r="B2433" s="1">
        <v>8</v>
      </c>
      <c r="C2433" s="1">
        <v>28</v>
      </c>
      <c r="D2433" s="1">
        <v>20.39999961853027</v>
      </c>
      <c r="E2433" s="1">
        <v>19.5</v>
      </c>
      <c r="F2433" s="1">
        <v>16.70000076293945</v>
      </c>
      <c r="G2433" s="1">
        <v>15.19999980926514</v>
      </c>
      <c r="H2433">
        <f>IF(D2433&lt;&gt;"",MAX('DDD Model Calculations'!$D$20-'Weather Data'!D2433,0),MAX('DDD Model Calculations'!$D$20-AVERAGE('Weather Data'!D2432,'Weather Data'!D2434),0))</f>
        <v>0</v>
      </c>
      <c r="I2433">
        <f>IF(E2433&lt;&gt;"",MAX('DDD Model Calculations'!$D$20-'Weather Data'!E2433,0),MAX('DDD Model Calculations'!$D$20-AVERAGE('Weather Data'!E2432,'Weather Data'!E2434),0))</f>
        <v>0</v>
      </c>
      <c r="J2433">
        <f>IF(F2433&lt;&gt;"",MAX('DDD Model Calculations'!$D$20-'Weather Data'!F2433,0),MAX('DDD Model Calculations'!$D$20-AVERAGE('Weather Data'!F2432,'Weather Data'!F2434),0))</f>
        <v>1.2999992370605504</v>
      </c>
      <c r="K2433">
        <f>IF(G2433&lt;&gt;"",MAX('DDD Model Calculations'!$D$20-'Weather Data'!G2433,0),MAX('DDD Model Calculations'!$D$20-AVERAGE('Weather Data'!G2432,'Weather Data'!G2434),0))</f>
        <v>2.8000001907348597</v>
      </c>
      <c r="L2433" s="2">
        <f t="shared" si="185"/>
        <v>44071</v>
      </c>
      <c r="M2433">
        <f t="shared" si="186"/>
        <v>24805.00000474602</v>
      </c>
      <c r="N2433">
        <f t="shared" si="187"/>
        <v>25988.199994698167</v>
      </c>
      <c r="O2433">
        <f t="shared" si="188"/>
        <v>29895.800001531839</v>
      </c>
      <c r="P2433">
        <f t="shared" si="189"/>
        <v>36721.050003297627</v>
      </c>
    </row>
    <row r="2434" spans="1:16" x14ac:dyDescent="0.4">
      <c r="A2434" s="1">
        <v>2020</v>
      </c>
      <c r="B2434" s="1">
        <v>8</v>
      </c>
      <c r="C2434" s="1">
        <v>29</v>
      </c>
      <c r="D2434" s="1">
        <v>21.60000038146973</v>
      </c>
      <c r="E2434" s="1">
        <v>18.60000038146973</v>
      </c>
      <c r="F2434" s="1">
        <v>15.30000019073486</v>
      </c>
      <c r="G2434" s="1">
        <v>14</v>
      </c>
      <c r="H2434">
        <f>IF(D2434&lt;&gt;"",MAX('DDD Model Calculations'!$D$20-'Weather Data'!D2434,0),MAX('DDD Model Calculations'!$D$20-AVERAGE('Weather Data'!D2433,'Weather Data'!D2435),0))</f>
        <v>0</v>
      </c>
      <c r="I2434">
        <f>IF(E2434&lt;&gt;"",MAX('DDD Model Calculations'!$D$20-'Weather Data'!E2434,0),MAX('DDD Model Calculations'!$D$20-AVERAGE('Weather Data'!E2433,'Weather Data'!E2435),0))</f>
        <v>0</v>
      </c>
      <c r="J2434">
        <f>IF(F2434&lt;&gt;"",MAX('DDD Model Calculations'!$D$20-'Weather Data'!F2434,0),MAX('DDD Model Calculations'!$D$20-AVERAGE('Weather Data'!F2433,'Weather Data'!F2435),0))</f>
        <v>2.6999998092651403</v>
      </c>
      <c r="K2434">
        <f>IF(G2434&lt;&gt;"",MAX('DDD Model Calculations'!$D$20-'Weather Data'!G2434,0),MAX('DDD Model Calculations'!$D$20-AVERAGE('Weather Data'!G2433,'Weather Data'!G2435),0))</f>
        <v>4</v>
      </c>
      <c r="L2434" s="2">
        <f t="shared" ref="L2434:L2497" si="190">DATE(A2434,B2434,C2434)</f>
        <v>44072</v>
      </c>
      <c r="M2434">
        <f t="shared" si="186"/>
        <v>24805.00000474602</v>
      </c>
      <c r="N2434">
        <f t="shared" si="187"/>
        <v>25988.199994698167</v>
      </c>
      <c r="O2434">
        <f t="shared" si="188"/>
        <v>29898.500001341105</v>
      </c>
      <c r="P2434">
        <f t="shared" si="189"/>
        <v>36725.050003297627</v>
      </c>
    </row>
    <row r="2435" spans="1:16" x14ac:dyDescent="0.4">
      <c r="A2435" s="1">
        <v>2020</v>
      </c>
      <c r="B2435" s="1">
        <v>8</v>
      </c>
      <c r="C2435" s="1">
        <v>30</v>
      </c>
      <c r="D2435" s="1">
        <v>18.79999923706055</v>
      </c>
      <c r="E2435" s="1">
        <v>17.39999961853027</v>
      </c>
      <c r="F2435" s="1">
        <v>15.89999961853027</v>
      </c>
      <c r="G2435" s="1">
        <v>10.5</v>
      </c>
      <c r="H2435">
        <f>IF(D2435&lt;&gt;"",MAX('DDD Model Calculations'!$D$20-'Weather Data'!D2435,0),MAX('DDD Model Calculations'!$D$20-AVERAGE('Weather Data'!D2434,'Weather Data'!D2436),0))</f>
        <v>0</v>
      </c>
      <c r="I2435">
        <f>IF(E2435&lt;&gt;"",MAX('DDD Model Calculations'!$D$20-'Weather Data'!E2435,0),MAX('DDD Model Calculations'!$D$20-AVERAGE('Weather Data'!E2434,'Weather Data'!E2436),0))</f>
        <v>0.60000038146973012</v>
      </c>
      <c r="J2435">
        <f>IF(F2435&lt;&gt;"",MAX('DDD Model Calculations'!$D$20-'Weather Data'!F2435,0),MAX('DDD Model Calculations'!$D$20-AVERAGE('Weather Data'!F2434,'Weather Data'!F2436),0))</f>
        <v>2.1000003814697301</v>
      </c>
      <c r="K2435">
        <f>IF(G2435&lt;&gt;"",MAX('DDD Model Calculations'!$D$20-'Weather Data'!G2435,0),MAX('DDD Model Calculations'!$D$20-AVERAGE('Weather Data'!G2434,'Weather Data'!G2436),0))</f>
        <v>7.5</v>
      </c>
      <c r="L2435" s="2">
        <f t="shared" si="190"/>
        <v>44073</v>
      </c>
      <c r="M2435">
        <f t="shared" ref="M2435:M2498" si="191">M2434+H2435</f>
        <v>24805.00000474602</v>
      </c>
      <c r="N2435">
        <f t="shared" ref="N2435:N2498" si="192">N2434+I2435</f>
        <v>25988.799995079637</v>
      </c>
      <c r="O2435">
        <f t="shared" ref="O2435:O2498" si="193">O2434+J2435</f>
        <v>29900.600001722574</v>
      </c>
      <c r="P2435">
        <f t="shared" ref="P2435:P2498" si="194">P2434+K2435</f>
        <v>36732.550003297627</v>
      </c>
    </row>
    <row r="2436" spans="1:16" x14ac:dyDescent="0.4">
      <c r="A2436" s="1">
        <v>2020</v>
      </c>
      <c r="B2436" s="1">
        <v>8</v>
      </c>
      <c r="C2436" s="1">
        <v>31</v>
      </c>
      <c r="D2436" s="1">
        <v>19.89999961853027</v>
      </c>
      <c r="E2436" s="1">
        <v>18.70000076293945</v>
      </c>
      <c r="F2436" s="1">
        <v>15.39999961853027</v>
      </c>
      <c r="G2436" s="1">
        <v>12.30000019073486</v>
      </c>
      <c r="H2436">
        <f>IF(D2436&lt;&gt;"",MAX('DDD Model Calculations'!$D$20-'Weather Data'!D2436,0),MAX('DDD Model Calculations'!$D$20-AVERAGE('Weather Data'!D2435,'Weather Data'!D2437),0))</f>
        <v>0</v>
      </c>
      <c r="I2436">
        <f>IF(E2436&lt;&gt;"",MAX('DDD Model Calculations'!$D$20-'Weather Data'!E2436,0),MAX('DDD Model Calculations'!$D$20-AVERAGE('Weather Data'!E2435,'Weather Data'!E2437),0))</f>
        <v>0</v>
      </c>
      <c r="J2436">
        <f>IF(F2436&lt;&gt;"",MAX('DDD Model Calculations'!$D$20-'Weather Data'!F2436,0),MAX('DDD Model Calculations'!$D$20-AVERAGE('Weather Data'!F2435,'Weather Data'!F2437),0))</f>
        <v>2.6000003814697301</v>
      </c>
      <c r="K2436">
        <f>IF(G2436&lt;&gt;"",MAX('DDD Model Calculations'!$D$20-'Weather Data'!G2436,0),MAX('DDD Model Calculations'!$D$20-AVERAGE('Weather Data'!G2435,'Weather Data'!G2437),0))</f>
        <v>5.6999998092651403</v>
      </c>
      <c r="L2436" s="2">
        <f t="shared" si="190"/>
        <v>44074</v>
      </c>
      <c r="M2436">
        <f t="shared" si="191"/>
        <v>24805.00000474602</v>
      </c>
      <c r="N2436">
        <f t="shared" si="192"/>
        <v>25988.799995079637</v>
      </c>
      <c r="O2436">
        <f t="shared" si="193"/>
        <v>29903.200002104044</v>
      </c>
      <c r="P2436">
        <f t="shared" si="194"/>
        <v>36738.250003106892</v>
      </c>
    </row>
    <row r="2437" spans="1:16" x14ac:dyDescent="0.4">
      <c r="A2437" s="1">
        <v>2020</v>
      </c>
      <c r="B2437" s="1">
        <v>9</v>
      </c>
      <c r="C2437" s="1">
        <v>1</v>
      </c>
      <c r="D2437" s="1">
        <v>23.39999961853027</v>
      </c>
      <c r="E2437" s="1">
        <v>21.5</v>
      </c>
      <c r="F2437" s="1">
        <v>18.70000076293945</v>
      </c>
      <c r="G2437" s="1">
        <v>12.89999961853027</v>
      </c>
      <c r="H2437">
        <f>IF(D2437&lt;&gt;"",MAX('DDD Model Calculations'!$D$20-'Weather Data'!D2437,0),MAX('DDD Model Calculations'!$D$20-AVERAGE('Weather Data'!D2436,'Weather Data'!D2438),0))</f>
        <v>0</v>
      </c>
      <c r="I2437">
        <f>IF(E2437&lt;&gt;"",MAX('DDD Model Calculations'!$D$20-'Weather Data'!E2437,0),MAX('DDD Model Calculations'!$D$20-AVERAGE('Weather Data'!E2436,'Weather Data'!E2438),0))</f>
        <v>0</v>
      </c>
      <c r="J2437">
        <f>IF(F2437&lt;&gt;"",MAX('DDD Model Calculations'!$D$20-'Weather Data'!F2437,0),MAX('DDD Model Calculations'!$D$20-AVERAGE('Weather Data'!F2436,'Weather Data'!F2438),0))</f>
        <v>0</v>
      </c>
      <c r="K2437">
        <f>IF(G2437&lt;&gt;"",MAX('DDD Model Calculations'!$D$20-'Weather Data'!G2437,0),MAX('DDD Model Calculations'!$D$20-AVERAGE('Weather Data'!G2436,'Weather Data'!G2438),0))</f>
        <v>5.1000003814697301</v>
      </c>
      <c r="L2437" s="2">
        <f t="shared" si="190"/>
        <v>44075</v>
      </c>
      <c r="M2437">
        <f t="shared" si="191"/>
        <v>24805.00000474602</v>
      </c>
      <c r="N2437">
        <f t="shared" si="192"/>
        <v>25988.799995079637</v>
      </c>
      <c r="O2437">
        <f t="shared" si="193"/>
        <v>29903.200002104044</v>
      </c>
      <c r="P2437">
        <f t="shared" si="194"/>
        <v>36743.350003488362</v>
      </c>
    </row>
    <row r="2438" spans="1:16" x14ac:dyDescent="0.4">
      <c r="A2438" s="1">
        <v>2020</v>
      </c>
      <c r="B2438" s="1">
        <v>9</v>
      </c>
      <c r="C2438" s="1">
        <v>2</v>
      </c>
      <c r="D2438" s="1">
        <v>23.10000038146973</v>
      </c>
      <c r="E2438" s="1">
        <v>19.89999961853027</v>
      </c>
      <c r="F2438" s="1">
        <v>20.70000076293945</v>
      </c>
      <c r="G2438" s="1">
        <v>15.10000038146973</v>
      </c>
      <c r="H2438">
        <f>IF(D2438&lt;&gt;"",MAX('DDD Model Calculations'!$D$20-'Weather Data'!D2438,0),MAX('DDD Model Calculations'!$D$20-AVERAGE('Weather Data'!D2437,'Weather Data'!D2439),0))</f>
        <v>0</v>
      </c>
      <c r="I2438">
        <f>IF(E2438&lt;&gt;"",MAX('DDD Model Calculations'!$D$20-'Weather Data'!E2438,0),MAX('DDD Model Calculations'!$D$20-AVERAGE('Weather Data'!E2437,'Weather Data'!E2439),0))</f>
        <v>0</v>
      </c>
      <c r="J2438">
        <f>IF(F2438&lt;&gt;"",MAX('DDD Model Calculations'!$D$20-'Weather Data'!F2438,0),MAX('DDD Model Calculations'!$D$20-AVERAGE('Weather Data'!F2437,'Weather Data'!F2439),0))</f>
        <v>0</v>
      </c>
      <c r="K2438">
        <f>IF(G2438&lt;&gt;"",MAX('DDD Model Calculations'!$D$20-'Weather Data'!G2438,0),MAX('DDD Model Calculations'!$D$20-AVERAGE('Weather Data'!G2437,'Weather Data'!G2439),0))</f>
        <v>2.8999996185302699</v>
      </c>
      <c r="L2438" s="2">
        <f t="shared" si="190"/>
        <v>44076</v>
      </c>
      <c r="M2438">
        <f t="shared" si="191"/>
        <v>24805.00000474602</v>
      </c>
      <c r="N2438">
        <f t="shared" si="192"/>
        <v>25988.799995079637</v>
      </c>
      <c r="O2438">
        <f t="shared" si="193"/>
        <v>29903.200002104044</v>
      </c>
      <c r="P2438">
        <f t="shared" si="194"/>
        <v>36746.250003106892</v>
      </c>
    </row>
    <row r="2439" spans="1:16" x14ac:dyDescent="0.4">
      <c r="A2439" s="1">
        <v>2020</v>
      </c>
      <c r="B2439" s="1">
        <v>9</v>
      </c>
      <c r="C2439" s="1">
        <v>3</v>
      </c>
      <c r="D2439" s="1">
        <v>21.79999923706055</v>
      </c>
      <c r="E2439" s="1">
        <v>19.39999961853027</v>
      </c>
      <c r="F2439" s="1">
        <v>18.10000038146973</v>
      </c>
      <c r="G2439" s="1">
        <v>13.39999961853027</v>
      </c>
      <c r="H2439">
        <f>IF(D2439&lt;&gt;"",MAX('DDD Model Calculations'!$D$20-'Weather Data'!D2439,0),MAX('DDD Model Calculations'!$D$20-AVERAGE('Weather Data'!D2438,'Weather Data'!D2440),0))</f>
        <v>0</v>
      </c>
      <c r="I2439">
        <f>IF(E2439&lt;&gt;"",MAX('DDD Model Calculations'!$D$20-'Weather Data'!E2439,0),MAX('DDD Model Calculations'!$D$20-AVERAGE('Weather Data'!E2438,'Weather Data'!E2440),0))</f>
        <v>0</v>
      </c>
      <c r="J2439">
        <f>IF(F2439&lt;&gt;"",MAX('DDD Model Calculations'!$D$20-'Weather Data'!F2439,0),MAX('DDD Model Calculations'!$D$20-AVERAGE('Weather Data'!F2438,'Weather Data'!F2440),0))</f>
        <v>0</v>
      </c>
      <c r="K2439">
        <f>IF(G2439&lt;&gt;"",MAX('DDD Model Calculations'!$D$20-'Weather Data'!G2439,0),MAX('DDD Model Calculations'!$D$20-AVERAGE('Weather Data'!G2438,'Weather Data'!G2440),0))</f>
        <v>4.6000003814697301</v>
      </c>
      <c r="L2439" s="2">
        <f t="shared" si="190"/>
        <v>44077</v>
      </c>
      <c r="M2439">
        <f t="shared" si="191"/>
        <v>24805.00000474602</v>
      </c>
      <c r="N2439">
        <f t="shared" si="192"/>
        <v>25988.799995079637</v>
      </c>
      <c r="O2439">
        <f t="shared" si="193"/>
        <v>29903.200002104044</v>
      </c>
      <c r="P2439">
        <f t="shared" si="194"/>
        <v>36750.850003488362</v>
      </c>
    </row>
    <row r="2440" spans="1:16" x14ac:dyDescent="0.4">
      <c r="A2440" s="1">
        <v>2020</v>
      </c>
      <c r="B2440" s="1">
        <v>9</v>
      </c>
      <c r="C2440" s="1">
        <v>4</v>
      </c>
      <c r="D2440" s="1">
        <v>17.70000076293945</v>
      </c>
      <c r="E2440" s="1">
        <v>16.20000076293945</v>
      </c>
      <c r="F2440" s="1">
        <v>15.39999961853027</v>
      </c>
      <c r="G2440" s="1">
        <v>12.80000019073486</v>
      </c>
      <c r="H2440">
        <f>IF(D2440&lt;&gt;"",MAX('DDD Model Calculations'!$D$20-'Weather Data'!D2440,0),MAX('DDD Model Calculations'!$D$20-AVERAGE('Weather Data'!D2439,'Weather Data'!D2441),0))</f>
        <v>0.29999923706055043</v>
      </c>
      <c r="I2440">
        <f>IF(E2440&lt;&gt;"",MAX('DDD Model Calculations'!$D$20-'Weather Data'!E2440,0),MAX('DDD Model Calculations'!$D$20-AVERAGE('Weather Data'!E2439,'Weather Data'!E2441),0))</f>
        <v>1.7999992370605504</v>
      </c>
      <c r="J2440">
        <f>IF(F2440&lt;&gt;"",MAX('DDD Model Calculations'!$D$20-'Weather Data'!F2440,0),MAX('DDD Model Calculations'!$D$20-AVERAGE('Weather Data'!F2439,'Weather Data'!F2441),0))</f>
        <v>2.6000003814697301</v>
      </c>
      <c r="K2440">
        <f>IF(G2440&lt;&gt;"",MAX('DDD Model Calculations'!$D$20-'Weather Data'!G2440,0),MAX('DDD Model Calculations'!$D$20-AVERAGE('Weather Data'!G2439,'Weather Data'!G2441),0))</f>
        <v>5.1999998092651403</v>
      </c>
      <c r="L2440" s="2">
        <f t="shared" si="190"/>
        <v>44078</v>
      </c>
      <c r="M2440">
        <f t="shared" si="191"/>
        <v>24805.30000398308</v>
      </c>
      <c r="N2440">
        <f t="shared" si="192"/>
        <v>25990.599994316697</v>
      </c>
      <c r="O2440">
        <f t="shared" si="193"/>
        <v>29905.800002485514</v>
      </c>
      <c r="P2440">
        <f t="shared" si="194"/>
        <v>36756.050003297627</v>
      </c>
    </row>
    <row r="2441" spans="1:16" x14ac:dyDescent="0.4">
      <c r="A2441" s="1">
        <v>2020</v>
      </c>
      <c r="B2441" s="1">
        <v>9</v>
      </c>
      <c r="C2441" s="1">
        <v>5</v>
      </c>
      <c r="D2441" s="1">
        <v>16.29999923706055</v>
      </c>
      <c r="E2441" s="1">
        <v>12.60000038146973</v>
      </c>
      <c r="F2441" s="1">
        <v>15.10000038146973</v>
      </c>
      <c r="G2441" s="1">
        <v>12.80000019073486</v>
      </c>
      <c r="H2441">
        <f>IF(D2441&lt;&gt;"",MAX('DDD Model Calculations'!$D$20-'Weather Data'!D2441,0),MAX('DDD Model Calculations'!$D$20-AVERAGE('Weather Data'!D2440,'Weather Data'!D2442),0))</f>
        <v>1.7000007629394496</v>
      </c>
      <c r="I2441">
        <f>IF(E2441&lt;&gt;"",MAX('DDD Model Calculations'!$D$20-'Weather Data'!E2441,0),MAX('DDD Model Calculations'!$D$20-AVERAGE('Weather Data'!E2440,'Weather Data'!E2442),0))</f>
        <v>5.3999996185302699</v>
      </c>
      <c r="J2441">
        <f>IF(F2441&lt;&gt;"",MAX('DDD Model Calculations'!$D$20-'Weather Data'!F2441,0),MAX('DDD Model Calculations'!$D$20-AVERAGE('Weather Data'!F2440,'Weather Data'!F2442),0))</f>
        <v>2.8999996185302699</v>
      </c>
      <c r="K2441">
        <f>IF(G2441&lt;&gt;"",MAX('DDD Model Calculations'!$D$20-'Weather Data'!G2441,0),MAX('DDD Model Calculations'!$D$20-AVERAGE('Weather Data'!G2440,'Weather Data'!G2442),0))</f>
        <v>5.1999998092651403</v>
      </c>
      <c r="L2441" s="2">
        <f t="shared" si="190"/>
        <v>44079</v>
      </c>
      <c r="M2441">
        <f t="shared" si="191"/>
        <v>24807.00000474602</v>
      </c>
      <c r="N2441">
        <f t="shared" si="192"/>
        <v>25995.999993935227</v>
      </c>
      <c r="O2441">
        <f t="shared" si="193"/>
        <v>29908.700002104044</v>
      </c>
      <c r="P2441">
        <f t="shared" si="194"/>
        <v>36761.250003106892</v>
      </c>
    </row>
    <row r="2442" spans="1:16" x14ac:dyDescent="0.4">
      <c r="A2442" s="1">
        <v>2020</v>
      </c>
      <c r="B2442" s="1">
        <v>9</v>
      </c>
      <c r="C2442" s="1">
        <v>6</v>
      </c>
      <c r="D2442" s="1">
        <v>15.69999980926514</v>
      </c>
      <c r="E2442" s="1">
        <v>14.19999980926514</v>
      </c>
      <c r="F2442" s="1">
        <v>13.69999980926514</v>
      </c>
      <c r="G2442" s="1">
        <v>12.10000038146973</v>
      </c>
      <c r="H2442">
        <f>IF(D2442&lt;&gt;"",MAX('DDD Model Calculations'!$D$20-'Weather Data'!D2442,0),MAX('DDD Model Calculations'!$D$20-AVERAGE('Weather Data'!D2441,'Weather Data'!D2443),0))</f>
        <v>2.3000001907348597</v>
      </c>
      <c r="I2442">
        <f>IF(E2442&lt;&gt;"",MAX('DDD Model Calculations'!$D$20-'Weather Data'!E2442,0),MAX('DDD Model Calculations'!$D$20-AVERAGE('Weather Data'!E2441,'Weather Data'!E2443),0))</f>
        <v>3.8000001907348597</v>
      </c>
      <c r="J2442">
        <f>IF(F2442&lt;&gt;"",MAX('DDD Model Calculations'!$D$20-'Weather Data'!F2442,0),MAX('DDD Model Calculations'!$D$20-AVERAGE('Weather Data'!F2441,'Weather Data'!F2443),0))</f>
        <v>4.3000001907348597</v>
      </c>
      <c r="K2442">
        <f>IF(G2442&lt;&gt;"",MAX('DDD Model Calculations'!$D$20-'Weather Data'!G2442,0),MAX('DDD Model Calculations'!$D$20-AVERAGE('Weather Data'!G2441,'Weather Data'!G2443),0))</f>
        <v>5.8999996185302699</v>
      </c>
      <c r="L2442" s="2">
        <f t="shared" si="190"/>
        <v>44080</v>
      </c>
      <c r="M2442">
        <f t="shared" si="191"/>
        <v>24809.300004936755</v>
      </c>
      <c r="N2442">
        <f t="shared" si="192"/>
        <v>25999.799994125962</v>
      </c>
      <c r="O2442">
        <f t="shared" si="193"/>
        <v>29913.000002294779</v>
      </c>
      <c r="P2442">
        <f t="shared" si="194"/>
        <v>36767.150002725422</v>
      </c>
    </row>
    <row r="2443" spans="1:16" x14ac:dyDescent="0.4">
      <c r="A2443" s="1">
        <v>2020</v>
      </c>
      <c r="B2443" s="1">
        <v>9</v>
      </c>
      <c r="C2443" s="1">
        <v>7</v>
      </c>
      <c r="D2443" s="1">
        <v>20.39999961853027</v>
      </c>
      <c r="E2443" s="1">
        <v>18.60000038146973</v>
      </c>
      <c r="F2443" s="1">
        <v>18.29999923706055</v>
      </c>
      <c r="G2443" s="1">
        <v>9.1999998092651367</v>
      </c>
      <c r="H2443">
        <f>IF(D2443&lt;&gt;"",MAX('DDD Model Calculations'!$D$20-'Weather Data'!D2443,0),MAX('DDD Model Calculations'!$D$20-AVERAGE('Weather Data'!D2442,'Weather Data'!D2444),0))</f>
        <v>0</v>
      </c>
      <c r="I2443">
        <f>IF(E2443&lt;&gt;"",MAX('DDD Model Calculations'!$D$20-'Weather Data'!E2443,0),MAX('DDD Model Calculations'!$D$20-AVERAGE('Weather Data'!E2442,'Weather Data'!E2444),0))</f>
        <v>0</v>
      </c>
      <c r="J2443">
        <f>IF(F2443&lt;&gt;"",MAX('DDD Model Calculations'!$D$20-'Weather Data'!F2443,0),MAX('DDD Model Calculations'!$D$20-AVERAGE('Weather Data'!F2442,'Weather Data'!F2444),0))</f>
        <v>0</v>
      </c>
      <c r="K2443">
        <f>IF(G2443&lt;&gt;"",MAX('DDD Model Calculations'!$D$20-'Weather Data'!G2443,0),MAX('DDD Model Calculations'!$D$20-AVERAGE('Weather Data'!G2442,'Weather Data'!G2444),0))</f>
        <v>8.8000001907348633</v>
      </c>
      <c r="L2443" s="2">
        <f t="shared" si="190"/>
        <v>44081</v>
      </c>
      <c r="M2443">
        <f t="shared" si="191"/>
        <v>24809.300004936755</v>
      </c>
      <c r="N2443">
        <f t="shared" si="192"/>
        <v>25999.799994125962</v>
      </c>
      <c r="O2443">
        <f t="shared" si="193"/>
        <v>29913.000002294779</v>
      </c>
      <c r="P2443">
        <f t="shared" si="194"/>
        <v>36775.950002916157</v>
      </c>
    </row>
    <row r="2444" spans="1:16" x14ac:dyDescent="0.4">
      <c r="A2444" s="1">
        <v>2020</v>
      </c>
      <c r="B2444" s="1">
        <v>9</v>
      </c>
      <c r="C2444" s="1">
        <v>8</v>
      </c>
      <c r="D2444" s="1">
        <v>15.5</v>
      </c>
      <c r="E2444" s="1">
        <v>15.19999980926514</v>
      </c>
      <c r="F2444" s="1">
        <v>13.69999980926514</v>
      </c>
      <c r="G2444" s="1">
        <v>7.3000001907348633</v>
      </c>
      <c r="H2444">
        <f>IF(D2444&lt;&gt;"",MAX('DDD Model Calculations'!$D$20-'Weather Data'!D2444,0),MAX('DDD Model Calculations'!$D$20-AVERAGE('Weather Data'!D2443,'Weather Data'!D2445),0))</f>
        <v>2.5</v>
      </c>
      <c r="I2444">
        <f>IF(E2444&lt;&gt;"",MAX('DDD Model Calculations'!$D$20-'Weather Data'!E2444,0),MAX('DDD Model Calculations'!$D$20-AVERAGE('Weather Data'!E2443,'Weather Data'!E2445),0))</f>
        <v>2.8000001907348597</v>
      </c>
      <c r="J2444">
        <f>IF(F2444&lt;&gt;"",MAX('DDD Model Calculations'!$D$20-'Weather Data'!F2444,0),MAX('DDD Model Calculations'!$D$20-AVERAGE('Weather Data'!F2443,'Weather Data'!F2445),0))</f>
        <v>4.3000001907348597</v>
      </c>
      <c r="K2444">
        <f>IF(G2444&lt;&gt;"",MAX('DDD Model Calculations'!$D$20-'Weather Data'!G2444,0),MAX('DDD Model Calculations'!$D$20-AVERAGE('Weather Data'!G2443,'Weather Data'!G2445),0))</f>
        <v>10.699999809265137</v>
      </c>
      <c r="L2444" s="2">
        <f t="shared" si="190"/>
        <v>44082</v>
      </c>
      <c r="M2444">
        <f t="shared" si="191"/>
        <v>24811.800004936755</v>
      </c>
      <c r="N2444">
        <f t="shared" si="192"/>
        <v>26002.599994316697</v>
      </c>
      <c r="O2444">
        <f t="shared" si="193"/>
        <v>29917.300002485514</v>
      </c>
      <c r="P2444">
        <f t="shared" si="194"/>
        <v>36786.650002725422</v>
      </c>
    </row>
    <row r="2445" spans="1:16" x14ac:dyDescent="0.4">
      <c r="A2445" s="1">
        <v>2020</v>
      </c>
      <c r="B2445" s="1">
        <v>9</v>
      </c>
      <c r="C2445" s="1">
        <v>9</v>
      </c>
      <c r="D2445" s="1">
        <v>16.10000038146973</v>
      </c>
      <c r="E2445" s="1">
        <v>17</v>
      </c>
      <c r="F2445" s="1">
        <v>13.89999961853027</v>
      </c>
      <c r="G2445" s="1">
        <v>7.0999999046325684</v>
      </c>
      <c r="H2445">
        <f>IF(D2445&lt;&gt;"",MAX('DDD Model Calculations'!$D$20-'Weather Data'!D2445,0),MAX('DDD Model Calculations'!$D$20-AVERAGE('Weather Data'!D2444,'Weather Data'!D2446),0))</f>
        <v>1.8999996185302699</v>
      </c>
      <c r="I2445">
        <f>IF(E2445&lt;&gt;"",MAX('DDD Model Calculations'!$D$20-'Weather Data'!E2445,0),MAX('DDD Model Calculations'!$D$20-AVERAGE('Weather Data'!E2444,'Weather Data'!E2446),0))</f>
        <v>1</v>
      </c>
      <c r="J2445">
        <f>IF(F2445&lt;&gt;"",MAX('DDD Model Calculations'!$D$20-'Weather Data'!F2445,0),MAX('DDD Model Calculations'!$D$20-AVERAGE('Weather Data'!F2444,'Weather Data'!F2446),0))</f>
        <v>4.1000003814697301</v>
      </c>
      <c r="K2445">
        <f>IF(G2445&lt;&gt;"",MAX('DDD Model Calculations'!$D$20-'Weather Data'!G2445,0),MAX('DDD Model Calculations'!$D$20-AVERAGE('Weather Data'!G2444,'Weather Data'!G2446),0))</f>
        <v>10.900000095367432</v>
      </c>
      <c r="L2445" s="2">
        <f t="shared" si="190"/>
        <v>44083</v>
      </c>
      <c r="M2445">
        <f t="shared" si="191"/>
        <v>24813.700004555285</v>
      </c>
      <c r="N2445">
        <f t="shared" si="192"/>
        <v>26003.599994316697</v>
      </c>
      <c r="O2445">
        <f t="shared" si="193"/>
        <v>29921.400002866983</v>
      </c>
      <c r="P2445">
        <f t="shared" si="194"/>
        <v>36797.55000282079</v>
      </c>
    </row>
    <row r="2446" spans="1:16" x14ac:dyDescent="0.4">
      <c r="A2446" s="1">
        <v>2020</v>
      </c>
      <c r="B2446" s="1">
        <v>9</v>
      </c>
      <c r="C2446" s="1">
        <v>10</v>
      </c>
      <c r="D2446" s="1">
        <v>16.39999961853027</v>
      </c>
      <c r="E2446" s="1">
        <v>16.10000038146973</v>
      </c>
      <c r="F2446" s="1">
        <v>12.69999980926514</v>
      </c>
      <c r="G2446" s="1">
        <v>8.6999998092651367</v>
      </c>
      <c r="H2446">
        <f>IF(D2446&lt;&gt;"",MAX('DDD Model Calculations'!$D$20-'Weather Data'!D2446,0),MAX('DDD Model Calculations'!$D$20-AVERAGE('Weather Data'!D2445,'Weather Data'!D2447),0))</f>
        <v>1.6000003814697301</v>
      </c>
      <c r="I2446">
        <f>IF(E2446&lt;&gt;"",MAX('DDD Model Calculations'!$D$20-'Weather Data'!E2446,0),MAX('DDD Model Calculations'!$D$20-AVERAGE('Weather Data'!E2445,'Weather Data'!E2447),0))</f>
        <v>1.8999996185302699</v>
      </c>
      <c r="J2446">
        <f>IF(F2446&lt;&gt;"",MAX('DDD Model Calculations'!$D$20-'Weather Data'!F2446,0),MAX('DDD Model Calculations'!$D$20-AVERAGE('Weather Data'!F2445,'Weather Data'!F2447),0))</f>
        <v>5.3000001907348597</v>
      </c>
      <c r="K2446">
        <f>IF(G2446&lt;&gt;"",MAX('DDD Model Calculations'!$D$20-'Weather Data'!G2446,0),MAX('DDD Model Calculations'!$D$20-AVERAGE('Weather Data'!G2445,'Weather Data'!G2447),0))</f>
        <v>9.3000001907348633</v>
      </c>
      <c r="L2446" s="2">
        <f t="shared" si="190"/>
        <v>44084</v>
      </c>
      <c r="M2446">
        <f t="shared" si="191"/>
        <v>24815.300004936755</v>
      </c>
      <c r="N2446">
        <f t="shared" si="192"/>
        <v>26005.499993935227</v>
      </c>
      <c r="O2446">
        <f t="shared" si="193"/>
        <v>29926.700003057718</v>
      </c>
      <c r="P2446">
        <f t="shared" si="194"/>
        <v>36806.850003011525</v>
      </c>
    </row>
    <row r="2447" spans="1:16" x14ac:dyDescent="0.4">
      <c r="A2447" s="1">
        <v>2020</v>
      </c>
      <c r="B2447" s="1">
        <v>9</v>
      </c>
      <c r="C2447" s="1">
        <v>11</v>
      </c>
      <c r="D2447" s="1">
        <v>14.60000038146973</v>
      </c>
      <c r="E2447" s="1">
        <v>13.39999961853027</v>
      </c>
      <c r="F2447" s="1">
        <v>11.19999980926514</v>
      </c>
      <c r="G2447" s="1">
        <v>11.80000019073486</v>
      </c>
      <c r="H2447">
        <f>IF(D2447&lt;&gt;"",MAX('DDD Model Calculations'!$D$20-'Weather Data'!D2447,0),MAX('DDD Model Calculations'!$D$20-AVERAGE('Weather Data'!D2446,'Weather Data'!D2448),0))</f>
        <v>3.3999996185302699</v>
      </c>
      <c r="I2447">
        <f>IF(E2447&lt;&gt;"",MAX('DDD Model Calculations'!$D$20-'Weather Data'!E2447,0),MAX('DDD Model Calculations'!$D$20-AVERAGE('Weather Data'!E2446,'Weather Data'!E2448),0))</f>
        <v>4.6000003814697301</v>
      </c>
      <c r="J2447">
        <f>IF(F2447&lt;&gt;"",MAX('DDD Model Calculations'!$D$20-'Weather Data'!F2447,0),MAX('DDD Model Calculations'!$D$20-AVERAGE('Weather Data'!F2446,'Weather Data'!F2448),0))</f>
        <v>6.8000001907348597</v>
      </c>
      <c r="K2447">
        <f>IF(G2447&lt;&gt;"",MAX('DDD Model Calculations'!$D$20-'Weather Data'!G2447,0),MAX('DDD Model Calculations'!$D$20-AVERAGE('Weather Data'!G2446,'Weather Data'!G2448),0))</f>
        <v>6.1999998092651403</v>
      </c>
      <c r="L2447" s="2">
        <f t="shared" si="190"/>
        <v>44085</v>
      </c>
      <c r="M2447">
        <f t="shared" si="191"/>
        <v>24818.700004555285</v>
      </c>
      <c r="N2447">
        <f t="shared" si="192"/>
        <v>26010.099994316697</v>
      </c>
      <c r="O2447">
        <f t="shared" si="193"/>
        <v>29933.500003248453</v>
      </c>
      <c r="P2447">
        <f t="shared" si="194"/>
        <v>36813.05000282079</v>
      </c>
    </row>
    <row r="2448" spans="1:16" x14ac:dyDescent="0.4">
      <c r="A2448" s="1">
        <v>2020</v>
      </c>
      <c r="B2448" s="1">
        <v>9</v>
      </c>
      <c r="C2448" s="1">
        <v>12</v>
      </c>
      <c r="D2448" s="1">
        <v>15.89999961853027</v>
      </c>
      <c r="E2448" s="1">
        <v>17.10000038146973</v>
      </c>
      <c r="F2448" s="1">
        <v>12.89999961853027</v>
      </c>
      <c r="G2448" s="1">
        <v>11.69999980926514</v>
      </c>
      <c r="H2448">
        <f>IF(D2448&lt;&gt;"",MAX('DDD Model Calculations'!$D$20-'Weather Data'!D2448,0),MAX('DDD Model Calculations'!$D$20-AVERAGE('Weather Data'!D2447,'Weather Data'!D2449),0))</f>
        <v>2.1000003814697301</v>
      </c>
      <c r="I2448">
        <f>IF(E2448&lt;&gt;"",MAX('DDD Model Calculations'!$D$20-'Weather Data'!E2448,0),MAX('DDD Model Calculations'!$D$20-AVERAGE('Weather Data'!E2447,'Weather Data'!E2449),0))</f>
        <v>0.89999961853026988</v>
      </c>
      <c r="J2448">
        <f>IF(F2448&lt;&gt;"",MAX('DDD Model Calculations'!$D$20-'Weather Data'!F2448,0),MAX('DDD Model Calculations'!$D$20-AVERAGE('Weather Data'!F2447,'Weather Data'!F2449),0))</f>
        <v>5.1000003814697301</v>
      </c>
      <c r="K2448">
        <f>IF(G2448&lt;&gt;"",MAX('DDD Model Calculations'!$D$20-'Weather Data'!G2448,0),MAX('DDD Model Calculations'!$D$20-AVERAGE('Weather Data'!G2447,'Weather Data'!G2449),0))</f>
        <v>6.3000001907348597</v>
      </c>
      <c r="L2448" s="2">
        <f t="shared" si="190"/>
        <v>44086</v>
      </c>
      <c r="M2448">
        <f t="shared" si="191"/>
        <v>24820.800004936755</v>
      </c>
      <c r="N2448">
        <f t="shared" si="192"/>
        <v>26010.999993935227</v>
      </c>
      <c r="O2448">
        <f t="shared" si="193"/>
        <v>29938.600003629923</v>
      </c>
      <c r="P2448">
        <f t="shared" si="194"/>
        <v>36819.350003011525</v>
      </c>
    </row>
    <row r="2449" spans="1:16" x14ac:dyDescent="0.4">
      <c r="A2449" s="1">
        <v>2020</v>
      </c>
      <c r="B2449" s="1">
        <v>9</v>
      </c>
      <c r="C2449" s="1">
        <v>13</v>
      </c>
      <c r="D2449" s="1">
        <v>20</v>
      </c>
      <c r="E2449" s="1">
        <v>18.39999961853027</v>
      </c>
      <c r="F2449" s="1">
        <v>17.39999961853027</v>
      </c>
      <c r="G2449" s="1">
        <v>11</v>
      </c>
      <c r="H2449">
        <f>IF(D2449&lt;&gt;"",MAX('DDD Model Calculations'!$D$20-'Weather Data'!D2449,0),MAX('DDD Model Calculations'!$D$20-AVERAGE('Weather Data'!D2448,'Weather Data'!D2450),0))</f>
        <v>0</v>
      </c>
      <c r="I2449">
        <f>IF(E2449&lt;&gt;"",MAX('DDD Model Calculations'!$D$20-'Weather Data'!E2449,0),MAX('DDD Model Calculations'!$D$20-AVERAGE('Weather Data'!E2448,'Weather Data'!E2450),0))</f>
        <v>0</v>
      </c>
      <c r="J2449">
        <f>IF(F2449&lt;&gt;"",MAX('DDD Model Calculations'!$D$20-'Weather Data'!F2449,0),MAX('DDD Model Calculations'!$D$20-AVERAGE('Weather Data'!F2448,'Weather Data'!F2450),0))</f>
        <v>0.60000038146973012</v>
      </c>
      <c r="K2449">
        <f>IF(G2449&lt;&gt;"",MAX('DDD Model Calculations'!$D$20-'Weather Data'!G2449,0),MAX('DDD Model Calculations'!$D$20-AVERAGE('Weather Data'!G2448,'Weather Data'!G2450),0))</f>
        <v>7</v>
      </c>
      <c r="L2449" s="2">
        <f t="shared" si="190"/>
        <v>44087</v>
      </c>
      <c r="M2449">
        <f t="shared" si="191"/>
        <v>24820.800004936755</v>
      </c>
      <c r="N2449">
        <f t="shared" si="192"/>
        <v>26010.999993935227</v>
      </c>
      <c r="O2449">
        <f t="shared" si="193"/>
        <v>29939.200004011393</v>
      </c>
      <c r="P2449">
        <f t="shared" si="194"/>
        <v>36826.350003011525</v>
      </c>
    </row>
    <row r="2450" spans="1:16" x14ac:dyDescent="0.4">
      <c r="A2450" s="1">
        <v>2020</v>
      </c>
      <c r="B2450" s="1">
        <v>9</v>
      </c>
      <c r="C2450" s="1">
        <v>14</v>
      </c>
      <c r="D2450" s="1">
        <v>12.10000038146973</v>
      </c>
      <c r="E2450" s="1">
        <v>11.80000019073486</v>
      </c>
      <c r="F2450" s="1">
        <v>9.3000001907348633</v>
      </c>
      <c r="G2450" s="1">
        <v>7.3000001907348633</v>
      </c>
      <c r="H2450">
        <f>IF(D2450&lt;&gt;"",MAX('DDD Model Calculations'!$D$20-'Weather Data'!D2450,0),MAX('DDD Model Calculations'!$D$20-AVERAGE('Weather Data'!D2449,'Weather Data'!D2451),0))</f>
        <v>5.8999996185302699</v>
      </c>
      <c r="I2450">
        <f>IF(E2450&lt;&gt;"",MAX('DDD Model Calculations'!$D$20-'Weather Data'!E2450,0),MAX('DDD Model Calculations'!$D$20-AVERAGE('Weather Data'!E2449,'Weather Data'!E2451),0))</f>
        <v>6.1999998092651403</v>
      </c>
      <c r="J2450">
        <f>IF(F2450&lt;&gt;"",MAX('DDD Model Calculations'!$D$20-'Weather Data'!F2450,0),MAX('DDD Model Calculations'!$D$20-AVERAGE('Weather Data'!F2449,'Weather Data'!F2451),0))</f>
        <v>8.6999998092651367</v>
      </c>
      <c r="K2450">
        <f>IF(G2450&lt;&gt;"",MAX('DDD Model Calculations'!$D$20-'Weather Data'!G2450,0),MAX('DDD Model Calculations'!$D$20-AVERAGE('Weather Data'!G2449,'Weather Data'!G2451),0))</f>
        <v>10.699999809265137</v>
      </c>
      <c r="L2450" s="2">
        <f t="shared" si="190"/>
        <v>44088</v>
      </c>
      <c r="M2450">
        <f t="shared" si="191"/>
        <v>24826.700004555285</v>
      </c>
      <c r="N2450">
        <f t="shared" si="192"/>
        <v>26017.199993744493</v>
      </c>
      <c r="O2450">
        <f t="shared" si="193"/>
        <v>29947.900003820658</v>
      </c>
      <c r="P2450">
        <f t="shared" si="194"/>
        <v>36837.05000282079</v>
      </c>
    </row>
    <row r="2451" spans="1:16" x14ac:dyDescent="0.4">
      <c r="A2451" s="1">
        <v>2020</v>
      </c>
      <c r="B2451" s="1">
        <v>9</v>
      </c>
      <c r="C2451" s="1">
        <v>15</v>
      </c>
      <c r="D2451" s="1">
        <v>12.39999961853027</v>
      </c>
      <c r="E2451" s="1">
        <v>11.30000019073486</v>
      </c>
      <c r="F2451" s="1">
        <v>8.5</v>
      </c>
      <c r="G2451" s="1">
        <v>14.10000038146973</v>
      </c>
      <c r="H2451">
        <f>IF(D2451&lt;&gt;"",MAX('DDD Model Calculations'!$D$20-'Weather Data'!D2451,0),MAX('DDD Model Calculations'!$D$20-AVERAGE('Weather Data'!D2450,'Weather Data'!D2452),0))</f>
        <v>5.6000003814697301</v>
      </c>
      <c r="I2451">
        <f>IF(E2451&lt;&gt;"",MAX('DDD Model Calculations'!$D$20-'Weather Data'!E2451,0),MAX('DDD Model Calculations'!$D$20-AVERAGE('Weather Data'!E2450,'Weather Data'!E2452),0))</f>
        <v>6.6999998092651403</v>
      </c>
      <c r="J2451">
        <f>IF(F2451&lt;&gt;"",MAX('DDD Model Calculations'!$D$20-'Weather Data'!F2451,0),MAX('DDD Model Calculations'!$D$20-AVERAGE('Weather Data'!F2450,'Weather Data'!F2452),0))</f>
        <v>9.5</v>
      </c>
      <c r="K2451">
        <f>IF(G2451&lt;&gt;"",MAX('DDD Model Calculations'!$D$20-'Weather Data'!G2451,0),MAX('DDD Model Calculations'!$D$20-AVERAGE('Weather Data'!G2450,'Weather Data'!G2452),0))</f>
        <v>3.8999996185302699</v>
      </c>
      <c r="L2451" s="2">
        <f t="shared" si="190"/>
        <v>44089</v>
      </c>
      <c r="M2451">
        <f t="shared" si="191"/>
        <v>24832.300004936755</v>
      </c>
      <c r="N2451">
        <f t="shared" si="192"/>
        <v>26023.899993553758</v>
      </c>
      <c r="O2451">
        <f t="shared" si="193"/>
        <v>29957.400003820658</v>
      </c>
      <c r="P2451">
        <f t="shared" si="194"/>
        <v>36840.95000243932</v>
      </c>
    </row>
    <row r="2452" spans="1:16" x14ac:dyDescent="0.4">
      <c r="A2452" s="1">
        <v>2020</v>
      </c>
      <c r="B2452" s="1">
        <v>9</v>
      </c>
      <c r="C2452" s="1">
        <v>16</v>
      </c>
      <c r="D2452" s="1">
        <v>19.79999923706055</v>
      </c>
      <c r="E2452" s="1">
        <v>17.60000038146973</v>
      </c>
      <c r="F2452" s="1">
        <v>15.39999961853027</v>
      </c>
      <c r="G2452" s="1">
        <v>8.3999996185302734</v>
      </c>
      <c r="H2452">
        <f>IF(D2452&lt;&gt;"",MAX('DDD Model Calculations'!$D$20-'Weather Data'!D2452,0),MAX('DDD Model Calculations'!$D$20-AVERAGE('Weather Data'!D2451,'Weather Data'!D2453),0))</f>
        <v>0</v>
      </c>
      <c r="I2452">
        <f>IF(E2452&lt;&gt;"",MAX('DDD Model Calculations'!$D$20-'Weather Data'!E2452,0),MAX('DDD Model Calculations'!$D$20-AVERAGE('Weather Data'!E2451,'Weather Data'!E2453),0))</f>
        <v>0.39999961853026988</v>
      </c>
      <c r="J2452">
        <f>IF(F2452&lt;&gt;"",MAX('DDD Model Calculations'!$D$20-'Weather Data'!F2452,0),MAX('DDD Model Calculations'!$D$20-AVERAGE('Weather Data'!F2451,'Weather Data'!F2453),0))</f>
        <v>2.6000003814697301</v>
      </c>
      <c r="K2452">
        <f>IF(G2452&lt;&gt;"",MAX('DDD Model Calculations'!$D$20-'Weather Data'!G2452,0),MAX('DDD Model Calculations'!$D$20-AVERAGE('Weather Data'!G2451,'Weather Data'!G2453),0))</f>
        <v>9.6000003814697266</v>
      </c>
      <c r="L2452" s="2">
        <f t="shared" si="190"/>
        <v>44090</v>
      </c>
      <c r="M2452">
        <f t="shared" si="191"/>
        <v>24832.300004936755</v>
      </c>
      <c r="N2452">
        <f t="shared" si="192"/>
        <v>26024.299993172288</v>
      </c>
      <c r="O2452">
        <f t="shared" si="193"/>
        <v>29960.000004202127</v>
      </c>
      <c r="P2452">
        <f t="shared" si="194"/>
        <v>36850.55000282079</v>
      </c>
    </row>
    <row r="2453" spans="1:16" x14ac:dyDescent="0.4">
      <c r="A2453" s="1">
        <v>2020</v>
      </c>
      <c r="B2453" s="1">
        <v>9</v>
      </c>
      <c r="C2453" s="1">
        <v>17</v>
      </c>
      <c r="D2453" s="1">
        <v>13.39999961853027</v>
      </c>
      <c r="E2453" s="1">
        <v>13.60000038146973</v>
      </c>
      <c r="F2453" s="1">
        <v>8.5</v>
      </c>
      <c r="G2453" s="1">
        <v>6.3000001907348633</v>
      </c>
      <c r="H2453">
        <f>IF(D2453&lt;&gt;"",MAX('DDD Model Calculations'!$D$20-'Weather Data'!D2453,0),MAX('DDD Model Calculations'!$D$20-AVERAGE('Weather Data'!D2452,'Weather Data'!D2454),0))</f>
        <v>4.6000003814697301</v>
      </c>
      <c r="I2453">
        <f>IF(E2453&lt;&gt;"",MAX('DDD Model Calculations'!$D$20-'Weather Data'!E2453,0),MAX('DDD Model Calculations'!$D$20-AVERAGE('Weather Data'!E2452,'Weather Data'!E2454),0))</f>
        <v>4.3999996185302699</v>
      </c>
      <c r="J2453">
        <f>IF(F2453&lt;&gt;"",MAX('DDD Model Calculations'!$D$20-'Weather Data'!F2453,0),MAX('DDD Model Calculations'!$D$20-AVERAGE('Weather Data'!F2452,'Weather Data'!F2454),0))</f>
        <v>9.5</v>
      </c>
      <c r="K2453">
        <f>IF(G2453&lt;&gt;"",MAX('DDD Model Calculations'!$D$20-'Weather Data'!G2453,0),MAX('DDD Model Calculations'!$D$20-AVERAGE('Weather Data'!G2452,'Weather Data'!G2454),0))</f>
        <v>11.699999809265137</v>
      </c>
      <c r="L2453" s="2">
        <f t="shared" si="190"/>
        <v>44091</v>
      </c>
      <c r="M2453">
        <f t="shared" si="191"/>
        <v>24836.900005318224</v>
      </c>
      <c r="N2453">
        <f t="shared" si="192"/>
        <v>26028.699992790818</v>
      </c>
      <c r="O2453">
        <f t="shared" si="193"/>
        <v>29969.500004202127</v>
      </c>
      <c r="P2453">
        <f t="shared" si="194"/>
        <v>36862.250002630055</v>
      </c>
    </row>
    <row r="2454" spans="1:16" x14ac:dyDescent="0.4">
      <c r="A2454" s="1">
        <v>2020</v>
      </c>
      <c r="B2454" s="1">
        <v>9</v>
      </c>
      <c r="C2454" s="1">
        <v>18</v>
      </c>
      <c r="D2454" s="1">
        <v>10.60000038146973</v>
      </c>
      <c r="E2454" s="1">
        <v>8.8999996185302734</v>
      </c>
      <c r="F2454" s="1">
        <v>8.3999996185302734</v>
      </c>
      <c r="G2454" s="1">
        <v>6.5999999046325684</v>
      </c>
      <c r="H2454">
        <f>IF(D2454&lt;&gt;"",MAX('DDD Model Calculations'!$D$20-'Weather Data'!D2454,0),MAX('DDD Model Calculations'!$D$20-AVERAGE('Weather Data'!D2453,'Weather Data'!D2455),0))</f>
        <v>7.3999996185302699</v>
      </c>
      <c r="I2454">
        <f>IF(E2454&lt;&gt;"",MAX('DDD Model Calculations'!$D$20-'Weather Data'!E2454,0),MAX('DDD Model Calculations'!$D$20-AVERAGE('Weather Data'!E2453,'Weather Data'!E2455),0))</f>
        <v>9.1000003814697266</v>
      </c>
      <c r="J2454">
        <f>IF(F2454&lt;&gt;"",MAX('DDD Model Calculations'!$D$20-'Weather Data'!F2454,0),MAX('DDD Model Calculations'!$D$20-AVERAGE('Weather Data'!F2453,'Weather Data'!F2455),0))</f>
        <v>9.6000003814697266</v>
      </c>
      <c r="K2454">
        <f>IF(G2454&lt;&gt;"",MAX('DDD Model Calculations'!$D$20-'Weather Data'!G2454,0),MAX('DDD Model Calculations'!$D$20-AVERAGE('Weather Data'!G2453,'Weather Data'!G2455),0))</f>
        <v>11.400000095367432</v>
      </c>
      <c r="L2454" s="2">
        <f t="shared" si="190"/>
        <v>44092</v>
      </c>
      <c r="M2454">
        <f t="shared" si="191"/>
        <v>24844.300004936755</v>
      </c>
      <c r="N2454">
        <f t="shared" si="192"/>
        <v>26037.799993172288</v>
      </c>
      <c r="O2454">
        <f t="shared" si="193"/>
        <v>29979.100004583597</v>
      </c>
      <c r="P2454">
        <f t="shared" si="194"/>
        <v>36873.650002725422</v>
      </c>
    </row>
    <row r="2455" spans="1:16" x14ac:dyDescent="0.4">
      <c r="A2455" s="1">
        <v>2020</v>
      </c>
      <c r="B2455" s="1">
        <v>9</v>
      </c>
      <c r="C2455" s="1">
        <v>19</v>
      </c>
      <c r="D2455" s="1">
        <v>8.8000001907348633</v>
      </c>
      <c r="E2455" s="1">
        <v>7.6999998092651367</v>
      </c>
      <c r="F2455" s="1">
        <v>6.6999998092651367</v>
      </c>
      <c r="G2455" s="1">
        <v>9.8000001907348633</v>
      </c>
      <c r="H2455">
        <f>IF(D2455&lt;&gt;"",MAX('DDD Model Calculations'!$D$20-'Weather Data'!D2455,0),MAX('DDD Model Calculations'!$D$20-AVERAGE('Weather Data'!D2454,'Weather Data'!D2456),0))</f>
        <v>9.1999998092651367</v>
      </c>
      <c r="I2455">
        <f>IF(E2455&lt;&gt;"",MAX('DDD Model Calculations'!$D$20-'Weather Data'!E2455,0),MAX('DDD Model Calculations'!$D$20-AVERAGE('Weather Data'!E2454,'Weather Data'!E2456),0))</f>
        <v>10.300000190734863</v>
      </c>
      <c r="J2455">
        <f>IF(F2455&lt;&gt;"",MAX('DDD Model Calculations'!$D$20-'Weather Data'!F2455,0),MAX('DDD Model Calculations'!$D$20-AVERAGE('Weather Data'!F2454,'Weather Data'!F2456),0))</f>
        <v>11.300000190734863</v>
      </c>
      <c r="K2455">
        <f>IF(G2455&lt;&gt;"",MAX('DDD Model Calculations'!$D$20-'Weather Data'!G2455,0),MAX('DDD Model Calculations'!$D$20-AVERAGE('Weather Data'!G2454,'Weather Data'!G2456),0))</f>
        <v>8.1999998092651367</v>
      </c>
      <c r="L2455" s="2">
        <f t="shared" si="190"/>
        <v>44093</v>
      </c>
      <c r="M2455">
        <f t="shared" si="191"/>
        <v>24853.50000474602</v>
      </c>
      <c r="N2455">
        <f t="shared" si="192"/>
        <v>26048.099993363023</v>
      </c>
      <c r="O2455">
        <f t="shared" si="193"/>
        <v>29990.400004774332</v>
      </c>
      <c r="P2455">
        <f t="shared" si="194"/>
        <v>36881.850002534688</v>
      </c>
    </row>
    <row r="2456" spans="1:16" x14ac:dyDescent="0.4">
      <c r="A2456" s="1">
        <v>2020</v>
      </c>
      <c r="B2456" s="1">
        <v>9</v>
      </c>
      <c r="C2456" s="1">
        <v>20</v>
      </c>
      <c r="D2456" s="1">
        <v>13</v>
      </c>
      <c r="E2456" s="1">
        <v>11.19999980926514</v>
      </c>
      <c r="F2456" s="1">
        <v>8.6000003814697266</v>
      </c>
      <c r="G2456" s="1">
        <v>10.89999961853027</v>
      </c>
      <c r="H2456">
        <f>IF(D2456&lt;&gt;"",MAX('DDD Model Calculations'!$D$20-'Weather Data'!D2456,0),MAX('DDD Model Calculations'!$D$20-AVERAGE('Weather Data'!D2455,'Weather Data'!D2457),0))</f>
        <v>5</v>
      </c>
      <c r="I2456">
        <f>IF(E2456&lt;&gt;"",MAX('DDD Model Calculations'!$D$20-'Weather Data'!E2456,0),MAX('DDD Model Calculations'!$D$20-AVERAGE('Weather Data'!E2455,'Weather Data'!E2457),0))</f>
        <v>6.8000001907348597</v>
      </c>
      <c r="J2456">
        <f>IF(F2456&lt;&gt;"",MAX('DDD Model Calculations'!$D$20-'Weather Data'!F2456,0),MAX('DDD Model Calculations'!$D$20-AVERAGE('Weather Data'!F2455,'Weather Data'!F2457),0))</f>
        <v>9.3999996185302734</v>
      </c>
      <c r="K2456">
        <f>IF(G2456&lt;&gt;"",MAX('DDD Model Calculations'!$D$20-'Weather Data'!G2456,0),MAX('DDD Model Calculations'!$D$20-AVERAGE('Weather Data'!G2455,'Weather Data'!G2457),0))</f>
        <v>7.1000003814697301</v>
      </c>
      <c r="L2456" s="2">
        <f t="shared" si="190"/>
        <v>44094</v>
      </c>
      <c r="M2456">
        <f t="shared" si="191"/>
        <v>24858.50000474602</v>
      </c>
      <c r="N2456">
        <f t="shared" si="192"/>
        <v>26054.899993553758</v>
      </c>
      <c r="O2456">
        <f t="shared" si="193"/>
        <v>29999.800004392862</v>
      </c>
      <c r="P2456">
        <f t="shared" si="194"/>
        <v>36888.950002916157</v>
      </c>
    </row>
    <row r="2457" spans="1:16" x14ac:dyDescent="0.4">
      <c r="A2457" s="1">
        <v>2020</v>
      </c>
      <c r="B2457" s="1">
        <v>9</v>
      </c>
      <c r="C2457" s="1">
        <v>21</v>
      </c>
      <c r="D2457" s="1">
        <v>11.80000019073486</v>
      </c>
      <c r="E2457" s="1">
        <v>12</v>
      </c>
      <c r="F2457" s="1">
        <v>9</v>
      </c>
      <c r="G2457" s="1">
        <v>17.79999923706055</v>
      </c>
      <c r="H2457">
        <f>IF(D2457&lt;&gt;"",MAX('DDD Model Calculations'!$D$20-'Weather Data'!D2457,0),MAX('DDD Model Calculations'!$D$20-AVERAGE('Weather Data'!D2456,'Weather Data'!D2458),0))</f>
        <v>6.1999998092651403</v>
      </c>
      <c r="I2457">
        <f>IF(E2457&lt;&gt;"",MAX('DDD Model Calculations'!$D$20-'Weather Data'!E2457,0),MAX('DDD Model Calculations'!$D$20-AVERAGE('Weather Data'!E2456,'Weather Data'!E2458),0))</f>
        <v>6</v>
      </c>
      <c r="J2457">
        <f>IF(F2457&lt;&gt;"",MAX('DDD Model Calculations'!$D$20-'Weather Data'!F2457,0),MAX('DDD Model Calculations'!$D$20-AVERAGE('Weather Data'!F2456,'Weather Data'!F2458),0))</f>
        <v>9</v>
      </c>
      <c r="K2457">
        <f>IF(G2457&lt;&gt;"",MAX('DDD Model Calculations'!$D$20-'Weather Data'!G2457,0),MAX('DDD Model Calculations'!$D$20-AVERAGE('Weather Data'!G2456,'Weather Data'!G2458),0))</f>
        <v>0.20000076293944957</v>
      </c>
      <c r="L2457" s="2">
        <f t="shared" si="190"/>
        <v>44095</v>
      </c>
      <c r="M2457">
        <f t="shared" si="191"/>
        <v>24864.700004555285</v>
      </c>
      <c r="N2457">
        <f t="shared" si="192"/>
        <v>26060.899993553758</v>
      </c>
      <c r="O2457">
        <f t="shared" si="193"/>
        <v>30008.800004392862</v>
      </c>
      <c r="P2457">
        <f t="shared" si="194"/>
        <v>36889.150003679097</v>
      </c>
    </row>
    <row r="2458" spans="1:16" x14ac:dyDescent="0.4">
      <c r="A2458" s="1">
        <v>2020</v>
      </c>
      <c r="B2458" s="1">
        <v>9</v>
      </c>
      <c r="C2458" s="1">
        <v>22</v>
      </c>
      <c r="D2458" s="1">
        <v>14.10000038146973</v>
      </c>
      <c r="E2458" s="1">
        <v>13</v>
      </c>
      <c r="F2458" s="1">
        <v>10.30000019073486</v>
      </c>
      <c r="G2458" s="1">
        <v>16.5</v>
      </c>
      <c r="H2458">
        <f>IF(D2458&lt;&gt;"",MAX('DDD Model Calculations'!$D$20-'Weather Data'!D2458,0),MAX('DDD Model Calculations'!$D$20-AVERAGE('Weather Data'!D2457,'Weather Data'!D2459),0))</f>
        <v>3.8999996185302699</v>
      </c>
      <c r="I2458">
        <f>IF(E2458&lt;&gt;"",MAX('DDD Model Calculations'!$D$20-'Weather Data'!E2458,0),MAX('DDD Model Calculations'!$D$20-AVERAGE('Weather Data'!E2457,'Weather Data'!E2459),0))</f>
        <v>5</v>
      </c>
      <c r="J2458">
        <f>IF(F2458&lt;&gt;"",MAX('DDD Model Calculations'!$D$20-'Weather Data'!F2458,0),MAX('DDD Model Calculations'!$D$20-AVERAGE('Weather Data'!F2457,'Weather Data'!F2459),0))</f>
        <v>7.6999998092651403</v>
      </c>
      <c r="K2458">
        <f>IF(G2458&lt;&gt;"",MAX('DDD Model Calculations'!$D$20-'Weather Data'!G2458,0),MAX('DDD Model Calculations'!$D$20-AVERAGE('Weather Data'!G2457,'Weather Data'!G2459),0))</f>
        <v>1.5</v>
      </c>
      <c r="L2458" s="2">
        <f t="shared" si="190"/>
        <v>44096</v>
      </c>
      <c r="M2458">
        <f t="shared" si="191"/>
        <v>24868.600004173815</v>
      </c>
      <c r="N2458">
        <f t="shared" si="192"/>
        <v>26065.899993553758</v>
      </c>
      <c r="O2458">
        <f t="shared" si="193"/>
        <v>30016.500004202127</v>
      </c>
      <c r="P2458">
        <f t="shared" si="194"/>
        <v>36890.650003679097</v>
      </c>
    </row>
    <row r="2459" spans="1:16" x14ac:dyDescent="0.4">
      <c r="A2459" s="1">
        <v>2020</v>
      </c>
      <c r="B2459" s="1">
        <v>9</v>
      </c>
      <c r="C2459" s="1">
        <v>23</v>
      </c>
      <c r="D2459" s="1">
        <v>19.89999961853027</v>
      </c>
      <c r="E2459" s="1">
        <v>16.70000076293945</v>
      </c>
      <c r="F2459" s="1">
        <v>16.10000038146973</v>
      </c>
      <c r="G2459" s="1">
        <v>14.69999980926514</v>
      </c>
      <c r="H2459">
        <f>IF(D2459&lt;&gt;"",MAX('DDD Model Calculations'!$D$20-'Weather Data'!D2459,0),MAX('DDD Model Calculations'!$D$20-AVERAGE('Weather Data'!D2458,'Weather Data'!D2460),0))</f>
        <v>0</v>
      </c>
      <c r="I2459">
        <f>IF(E2459&lt;&gt;"",MAX('DDD Model Calculations'!$D$20-'Weather Data'!E2459,0),MAX('DDD Model Calculations'!$D$20-AVERAGE('Weather Data'!E2458,'Weather Data'!E2460),0))</f>
        <v>1.2999992370605504</v>
      </c>
      <c r="J2459">
        <f>IF(F2459&lt;&gt;"",MAX('DDD Model Calculations'!$D$20-'Weather Data'!F2459,0),MAX('DDD Model Calculations'!$D$20-AVERAGE('Weather Data'!F2458,'Weather Data'!F2460),0))</f>
        <v>1.8999996185302699</v>
      </c>
      <c r="K2459">
        <f>IF(G2459&lt;&gt;"",MAX('DDD Model Calculations'!$D$20-'Weather Data'!G2459,0),MAX('DDD Model Calculations'!$D$20-AVERAGE('Weather Data'!G2458,'Weather Data'!G2460),0))</f>
        <v>3.3000001907348597</v>
      </c>
      <c r="L2459" s="2">
        <f t="shared" si="190"/>
        <v>44097</v>
      </c>
      <c r="M2459">
        <f t="shared" si="191"/>
        <v>24868.600004173815</v>
      </c>
      <c r="N2459">
        <f t="shared" si="192"/>
        <v>26067.199992790818</v>
      </c>
      <c r="O2459">
        <f t="shared" si="193"/>
        <v>30018.400003820658</v>
      </c>
      <c r="P2459">
        <f t="shared" si="194"/>
        <v>36893.950003869832</v>
      </c>
    </row>
    <row r="2460" spans="1:16" x14ac:dyDescent="0.4">
      <c r="A2460" s="1">
        <v>2020</v>
      </c>
      <c r="B2460" s="1">
        <v>9</v>
      </c>
      <c r="C2460" s="1">
        <v>24</v>
      </c>
      <c r="D2460" s="1">
        <v>18.5</v>
      </c>
      <c r="E2460" s="1">
        <v>18.39999961853027</v>
      </c>
      <c r="F2460" s="1">
        <v>13.69999980926514</v>
      </c>
      <c r="G2460" s="1">
        <v>10.10000038146973</v>
      </c>
      <c r="H2460">
        <f>IF(D2460&lt;&gt;"",MAX('DDD Model Calculations'!$D$20-'Weather Data'!D2460,0),MAX('DDD Model Calculations'!$D$20-AVERAGE('Weather Data'!D2459,'Weather Data'!D2461),0))</f>
        <v>0</v>
      </c>
      <c r="I2460">
        <f>IF(E2460&lt;&gt;"",MAX('DDD Model Calculations'!$D$20-'Weather Data'!E2460,0),MAX('DDD Model Calculations'!$D$20-AVERAGE('Weather Data'!E2459,'Weather Data'!E2461),0))</f>
        <v>0</v>
      </c>
      <c r="J2460">
        <f>IF(F2460&lt;&gt;"",MAX('DDD Model Calculations'!$D$20-'Weather Data'!F2460,0),MAX('DDD Model Calculations'!$D$20-AVERAGE('Weather Data'!F2459,'Weather Data'!F2461),0))</f>
        <v>4.3000001907348597</v>
      </c>
      <c r="K2460">
        <f>IF(G2460&lt;&gt;"",MAX('DDD Model Calculations'!$D$20-'Weather Data'!G2460,0),MAX('DDD Model Calculations'!$D$20-AVERAGE('Weather Data'!G2459,'Weather Data'!G2461),0))</f>
        <v>7.8999996185302699</v>
      </c>
      <c r="L2460" s="2">
        <f t="shared" si="190"/>
        <v>44098</v>
      </c>
      <c r="M2460">
        <f t="shared" si="191"/>
        <v>24868.600004173815</v>
      </c>
      <c r="N2460">
        <f t="shared" si="192"/>
        <v>26067.199992790818</v>
      </c>
      <c r="O2460">
        <f t="shared" si="193"/>
        <v>30022.700004011393</v>
      </c>
      <c r="P2460">
        <f t="shared" si="194"/>
        <v>36901.850003488362</v>
      </c>
    </row>
    <row r="2461" spans="1:16" x14ac:dyDescent="0.4">
      <c r="A2461" s="1">
        <v>2020</v>
      </c>
      <c r="B2461" s="1">
        <v>9</v>
      </c>
      <c r="C2461" s="1">
        <v>25</v>
      </c>
      <c r="D2461" s="1">
        <v>19.29999923706055</v>
      </c>
      <c r="E2461" s="1">
        <v>17.10000038146973</v>
      </c>
      <c r="F2461" s="1">
        <v>13.19999980926514</v>
      </c>
      <c r="G2461" s="1">
        <v>12.60000038146973</v>
      </c>
      <c r="H2461">
        <f>IF(D2461&lt;&gt;"",MAX('DDD Model Calculations'!$D$20-'Weather Data'!D2461,0),MAX('DDD Model Calculations'!$D$20-AVERAGE('Weather Data'!D2460,'Weather Data'!D2462),0))</f>
        <v>0</v>
      </c>
      <c r="I2461">
        <f>IF(E2461&lt;&gt;"",MAX('DDD Model Calculations'!$D$20-'Weather Data'!E2461,0),MAX('DDD Model Calculations'!$D$20-AVERAGE('Weather Data'!E2460,'Weather Data'!E2462),0))</f>
        <v>0.89999961853026988</v>
      </c>
      <c r="J2461">
        <f>IF(F2461&lt;&gt;"",MAX('DDD Model Calculations'!$D$20-'Weather Data'!F2461,0),MAX('DDD Model Calculations'!$D$20-AVERAGE('Weather Data'!F2460,'Weather Data'!F2462),0))</f>
        <v>4.8000001907348597</v>
      </c>
      <c r="K2461">
        <f>IF(G2461&lt;&gt;"",MAX('DDD Model Calculations'!$D$20-'Weather Data'!G2461,0),MAX('DDD Model Calculations'!$D$20-AVERAGE('Weather Data'!G2460,'Weather Data'!G2462),0))</f>
        <v>5.3999996185302699</v>
      </c>
      <c r="L2461" s="2">
        <f t="shared" si="190"/>
        <v>44099</v>
      </c>
      <c r="M2461">
        <f t="shared" si="191"/>
        <v>24868.600004173815</v>
      </c>
      <c r="N2461">
        <f t="shared" si="192"/>
        <v>26068.099992409348</v>
      </c>
      <c r="O2461">
        <f t="shared" si="193"/>
        <v>30027.500004202127</v>
      </c>
      <c r="P2461">
        <f t="shared" si="194"/>
        <v>36907.250003106892</v>
      </c>
    </row>
    <row r="2462" spans="1:16" x14ac:dyDescent="0.4">
      <c r="A2462" s="1">
        <v>2020</v>
      </c>
      <c r="B2462" s="1">
        <v>9</v>
      </c>
      <c r="C2462" s="1">
        <v>26</v>
      </c>
      <c r="D2462" s="1">
        <v>19</v>
      </c>
      <c r="E2462" s="1">
        <v>17.39999961853027</v>
      </c>
      <c r="F2462" s="1">
        <v>16.60000038146973</v>
      </c>
      <c r="G2462" s="1">
        <v>14</v>
      </c>
      <c r="H2462">
        <f>IF(D2462&lt;&gt;"",MAX('DDD Model Calculations'!$D$20-'Weather Data'!D2462,0),MAX('DDD Model Calculations'!$D$20-AVERAGE('Weather Data'!D2461,'Weather Data'!D2463),0))</f>
        <v>0</v>
      </c>
      <c r="I2462">
        <f>IF(E2462&lt;&gt;"",MAX('DDD Model Calculations'!$D$20-'Weather Data'!E2462,0),MAX('DDD Model Calculations'!$D$20-AVERAGE('Weather Data'!E2461,'Weather Data'!E2463),0))</f>
        <v>0.60000038146973012</v>
      </c>
      <c r="J2462">
        <f>IF(F2462&lt;&gt;"",MAX('DDD Model Calculations'!$D$20-'Weather Data'!F2462,0),MAX('DDD Model Calculations'!$D$20-AVERAGE('Weather Data'!F2461,'Weather Data'!F2463),0))</f>
        <v>1.3999996185302699</v>
      </c>
      <c r="K2462">
        <f>IF(G2462&lt;&gt;"",MAX('DDD Model Calculations'!$D$20-'Weather Data'!G2462,0),MAX('DDD Model Calculations'!$D$20-AVERAGE('Weather Data'!G2461,'Weather Data'!G2463),0))</f>
        <v>4</v>
      </c>
      <c r="L2462" s="2">
        <f t="shared" si="190"/>
        <v>44100</v>
      </c>
      <c r="M2462">
        <f t="shared" si="191"/>
        <v>24868.600004173815</v>
      </c>
      <c r="N2462">
        <f t="shared" si="192"/>
        <v>26068.699992790818</v>
      </c>
      <c r="O2462">
        <f t="shared" si="193"/>
        <v>30028.900003820658</v>
      </c>
      <c r="P2462">
        <f t="shared" si="194"/>
        <v>36911.250003106892</v>
      </c>
    </row>
    <row r="2463" spans="1:16" x14ac:dyDescent="0.4">
      <c r="A2463" s="1">
        <v>2020</v>
      </c>
      <c r="B2463" s="1">
        <v>9</v>
      </c>
      <c r="C2463" s="1">
        <v>27</v>
      </c>
      <c r="D2463" s="1">
        <v>23.39999961853027</v>
      </c>
      <c r="E2463" s="1">
        <v>20.39999961853027</v>
      </c>
      <c r="F2463" s="1">
        <v>20.89999961853027</v>
      </c>
      <c r="G2463" s="1">
        <v>14.80000019073486</v>
      </c>
      <c r="H2463">
        <f>IF(D2463&lt;&gt;"",MAX('DDD Model Calculations'!$D$20-'Weather Data'!D2463,0),MAX('DDD Model Calculations'!$D$20-AVERAGE('Weather Data'!D2462,'Weather Data'!D2464),0))</f>
        <v>0</v>
      </c>
      <c r="I2463">
        <f>IF(E2463&lt;&gt;"",MAX('DDD Model Calculations'!$D$20-'Weather Data'!E2463,0),MAX('DDD Model Calculations'!$D$20-AVERAGE('Weather Data'!E2462,'Weather Data'!E2464),0))</f>
        <v>0</v>
      </c>
      <c r="J2463">
        <f>IF(F2463&lt;&gt;"",MAX('DDD Model Calculations'!$D$20-'Weather Data'!F2463,0),MAX('DDD Model Calculations'!$D$20-AVERAGE('Weather Data'!F2462,'Weather Data'!F2464),0))</f>
        <v>0</v>
      </c>
      <c r="K2463">
        <f>IF(G2463&lt;&gt;"",MAX('DDD Model Calculations'!$D$20-'Weather Data'!G2463,0),MAX('DDD Model Calculations'!$D$20-AVERAGE('Weather Data'!G2462,'Weather Data'!G2464),0))</f>
        <v>3.1999998092651403</v>
      </c>
      <c r="L2463" s="2">
        <f t="shared" si="190"/>
        <v>44101</v>
      </c>
      <c r="M2463">
        <f t="shared" si="191"/>
        <v>24868.600004173815</v>
      </c>
      <c r="N2463">
        <f t="shared" si="192"/>
        <v>26068.699992790818</v>
      </c>
      <c r="O2463">
        <f t="shared" si="193"/>
        <v>30028.900003820658</v>
      </c>
      <c r="P2463">
        <f t="shared" si="194"/>
        <v>36914.450002916157</v>
      </c>
    </row>
    <row r="2464" spans="1:16" x14ac:dyDescent="0.4">
      <c r="A2464" s="1">
        <v>2020</v>
      </c>
      <c r="B2464" s="1">
        <v>9</v>
      </c>
      <c r="C2464" s="1">
        <v>28</v>
      </c>
      <c r="D2464" s="1">
        <v>20.70000076293945</v>
      </c>
      <c r="E2464" s="1">
        <v>17.60000038146973</v>
      </c>
      <c r="F2464" s="1">
        <v>20.29999923706055</v>
      </c>
      <c r="G2464" s="1">
        <v>10.80000019073486</v>
      </c>
      <c r="H2464">
        <f>IF(D2464&lt;&gt;"",MAX('DDD Model Calculations'!$D$20-'Weather Data'!D2464,0),MAX('DDD Model Calculations'!$D$20-AVERAGE('Weather Data'!D2463,'Weather Data'!D2465),0))</f>
        <v>0</v>
      </c>
      <c r="I2464">
        <f>IF(E2464&lt;&gt;"",MAX('DDD Model Calculations'!$D$20-'Weather Data'!E2464,0),MAX('DDD Model Calculations'!$D$20-AVERAGE('Weather Data'!E2463,'Weather Data'!E2465),0))</f>
        <v>0.39999961853026988</v>
      </c>
      <c r="J2464">
        <f>IF(F2464&lt;&gt;"",MAX('DDD Model Calculations'!$D$20-'Weather Data'!F2464,0),MAX('DDD Model Calculations'!$D$20-AVERAGE('Weather Data'!F2463,'Weather Data'!F2465),0))</f>
        <v>0</v>
      </c>
      <c r="K2464">
        <f>IF(G2464&lt;&gt;"",MAX('DDD Model Calculations'!$D$20-'Weather Data'!G2464,0),MAX('DDD Model Calculations'!$D$20-AVERAGE('Weather Data'!G2463,'Weather Data'!G2465),0))</f>
        <v>7.1999998092651403</v>
      </c>
      <c r="L2464" s="2">
        <f t="shared" si="190"/>
        <v>44102</v>
      </c>
      <c r="M2464">
        <f t="shared" si="191"/>
        <v>24868.600004173815</v>
      </c>
      <c r="N2464">
        <f t="shared" si="192"/>
        <v>26069.099992409348</v>
      </c>
      <c r="O2464">
        <f t="shared" si="193"/>
        <v>30028.900003820658</v>
      </c>
      <c r="P2464">
        <f t="shared" si="194"/>
        <v>36921.650002725422</v>
      </c>
    </row>
    <row r="2465" spans="1:16" x14ac:dyDescent="0.4">
      <c r="A2465" s="1">
        <v>2020</v>
      </c>
      <c r="B2465" s="1">
        <v>9</v>
      </c>
      <c r="C2465" s="1">
        <v>29</v>
      </c>
      <c r="D2465" s="1">
        <v>15.89999961853027</v>
      </c>
      <c r="E2465" s="1">
        <v>13.5</v>
      </c>
      <c r="F2465" s="1">
        <v>16.79999923706055</v>
      </c>
      <c r="G2465" s="1">
        <v>9.6000003814697266</v>
      </c>
      <c r="H2465">
        <f>IF(D2465&lt;&gt;"",MAX('DDD Model Calculations'!$D$20-'Weather Data'!D2465,0),MAX('DDD Model Calculations'!$D$20-AVERAGE('Weather Data'!D2464,'Weather Data'!D2466),0))</f>
        <v>2.1000003814697301</v>
      </c>
      <c r="I2465">
        <f>IF(E2465&lt;&gt;"",MAX('DDD Model Calculations'!$D$20-'Weather Data'!E2465,0),MAX('DDD Model Calculations'!$D$20-AVERAGE('Weather Data'!E2464,'Weather Data'!E2466),0))</f>
        <v>4.5</v>
      </c>
      <c r="J2465">
        <f>IF(F2465&lt;&gt;"",MAX('DDD Model Calculations'!$D$20-'Weather Data'!F2465,0),MAX('DDD Model Calculations'!$D$20-AVERAGE('Weather Data'!F2464,'Weather Data'!F2466),0))</f>
        <v>1.2000007629394496</v>
      </c>
      <c r="K2465">
        <f>IF(G2465&lt;&gt;"",MAX('DDD Model Calculations'!$D$20-'Weather Data'!G2465,0),MAX('DDD Model Calculations'!$D$20-AVERAGE('Weather Data'!G2464,'Weather Data'!G2466),0))</f>
        <v>8.3999996185302734</v>
      </c>
      <c r="L2465" s="2">
        <f t="shared" si="190"/>
        <v>44103</v>
      </c>
      <c r="M2465">
        <f t="shared" si="191"/>
        <v>24870.700004555285</v>
      </c>
      <c r="N2465">
        <f t="shared" si="192"/>
        <v>26073.599992409348</v>
      </c>
      <c r="O2465">
        <f t="shared" si="193"/>
        <v>30030.100004583597</v>
      </c>
      <c r="P2465">
        <f t="shared" si="194"/>
        <v>36930.050002343953</v>
      </c>
    </row>
    <row r="2466" spans="1:16" x14ac:dyDescent="0.4">
      <c r="A2466" s="1">
        <v>2020</v>
      </c>
      <c r="B2466" s="1">
        <v>9</v>
      </c>
      <c r="C2466" s="1">
        <v>30</v>
      </c>
      <c r="D2466" s="1">
        <v>14.60000038146973</v>
      </c>
      <c r="E2466" s="1">
        <v>11.19999980926514</v>
      </c>
      <c r="F2466" s="1">
        <v>13.30000019073486</v>
      </c>
      <c r="G2466" s="1">
        <v>9.6000003814697266</v>
      </c>
      <c r="H2466">
        <f>IF(D2466&lt;&gt;"",MAX('DDD Model Calculations'!$D$20-'Weather Data'!D2466,0),MAX('DDD Model Calculations'!$D$20-AVERAGE('Weather Data'!D2465,'Weather Data'!D2467),0))</f>
        <v>3.3999996185302699</v>
      </c>
      <c r="I2466">
        <f>IF(E2466&lt;&gt;"",MAX('DDD Model Calculations'!$D$20-'Weather Data'!E2466,0),MAX('DDD Model Calculations'!$D$20-AVERAGE('Weather Data'!E2465,'Weather Data'!E2467),0))</f>
        <v>6.8000001907348597</v>
      </c>
      <c r="J2466">
        <f>IF(F2466&lt;&gt;"",MAX('DDD Model Calculations'!$D$20-'Weather Data'!F2466,0),MAX('DDD Model Calculations'!$D$20-AVERAGE('Weather Data'!F2465,'Weather Data'!F2467),0))</f>
        <v>4.6999998092651403</v>
      </c>
      <c r="K2466">
        <f>IF(G2466&lt;&gt;"",MAX('DDD Model Calculations'!$D$20-'Weather Data'!G2466,0),MAX('DDD Model Calculations'!$D$20-AVERAGE('Weather Data'!G2465,'Weather Data'!G2467),0))</f>
        <v>8.3999996185302734</v>
      </c>
      <c r="L2466" s="2">
        <f t="shared" si="190"/>
        <v>44104</v>
      </c>
      <c r="M2466">
        <f t="shared" si="191"/>
        <v>24874.100004173815</v>
      </c>
      <c r="N2466">
        <f t="shared" si="192"/>
        <v>26080.399992600083</v>
      </c>
      <c r="O2466">
        <f t="shared" si="193"/>
        <v>30034.800004392862</v>
      </c>
      <c r="P2466">
        <f t="shared" si="194"/>
        <v>36938.450001962483</v>
      </c>
    </row>
    <row r="2467" spans="1:16" x14ac:dyDescent="0.4">
      <c r="A2467" s="1">
        <v>2020</v>
      </c>
      <c r="B2467" s="1">
        <v>10</v>
      </c>
      <c r="C2467" s="1">
        <v>1</v>
      </c>
      <c r="D2467" s="1">
        <v>13.10000038146973</v>
      </c>
      <c r="E2467" s="1">
        <v>11.69999980926514</v>
      </c>
      <c r="F2467" s="1">
        <v>12.89999961853027</v>
      </c>
      <c r="G2467" s="1">
        <v>4.6999998092651367</v>
      </c>
      <c r="H2467">
        <f>IF(D2467&lt;&gt;"",MAX('DDD Model Calculations'!$D$20-'Weather Data'!D2467,0),MAX('DDD Model Calculations'!$D$20-AVERAGE('Weather Data'!D2466,'Weather Data'!D2468),0))</f>
        <v>4.8999996185302699</v>
      </c>
      <c r="I2467">
        <f>IF(E2467&lt;&gt;"",MAX('DDD Model Calculations'!$D$20-'Weather Data'!E2467,0),MAX('DDD Model Calculations'!$D$20-AVERAGE('Weather Data'!E2466,'Weather Data'!E2468),0))</f>
        <v>6.3000001907348597</v>
      </c>
      <c r="J2467">
        <f>IF(F2467&lt;&gt;"",MAX('DDD Model Calculations'!$D$20-'Weather Data'!F2467,0),MAX('DDD Model Calculations'!$D$20-AVERAGE('Weather Data'!F2466,'Weather Data'!F2468),0))</f>
        <v>5.1000003814697301</v>
      </c>
      <c r="K2467">
        <f>IF(G2467&lt;&gt;"",MAX('DDD Model Calculations'!$D$20-'Weather Data'!G2467,0),MAX('DDD Model Calculations'!$D$20-AVERAGE('Weather Data'!G2466,'Weather Data'!G2468),0))</f>
        <v>13.300000190734863</v>
      </c>
      <c r="L2467" s="2">
        <f t="shared" si="190"/>
        <v>44105</v>
      </c>
      <c r="M2467">
        <f t="shared" si="191"/>
        <v>24879.000003792346</v>
      </c>
      <c r="N2467">
        <f t="shared" si="192"/>
        <v>26086.699992790818</v>
      </c>
      <c r="O2467">
        <f t="shared" si="193"/>
        <v>30039.900004774332</v>
      </c>
      <c r="P2467">
        <f t="shared" si="194"/>
        <v>36951.750002153218</v>
      </c>
    </row>
    <row r="2468" spans="1:16" x14ac:dyDescent="0.4">
      <c r="A2468" s="1">
        <v>2020</v>
      </c>
      <c r="B2468" s="1">
        <v>10</v>
      </c>
      <c r="C2468" s="1">
        <v>2</v>
      </c>
      <c r="D2468" s="1">
        <v>10.5</v>
      </c>
      <c r="E2468" s="1">
        <v>7.5999999046325684</v>
      </c>
      <c r="F2468" s="1">
        <v>7.5999999046325684</v>
      </c>
      <c r="G2468" s="1">
        <v>3.9000000953674321</v>
      </c>
      <c r="H2468">
        <f>IF(D2468&lt;&gt;"",MAX('DDD Model Calculations'!$D$20-'Weather Data'!D2468,0),MAX('DDD Model Calculations'!$D$20-AVERAGE('Weather Data'!D2467,'Weather Data'!D2469),0))</f>
        <v>7.5</v>
      </c>
      <c r="I2468">
        <f>IF(E2468&lt;&gt;"",MAX('DDD Model Calculations'!$D$20-'Weather Data'!E2468,0),MAX('DDD Model Calculations'!$D$20-AVERAGE('Weather Data'!E2467,'Weather Data'!E2469),0))</f>
        <v>10.400000095367432</v>
      </c>
      <c r="J2468">
        <f>IF(F2468&lt;&gt;"",MAX('DDD Model Calculations'!$D$20-'Weather Data'!F2468,0),MAX('DDD Model Calculations'!$D$20-AVERAGE('Weather Data'!F2467,'Weather Data'!F2469),0))</f>
        <v>10.400000095367432</v>
      </c>
      <c r="K2468">
        <f>IF(G2468&lt;&gt;"",MAX('DDD Model Calculations'!$D$20-'Weather Data'!G2468,0),MAX('DDD Model Calculations'!$D$20-AVERAGE('Weather Data'!G2467,'Weather Data'!G2469),0))</f>
        <v>14.099999904632568</v>
      </c>
      <c r="L2468" s="2">
        <f t="shared" si="190"/>
        <v>44106</v>
      </c>
      <c r="M2468">
        <f t="shared" si="191"/>
        <v>24886.500003792346</v>
      </c>
      <c r="N2468">
        <f t="shared" si="192"/>
        <v>26097.099992886186</v>
      </c>
      <c r="O2468">
        <f t="shared" si="193"/>
        <v>30050.300004869699</v>
      </c>
      <c r="P2468">
        <f t="shared" si="194"/>
        <v>36965.85000205785</v>
      </c>
    </row>
    <row r="2469" spans="1:16" x14ac:dyDescent="0.4">
      <c r="A2469" s="1">
        <v>2020</v>
      </c>
      <c r="B2469" s="1">
        <v>10</v>
      </c>
      <c r="C2469" s="1">
        <v>3</v>
      </c>
      <c r="D2469" s="1">
        <v>8.1999998092651367</v>
      </c>
      <c r="E2469" s="1">
        <v>7.6999998092651367</v>
      </c>
      <c r="F2469" s="1">
        <v>8</v>
      </c>
      <c r="G2469" s="1">
        <v>1.799999952316284</v>
      </c>
      <c r="H2469">
        <f>IF(D2469&lt;&gt;"",MAX('DDD Model Calculations'!$D$20-'Weather Data'!D2469,0),MAX('DDD Model Calculations'!$D$20-AVERAGE('Weather Data'!D2468,'Weather Data'!D2470),0))</f>
        <v>9.8000001907348633</v>
      </c>
      <c r="I2469">
        <f>IF(E2469&lt;&gt;"",MAX('DDD Model Calculations'!$D$20-'Weather Data'!E2469,0),MAX('DDD Model Calculations'!$D$20-AVERAGE('Weather Data'!E2468,'Weather Data'!E2470),0))</f>
        <v>10.300000190734863</v>
      </c>
      <c r="J2469">
        <f>IF(F2469&lt;&gt;"",MAX('DDD Model Calculations'!$D$20-'Weather Data'!F2469,0),MAX('DDD Model Calculations'!$D$20-AVERAGE('Weather Data'!F2468,'Weather Data'!F2470),0))</f>
        <v>10</v>
      </c>
      <c r="K2469">
        <f>IF(G2469&lt;&gt;"",MAX('DDD Model Calculations'!$D$20-'Weather Data'!G2469,0),MAX('DDD Model Calculations'!$D$20-AVERAGE('Weather Data'!G2468,'Weather Data'!G2470),0))</f>
        <v>16.200000047683716</v>
      </c>
      <c r="L2469" s="2">
        <f t="shared" si="190"/>
        <v>44107</v>
      </c>
      <c r="M2469">
        <f t="shared" si="191"/>
        <v>24896.30000398308</v>
      </c>
      <c r="N2469">
        <f t="shared" si="192"/>
        <v>26107.399993076921</v>
      </c>
      <c r="O2469">
        <f t="shared" si="193"/>
        <v>30060.300004869699</v>
      </c>
      <c r="P2469">
        <f t="shared" si="194"/>
        <v>36982.050002105534</v>
      </c>
    </row>
    <row r="2470" spans="1:16" x14ac:dyDescent="0.4">
      <c r="A2470" s="1">
        <v>2020</v>
      </c>
      <c r="B2470" s="1">
        <v>10</v>
      </c>
      <c r="C2470" s="1">
        <v>4</v>
      </c>
      <c r="D2470" s="1">
        <v>8.6000003814697266</v>
      </c>
      <c r="E2470" s="1">
        <v>8.1999998092651367</v>
      </c>
      <c r="F2470" s="1">
        <v>9.5</v>
      </c>
      <c r="G2470" s="1">
        <v>3.7000000476837158</v>
      </c>
      <c r="H2470">
        <f>IF(D2470&lt;&gt;"",MAX('DDD Model Calculations'!$D$20-'Weather Data'!D2470,0),MAX('DDD Model Calculations'!$D$20-AVERAGE('Weather Data'!D2469,'Weather Data'!D2471),0))</f>
        <v>9.3999996185302734</v>
      </c>
      <c r="I2470">
        <f>IF(E2470&lt;&gt;"",MAX('DDD Model Calculations'!$D$20-'Weather Data'!E2470,0),MAX('DDD Model Calculations'!$D$20-AVERAGE('Weather Data'!E2469,'Weather Data'!E2471),0))</f>
        <v>9.8000001907348633</v>
      </c>
      <c r="J2470">
        <f>IF(F2470&lt;&gt;"",MAX('DDD Model Calculations'!$D$20-'Weather Data'!F2470,0),MAX('DDD Model Calculations'!$D$20-AVERAGE('Weather Data'!F2469,'Weather Data'!F2471),0))</f>
        <v>8.5</v>
      </c>
      <c r="K2470">
        <f>IF(G2470&lt;&gt;"",MAX('DDD Model Calculations'!$D$20-'Weather Data'!G2470,0),MAX('DDD Model Calculations'!$D$20-AVERAGE('Weather Data'!G2469,'Weather Data'!G2471),0))</f>
        <v>14.299999952316284</v>
      </c>
      <c r="L2470" s="2">
        <f t="shared" si="190"/>
        <v>44108</v>
      </c>
      <c r="M2470">
        <f t="shared" si="191"/>
        <v>24905.700003601611</v>
      </c>
      <c r="N2470">
        <f t="shared" si="192"/>
        <v>26117.199993267655</v>
      </c>
      <c r="O2470">
        <f t="shared" si="193"/>
        <v>30068.800004869699</v>
      </c>
      <c r="P2470">
        <f t="shared" si="194"/>
        <v>36996.35000205785</v>
      </c>
    </row>
    <row r="2471" spans="1:16" x14ac:dyDescent="0.4">
      <c r="A2471" s="1">
        <v>2020</v>
      </c>
      <c r="B2471" s="1">
        <v>10</v>
      </c>
      <c r="C2471" s="1">
        <v>5</v>
      </c>
      <c r="D2471" s="1">
        <v>11.19999980926514</v>
      </c>
      <c r="E2471" s="1">
        <v>10</v>
      </c>
      <c r="F2471" s="1">
        <v>9.3000001907348633</v>
      </c>
      <c r="G2471" s="1">
        <v>12</v>
      </c>
      <c r="H2471">
        <f>IF(D2471&lt;&gt;"",MAX('DDD Model Calculations'!$D$20-'Weather Data'!D2471,0),MAX('DDD Model Calculations'!$D$20-AVERAGE('Weather Data'!D2470,'Weather Data'!D2472),0))</f>
        <v>6.8000001907348597</v>
      </c>
      <c r="I2471">
        <f>IF(E2471&lt;&gt;"",MAX('DDD Model Calculations'!$D$20-'Weather Data'!E2471,0),MAX('DDD Model Calculations'!$D$20-AVERAGE('Weather Data'!E2470,'Weather Data'!E2472),0))</f>
        <v>8</v>
      </c>
      <c r="J2471">
        <f>IF(F2471&lt;&gt;"",MAX('DDD Model Calculations'!$D$20-'Weather Data'!F2471,0),MAX('DDD Model Calculations'!$D$20-AVERAGE('Weather Data'!F2470,'Weather Data'!F2472),0))</f>
        <v>8.6999998092651367</v>
      </c>
      <c r="K2471">
        <f>IF(G2471&lt;&gt;"",MAX('DDD Model Calculations'!$D$20-'Weather Data'!G2471,0),MAX('DDD Model Calculations'!$D$20-AVERAGE('Weather Data'!G2470,'Weather Data'!G2472),0))</f>
        <v>6</v>
      </c>
      <c r="L2471" s="2">
        <f t="shared" si="190"/>
        <v>44109</v>
      </c>
      <c r="M2471">
        <f t="shared" si="191"/>
        <v>24912.500003792346</v>
      </c>
      <c r="N2471">
        <f t="shared" si="192"/>
        <v>26125.199993267655</v>
      </c>
      <c r="O2471">
        <f t="shared" si="193"/>
        <v>30077.500004678965</v>
      </c>
      <c r="P2471">
        <f t="shared" si="194"/>
        <v>37002.35000205785</v>
      </c>
    </row>
    <row r="2472" spans="1:16" x14ac:dyDescent="0.4">
      <c r="A2472" s="1">
        <v>2020</v>
      </c>
      <c r="B2472" s="1">
        <v>10</v>
      </c>
      <c r="C2472" s="1">
        <v>6</v>
      </c>
      <c r="D2472" s="1">
        <v>13.69999980926514</v>
      </c>
      <c r="E2472" s="1">
        <v>12.39999961853027</v>
      </c>
      <c r="F2472" s="1">
        <v>11</v>
      </c>
      <c r="G2472" s="1">
        <v>10.19999980926514</v>
      </c>
      <c r="H2472">
        <f>IF(D2472&lt;&gt;"",MAX('DDD Model Calculations'!$D$20-'Weather Data'!D2472,0),MAX('DDD Model Calculations'!$D$20-AVERAGE('Weather Data'!D2471,'Weather Data'!D2473),0))</f>
        <v>4.3000001907348597</v>
      </c>
      <c r="I2472">
        <f>IF(E2472&lt;&gt;"",MAX('DDD Model Calculations'!$D$20-'Weather Data'!E2472,0),MAX('DDD Model Calculations'!$D$20-AVERAGE('Weather Data'!E2471,'Weather Data'!E2473),0))</f>
        <v>5.6000003814697301</v>
      </c>
      <c r="J2472">
        <f>IF(F2472&lt;&gt;"",MAX('DDD Model Calculations'!$D$20-'Weather Data'!F2472,0),MAX('DDD Model Calculations'!$D$20-AVERAGE('Weather Data'!F2471,'Weather Data'!F2473),0))</f>
        <v>7</v>
      </c>
      <c r="K2472">
        <f>IF(G2472&lt;&gt;"",MAX('DDD Model Calculations'!$D$20-'Weather Data'!G2472,0),MAX('DDD Model Calculations'!$D$20-AVERAGE('Weather Data'!G2471,'Weather Data'!G2473),0))</f>
        <v>7.8000001907348597</v>
      </c>
      <c r="L2472" s="2">
        <f t="shared" si="190"/>
        <v>44110</v>
      </c>
      <c r="M2472">
        <f t="shared" si="191"/>
        <v>24916.80000398308</v>
      </c>
      <c r="N2472">
        <f t="shared" si="192"/>
        <v>26130.799993649125</v>
      </c>
      <c r="O2472">
        <f t="shared" si="193"/>
        <v>30084.500004678965</v>
      </c>
      <c r="P2472">
        <f t="shared" si="194"/>
        <v>37010.150002248585</v>
      </c>
    </row>
    <row r="2473" spans="1:16" x14ac:dyDescent="0.4">
      <c r="A2473" s="1">
        <v>2020</v>
      </c>
      <c r="B2473" s="1">
        <v>10</v>
      </c>
      <c r="C2473" s="1">
        <v>7</v>
      </c>
      <c r="D2473" s="1">
        <v>13.89999961853027</v>
      </c>
      <c r="E2473" s="1">
        <v>12.80000019073486</v>
      </c>
      <c r="F2473" s="1">
        <v>11.5</v>
      </c>
      <c r="G2473" s="1">
        <v>8.6000003814697266</v>
      </c>
      <c r="H2473">
        <f>IF(D2473&lt;&gt;"",MAX('DDD Model Calculations'!$D$20-'Weather Data'!D2473,0),MAX('DDD Model Calculations'!$D$20-AVERAGE('Weather Data'!D2472,'Weather Data'!D2474),0))</f>
        <v>4.1000003814697301</v>
      </c>
      <c r="I2473">
        <f>IF(E2473&lt;&gt;"",MAX('DDD Model Calculations'!$D$20-'Weather Data'!E2473,0),MAX('DDD Model Calculations'!$D$20-AVERAGE('Weather Data'!E2472,'Weather Data'!E2474),0))</f>
        <v>5.1999998092651403</v>
      </c>
      <c r="J2473">
        <f>IF(F2473&lt;&gt;"",MAX('DDD Model Calculations'!$D$20-'Weather Data'!F2473,0),MAX('DDD Model Calculations'!$D$20-AVERAGE('Weather Data'!F2472,'Weather Data'!F2474),0))</f>
        <v>6.5</v>
      </c>
      <c r="K2473">
        <f>IF(G2473&lt;&gt;"",MAX('DDD Model Calculations'!$D$20-'Weather Data'!G2473,0),MAX('DDD Model Calculations'!$D$20-AVERAGE('Weather Data'!G2472,'Weather Data'!G2474),0))</f>
        <v>9.3999996185302734</v>
      </c>
      <c r="L2473" s="2">
        <f t="shared" si="190"/>
        <v>44111</v>
      </c>
      <c r="M2473">
        <f t="shared" si="191"/>
        <v>24920.90000436455</v>
      </c>
      <c r="N2473">
        <f t="shared" si="192"/>
        <v>26135.99999345839</v>
      </c>
      <c r="O2473">
        <f t="shared" si="193"/>
        <v>30091.000004678965</v>
      </c>
      <c r="P2473">
        <f t="shared" si="194"/>
        <v>37019.550001867115</v>
      </c>
    </row>
    <row r="2474" spans="1:16" x14ac:dyDescent="0.4">
      <c r="A2474" s="1">
        <v>2020</v>
      </c>
      <c r="B2474" s="1">
        <v>10</v>
      </c>
      <c r="C2474" s="1">
        <v>8</v>
      </c>
      <c r="D2474" s="1">
        <v>10.89999961853027</v>
      </c>
      <c r="E2474" s="1">
        <v>10.69999980926514</v>
      </c>
      <c r="F2474" s="1">
        <v>5.0999999046325684</v>
      </c>
      <c r="G2474" s="1">
        <v>7</v>
      </c>
      <c r="H2474">
        <f>IF(D2474&lt;&gt;"",MAX('DDD Model Calculations'!$D$20-'Weather Data'!D2474,0),MAX('DDD Model Calculations'!$D$20-AVERAGE('Weather Data'!D2473,'Weather Data'!D2475),0))</f>
        <v>7.1000003814697301</v>
      </c>
      <c r="I2474">
        <f>IF(E2474&lt;&gt;"",MAX('DDD Model Calculations'!$D$20-'Weather Data'!E2474,0),MAX('DDD Model Calculations'!$D$20-AVERAGE('Weather Data'!E2473,'Weather Data'!E2475),0))</f>
        <v>7.3000001907348597</v>
      </c>
      <c r="J2474">
        <f>IF(F2474&lt;&gt;"",MAX('DDD Model Calculations'!$D$20-'Weather Data'!F2474,0),MAX('DDD Model Calculations'!$D$20-AVERAGE('Weather Data'!F2473,'Weather Data'!F2475),0))</f>
        <v>12.900000095367432</v>
      </c>
      <c r="K2474">
        <f>IF(G2474&lt;&gt;"",MAX('DDD Model Calculations'!$D$20-'Weather Data'!G2474,0),MAX('DDD Model Calculations'!$D$20-AVERAGE('Weather Data'!G2473,'Weather Data'!G2475),0))</f>
        <v>11</v>
      </c>
      <c r="L2474" s="2">
        <f t="shared" si="190"/>
        <v>44112</v>
      </c>
      <c r="M2474">
        <f t="shared" si="191"/>
        <v>24928.00000474602</v>
      </c>
      <c r="N2474">
        <f t="shared" si="192"/>
        <v>26143.299993649125</v>
      </c>
      <c r="O2474">
        <f t="shared" si="193"/>
        <v>30103.900004774332</v>
      </c>
      <c r="P2474">
        <f t="shared" si="194"/>
        <v>37030.550001867115</v>
      </c>
    </row>
    <row r="2475" spans="1:16" x14ac:dyDescent="0.4">
      <c r="A2475" s="1">
        <v>2020</v>
      </c>
      <c r="B2475" s="1">
        <v>10</v>
      </c>
      <c r="C2475" s="1">
        <v>9</v>
      </c>
      <c r="D2475" s="1">
        <v>10.60000038146973</v>
      </c>
      <c r="E2475" s="1">
        <v>10.80000019073486</v>
      </c>
      <c r="F2475" s="1">
        <v>7.3000001907348633</v>
      </c>
      <c r="G2475" s="1">
        <v>12.5</v>
      </c>
      <c r="H2475">
        <f>IF(D2475&lt;&gt;"",MAX('DDD Model Calculations'!$D$20-'Weather Data'!D2475,0),MAX('DDD Model Calculations'!$D$20-AVERAGE('Weather Data'!D2474,'Weather Data'!D2476),0))</f>
        <v>7.3999996185302699</v>
      </c>
      <c r="I2475">
        <f>IF(E2475&lt;&gt;"",MAX('DDD Model Calculations'!$D$20-'Weather Data'!E2475,0),MAX('DDD Model Calculations'!$D$20-AVERAGE('Weather Data'!E2474,'Weather Data'!E2476),0))</f>
        <v>7.1999998092651403</v>
      </c>
      <c r="J2475">
        <f>IF(F2475&lt;&gt;"",MAX('DDD Model Calculations'!$D$20-'Weather Data'!F2475,0),MAX('DDD Model Calculations'!$D$20-AVERAGE('Weather Data'!F2474,'Weather Data'!F2476),0))</f>
        <v>10.699999809265137</v>
      </c>
      <c r="K2475">
        <f>IF(G2475&lt;&gt;"",MAX('DDD Model Calculations'!$D$20-'Weather Data'!G2475,0),MAX('DDD Model Calculations'!$D$20-AVERAGE('Weather Data'!G2474,'Weather Data'!G2476),0))</f>
        <v>5.5</v>
      </c>
      <c r="L2475" s="2">
        <f t="shared" si="190"/>
        <v>44113</v>
      </c>
      <c r="M2475">
        <f t="shared" si="191"/>
        <v>24935.40000436455</v>
      </c>
      <c r="N2475">
        <f t="shared" si="192"/>
        <v>26150.49999345839</v>
      </c>
      <c r="O2475">
        <f t="shared" si="193"/>
        <v>30114.600004583597</v>
      </c>
      <c r="P2475">
        <f t="shared" si="194"/>
        <v>37036.050001867115</v>
      </c>
    </row>
    <row r="2476" spans="1:16" x14ac:dyDescent="0.4">
      <c r="A2476" s="1">
        <v>2020</v>
      </c>
      <c r="B2476" s="1">
        <v>10</v>
      </c>
      <c r="C2476" s="1">
        <v>10</v>
      </c>
      <c r="D2476" s="1">
        <v>15</v>
      </c>
      <c r="E2476" s="1">
        <v>14.30000019073486</v>
      </c>
      <c r="F2476" s="1">
        <v>14.60000038146973</v>
      </c>
      <c r="G2476" s="1">
        <v>6.9000000953674316</v>
      </c>
      <c r="H2476">
        <f>IF(D2476&lt;&gt;"",MAX('DDD Model Calculations'!$D$20-'Weather Data'!D2476,0),MAX('DDD Model Calculations'!$D$20-AVERAGE('Weather Data'!D2475,'Weather Data'!D2477),0))</f>
        <v>3</v>
      </c>
      <c r="I2476">
        <f>IF(E2476&lt;&gt;"",MAX('DDD Model Calculations'!$D$20-'Weather Data'!E2476,0),MAX('DDD Model Calculations'!$D$20-AVERAGE('Weather Data'!E2475,'Weather Data'!E2477),0))</f>
        <v>3.6999998092651403</v>
      </c>
      <c r="J2476">
        <f>IF(F2476&lt;&gt;"",MAX('DDD Model Calculations'!$D$20-'Weather Data'!F2476,0),MAX('DDD Model Calculations'!$D$20-AVERAGE('Weather Data'!F2475,'Weather Data'!F2477),0))</f>
        <v>3.3999996185302699</v>
      </c>
      <c r="K2476">
        <f>IF(G2476&lt;&gt;"",MAX('DDD Model Calculations'!$D$20-'Weather Data'!G2476,0),MAX('DDD Model Calculations'!$D$20-AVERAGE('Weather Data'!G2475,'Weather Data'!G2477),0))</f>
        <v>11.099999904632568</v>
      </c>
      <c r="L2476" s="2">
        <f t="shared" si="190"/>
        <v>44114</v>
      </c>
      <c r="M2476">
        <f t="shared" si="191"/>
        <v>24938.40000436455</v>
      </c>
      <c r="N2476">
        <f t="shared" si="192"/>
        <v>26154.199993267655</v>
      </c>
      <c r="O2476">
        <f t="shared" si="193"/>
        <v>30118.000004202127</v>
      </c>
      <c r="P2476">
        <f t="shared" si="194"/>
        <v>37047.150001771748</v>
      </c>
    </row>
    <row r="2477" spans="1:16" x14ac:dyDescent="0.4">
      <c r="A2477" s="1">
        <v>2020</v>
      </c>
      <c r="B2477" s="1">
        <v>10</v>
      </c>
      <c r="C2477" s="1">
        <v>11</v>
      </c>
      <c r="D2477" s="1">
        <v>8.6000003814697266</v>
      </c>
      <c r="E2477" s="1">
        <v>9.6999998092651367</v>
      </c>
      <c r="F2477" s="1">
        <v>6</v>
      </c>
      <c r="G2477" s="1">
        <v>7.8000001907348633</v>
      </c>
      <c r="H2477">
        <f>IF(D2477&lt;&gt;"",MAX('DDD Model Calculations'!$D$20-'Weather Data'!D2477,0),MAX('DDD Model Calculations'!$D$20-AVERAGE('Weather Data'!D2476,'Weather Data'!D2478),0))</f>
        <v>9.3999996185302734</v>
      </c>
      <c r="I2477">
        <f>IF(E2477&lt;&gt;"",MAX('DDD Model Calculations'!$D$20-'Weather Data'!E2477,0),MAX('DDD Model Calculations'!$D$20-AVERAGE('Weather Data'!E2476,'Weather Data'!E2478),0))</f>
        <v>8.3000001907348633</v>
      </c>
      <c r="J2477">
        <f>IF(F2477&lt;&gt;"",MAX('DDD Model Calculations'!$D$20-'Weather Data'!F2477,0),MAX('DDD Model Calculations'!$D$20-AVERAGE('Weather Data'!F2476,'Weather Data'!F2478),0))</f>
        <v>12</v>
      </c>
      <c r="K2477">
        <f>IF(G2477&lt;&gt;"",MAX('DDD Model Calculations'!$D$20-'Weather Data'!G2477,0),MAX('DDD Model Calculations'!$D$20-AVERAGE('Weather Data'!G2476,'Weather Data'!G2478),0))</f>
        <v>10.199999809265137</v>
      </c>
      <c r="L2477" s="2">
        <f t="shared" si="190"/>
        <v>44115</v>
      </c>
      <c r="M2477">
        <f t="shared" si="191"/>
        <v>24947.80000398308</v>
      </c>
      <c r="N2477">
        <f t="shared" si="192"/>
        <v>26162.49999345839</v>
      </c>
      <c r="O2477">
        <f t="shared" si="193"/>
        <v>30130.000004202127</v>
      </c>
      <c r="P2477">
        <f t="shared" si="194"/>
        <v>37057.350001581013</v>
      </c>
    </row>
    <row r="2478" spans="1:16" x14ac:dyDescent="0.4">
      <c r="A2478" s="1">
        <v>2020</v>
      </c>
      <c r="B2478" s="1">
        <v>10</v>
      </c>
      <c r="C2478" s="1">
        <v>12</v>
      </c>
      <c r="D2478" s="1">
        <v>12</v>
      </c>
      <c r="E2478" s="1">
        <v>14.39999961853027</v>
      </c>
      <c r="F2478" s="1">
        <v>7.3000001907348633</v>
      </c>
      <c r="G2478" s="1">
        <v>6.6999998092651367</v>
      </c>
      <c r="H2478">
        <f>IF(D2478&lt;&gt;"",MAX('DDD Model Calculations'!$D$20-'Weather Data'!D2478,0),MAX('DDD Model Calculations'!$D$20-AVERAGE('Weather Data'!D2477,'Weather Data'!D2479),0))</f>
        <v>6</v>
      </c>
      <c r="I2478">
        <f>IF(E2478&lt;&gt;"",MAX('DDD Model Calculations'!$D$20-'Weather Data'!E2478,0),MAX('DDD Model Calculations'!$D$20-AVERAGE('Weather Data'!E2477,'Weather Data'!E2479),0))</f>
        <v>3.6000003814697301</v>
      </c>
      <c r="J2478">
        <f>IF(F2478&lt;&gt;"",MAX('DDD Model Calculations'!$D$20-'Weather Data'!F2478,0),MAX('DDD Model Calculations'!$D$20-AVERAGE('Weather Data'!F2477,'Weather Data'!F2479),0))</f>
        <v>10.699999809265137</v>
      </c>
      <c r="K2478">
        <f>IF(G2478&lt;&gt;"",MAX('DDD Model Calculations'!$D$20-'Weather Data'!G2478,0),MAX('DDD Model Calculations'!$D$20-AVERAGE('Weather Data'!G2477,'Weather Data'!G2479),0))</f>
        <v>11.300000190734863</v>
      </c>
      <c r="L2478" s="2">
        <f t="shared" si="190"/>
        <v>44116</v>
      </c>
      <c r="M2478">
        <f t="shared" si="191"/>
        <v>24953.80000398308</v>
      </c>
      <c r="N2478">
        <f t="shared" si="192"/>
        <v>26166.09999383986</v>
      </c>
      <c r="O2478">
        <f t="shared" si="193"/>
        <v>30140.700004011393</v>
      </c>
      <c r="P2478">
        <f t="shared" si="194"/>
        <v>37068.650001771748</v>
      </c>
    </row>
    <row r="2479" spans="1:16" x14ac:dyDescent="0.4">
      <c r="A2479" s="1">
        <v>2020</v>
      </c>
      <c r="B2479" s="1">
        <v>10</v>
      </c>
      <c r="C2479" s="1">
        <v>13</v>
      </c>
      <c r="D2479" s="1">
        <v>14.10000038146973</v>
      </c>
      <c r="E2479" s="1">
        <v>12</v>
      </c>
      <c r="F2479" s="1">
        <v>9.6000003814697266</v>
      </c>
      <c r="G2479" s="1">
        <v>6.0999999046325684</v>
      </c>
      <c r="H2479">
        <f>IF(D2479&lt;&gt;"",MAX('DDD Model Calculations'!$D$20-'Weather Data'!D2479,0),MAX('DDD Model Calculations'!$D$20-AVERAGE('Weather Data'!D2478,'Weather Data'!D2480),0))</f>
        <v>3.8999996185302699</v>
      </c>
      <c r="I2479">
        <f>IF(E2479&lt;&gt;"",MAX('DDD Model Calculations'!$D$20-'Weather Data'!E2479,0),MAX('DDD Model Calculations'!$D$20-AVERAGE('Weather Data'!E2478,'Weather Data'!E2480),0))</f>
        <v>6</v>
      </c>
      <c r="J2479">
        <f>IF(F2479&lt;&gt;"",MAX('DDD Model Calculations'!$D$20-'Weather Data'!F2479,0),MAX('DDD Model Calculations'!$D$20-AVERAGE('Weather Data'!F2478,'Weather Data'!F2480),0))</f>
        <v>8.3999996185302734</v>
      </c>
      <c r="K2479">
        <f>IF(G2479&lt;&gt;"",MAX('DDD Model Calculations'!$D$20-'Weather Data'!G2479,0),MAX('DDD Model Calculations'!$D$20-AVERAGE('Weather Data'!G2478,'Weather Data'!G2480),0))</f>
        <v>11.900000095367432</v>
      </c>
      <c r="L2479" s="2">
        <f t="shared" si="190"/>
        <v>44117</v>
      </c>
      <c r="M2479">
        <f t="shared" si="191"/>
        <v>24957.700003601611</v>
      </c>
      <c r="N2479">
        <f t="shared" si="192"/>
        <v>26172.09999383986</v>
      </c>
      <c r="O2479">
        <f t="shared" si="193"/>
        <v>30149.100003629923</v>
      </c>
      <c r="P2479">
        <f t="shared" si="194"/>
        <v>37080.550001867115</v>
      </c>
    </row>
    <row r="2480" spans="1:16" x14ac:dyDescent="0.4">
      <c r="A2480" s="1">
        <v>2020</v>
      </c>
      <c r="B2480" s="1">
        <v>10</v>
      </c>
      <c r="C2480" s="1">
        <v>14</v>
      </c>
      <c r="D2480" s="1">
        <v>11.89999961853027</v>
      </c>
      <c r="E2480" s="1">
        <v>10.80000019073486</v>
      </c>
      <c r="F2480" s="1">
        <v>10</v>
      </c>
      <c r="G2480" s="1">
        <v>1.799999952316284</v>
      </c>
      <c r="H2480">
        <f>IF(D2480&lt;&gt;"",MAX('DDD Model Calculations'!$D$20-'Weather Data'!D2480,0),MAX('DDD Model Calculations'!$D$20-AVERAGE('Weather Data'!D2479,'Weather Data'!D2481),0))</f>
        <v>6.1000003814697301</v>
      </c>
      <c r="I2480">
        <f>IF(E2480&lt;&gt;"",MAX('DDD Model Calculations'!$D$20-'Weather Data'!E2480,0),MAX('DDD Model Calculations'!$D$20-AVERAGE('Weather Data'!E2479,'Weather Data'!E2481),0))</f>
        <v>7.1999998092651403</v>
      </c>
      <c r="J2480">
        <f>IF(F2480&lt;&gt;"",MAX('DDD Model Calculations'!$D$20-'Weather Data'!F2480,0),MAX('DDD Model Calculations'!$D$20-AVERAGE('Weather Data'!F2479,'Weather Data'!F2481),0))</f>
        <v>8</v>
      </c>
      <c r="K2480">
        <f>IF(G2480&lt;&gt;"",MAX('DDD Model Calculations'!$D$20-'Weather Data'!G2480,0),MAX('DDD Model Calculations'!$D$20-AVERAGE('Weather Data'!G2479,'Weather Data'!G2481),0))</f>
        <v>16.200000047683716</v>
      </c>
      <c r="L2480" s="2">
        <f t="shared" si="190"/>
        <v>44118</v>
      </c>
      <c r="M2480">
        <f t="shared" si="191"/>
        <v>24963.80000398308</v>
      </c>
      <c r="N2480">
        <f t="shared" si="192"/>
        <v>26179.299993649125</v>
      </c>
      <c r="O2480">
        <f t="shared" si="193"/>
        <v>30157.100003629923</v>
      </c>
      <c r="P2480">
        <f t="shared" si="194"/>
        <v>37096.750001914799</v>
      </c>
    </row>
    <row r="2481" spans="1:16" x14ac:dyDescent="0.4">
      <c r="A2481" s="1">
        <v>2020</v>
      </c>
      <c r="B2481" s="1">
        <v>10</v>
      </c>
      <c r="C2481" s="1">
        <v>15</v>
      </c>
      <c r="D2481" s="1">
        <v>12.10000038146973</v>
      </c>
      <c r="E2481" s="1">
        <v>11.30000019073486</v>
      </c>
      <c r="F2481" s="1">
        <v>13.69999980926514</v>
      </c>
      <c r="G2481" s="1">
        <v>1.700000047683716</v>
      </c>
      <c r="H2481">
        <f>IF(D2481&lt;&gt;"",MAX('DDD Model Calculations'!$D$20-'Weather Data'!D2481,0),MAX('DDD Model Calculations'!$D$20-AVERAGE('Weather Data'!D2480,'Weather Data'!D2482),0))</f>
        <v>5.8999996185302699</v>
      </c>
      <c r="I2481">
        <f>IF(E2481&lt;&gt;"",MAX('DDD Model Calculations'!$D$20-'Weather Data'!E2481,0),MAX('DDD Model Calculations'!$D$20-AVERAGE('Weather Data'!E2480,'Weather Data'!E2482),0))</f>
        <v>6.6999998092651403</v>
      </c>
      <c r="J2481">
        <f>IF(F2481&lt;&gt;"",MAX('DDD Model Calculations'!$D$20-'Weather Data'!F2481,0),MAX('DDD Model Calculations'!$D$20-AVERAGE('Weather Data'!F2480,'Weather Data'!F2482),0))</f>
        <v>4.3000001907348597</v>
      </c>
      <c r="K2481">
        <f>IF(G2481&lt;&gt;"",MAX('DDD Model Calculations'!$D$20-'Weather Data'!G2481,0),MAX('DDD Model Calculations'!$D$20-AVERAGE('Weather Data'!G2480,'Weather Data'!G2482),0))</f>
        <v>16.299999952316284</v>
      </c>
      <c r="L2481" s="2">
        <f t="shared" si="190"/>
        <v>44119</v>
      </c>
      <c r="M2481">
        <f t="shared" si="191"/>
        <v>24969.700003601611</v>
      </c>
      <c r="N2481">
        <f t="shared" si="192"/>
        <v>26185.99999345839</v>
      </c>
      <c r="O2481">
        <f t="shared" si="193"/>
        <v>30161.400003820658</v>
      </c>
      <c r="P2481">
        <f t="shared" si="194"/>
        <v>37113.050001867115</v>
      </c>
    </row>
    <row r="2482" spans="1:16" x14ac:dyDescent="0.4">
      <c r="A2482" s="1">
        <v>2020</v>
      </c>
      <c r="B2482" s="1">
        <v>10</v>
      </c>
      <c r="C2482" s="1">
        <v>16</v>
      </c>
      <c r="D2482" s="1">
        <v>7.4000000953674316</v>
      </c>
      <c r="E2482" s="1">
        <v>5.8000001907348633</v>
      </c>
      <c r="F2482" s="1">
        <v>4.8000001907348633</v>
      </c>
      <c r="G2482" s="1">
        <v>-0.10000000149011611</v>
      </c>
      <c r="H2482">
        <f>IF(D2482&lt;&gt;"",MAX('DDD Model Calculations'!$D$20-'Weather Data'!D2482,0),MAX('DDD Model Calculations'!$D$20-AVERAGE('Weather Data'!D2481,'Weather Data'!D2483),0))</f>
        <v>10.599999904632568</v>
      </c>
      <c r="I2482">
        <f>IF(E2482&lt;&gt;"",MAX('DDD Model Calculations'!$D$20-'Weather Data'!E2482,0),MAX('DDD Model Calculations'!$D$20-AVERAGE('Weather Data'!E2481,'Weather Data'!E2483),0))</f>
        <v>12.199999809265137</v>
      </c>
      <c r="J2482">
        <f>IF(F2482&lt;&gt;"",MAX('DDD Model Calculations'!$D$20-'Weather Data'!F2482,0),MAX('DDD Model Calculations'!$D$20-AVERAGE('Weather Data'!F2481,'Weather Data'!F2483),0))</f>
        <v>13.199999809265137</v>
      </c>
      <c r="K2482">
        <f>IF(G2482&lt;&gt;"",MAX('DDD Model Calculations'!$D$20-'Weather Data'!G2482,0),MAX('DDD Model Calculations'!$D$20-AVERAGE('Weather Data'!G2481,'Weather Data'!G2483),0))</f>
        <v>18.100000001490116</v>
      </c>
      <c r="L2482" s="2">
        <f t="shared" si="190"/>
        <v>44120</v>
      </c>
      <c r="M2482">
        <f t="shared" si="191"/>
        <v>24980.300003506243</v>
      </c>
      <c r="N2482">
        <f t="shared" si="192"/>
        <v>26198.199993267655</v>
      </c>
      <c r="O2482">
        <f t="shared" si="193"/>
        <v>30174.600003629923</v>
      </c>
      <c r="P2482">
        <f t="shared" si="194"/>
        <v>37131.150001868606</v>
      </c>
    </row>
    <row r="2483" spans="1:16" x14ac:dyDescent="0.4">
      <c r="A2483" s="1">
        <v>2020</v>
      </c>
      <c r="B2483" s="1">
        <v>10</v>
      </c>
      <c r="C2483" s="1">
        <v>17</v>
      </c>
      <c r="D2483" s="1">
        <v>8.1000003814697266</v>
      </c>
      <c r="E2483" s="1">
        <v>5.8000001907348633</v>
      </c>
      <c r="F2483" s="1">
        <v>6.5999999046325684</v>
      </c>
      <c r="G2483" s="1">
        <v>-1.3999999761581421</v>
      </c>
      <c r="H2483">
        <f>IF(D2483&lt;&gt;"",MAX('DDD Model Calculations'!$D$20-'Weather Data'!D2483,0),MAX('DDD Model Calculations'!$D$20-AVERAGE('Weather Data'!D2482,'Weather Data'!D2484),0))</f>
        <v>9.8999996185302734</v>
      </c>
      <c r="I2483">
        <f>IF(E2483&lt;&gt;"",MAX('DDD Model Calculations'!$D$20-'Weather Data'!E2483,0),MAX('DDD Model Calculations'!$D$20-AVERAGE('Weather Data'!E2482,'Weather Data'!E2484),0))</f>
        <v>12.199999809265137</v>
      </c>
      <c r="J2483">
        <f>IF(F2483&lt;&gt;"",MAX('DDD Model Calculations'!$D$20-'Weather Data'!F2483,0),MAX('DDD Model Calculations'!$D$20-AVERAGE('Weather Data'!F2482,'Weather Data'!F2484),0))</f>
        <v>11.400000095367432</v>
      </c>
      <c r="K2483">
        <f>IF(G2483&lt;&gt;"",MAX('DDD Model Calculations'!$D$20-'Weather Data'!G2483,0),MAX('DDD Model Calculations'!$D$20-AVERAGE('Weather Data'!G2482,'Weather Data'!G2484),0))</f>
        <v>19.399999976158142</v>
      </c>
      <c r="L2483" s="2">
        <f t="shared" si="190"/>
        <v>44121</v>
      </c>
      <c r="M2483">
        <f t="shared" si="191"/>
        <v>24990.200003124774</v>
      </c>
      <c r="N2483">
        <f t="shared" si="192"/>
        <v>26210.399993076921</v>
      </c>
      <c r="O2483">
        <f t="shared" si="193"/>
        <v>30186.00000372529</v>
      </c>
      <c r="P2483">
        <f t="shared" si="194"/>
        <v>37150.550001844764</v>
      </c>
    </row>
    <row r="2484" spans="1:16" x14ac:dyDescent="0.4">
      <c r="A2484" s="1">
        <v>2020</v>
      </c>
      <c r="B2484" s="1">
        <v>10</v>
      </c>
      <c r="C2484" s="1">
        <v>18</v>
      </c>
      <c r="D2484" s="1">
        <v>10.30000019073486</v>
      </c>
      <c r="E2484" s="1">
        <v>9.6000003814697266</v>
      </c>
      <c r="F2484" s="1">
        <v>8.3999996185302734</v>
      </c>
      <c r="G2484" s="1">
        <v>-1.1000000238418579</v>
      </c>
      <c r="H2484">
        <f>IF(D2484&lt;&gt;"",MAX('DDD Model Calculations'!$D$20-'Weather Data'!D2484,0),MAX('DDD Model Calculations'!$D$20-AVERAGE('Weather Data'!D2483,'Weather Data'!D2485),0))</f>
        <v>7.6999998092651403</v>
      </c>
      <c r="I2484">
        <f>IF(E2484&lt;&gt;"",MAX('DDD Model Calculations'!$D$20-'Weather Data'!E2484,0),MAX('DDD Model Calculations'!$D$20-AVERAGE('Weather Data'!E2483,'Weather Data'!E2485),0))</f>
        <v>8.3999996185302734</v>
      </c>
      <c r="J2484">
        <f>IF(F2484&lt;&gt;"",MAX('DDD Model Calculations'!$D$20-'Weather Data'!F2484,0),MAX('DDD Model Calculations'!$D$20-AVERAGE('Weather Data'!F2483,'Weather Data'!F2485),0))</f>
        <v>9.6000003814697266</v>
      </c>
      <c r="K2484">
        <f>IF(G2484&lt;&gt;"",MAX('DDD Model Calculations'!$D$20-'Weather Data'!G2484,0),MAX('DDD Model Calculations'!$D$20-AVERAGE('Weather Data'!G2483,'Weather Data'!G2485),0))</f>
        <v>19.100000023841858</v>
      </c>
      <c r="L2484" s="2">
        <f t="shared" si="190"/>
        <v>44122</v>
      </c>
      <c r="M2484">
        <f t="shared" si="191"/>
        <v>24997.900002934039</v>
      </c>
      <c r="N2484">
        <f t="shared" si="192"/>
        <v>26218.799992695451</v>
      </c>
      <c r="O2484">
        <f t="shared" si="193"/>
        <v>30195.60000410676</v>
      </c>
      <c r="P2484">
        <f t="shared" si="194"/>
        <v>37169.650001868606</v>
      </c>
    </row>
    <row r="2485" spans="1:16" x14ac:dyDescent="0.4">
      <c r="A2485" s="1">
        <v>2020</v>
      </c>
      <c r="B2485" s="1">
        <v>10</v>
      </c>
      <c r="C2485" s="1">
        <v>19</v>
      </c>
      <c r="D2485" s="1">
        <v>7</v>
      </c>
      <c r="E2485" s="1">
        <v>6.4000000953674316</v>
      </c>
      <c r="F2485" s="1">
        <v>9</v>
      </c>
      <c r="G2485" s="1">
        <v>-1.6000000238418579</v>
      </c>
      <c r="H2485">
        <f>IF(D2485&lt;&gt;"",MAX('DDD Model Calculations'!$D$20-'Weather Data'!D2485,0),MAX('DDD Model Calculations'!$D$20-AVERAGE('Weather Data'!D2484,'Weather Data'!D2486),0))</f>
        <v>11</v>
      </c>
      <c r="I2485">
        <f>IF(E2485&lt;&gt;"",MAX('DDD Model Calculations'!$D$20-'Weather Data'!E2485,0),MAX('DDD Model Calculations'!$D$20-AVERAGE('Weather Data'!E2484,'Weather Data'!E2486),0))</f>
        <v>11.599999904632568</v>
      </c>
      <c r="J2485">
        <f>IF(F2485&lt;&gt;"",MAX('DDD Model Calculations'!$D$20-'Weather Data'!F2485,0),MAX('DDD Model Calculations'!$D$20-AVERAGE('Weather Data'!F2484,'Weather Data'!F2486),0))</f>
        <v>9</v>
      </c>
      <c r="K2485">
        <f>IF(G2485&lt;&gt;"",MAX('DDD Model Calculations'!$D$20-'Weather Data'!G2485,0),MAX('DDD Model Calculations'!$D$20-AVERAGE('Weather Data'!G2484,'Weather Data'!G2486),0))</f>
        <v>19.600000023841858</v>
      </c>
      <c r="L2485" s="2">
        <f t="shared" si="190"/>
        <v>44123</v>
      </c>
      <c r="M2485">
        <f t="shared" si="191"/>
        <v>25008.900002934039</v>
      </c>
      <c r="N2485">
        <f t="shared" si="192"/>
        <v>26230.399992600083</v>
      </c>
      <c r="O2485">
        <f t="shared" si="193"/>
        <v>30204.60000410676</v>
      </c>
      <c r="P2485">
        <f t="shared" si="194"/>
        <v>37189.250001892447</v>
      </c>
    </row>
    <row r="2486" spans="1:16" x14ac:dyDescent="0.4">
      <c r="A2486" s="1">
        <v>2020</v>
      </c>
      <c r="B2486" s="1">
        <v>10</v>
      </c>
      <c r="C2486" s="1">
        <v>20</v>
      </c>
      <c r="D2486" s="1">
        <v>8.8000001907348633</v>
      </c>
      <c r="E2486" s="1">
        <v>8.3999996185302734</v>
      </c>
      <c r="F2486" s="1">
        <v>5.8000001907348633</v>
      </c>
      <c r="G2486" s="1">
        <v>-2.7000000476837158</v>
      </c>
      <c r="H2486">
        <f>IF(D2486&lt;&gt;"",MAX('DDD Model Calculations'!$D$20-'Weather Data'!D2486,0),MAX('DDD Model Calculations'!$D$20-AVERAGE('Weather Data'!D2485,'Weather Data'!D2487),0))</f>
        <v>9.1999998092651367</v>
      </c>
      <c r="I2486">
        <f>IF(E2486&lt;&gt;"",MAX('DDD Model Calculations'!$D$20-'Weather Data'!E2486,0),MAX('DDD Model Calculations'!$D$20-AVERAGE('Weather Data'!E2485,'Weather Data'!E2487),0))</f>
        <v>9.6000003814697266</v>
      </c>
      <c r="J2486">
        <f>IF(F2486&lt;&gt;"",MAX('DDD Model Calculations'!$D$20-'Weather Data'!F2486,0),MAX('DDD Model Calculations'!$D$20-AVERAGE('Weather Data'!F2485,'Weather Data'!F2487),0))</f>
        <v>12.199999809265137</v>
      </c>
      <c r="K2486">
        <f>IF(G2486&lt;&gt;"",MAX('DDD Model Calculations'!$D$20-'Weather Data'!G2486,0),MAX('DDD Model Calculations'!$D$20-AVERAGE('Weather Data'!G2485,'Weather Data'!G2487),0))</f>
        <v>20.700000047683716</v>
      </c>
      <c r="L2486" s="2">
        <f t="shared" si="190"/>
        <v>44124</v>
      </c>
      <c r="M2486">
        <f t="shared" si="191"/>
        <v>25018.100002743304</v>
      </c>
      <c r="N2486">
        <f t="shared" si="192"/>
        <v>26239.999992981553</v>
      </c>
      <c r="O2486">
        <f t="shared" si="193"/>
        <v>30216.800003916025</v>
      </c>
      <c r="P2486">
        <f t="shared" si="194"/>
        <v>37209.950001940131</v>
      </c>
    </row>
    <row r="2487" spans="1:16" x14ac:dyDescent="0.4">
      <c r="A2487" s="1">
        <v>2020</v>
      </c>
      <c r="B2487" s="1">
        <v>10</v>
      </c>
      <c r="C2487" s="1">
        <v>21</v>
      </c>
      <c r="D2487" s="1">
        <v>12.19999980926514</v>
      </c>
      <c r="E2487" s="1">
        <v>10.30000019073486</v>
      </c>
      <c r="F2487" s="1">
        <v>9.8000001907348633</v>
      </c>
      <c r="G2487" s="1">
        <v>1.6000000238418579</v>
      </c>
      <c r="H2487">
        <f>IF(D2487&lt;&gt;"",MAX('DDD Model Calculations'!$D$20-'Weather Data'!D2487,0),MAX('DDD Model Calculations'!$D$20-AVERAGE('Weather Data'!D2486,'Weather Data'!D2488),0))</f>
        <v>5.8000001907348597</v>
      </c>
      <c r="I2487">
        <f>IF(E2487&lt;&gt;"",MAX('DDD Model Calculations'!$D$20-'Weather Data'!E2487,0),MAX('DDD Model Calculations'!$D$20-AVERAGE('Weather Data'!E2486,'Weather Data'!E2488),0))</f>
        <v>7.6999998092651403</v>
      </c>
      <c r="J2487">
        <f>IF(F2487&lt;&gt;"",MAX('DDD Model Calculations'!$D$20-'Weather Data'!F2487,0),MAX('DDD Model Calculations'!$D$20-AVERAGE('Weather Data'!F2486,'Weather Data'!F2488),0))</f>
        <v>8.1999998092651367</v>
      </c>
      <c r="K2487">
        <f>IF(G2487&lt;&gt;"",MAX('DDD Model Calculations'!$D$20-'Weather Data'!G2487,0),MAX('DDD Model Calculations'!$D$20-AVERAGE('Weather Data'!G2486,'Weather Data'!G2488),0))</f>
        <v>16.399999976158142</v>
      </c>
      <c r="L2487" s="2">
        <f t="shared" si="190"/>
        <v>44125</v>
      </c>
      <c r="M2487">
        <f t="shared" si="191"/>
        <v>25023.900002934039</v>
      </c>
      <c r="N2487">
        <f t="shared" si="192"/>
        <v>26247.699992790818</v>
      </c>
      <c r="O2487">
        <f t="shared" si="193"/>
        <v>30225.00000372529</v>
      </c>
      <c r="P2487">
        <f t="shared" si="194"/>
        <v>37226.350001916289</v>
      </c>
    </row>
    <row r="2488" spans="1:16" x14ac:dyDescent="0.4">
      <c r="A2488" s="1">
        <v>2020</v>
      </c>
      <c r="B2488" s="1">
        <v>10</v>
      </c>
      <c r="C2488" s="1">
        <v>22</v>
      </c>
      <c r="D2488" s="1">
        <v>10.39999961853027</v>
      </c>
      <c r="E2488" s="1">
        <v>10</v>
      </c>
      <c r="F2488" s="1">
        <v>7.1999998092651367</v>
      </c>
      <c r="G2488" s="1">
        <v>0.80000001192092896</v>
      </c>
      <c r="H2488">
        <f>IF(D2488&lt;&gt;"",MAX('DDD Model Calculations'!$D$20-'Weather Data'!D2488,0),MAX('DDD Model Calculations'!$D$20-AVERAGE('Weather Data'!D2487,'Weather Data'!D2489),0))</f>
        <v>7.6000003814697301</v>
      </c>
      <c r="I2488">
        <f>IF(E2488&lt;&gt;"",MAX('DDD Model Calculations'!$D$20-'Weather Data'!E2488,0),MAX('DDD Model Calculations'!$D$20-AVERAGE('Weather Data'!E2487,'Weather Data'!E2489),0))</f>
        <v>8</v>
      </c>
      <c r="J2488">
        <f>IF(F2488&lt;&gt;"",MAX('DDD Model Calculations'!$D$20-'Weather Data'!F2488,0),MAX('DDD Model Calculations'!$D$20-AVERAGE('Weather Data'!F2487,'Weather Data'!F2489),0))</f>
        <v>10.800000190734863</v>
      </c>
      <c r="K2488">
        <f>IF(G2488&lt;&gt;"",MAX('DDD Model Calculations'!$D$20-'Weather Data'!G2488,0),MAX('DDD Model Calculations'!$D$20-AVERAGE('Weather Data'!G2487,'Weather Data'!G2489),0))</f>
        <v>17.199999988079071</v>
      </c>
      <c r="L2488" s="2">
        <f t="shared" si="190"/>
        <v>44126</v>
      </c>
      <c r="M2488">
        <f t="shared" si="191"/>
        <v>25031.500003315508</v>
      </c>
      <c r="N2488">
        <f t="shared" si="192"/>
        <v>26255.699992790818</v>
      </c>
      <c r="O2488">
        <f t="shared" si="193"/>
        <v>30235.800003916025</v>
      </c>
      <c r="P2488">
        <f t="shared" si="194"/>
        <v>37243.550001904368</v>
      </c>
    </row>
    <row r="2489" spans="1:16" x14ac:dyDescent="0.4">
      <c r="A2489" s="1">
        <v>2020</v>
      </c>
      <c r="B2489" s="1">
        <v>10</v>
      </c>
      <c r="C2489" s="1">
        <v>23</v>
      </c>
      <c r="D2489" s="1">
        <v>16.5</v>
      </c>
      <c r="E2489" s="1">
        <v>14.89999961853027</v>
      </c>
      <c r="F2489" s="1">
        <v>16.79999923706055</v>
      </c>
      <c r="G2489" s="1">
        <v>-0.5</v>
      </c>
      <c r="H2489">
        <f>IF(D2489&lt;&gt;"",MAX('DDD Model Calculations'!$D$20-'Weather Data'!D2489,0),MAX('DDD Model Calculations'!$D$20-AVERAGE('Weather Data'!D2488,'Weather Data'!D2490),0))</f>
        <v>1.5</v>
      </c>
      <c r="I2489">
        <f>IF(E2489&lt;&gt;"",MAX('DDD Model Calculations'!$D$20-'Weather Data'!E2489,0),MAX('DDD Model Calculations'!$D$20-AVERAGE('Weather Data'!E2488,'Weather Data'!E2490),0))</f>
        <v>3.1000003814697301</v>
      </c>
      <c r="J2489">
        <f>IF(F2489&lt;&gt;"",MAX('DDD Model Calculations'!$D$20-'Weather Data'!F2489,0),MAX('DDD Model Calculations'!$D$20-AVERAGE('Weather Data'!F2488,'Weather Data'!F2490),0))</f>
        <v>1.2000007629394496</v>
      </c>
      <c r="K2489">
        <f>IF(G2489&lt;&gt;"",MAX('DDD Model Calculations'!$D$20-'Weather Data'!G2489,0),MAX('DDD Model Calculations'!$D$20-AVERAGE('Weather Data'!G2488,'Weather Data'!G2490),0))</f>
        <v>18.5</v>
      </c>
      <c r="L2489" s="2">
        <f t="shared" si="190"/>
        <v>44127</v>
      </c>
      <c r="M2489">
        <f t="shared" si="191"/>
        <v>25033.000003315508</v>
      </c>
      <c r="N2489">
        <f t="shared" si="192"/>
        <v>26258.799993172288</v>
      </c>
      <c r="O2489">
        <f t="shared" si="193"/>
        <v>30237.000004678965</v>
      </c>
      <c r="P2489">
        <f t="shared" si="194"/>
        <v>37262.050001904368</v>
      </c>
    </row>
    <row r="2490" spans="1:16" x14ac:dyDescent="0.4">
      <c r="A2490" s="1">
        <v>2020</v>
      </c>
      <c r="B2490" s="1">
        <v>10</v>
      </c>
      <c r="C2490" s="1">
        <v>24</v>
      </c>
      <c r="D2490" s="1">
        <v>5.5</v>
      </c>
      <c r="E2490" s="1">
        <v>3.7000000476837158</v>
      </c>
      <c r="F2490" s="1">
        <v>9.6999998092651367</v>
      </c>
      <c r="G2490" s="1">
        <v>-1.6000000238418579</v>
      </c>
      <c r="H2490">
        <f>IF(D2490&lt;&gt;"",MAX('DDD Model Calculations'!$D$20-'Weather Data'!D2490,0),MAX('DDD Model Calculations'!$D$20-AVERAGE('Weather Data'!D2489,'Weather Data'!D2491),0))</f>
        <v>12.5</v>
      </c>
      <c r="I2490">
        <f>IF(E2490&lt;&gt;"",MAX('DDD Model Calculations'!$D$20-'Weather Data'!E2490,0),MAX('DDD Model Calculations'!$D$20-AVERAGE('Weather Data'!E2489,'Weather Data'!E2491),0))</f>
        <v>14.299999952316284</v>
      </c>
      <c r="J2490">
        <f>IF(F2490&lt;&gt;"",MAX('DDD Model Calculations'!$D$20-'Weather Data'!F2490,0),MAX('DDD Model Calculations'!$D$20-AVERAGE('Weather Data'!F2489,'Weather Data'!F2491),0))</f>
        <v>8.3000001907348633</v>
      </c>
      <c r="K2490">
        <f>IF(G2490&lt;&gt;"",MAX('DDD Model Calculations'!$D$20-'Weather Data'!G2490,0),MAX('DDD Model Calculations'!$D$20-AVERAGE('Weather Data'!G2489,'Weather Data'!G2491),0))</f>
        <v>19.600000023841858</v>
      </c>
      <c r="L2490" s="2">
        <f t="shared" si="190"/>
        <v>44128</v>
      </c>
      <c r="M2490">
        <f t="shared" si="191"/>
        <v>25045.500003315508</v>
      </c>
      <c r="N2490">
        <f t="shared" si="192"/>
        <v>26273.099993124604</v>
      </c>
      <c r="O2490">
        <f t="shared" si="193"/>
        <v>30245.300004869699</v>
      </c>
      <c r="P2490">
        <f t="shared" si="194"/>
        <v>37281.65000192821</v>
      </c>
    </row>
    <row r="2491" spans="1:16" x14ac:dyDescent="0.4">
      <c r="A2491" s="1">
        <v>2020</v>
      </c>
      <c r="B2491" s="1">
        <v>10</v>
      </c>
      <c r="C2491" s="1">
        <v>25</v>
      </c>
      <c r="D2491" s="1">
        <v>4.0999999046325684</v>
      </c>
      <c r="E2491" s="1">
        <v>3.5999999046325679</v>
      </c>
      <c r="F2491" s="1">
        <v>2</v>
      </c>
      <c r="G2491" s="1">
        <v>-3.5999999046325679</v>
      </c>
      <c r="H2491">
        <f>IF(D2491&lt;&gt;"",MAX('DDD Model Calculations'!$D$20-'Weather Data'!D2491,0),MAX('DDD Model Calculations'!$D$20-AVERAGE('Weather Data'!D2490,'Weather Data'!D2492),0))</f>
        <v>13.900000095367432</v>
      </c>
      <c r="I2491">
        <f>IF(E2491&lt;&gt;"",MAX('DDD Model Calculations'!$D$20-'Weather Data'!E2491,0),MAX('DDD Model Calculations'!$D$20-AVERAGE('Weather Data'!E2490,'Weather Data'!E2492),0))</f>
        <v>14.400000095367432</v>
      </c>
      <c r="J2491">
        <f>IF(F2491&lt;&gt;"",MAX('DDD Model Calculations'!$D$20-'Weather Data'!F2491,0),MAX('DDD Model Calculations'!$D$20-AVERAGE('Weather Data'!F2490,'Weather Data'!F2492),0))</f>
        <v>16</v>
      </c>
      <c r="K2491">
        <f>IF(G2491&lt;&gt;"",MAX('DDD Model Calculations'!$D$20-'Weather Data'!G2491,0),MAX('DDD Model Calculations'!$D$20-AVERAGE('Weather Data'!G2490,'Weather Data'!G2492),0))</f>
        <v>21.599999904632568</v>
      </c>
      <c r="L2491" s="2">
        <f t="shared" si="190"/>
        <v>44129</v>
      </c>
      <c r="M2491">
        <f t="shared" si="191"/>
        <v>25059.400003410876</v>
      </c>
      <c r="N2491">
        <f t="shared" si="192"/>
        <v>26287.499993219972</v>
      </c>
      <c r="O2491">
        <f t="shared" si="193"/>
        <v>30261.300004869699</v>
      </c>
      <c r="P2491">
        <f t="shared" si="194"/>
        <v>37303.250001832843</v>
      </c>
    </row>
    <row r="2492" spans="1:16" x14ac:dyDescent="0.4">
      <c r="A2492" s="1">
        <v>2020</v>
      </c>
      <c r="B2492" s="1">
        <v>10</v>
      </c>
      <c r="C2492" s="1">
        <v>26</v>
      </c>
      <c r="D2492" s="1">
        <v>5.3000001907348633</v>
      </c>
      <c r="E2492" s="1">
        <v>5.5</v>
      </c>
      <c r="F2492" s="1">
        <v>1.799999952316284</v>
      </c>
      <c r="G2492" s="1">
        <v>-1.6000000238418579</v>
      </c>
      <c r="H2492">
        <f>IF(D2492&lt;&gt;"",MAX('DDD Model Calculations'!$D$20-'Weather Data'!D2492,0),MAX('DDD Model Calculations'!$D$20-AVERAGE('Weather Data'!D2491,'Weather Data'!D2493),0))</f>
        <v>12.699999809265137</v>
      </c>
      <c r="I2492">
        <f>IF(E2492&lt;&gt;"",MAX('DDD Model Calculations'!$D$20-'Weather Data'!E2492,0),MAX('DDD Model Calculations'!$D$20-AVERAGE('Weather Data'!E2491,'Weather Data'!E2493),0))</f>
        <v>12.5</v>
      </c>
      <c r="J2492">
        <f>IF(F2492&lt;&gt;"",MAX('DDD Model Calculations'!$D$20-'Weather Data'!F2492,0),MAX('DDD Model Calculations'!$D$20-AVERAGE('Weather Data'!F2491,'Weather Data'!F2493),0))</f>
        <v>16.200000047683716</v>
      </c>
      <c r="K2492">
        <f>IF(G2492&lt;&gt;"",MAX('DDD Model Calculations'!$D$20-'Weather Data'!G2492,0),MAX('DDD Model Calculations'!$D$20-AVERAGE('Weather Data'!G2491,'Weather Data'!G2493),0))</f>
        <v>19.600000023841858</v>
      </c>
      <c r="L2492" s="2">
        <f t="shared" si="190"/>
        <v>44130</v>
      </c>
      <c r="M2492">
        <f t="shared" si="191"/>
        <v>25072.100003220141</v>
      </c>
      <c r="N2492">
        <f t="shared" si="192"/>
        <v>26299.999993219972</v>
      </c>
      <c r="O2492">
        <f t="shared" si="193"/>
        <v>30277.500004917383</v>
      </c>
      <c r="P2492">
        <f t="shared" si="194"/>
        <v>37322.850001856685</v>
      </c>
    </row>
    <row r="2493" spans="1:16" x14ac:dyDescent="0.4">
      <c r="A2493" s="1">
        <v>2020</v>
      </c>
      <c r="B2493" s="1">
        <v>10</v>
      </c>
      <c r="C2493" s="1">
        <v>27</v>
      </c>
      <c r="D2493" s="1">
        <v>4.4000000953674316</v>
      </c>
      <c r="E2493" s="1">
        <v>4.1999998092651367</v>
      </c>
      <c r="F2493" s="1">
        <v>0.20000000298023221</v>
      </c>
      <c r="G2493" s="1">
        <v>-2.5999999046325679</v>
      </c>
      <c r="H2493">
        <f>IF(D2493&lt;&gt;"",MAX('DDD Model Calculations'!$D$20-'Weather Data'!D2493,0),MAX('DDD Model Calculations'!$D$20-AVERAGE('Weather Data'!D2492,'Weather Data'!D2494),0))</f>
        <v>13.599999904632568</v>
      </c>
      <c r="I2493">
        <f>IF(E2493&lt;&gt;"",MAX('DDD Model Calculations'!$D$20-'Weather Data'!E2493,0),MAX('DDD Model Calculations'!$D$20-AVERAGE('Weather Data'!E2492,'Weather Data'!E2494),0))</f>
        <v>13.800000190734863</v>
      </c>
      <c r="J2493">
        <f>IF(F2493&lt;&gt;"",MAX('DDD Model Calculations'!$D$20-'Weather Data'!F2493,0),MAX('DDD Model Calculations'!$D$20-AVERAGE('Weather Data'!F2492,'Weather Data'!F2494),0))</f>
        <v>17.799999997019768</v>
      </c>
      <c r="K2493">
        <f>IF(G2493&lt;&gt;"",MAX('DDD Model Calculations'!$D$20-'Weather Data'!G2493,0),MAX('DDD Model Calculations'!$D$20-AVERAGE('Weather Data'!G2492,'Weather Data'!G2494),0))</f>
        <v>20.599999904632568</v>
      </c>
      <c r="L2493" s="2">
        <f t="shared" si="190"/>
        <v>44131</v>
      </c>
      <c r="M2493">
        <f t="shared" si="191"/>
        <v>25085.700003124774</v>
      </c>
      <c r="N2493">
        <f t="shared" si="192"/>
        <v>26313.799993410707</v>
      </c>
      <c r="O2493">
        <f t="shared" si="193"/>
        <v>30295.300004914403</v>
      </c>
      <c r="P2493">
        <f t="shared" si="194"/>
        <v>37343.450001761317</v>
      </c>
    </row>
    <row r="2494" spans="1:16" x14ac:dyDescent="0.4">
      <c r="A2494" s="1">
        <v>2020</v>
      </c>
      <c r="B2494" s="1">
        <v>10</v>
      </c>
      <c r="C2494" s="1">
        <v>28</v>
      </c>
      <c r="D2494" s="1">
        <v>7.0999999046325684</v>
      </c>
      <c r="E2494" s="1">
        <v>6.4000000953674316</v>
      </c>
      <c r="F2494" s="1">
        <v>4.1999998092651367</v>
      </c>
      <c r="G2494" s="1">
        <v>0.69999998807907104</v>
      </c>
      <c r="H2494">
        <f>IF(D2494&lt;&gt;"",MAX('DDD Model Calculations'!$D$20-'Weather Data'!D2494,0),MAX('DDD Model Calculations'!$D$20-AVERAGE('Weather Data'!D2493,'Weather Data'!D2495),0))</f>
        <v>10.900000095367432</v>
      </c>
      <c r="I2494">
        <f>IF(E2494&lt;&gt;"",MAX('DDD Model Calculations'!$D$20-'Weather Data'!E2494,0),MAX('DDD Model Calculations'!$D$20-AVERAGE('Weather Data'!E2493,'Weather Data'!E2495),0))</f>
        <v>11.599999904632568</v>
      </c>
      <c r="J2494">
        <f>IF(F2494&lt;&gt;"",MAX('DDD Model Calculations'!$D$20-'Weather Data'!F2494,0),MAX('DDD Model Calculations'!$D$20-AVERAGE('Weather Data'!F2493,'Weather Data'!F2495),0))</f>
        <v>13.800000190734863</v>
      </c>
      <c r="K2494">
        <f>IF(G2494&lt;&gt;"",MAX('DDD Model Calculations'!$D$20-'Weather Data'!G2494,0),MAX('DDD Model Calculations'!$D$20-AVERAGE('Weather Data'!G2493,'Weather Data'!G2495),0))</f>
        <v>17.300000011920929</v>
      </c>
      <c r="L2494" s="2">
        <f t="shared" si="190"/>
        <v>44132</v>
      </c>
      <c r="M2494">
        <f t="shared" si="191"/>
        <v>25096.600003220141</v>
      </c>
      <c r="N2494">
        <f t="shared" si="192"/>
        <v>26325.399993315339</v>
      </c>
      <c r="O2494">
        <f t="shared" si="193"/>
        <v>30309.100005105138</v>
      </c>
      <c r="P2494">
        <f t="shared" si="194"/>
        <v>37360.750001773238</v>
      </c>
    </row>
    <row r="2495" spans="1:16" x14ac:dyDescent="0.4">
      <c r="A2495" s="1">
        <v>2020</v>
      </c>
      <c r="B2495" s="1">
        <v>10</v>
      </c>
      <c r="C2495" s="1">
        <v>29</v>
      </c>
      <c r="D2495" s="1">
        <v>6.5</v>
      </c>
      <c r="E2495" s="1">
        <v>7</v>
      </c>
      <c r="F2495" s="1">
        <v>2.4000000953674321</v>
      </c>
      <c r="G2495" s="1">
        <v>-5.9000000953674316</v>
      </c>
      <c r="H2495">
        <f>IF(D2495&lt;&gt;"",MAX('DDD Model Calculations'!$D$20-'Weather Data'!D2495,0),MAX('DDD Model Calculations'!$D$20-AVERAGE('Weather Data'!D2494,'Weather Data'!D2496),0))</f>
        <v>11.5</v>
      </c>
      <c r="I2495">
        <f>IF(E2495&lt;&gt;"",MAX('DDD Model Calculations'!$D$20-'Weather Data'!E2495,0),MAX('DDD Model Calculations'!$D$20-AVERAGE('Weather Data'!E2494,'Weather Data'!E2496),0))</f>
        <v>11</v>
      </c>
      <c r="J2495">
        <f>IF(F2495&lt;&gt;"",MAX('DDD Model Calculations'!$D$20-'Weather Data'!F2495,0),MAX('DDD Model Calculations'!$D$20-AVERAGE('Weather Data'!F2494,'Weather Data'!F2496),0))</f>
        <v>15.599999904632568</v>
      </c>
      <c r="K2495">
        <f>IF(G2495&lt;&gt;"",MAX('DDD Model Calculations'!$D$20-'Weather Data'!G2495,0),MAX('DDD Model Calculations'!$D$20-AVERAGE('Weather Data'!G2494,'Weather Data'!G2496),0))</f>
        <v>23.900000095367432</v>
      </c>
      <c r="L2495" s="2">
        <f t="shared" si="190"/>
        <v>44133</v>
      </c>
      <c r="M2495">
        <f t="shared" si="191"/>
        <v>25108.100003220141</v>
      </c>
      <c r="N2495">
        <f t="shared" si="192"/>
        <v>26336.399993315339</v>
      </c>
      <c r="O2495">
        <f t="shared" si="193"/>
        <v>30324.70000500977</v>
      </c>
      <c r="P2495">
        <f t="shared" si="194"/>
        <v>37384.650001868606</v>
      </c>
    </row>
    <row r="2496" spans="1:16" x14ac:dyDescent="0.4">
      <c r="A2496" s="1">
        <v>2020</v>
      </c>
      <c r="B2496" s="1">
        <v>10</v>
      </c>
      <c r="C2496" s="1">
        <v>30</v>
      </c>
      <c r="D2496" s="1">
        <v>-1</v>
      </c>
      <c r="E2496" s="1">
        <v>2.0999999046325679</v>
      </c>
      <c r="F2496" s="1">
        <v>-0.5</v>
      </c>
      <c r="G2496" s="1">
        <v>-4.4000000953674316</v>
      </c>
      <c r="H2496">
        <f>IF(D2496&lt;&gt;"",MAX('DDD Model Calculations'!$D$20-'Weather Data'!D2496,0),MAX('DDD Model Calculations'!$D$20-AVERAGE('Weather Data'!D2495,'Weather Data'!D2497),0))</f>
        <v>19</v>
      </c>
      <c r="I2496">
        <f>IF(E2496&lt;&gt;"",MAX('DDD Model Calculations'!$D$20-'Weather Data'!E2496,0),MAX('DDD Model Calculations'!$D$20-AVERAGE('Weather Data'!E2495,'Weather Data'!E2497),0))</f>
        <v>15.900000095367432</v>
      </c>
      <c r="J2496">
        <f>IF(F2496&lt;&gt;"",MAX('DDD Model Calculations'!$D$20-'Weather Data'!F2496,0),MAX('DDD Model Calculations'!$D$20-AVERAGE('Weather Data'!F2495,'Weather Data'!F2497),0))</f>
        <v>18.5</v>
      </c>
      <c r="K2496">
        <f>IF(G2496&lt;&gt;"",MAX('DDD Model Calculations'!$D$20-'Weather Data'!G2496,0),MAX('DDD Model Calculations'!$D$20-AVERAGE('Weather Data'!G2495,'Weather Data'!G2497),0))</f>
        <v>22.400000095367432</v>
      </c>
      <c r="L2496" s="2">
        <f t="shared" si="190"/>
        <v>44134</v>
      </c>
      <c r="M2496">
        <f t="shared" si="191"/>
        <v>25127.100003220141</v>
      </c>
      <c r="N2496">
        <f t="shared" si="192"/>
        <v>26352.299993410707</v>
      </c>
      <c r="O2496">
        <f t="shared" si="193"/>
        <v>30343.20000500977</v>
      </c>
      <c r="P2496">
        <f t="shared" si="194"/>
        <v>37407.050001963973</v>
      </c>
    </row>
    <row r="2497" spans="1:16" x14ac:dyDescent="0.4">
      <c r="A2497" s="1">
        <v>2020</v>
      </c>
      <c r="B2497" s="1">
        <v>10</v>
      </c>
      <c r="C2497" s="1">
        <v>31</v>
      </c>
      <c r="D2497" s="1">
        <v>0.69999998807907104</v>
      </c>
      <c r="E2497" s="1">
        <v>3.4000000953674321</v>
      </c>
      <c r="F2497" s="1">
        <v>-1</v>
      </c>
      <c r="G2497" s="1">
        <v>-0.5</v>
      </c>
      <c r="H2497">
        <f>IF(D2497&lt;&gt;"",MAX('DDD Model Calculations'!$D$20-'Weather Data'!D2497,0),MAX('DDD Model Calculations'!$D$20-AVERAGE('Weather Data'!D2496,'Weather Data'!D2498),0))</f>
        <v>17.300000011920929</v>
      </c>
      <c r="I2497">
        <f>IF(E2497&lt;&gt;"",MAX('DDD Model Calculations'!$D$20-'Weather Data'!E2497,0),MAX('DDD Model Calculations'!$D$20-AVERAGE('Weather Data'!E2496,'Weather Data'!E2498),0))</f>
        <v>14.599999904632568</v>
      </c>
      <c r="J2497">
        <f>IF(F2497&lt;&gt;"",MAX('DDD Model Calculations'!$D$20-'Weather Data'!F2497,0),MAX('DDD Model Calculations'!$D$20-AVERAGE('Weather Data'!F2496,'Weather Data'!F2498),0))</f>
        <v>19</v>
      </c>
      <c r="K2497">
        <f>IF(G2497&lt;&gt;"",MAX('DDD Model Calculations'!$D$20-'Weather Data'!G2497,0),MAX('DDD Model Calculations'!$D$20-AVERAGE('Weather Data'!G2496,'Weather Data'!G2498),0))</f>
        <v>18.5</v>
      </c>
      <c r="L2497" s="2">
        <f t="shared" si="190"/>
        <v>44135</v>
      </c>
      <c r="M2497">
        <f t="shared" si="191"/>
        <v>25144.400003232062</v>
      </c>
      <c r="N2497">
        <f t="shared" si="192"/>
        <v>26366.899993315339</v>
      </c>
      <c r="O2497">
        <f t="shared" si="193"/>
        <v>30362.20000500977</v>
      </c>
      <c r="P2497">
        <f t="shared" si="194"/>
        <v>37425.550001963973</v>
      </c>
    </row>
    <row r="2498" spans="1:16" x14ac:dyDescent="0.4">
      <c r="A2498" s="1">
        <v>2020</v>
      </c>
      <c r="B2498" s="1">
        <v>11</v>
      </c>
      <c r="C2498" s="1">
        <v>1</v>
      </c>
      <c r="D2498" s="1">
        <v>5.5999999046325684</v>
      </c>
      <c r="E2498" s="1">
        <v>5</v>
      </c>
      <c r="F2498" s="1">
        <v>3.5999999046325679</v>
      </c>
      <c r="G2498" s="1">
        <v>-3.7000000476837158</v>
      </c>
      <c r="H2498">
        <f>IF(D2498&lt;&gt;"",MAX('DDD Model Calculations'!$D$20-'Weather Data'!D2498,0),MAX('DDD Model Calculations'!$D$20-AVERAGE('Weather Data'!D2497,'Weather Data'!D2499),0))</f>
        <v>12.400000095367432</v>
      </c>
      <c r="I2498">
        <f>IF(E2498&lt;&gt;"",MAX('DDD Model Calculations'!$D$20-'Weather Data'!E2498,0),MAX('DDD Model Calculations'!$D$20-AVERAGE('Weather Data'!E2497,'Weather Data'!E2499),0))</f>
        <v>13</v>
      </c>
      <c r="J2498">
        <f>IF(F2498&lt;&gt;"",MAX('DDD Model Calculations'!$D$20-'Weather Data'!F2498,0),MAX('DDD Model Calculations'!$D$20-AVERAGE('Weather Data'!F2497,'Weather Data'!F2499),0))</f>
        <v>14.400000095367432</v>
      </c>
      <c r="K2498">
        <f>IF(G2498&lt;&gt;"",MAX('DDD Model Calculations'!$D$20-'Weather Data'!G2498,0),MAX('DDD Model Calculations'!$D$20-AVERAGE('Weather Data'!G2497,'Weather Data'!G2499),0))</f>
        <v>21.700000047683716</v>
      </c>
      <c r="L2498" s="2">
        <f t="shared" ref="L2498:L2561" si="195">DATE(A2498,B2498,C2498)</f>
        <v>44136</v>
      </c>
      <c r="M2498">
        <f t="shared" si="191"/>
        <v>25156.800003327429</v>
      </c>
      <c r="N2498">
        <f t="shared" si="192"/>
        <v>26379.899993315339</v>
      </c>
      <c r="O2498">
        <f t="shared" si="193"/>
        <v>30376.600005105138</v>
      </c>
      <c r="P2498">
        <f t="shared" si="194"/>
        <v>37447.250002011657</v>
      </c>
    </row>
    <row r="2499" spans="1:16" x14ac:dyDescent="0.4">
      <c r="A2499" s="1">
        <v>2020</v>
      </c>
      <c r="B2499" s="1">
        <v>11</v>
      </c>
      <c r="C2499" s="1">
        <v>2</v>
      </c>
      <c r="D2499" s="1">
        <v>2.5999999046325679</v>
      </c>
      <c r="E2499" s="1">
        <v>2</v>
      </c>
      <c r="F2499" s="1">
        <v>-0.30000001192092901</v>
      </c>
      <c r="G2499" s="1">
        <v>5.1999998092651367</v>
      </c>
      <c r="H2499">
        <f>IF(D2499&lt;&gt;"",MAX('DDD Model Calculations'!$D$20-'Weather Data'!D2499,0),MAX('DDD Model Calculations'!$D$20-AVERAGE('Weather Data'!D2498,'Weather Data'!D2500),0))</f>
        <v>15.400000095367432</v>
      </c>
      <c r="I2499">
        <f>IF(E2499&lt;&gt;"",MAX('DDD Model Calculations'!$D$20-'Weather Data'!E2499,0),MAX('DDD Model Calculations'!$D$20-AVERAGE('Weather Data'!E2498,'Weather Data'!E2500),0))</f>
        <v>16</v>
      </c>
      <c r="J2499">
        <f>IF(F2499&lt;&gt;"",MAX('DDD Model Calculations'!$D$20-'Weather Data'!F2499,0),MAX('DDD Model Calculations'!$D$20-AVERAGE('Weather Data'!F2498,'Weather Data'!F2500),0))</f>
        <v>18.300000011920929</v>
      </c>
      <c r="K2499">
        <f>IF(G2499&lt;&gt;"",MAX('DDD Model Calculations'!$D$20-'Weather Data'!G2499,0),MAX('DDD Model Calculations'!$D$20-AVERAGE('Weather Data'!G2498,'Weather Data'!G2500),0))</f>
        <v>12.800000190734863</v>
      </c>
      <c r="L2499" s="2">
        <f t="shared" si="195"/>
        <v>44137</v>
      </c>
      <c r="M2499">
        <f t="shared" ref="M2499:M2562" si="196">M2498+H2499</f>
        <v>25172.200003422797</v>
      </c>
      <c r="N2499">
        <f t="shared" ref="N2499:N2562" si="197">N2498+I2499</f>
        <v>26395.899993315339</v>
      </c>
      <c r="O2499">
        <f t="shared" ref="O2499:O2562" si="198">O2498+J2499</f>
        <v>30394.900005117059</v>
      </c>
      <c r="P2499">
        <f t="shared" ref="P2499:P2562" si="199">P2498+K2499</f>
        <v>37460.050002202392</v>
      </c>
    </row>
    <row r="2500" spans="1:16" x14ac:dyDescent="0.4">
      <c r="A2500" s="1">
        <v>2020</v>
      </c>
      <c r="B2500" s="1">
        <v>11</v>
      </c>
      <c r="C2500" s="1">
        <v>3</v>
      </c>
      <c r="D2500" s="1">
        <v>5.5</v>
      </c>
      <c r="E2500" s="1">
        <v>6.9000000953674316</v>
      </c>
      <c r="F2500" s="1">
        <v>-1.8999999761581421</v>
      </c>
      <c r="G2500" s="1">
        <v>4.0999999046325684</v>
      </c>
      <c r="H2500">
        <f>IF(D2500&lt;&gt;"",MAX('DDD Model Calculations'!$D$20-'Weather Data'!D2500,0),MAX('DDD Model Calculations'!$D$20-AVERAGE('Weather Data'!D2499,'Weather Data'!D2501),0))</f>
        <v>12.5</v>
      </c>
      <c r="I2500">
        <f>IF(E2500&lt;&gt;"",MAX('DDD Model Calculations'!$D$20-'Weather Data'!E2500,0),MAX('DDD Model Calculations'!$D$20-AVERAGE('Weather Data'!E2499,'Weather Data'!E2501),0))</f>
        <v>11.099999904632568</v>
      </c>
      <c r="J2500">
        <f>IF(F2500&lt;&gt;"",MAX('DDD Model Calculations'!$D$20-'Weather Data'!F2500,0),MAX('DDD Model Calculations'!$D$20-AVERAGE('Weather Data'!F2499,'Weather Data'!F2501),0))</f>
        <v>19.899999976158142</v>
      </c>
      <c r="K2500">
        <f>IF(G2500&lt;&gt;"",MAX('DDD Model Calculations'!$D$20-'Weather Data'!G2500,0),MAX('DDD Model Calculations'!$D$20-AVERAGE('Weather Data'!G2499,'Weather Data'!G2501),0))</f>
        <v>13.900000095367432</v>
      </c>
      <c r="L2500" s="2">
        <f t="shared" si="195"/>
        <v>44138</v>
      </c>
      <c r="M2500">
        <f t="shared" si="196"/>
        <v>25184.700003422797</v>
      </c>
      <c r="N2500">
        <f t="shared" si="197"/>
        <v>26406.999993219972</v>
      </c>
      <c r="O2500">
        <f t="shared" si="198"/>
        <v>30414.800005093217</v>
      </c>
      <c r="P2500">
        <f t="shared" si="199"/>
        <v>37473.950002297759</v>
      </c>
    </row>
    <row r="2501" spans="1:16" x14ac:dyDescent="0.4">
      <c r="A2501" s="1">
        <v>2020</v>
      </c>
      <c r="B2501" s="1">
        <v>11</v>
      </c>
      <c r="C2501" s="1">
        <v>4</v>
      </c>
      <c r="D2501" s="1">
        <v>10.69999980926514</v>
      </c>
      <c r="E2501" s="1">
        <v>11.39999961853027</v>
      </c>
      <c r="F2501" s="1">
        <v>5.4000000953674316</v>
      </c>
      <c r="G2501" s="1">
        <v>4.6999998092651367</v>
      </c>
      <c r="H2501">
        <f>IF(D2501&lt;&gt;"",MAX('DDD Model Calculations'!$D$20-'Weather Data'!D2501,0),MAX('DDD Model Calculations'!$D$20-AVERAGE('Weather Data'!D2500,'Weather Data'!D2502),0))</f>
        <v>7.3000001907348597</v>
      </c>
      <c r="I2501">
        <f>IF(E2501&lt;&gt;"",MAX('DDD Model Calculations'!$D$20-'Weather Data'!E2501,0),MAX('DDD Model Calculations'!$D$20-AVERAGE('Weather Data'!E2500,'Weather Data'!E2502),0))</f>
        <v>6.6000003814697301</v>
      </c>
      <c r="J2501">
        <f>IF(F2501&lt;&gt;"",MAX('DDD Model Calculations'!$D$20-'Weather Data'!F2501,0),MAX('DDD Model Calculations'!$D$20-AVERAGE('Weather Data'!F2500,'Weather Data'!F2502),0))</f>
        <v>12.599999904632568</v>
      </c>
      <c r="K2501">
        <f>IF(G2501&lt;&gt;"",MAX('DDD Model Calculations'!$D$20-'Weather Data'!G2501,0),MAX('DDD Model Calculations'!$D$20-AVERAGE('Weather Data'!G2500,'Weather Data'!G2502),0))</f>
        <v>13.300000190734863</v>
      </c>
      <c r="L2501" s="2">
        <f t="shared" si="195"/>
        <v>44139</v>
      </c>
      <c r="M2501">
        <f t="shared" si="196"/>
        <v>25192.000003613532</v>
      </c>
      <c r="N2501">
        <f t="shared" si="197"/>
        <v>26413.599993601441</v>
      </c>
      <c r="O2501">
        <f t="shared" si="198"/>
        <v>30427.400004997849</v>
      </c>
      <c r="P2501">
        <f t="shared" si="199"/>
        <v>37487.250002488494</v>
      </c>
    </row>
    <row r="2502" spans="1:16" x14ac:dyDescent="0.4">
      <c r="A2502" s="1">
        <v>2020</v>
      </c>
      <c r="B2502" s="1">
        <v>11</v>
      </c>
      <c r="C2502" s="1">
        <v>5</v>
      </c>
      <c r="D2502" s="1">
        <v>15.30000019073486</v>
      </c>
      <c r="E2502" s="1">
        <v>13.80000019073486</v>
      </c>
      <c r="F2502" s="1">
        <v>9.1000003814697266</v>
      </c>
      <c r="G2502" s="1">
        <v>7.8000001907348633</v>
      </c>
      <c r="H2502">
        <f>IF(D2502&lt;&gt;"",MAX('DDD Model Calculations'!$D$20-'Weather Data'!D2502,0),MAX('DDD Model Calculations'!$D$20-AVERAGE('Weather Data'!D2501,'Weather Data'!D2503),0))</f>
        <v>2.6999998092651403</v>
      </c>
      <c r="I2502">
        <f>IF(E2502&lt;&gt;"",MAX('DDD Model Calculations'!$D$20-'Weather Data'!E2502,0),MAX('DDD Model Calculations'!$D$20-AVERAGE('Weather Data'!E2501,'Weather Data'!E2503),0))</f>
        <v>4.1999998092651403</v>
      </c>
      <c r="J2502">
        <f>IF(F2502&lt;&gt;"",MAX('DDD Model Calculations'!$D$20-'Weather Data'!F2502,0),MAX('DDD Model Calculations'!$D$20-AVERAGE('Weather Data'!F2501,'Weather Data'!F2503),0))</f>
        <v>8.8999996185302734</v>
      </c>
      <c r="K2502">
        <f>IF(G2502&lt;&gt;"",MAX('DDD Model Calculations'!$D$20-'Weather Data'!G2502,0),MAX('DDD Model Calculations'!$D$20-AVERAGE('Weather Data'!G2501,'Weather Data'!G2503),0))</f>
        <v>10.199999809265137</v>
      </c>
      <c r="L2502" s="2">
        <f t="shared" si="195"/>
        <v>44140</v>
      </c>
      <c r="M2502">
        <f t="shared" si="196"/>
        <v>25194.700003422797</v>
      </c>
      <c r="N2502">
        <f t="shared" si="197"/>
        <v>26417.799993410707</v>
      </c>
      <c r="O2502">
        <f t="shared" si="198"/>
        <v>30436.30000461638</v>
      </c>
      <c r="P2502">
        <f t="shared" si="199"/>
        <v>37497.450002297759</v>
      </c>
    </row>
    <row r="2503" spans="1:16" x14ac:dyDescent="0.4">
      <c r="A2503" s="1">
        <v>2020</v>
      </c>
      <c r="B2503" s="1">
        <v>11</v>
      </c>
      <c r="C2503" s="1">
        <v>6</v>
      </c>
      <c r="D2503" s="1">
        <v>15</v>
      </c>
      <c r="E2503" s="1">
        <v>14.10000038146973</v>
      </c>
      <c r="F2503" s="1">
        <v>13</v>
      </c>
      <c r="G2503" s="1">
        <v>10</v>
      </c>
      <c r="H2503">
        <f>IF(D2503&lt;&gt;"",MAX('DDD Model Calculations'!$D$20-'Weather Data'!D2503,0),MAX('DDD Model Calculations'!$D$20-AVERAGE('Weather Data'!D2502,'Weather Data'!D2504),0))</f>
        <v>3</v>
      </c>
      <c r="I2503">
        <f>IF(E2503&lt;&gt;"",MAX('DDD Model Calculations'!$D$20-'Weather Data'!E2503,0),MAX('DDD Model Calculations'!$D$20-AVERAGE('Weather Data'!E2502,'Weather Data'!E2504),0))</f>
        <v>3.8999996185302699</v>
      </c>
      <c r="J2503">
        <f>IF(F2503&lt;&gt;"",MAX('DDD Model Calculations'!$D$20-'Weather Data'!F2503,0),MAX('DDD Model Calculations'!$D$20-AVERAGE('Weather Data'!F2502,'Weather Data'!F2504),0))</f>
        <v>5</v>
      </c>
      <c r="K2503">
        <f>IF(G2503&lt;&gt;"",MAX('DDD Model Calculations'!$D$20-'Weather Data'!G2503,0),MAX('DDD Model Calculations'!$D$20-AVERAGE('Weather Data'!G2502,'Weather Data'!G2504),0))</f>
        <v>8</v>
      </c>
      <c r="L2503" s="2">
        <f t="shared" si="195"/>
        <v>44141</v>
      </c>
      <c r="M2503">
        <f t="shared" si="196"/>
        <v>25197.700003422797</v>
      </c>
      <c r="N2503">
        <f t="shared" si="197"/>
        <v>26421.699993029237</v>
      </c>
      <c r="O2503">
        <f t="shared" si="198"/>
        <v>30441.30000461638</v>
      </c>
      <c r="P2503">
        <f t="shared" si="199"/>
        <v>37505.450002297759</v>
      </c>
    </row>
    <row r="2504" spans="1:16" x14ac:dyDescent="0.4">
      <c r="A2504" s="1">
        <v>2020</v>
      </c>
      <c r="B2504" s="1">
        <v>11</v>
      </c>
      <c r="C2504" s="1">
        <v>7</v>
      </c>
      <c r="D2504" s="1">
        <v>15.19999980926514</v>
      </c>
      <c r="E2504" s="1">
        <v>13.30000019073486</v>
      </c>
      <c r="F2504" s="1">
        <v>14.69999980926514</v>
      </c>
      <c r="G2504" s="1">
        <v>2.5999999046325679</v>
      </c>
      <c r="H2504">
        <f>IF(D2504&lt;&gt;"",MAX('DDD Model Calculations'!$D$20-'Weather Data'!D2504,0),MAX('DDD Model Calculations'!$D$20-AVERAGE('Weather Data'!D2503,'Weather Data'!D2505),0))</f>
        <v>2.8000001907348597</v>
      </c>
      <c r="I2504">
        <f>IF(E2504&lt;&gt;"",MAX('DDD Model Calculations'!$D$20-'Weather Data'!E2504,0),MAX('DDD Model Calculations'!$D$20-AVERAGE('Weather Data'!E2503,'Weather Data'!E2505),0))</f>
        <v>4.6999998092651403</v>
      </c>
      <c r="J2504">
        <f>IF(F2504&lt;&gt;"",MAX('DDD Model Calculations'!$D$20-'Weather Data'!F2504,0),MAX('DDD Model Calculations'!$D$20-AVERAGE('Weather Data'!F2503,'Weather Data'!F2505),0))</f>
        <v>3.3000001907348597</v>
      </c>
      <c r="K2504">
        <f>IF(G2504&lt;&gt;"",MAX('DDD Model Calculations'!$D$20-'Weather Data'!G2504,0),MAX('DDD Model Calculations'!$D$20-AVERAGE('Weather Data'!G2503,'Weather Data'!G2505),0))</f>
        <v>15.400000095367432</v>
      </c>
      <c r="L2504" s="2">
        <f t="shared" si="195"/>
        <v>44142</v>
      </c>
      <c r="M2504">
        <f t="shared" si="196"/>
        <v>25200.500003613532</v>
      </c>
      <c r="N2504">
        <f t="shared" si="197"/>
        <v>26426.399992838502</v>
      </c>
      <c r="O2504">
        <f t="shared" si="198"/>
        <v>30444.600004807115</v>
      </c>
      <c r="P2504">
        <f t="shared" si="199"/>
        <v>37520.850002393126</v>
      </c>
    </row>
    <row r="2505" spans="1:16" x14ac:dyDescent="0.4">
      <c r="A2505" s="1">
        <v>2020</v>
      </c>
      <c r="B2505" s="1">
        <v>11</v>
      </c>
      <c r="C2505" s="1">
        <v>8</v>
      </c>
      <c r="D2505" s="1">
        <v>13.19999980926514</v>
      </c>
      <c r="E2505" s="1">
        <v>11.80000019073486</v>
      </c>
      <c r="F2505" s="1">
        <v>14</v>
      </c>
      <c r="G2505" s="1">
        <v>12.19999980926514</v>
      </c>
      <c r="H2505">
        <f>IF(D2505&lt;&gt;"",MAX('DDD Model Calculations'!$D$20-'Weather Data'!D2505,0),MAX('DDD Model Calculations'!$D$20-AVERAGE('Weather Data'!D2504,'Weather Data'!D2506),0))</f>
        <v>4.8000001907348597</v>
      </c>
      <c r="I2505">
        <f>IF(E2505&lt;&gt;"",MAX('DDD Model Calculations'!$D$20-'Weather Data'!E2505,0),MAX('DDD Model Calculations'!$D$20-AVERAGE('Weather Data'!E2504,'Weather Data'!E2506),0))</f>
        <v>6.1999998092651403</v>
      </c>
      <c r="J2505">
        <f>IF(F2505&lt;&gt;"",MAX('DDD Model Calculations'!$D$20-'Weather Data'!F2505,0),MAX('DDD Model Calculations'!$D$20-AVERAGE('Weather Data'!F2504,'Weather Data'!F2506),0))</f>
        <v>4</v>
      </c>
      <c r="K2505">
        <f>IF(G2505&lt;&gt;"",MAX('DDD Model Calculations'!$D$20-'Weather Data'!G2505,0),MAX('DDD Model Calculations'!$D$20-AVERAGE('Weather Data'!G2504,'Weather Data'!G2506),0))</f>
        <v>5.8000001907348597</v>
      </c>
      <c r="L2505" s="2">
        <f t="shared" si="195"/>
        <v>44143</v>
      </c>
      <c r="M2505">
        <f t="shared" si="196"/>
        <v>25205.300003804266</v>
      </c>
      <c r="N2505">
        <f t="shared" si="197"/>
        <v>26432.599992647767</v>
      </c>
      <c r="O2505">
        <f t="shared" si="198"/>
        <v>30448.600004807115</v>
      </c>
      <c r="P2505">
        <f t="shared" si="199"/>
        <v>37526.650002583861</v>
      </c>
    </row>
    <row r="2506" spans="1:16" x14ac:dyDescent="0.4">
      <c r="A2506" s="1">
        <v>2020</v>
      </c>
      <c r="B2506" s="1">
        <v>11</v>
      </c>
      <c r="C2506" s="1">
        <v>9</v>
      </c>
      <c r="D2506" s="1">
        <v>13.19999980926514</v>
      </c>
      <c r="E2506" s="1">
        <v>13.89999961853027</v>
      </c>
      <c r="F2506" s="1">
        <v>14.39999961853027</v>
      </c>
      <c r="G2506" s="1">
        <v>9.8000001907348633</v>
      </c>
      <c r="H2506">
        <f>IF(D2506&lt;&gt;"",MAX('DDD Model Calculations'!$D$20-'Weather Data'!D2506,0),MAX('DDD Model Calculations'!$D$20-AVERAGE('Weather Data'!D2505,'Weather Data'!D2507),0))</f>
        <v>4.8000001907348597</v>
      </c>
      <c r="I2506">
        <f>IF(E2506&lt;&gt;"",MAX('DDD Model Calculations'!$D$20-'Weather Data'!E2506,0),MAX('DDD Model Calculations'!$D$20-AVERAGE('Weather Data'!E2505,'Weather Data'!E2507),0))</f>
        <v>4.1000003814697301</v>
      </c>
      <c r="J2506">
        <f>IF(F2506&lt;&gt;"",MAX('DDD Model Calculations'!$D$20-'Weather Data'!F2506,0),MAX('DDD Model Calculations'!$D$20-AVERAGE('Weather Data'!F2505,'Weather Data'!F2507),0))</f>
        <v>3.6000003814697301</v>
      </c>
      <c r="K2506">
        <f>IF(G2506&lt;&gt;"",MAX('DDD Model Calculations'!$D$20-'Weather Data'!G2506,0),MAX('DDD Model Calculations'!$D$20-AVERAGE('Weather Data'!G2505,'Weather Data'!G2507),0))</f>
        <v>8.1999998092651367</v>
      </c>
      <c r="L2506" s="2">
        <f t="shared" si="195"/>
        <v>44144</v>
      </c>
      <c r="M2506">
        <f t="shared" si="196"/>
        <v>25210.100003995001</v>
      </c>
      <c r="N2506">
        <f t="shared" si="197"/>
        <v>26436.699993029237</v>
      </c>
      <c r="O2506">
        <f t="shared" si="198"/>
        <v>30452.200005188584</v>
      </c>
      <c r="P2506">
        <f t="shared" si="199"/>
        <v>37534.850002393126</v>
      </c>
    </row>
    <row r="2507" spans="1:16" x14ac:dyDescent="0.4">
      <c r="A2507" s="1">
        <v>2020</v>
      </c>
      <c r="B2507" s="1">
        <v>11</v>
      </c>
      <c r="C2507" s="1">
        <v>10</v>
      </c>
      <c r="D2507" s="1">
        <v>16.10000038146973</v>
      </c>
      <c r="E2507" s="1">
        <v>17.10000038146973</v>
      </c>
      <c r="F2507" s="1">
        <v>16.20000076293945</v>
      </c>
      <c r="G2507" s="1">
        <v>-1.700000047683716</v>
      </c>
      <c r="H2507">
        <f>IF(D2507&lt;&gt;"",MAX('DDD Model Calculations'!$D$20-'Weather Data'!D2507,0),MAX('DDD Model Calculations'!$D$20-AVERAGE('Weather Data'!D2506,'Weather Data'!D2508),0))</f>
        <v>1.8999996185302699</v>
      </c>
      <c r="I2507">
        <f>IF(E2507&lt;&gt;"",MAX('DDD Model Calculations'!$D$20-'Weather Data'!E2507,0),MAX('DDD Model Calculations'!$D$20-AVERAGE('Weather Data'!E2506,'Weather Data'!E2508),0))</f>
        <v>0.89999961853026988</v>
      </c>
      <c r="J2507">
        <f>IF(F2507&lt;&gt;"",MAX('DDD Model Calculations'!$D$20-'Weather Data'!F2507,0),MAX('DDD Model Calculations'!$D$20-AVERAGE('Weather Data'!F2506,'Weather Data'!F2508),0))</f>
        <v>1.7999992370605504</v>
      </c>
      <c r="K2507">
        <f>IF(G2507&lt;&gt;"",MAX('DDD Model Calculations'!$D$20-'Weather Data'!G2507,0),MAX('DDD Model Calculations'!$D$20-AVERAGE('Weather Data'!G2506,'Weather Data'!G2508),0))</f>
        <v>19.700000047683716</v>
      </c>
      <c r="L2507" s="2">
        <f t="shared" si="195"/>
        <v>44145</v>
      </c>
      <c r="M2507">
        <f t="shared" si="196"/>
        <v>25212.000003613532</v>
      </c>
      <c r="N2507">
        <f t="shared" si="197"/>
        <v>26437.599992647767</v>
      </c>
      <c r="O2507">
        <f t="shared" si="198"/>
        <v>30454.000004425645</v>
      </c>
      <c r="P2507">
        <f t="shared" si="199"/>
        <v>37554.55000244081</v>
      </c>
    </row>
    <row r="2508" spans="1:16" x14ac:dyDescent="0.4">
      <c r="A2508" s="1">
        <v>2020</v>
      </c>
      <c r="B2508" s="1">
        <v>11</v>
      </c>
      <c r="C2508" s="1">
        <v>11</v>
      </c>
      <c r="D2508" s="1">
        <v>11.89999961853027</v>
      </c>
      <c r="E2508" s="1">
        <v>9.8999996185302734</v>
      </c>
      <c r="F2508" s="1">
        <v>11</v>
      </c>
      <c r="G2508" s="1">
        <v>-3.2000000476837158</v>
      </c>
      <c r="H2508">
        <f>IF(D2508&lt;&gt;"",MAX('DDD Model Calculations'!$D$20-'Weather Data'!D2508,0),MAX('DDD Model Calculations'!$D$20-AVERAGE('Weather Data'!D2507,'Weather Data'!D2509),0))</f>
        <v>6.1000003814697301</v>
      </c>
      <c r="I2508">
        <f>IF(E2508&lt;&gt;"",MAX('DDD Model Calculations'!$D$20-'Weather Data'!E2508,0),MAX('DDD Model Calculations'!$D$20-AVERAGE('Weather Data'!E2507,'Weather Data'!E2509),0))</f>
        <v>8.1000003814697266</v>
      </c>
      <c r="J2508">
        <f>IF(F2508&lt;&gt;"",MAX('DDD Model Calculations'!$D$20-'Weather Data'!F2508,0),MAX('DDD Model Calculations'!$D$20-AVERAGE('Weather Data'!F2507,'Weather Data'!F2509),0))</f>
        <v>7</v>
      </c>
      <c r="K2508">
        <f>IF(G2508&lt;&gt;"",MAX('DDD Model Calculations'!$D$20-'Weather Data'!G2508,0),MAX('DDD Model Calculations'!$D$20-AVERAGE('Weather Data'!G2507,'Weather Data'!G2509),0))</f>
        <v>21.200000047683716</v>
      </c>
      <c r="L2508" s="2">
        <f t="shared" si="195"/>
        <v>44146</v>
      </c>
      <c r="M2508">
        <f t="shared" si="196"/>
        <v>25218.100003995001</v>
      </c>
      <c r="N2508">
        <f t="shared" si="197"/>
        <v>26445.699993029237</v>
      </c>
      <c r="O2508">
        <f t="shared" si="198"/>
        <v>30461.000004425645</v>
      </c>
      <c r="P2508">
        <f t="shared" si="199"/>
        <v>37575.750002488494</v>
      </c>
    </row>
    <row r="2509" spans="1:16" x14ac:dyDescent="0.4">
      <c r="A2509" s="1">
        <v>2020</v>
      </c>
      <c r="B2509" s="1">
        <v>11</v>
      </c>
      <c r="C2509" s="1">
        <v>12</v>
      </c>
      <c r="D2509" s="1">
        <v>6.8000001907348633</v>
      </c>
      <c r="E2509" s="1">
        <v>4.3000001907348633</v>
      </c>
      <c r="F2509" s="1">
        <v>2.2000000476837158</v>
      </c>
      <c r="G2509" s="1">
        <v>-1.1000000238418579</v>
      </c>
      <c r="H2509">
        <f>IF(D2509&lt;&gt;"",MAX('DDD Model Calculations'!$D$20-'Weather Data'!D2509,0),MAX('DDD Model Calculations'!$D$20-AVERAGE('Weather Data'!D2508,'Weather Data'!D2510),0))</f>
        <v>11.199999809265137</v>
      </c>
      <c r="I2509">
        <f>IF(E2509&lt;&gt;"",MAX('DDD Model Calculations'!$D$20-'Weather Data'!E2509,0),MAX('DDD Model Calculations'!$D$20-AVERAGE('Weather Data'!E2508,'Weather Data'!E2510),0))</f>
        <v>13.699999809265137</v>
      </c>
      <c r="J2509">
        <f>IF(F2509&lt;&gt;"",MAX('DDD Model Calculations'!$D$20-'Weather Data'!F2509,0),MAX('DDD Model Calculations'!$D$20-AVERAGE('Weather Data'!F2508,'Weather Data'!F2510),0))</f>
        <v>15.799999952316284</v>
      </c>
      <c r="K2509">
        <f>IF(G2509&lt;&gt;"",MAX('DDD Model Calculations'!$D$20-'Weather Data'!G2509,0),MAX('DDD Model Calculations'!$D$20-AVERAGE('Weather Data'!G2508,'Weather Data'!G2510),0))</f>
        <v>19.100000023841858</v>
      </c>
      <c r="L2509" s="2">
        <f t="shared" si="195"/>
        <v>44147</v>
      </c>
      <c r="M2509">
        <f t="shared" si="196"/>
        <v>25229.300003804266</v>
      </c>
      <c r="N2509">
        <f t="shared" si="197"/>
        <v>26459.399992838502</v>
      </c>
      <c r="O2509">
        <f t="shared" si="198"/>
        <v>30476.800004377961</v>
      </c>
      <c r="P2509">
        <f t="shared" si="199"/>
        <v>37594.850002512336</v>
      </c>
    </row>
    <row r="2510" spans="1:16" x14ac:dyDescent="0.4">
      <c r="A2510" s="1">
        <v>2020</v>
      </c>
      <c r="B2510" s="1">
        <v>11</v>
      </c>
      <c r="C2510" s="1">
        <v>13</v>
      </c>
      <c r="D2510" s="1">
        <v>6.1999998092651367</v>
      </c>
      <c r="E2510" s="1">
        <v>4.9000000953674316</v>
      </c>
      <c r="F2510" s="1">
        <v>0.80000001192092896</v>
      </c>
      <c r="G2510" s="1">
        <v>-5.9000000953674316</v>
      </c>
      <c r="H2510">
        <f>IF(D2510&lt;&gt;"",MAX('DDD Model Calculations'!$D$20-'Weather Data'!D2510,0),MAX('DDD Model Calculations'!$D$20-AVERAGE('Weather Data'!D2509,'Weather Data'!D2511),0))</f>
        <v>11.800000190734863</v>
      </c>
      <c r="I2510">
        <f>IF(E2510&lt;&gt;"",MAX('DDD Model Calculations'!$D$20-'Weather Data'!E2510,0),MAX('DDD Model Calculations'!$D$20-AVERAGE('Weather Data'!E2509,'Weather Data'!E2511),0))</f>
        <v>13.099999904632568</v>
      </c>
      <c r="J2510">
        <f>IF(F2510&lt;&gt;"",MAX('DDD Model Calculations'!$D$20-'Weather Data'!F2510,0),MAX('DDD Model Calculations'!$D$20-AVERAGE('Weather Data'!F2509,'Weather Data'!F2511),0))</f>
        <v>17.199999988079071</v>
      </c>
      <c r="K2510">
        <f>IF(G2510&lt;&gt;"",MAX('DDD Model Calculations'!$D$20-'Weather Data'!G2510,0),MAX('DDD Model Calculations'!$D$20-AVERAGE('Weather Data'!G2509,'Weather Data'!G2511),0))</f>
        <v>23.900000095367432</v>
      </c>
      <c r="L2510" s="2">
        <f t="shared" si="195"/>
        <v>44148</v>
      </c>
      <c r="M2510">
        <f t="shared" si="196"/>
        <v>25241.100003995001</v>
      </c>
      <c r="N2510">
        <f t="shared" si="197"/>
        <v>26472.499992743134</v>
      </c>
      <c r="O2510">
        <f t="shared" si="198"/>
        <v>30494.00000436604</v>
      </c>
      <c r="P2510">
        <f t="shared" si="199"/>
        <v>37618.750002607703</v>
      </c>
    </row>
    <row r="2511" spans="1:16" x14ac:dyDescent="0.4">
      <c r="A2511" s="1">
        <v>2020</v>
      </c>
      <c r="B2511" s="1">
        <v>11</v>
      </c>
      <c r="C2511" s="1">
        <v>14</v>
      </c>
      <c r="D2511" s="1">
        <v>3.9000000953674321</v>
      </c>
      <c r="E2511" s="1">
        <v>1.5</v>
      </c>
      <c r="F2511" s="1">
        <v>-0.40000000596046448</v>
      </c>
      <c r="G2511" s="1">
        <v>-3.4000000953674321</v>
      </c>
      <c r="H2511">
        <f>IF(D2511&lt;&gt;"",MAX('DDD Model Calculations'!$D$20-'Weather Data'!D2511,0),MAX('DDD Model Calculations'!$D$20-AVERAGE('Weather Data'!D2510,'Weather Data'!D2512),0))</f>
        <v>14.099999904632568</v>
      </c>
      <c r="I2511">
        <f>IF(E2511&lt;&gt;"",MAX('DDD Model Calculations'!$D$20-'Weather Data'!E2511,0),MAX('DDD Model Calculations'!$D$20-AVERAGE('Weather Data'!E2510,'Weather Data'!E2512),0))</f>
        <v>16.5</v>
      </c>
      <c r="J2511">
        <f>IF(F2511&lt;&gt;"",MAX('DDD Model Calculations'!$D$20-'Weather Data'!F2511,0),MAX('DDD Model Calculations'!$D$20-AVERAGE('Weather Data'!F2510,'Weather Data'!F2512),0))</f>
        <v>18.400000005960464</v>
      </c>
      <c r="K2511">
        <f>IF(G2511&lt;&gt;"",MAX('DDD Model Calculations'!$D$20-'Weather Data'!G2511,0),MAX('DDD Model Calculations'!$D$20-AVERAGE('Weather Data'!G2510,'Weather Data'!G2512),0))</f>
        <v>21.400000095367432</v>
      </c>
      <c r="L2511" s="2">
        <f t="shared" si="195"/>
        <v>44149</v>
      </c>
      <c r="M2511">
        <f t="shared" si="196"/>
        <v>25255.200003899634</v>
      </c>
      <c r="N2511">
        <f t="shared" si="197"/>
        <v>26488.999992743134</v>
      </c>
      <c r="O2511">
        <f t="shared" si="198"/>
        <v>30512.400004372001</v>
      </c>
      <c r="P2511">
        <f t="shared" si="199"/>
        <v>37640.150002703071</v>
      </c>
    </row>
    <row r="2512" spans="1:16" x14ac:dyDescent="0.4">
      <c r="A2512" s="1">
        <v>2020</v>
      </c>
      <c r="B2512" s="1">
        <v>11</v>
      </c>
      <c r="C2512" s="1">
        <v>15</v>
      </c>
      <c r="D2512" s="1">
        <v>8.1999998092651367</v>
      </c>
      <c r="E2512" s="1">
        <v>7.6999998092651367</v>
      </c>
      <c r="F2512" s="1">
        <v>2</v>
      </c>
      <c r="G2512" s="1">
        <v>0</v>
      </c>
      <c r="H2512">
        <f>IF(D2512&lt;&gt;"",MAX('DDD Model Calculations'!$D$20-'Weather Data'!D2512,0),MAX('DDD Model Calculations'!$D$20-AVERAGE('Weather Data'!D2511,'Weather Data'!D2513),0))</f>
        <v>9.8000001907348633</v>
      </c>
      <c r="I2512">
        <f>IF(E2512&lt;&gt;"",MAX('DDD Model Calculations'!$D$20-'Weather Data'!E2512,0),MAX('DDD Model Calculations'!$D$20-AVERAGE('Weather Data'!E2511,'Weather Data'!E2513),0))</f>
        <v>10.300000190734863</v>
      </c>
      <c r="J2512">
        <f>IF(F2512&lt;&gt;"",MAX('DDD Model Calculations'!$D$20-'Weather Data'!F2512,0),MAX('DDD Model Calculations'!$D$20-AVERAGE('Weather Data'!F2511,'Weather Data'!F2513),0))</f>
        <v>16</v>
      </c>
      <c r="K2512">
        <f>IF(G2512&lt;&gt;"",MAX('DDD Model Calculations'!$D$20-'Weather Data'!G2512,0),MAX('DDD Model Calculations'!$D$20-AVERAGE('Weather Data'!G2511,'Weather Data'!G2513),0))</f>
        <v>18</v>
      </c>
      <c r="L2512" s="2">
        <f t="shared" si="195"/>
        <v>44150</v>
      </c>
      <c r="M2512">
        <f t="shared" si="196"/>
        <v>25265.000004090369</v>
      </c>
      <c r="N2512">
        <f t="shared" si="197"/>
        <v>26499.299992933869</v>
      </c>
      <c r="O2512">
        <f t="shared" si="198"/>
        <v>30528.400004372001</v>
      </c>
      <c r="P2512">
        <f t="shared" si="199"/>
        <v>37658.150002703071</v>
      </c>
    </row>
    <row r="2513" spans="1:16" x14ac:dyDescent="0.4">
      <c r="A2513" s="1">
        <v>2020</v>
      </c>
      <c r="B2513" s="1">
        <v>11</v>
      </c>
      <c r="C2513" s="1">
        <v>16</v>
      </c>
      <c r="D2513" s="1">
        <v>2.5999999046325679</v>
      </c>
      <c r="E2513" s="1">
        <v>2.4000000953674321</v>
      </c>
      <c r="F2513" s="1">
        <v>4.4000000953674316</v>
      </c>
      <c r="G2513" s="1">
        <v>-5.8000001907348633</v>
      </c>
      <c r="H2513">
        <f>IF(D2513&lt;&gt;"",MAX('DDD Model Calculations'!$D$20-'Weather Data'!D2513,0),MAX('DDD Model Calculations'!$D$20-AVERAGE('Weather Data'!D2512,'Weather Data'!D2514),0))</f>
        <v>15.400000095367432</v>
      </c>
      <c r="I2513">
        <f>IF(E2513&lt;&gt;"",MAX('DDD Model Calculations'!$D$20-'Weather Data'!E2513,0),MAX('DDD Model Calculations'!$D$20-AVERAGE('Weather Data'!E2512,'Weather Data'!E2514),0))</f>
        <v>15.599999904632568</v>
      </c>
      <c r="J2513">
        <f>IF(F2513&lt;&gt;"",MAX('DDD Model Calculations'!$D$20-'Weather Data'!F2513,0),MAX('DDD Model Calculations'!$D$20-AVERAGE('Weather Data'!F2512,'Weather Data'!F2514),0))</f>
        <v>13.599999904632568</v>
      </c>
      <c r="K2513">
        <f>IF(G2513&lt;&gt;"",MAX('DDD Model Calculations'!$D$20-'Weather Data'!G2513,0),MAX('DDD Model Calculations'!$D$20-AVERAGE('Weather Data'!G2512,'Weather Data'!G2514),0))</f>
        <v>23.800000190734863</v>
      </c>
      <c r="L2513" s="2">
        <f t="shared" si="195"/>
        <v>44151</v>
      </c>
      <c r="M2513">
        <f t="shared" si="196"/>
        <v>25280.400004185736</v>
      </c>
      <c r="N2513">
        <f t="shared" si="197"/>
        <v>26514.899992838502</v>
      </c>
      <c r="O2513">
        <f t="shared" si="198"/>
        <v>30542.000004276633</v>
      </c>
      <c r="P2513">
        <f t="shared" si="199"/>
        <v>37681.950002893806</v>
      </c>
    </row>
    <row r="2514" spans="1:16" x14ac:dyDescent="0.4">
      <c r="A2514" s="1">
        <v>2020</v>
      </c>
      <c r="B2514" s="1">
        <v>11</v>
      </c>
      <c r="C2514" s="1">
        <v>17</v>
      </c>
      <c r="D2514" s="1">
        <v>-1.200000047683716</v>
      </c>
      <c r="E2514" s="1">
        <v>-1.5</v>
      </c>
      <c r="F2514" s="1">
        <v>-3.0999999046325679</v>
      </c>
      <c r="G2514" s="1">
        <v>-8.8999996185302734</v>
      </c>
      <c r="H2514">
        <f>IF(D2514&lt;&gt;"",MAX('DDD Model Calculations'!$D$20-'Weather Data'!D2514,0),MAX('DDD Model Calculations'!$D$20-AVERAGE('Weather Data'!D2513,'Weather Data'!D2515),0))</f>
        <v>19.200000047683716</v>
      </c>
      <c r="I2514">
        <f>IF(E2514&lt;&gt;"",MAX('DDD Model Calculations'!$D$20-'Weather Data'!E2514,0),MAX('DDD Model Calculations'!$D$20-AVERAGE('Weather Data'!E2513,'Weather Data'!E2515),0))</f>
        <v>19.5</v>
      </c>
      <c r="J2514">
        <f>IF(F2514&lt;&gt;"",MAX('DDD Model Calculations'!$D$20-'Weather Data'!F2514,0),MAX('DDD Model Calculations'!$D$20-AVERAGE('Weather Data'!F2513,'Weather Data'!F2515),0))</f>
        <v>21.099999904632568</v>
      </c>
      <c r="K2514">
        <f>IF(G2514&lt;&gt;"",MAX('DDD Model Calculations'!$D$20-'Weather Data'!G2514,0),MAX('DDD Model Calculations'!$D$20-AVERAGE('Weather Data'!G2513,'Weather Data'!G2515),0))</f>
        <v>26.899999618530273</v>
      </c>
      <c r="L2514" s="2">
        <f t="shared" si="195"/>
        <v>44152</v>
      </c>
      <c r="M2514">
        <f t="shared" si="196"/>
        <v>25299.60000423342</v>
      </c>
      <c r="N2514">
        <f t="shared" si="197"/>
        <v>26534.399992838502</v>
      </c>
      <c r="O2514">
        <f t="shared" si="198"/>
        <v>30563.100004181266</v>
      </c>
      <c r="P2514">
        <f t="shared" si="199"/>
        <v>37708.850002512336</v>
      </c>
    </row>
    <row r="2515" spans="1:16" x14ac:dyDescent="0.4">
      <c r="A2515" s="1">
        <v>2020</v>
      </c>
      <c r="B2515" s="1">
        <v>11</v>
      </c>
      <c r="C2515" s="1">
        <v>18</v>
      </c>
      <c r="D2515" s="1">
        <v>-2.4000000953674321</v>
      </c>
      <c r="E2515" s="1">
        <v>0.10000000149011611</v>
      </c>
      <c r="F2515" s="1">
        <v>-6.1999998092651367</v>
      </c>
      <c r="G2515" s="1">
        <v>-5.4000000953674316</v>
      </c>
      <c r="H2515">
        <f>IF(D2515&lt;&gt;"",MAX('DDD Model Calculations'!$D$20-'Weather Data'!D2515,0),MAX('DDD Model Calculations'!$D$20-AVERAGE('Weather Data'!D2514,'Weather Data'!D2516),0))</f>
        <v>20.400000095367432</v>
      </c>
      <c r="I2515">
        <f>IF(E2515&lt;&gt;"",MAX('DDD Model Calculations'!$D$20-'Weather Data'!E2515,0),MAX('DDD Model Calculations'!$D$20-AVERAGE('Weather Data'!E2514,'Weather Data'!E2516),0))</f>
        <v>17.899999998509884</v>
      </c>
      <c r="J2515">
        <f>IF(F2515&lt;&gt;"",MAX('DDD Model Calculations'!$D$20-'Weather Data'!F2515,0),MAX('DDD Model Calculations'!$D$20-AVERAGE('Weather Data'!F2514,'Weather Data'!F2516),0))</f>
        <v>24.199999809265137</v>
      </c>
      <c r="K2515">
        <f>IF(G2515&lt;&gt;"",MAX('DDD Model Calculations'!$D$20-'Weather Data'!G2515,0),MAX('DDD Model Calculations'!$D$20-AVERAGE('Weather Data'!G2514,'Weather Data'!G2516),0))</f>
        <v>23.400000095367432</v>
      </c>
      <c r="L2515" s="2">
        <f t="shared" si="195"/>
        <v>44153</v>
      </c>
      <c r="M2515">
        <f t="shared" si="196"/>
        <v>25320.000004328787</v>
      </c>
      <c r="N2515">
        <f t="shared" si="197"/>
        <v>26552.299992837012</v>
      </c>
      <c r="O2515">
        <f t="shared" si="198"/>
        <v>30587.300003990531</v>
      </c>
      <c r="P2515">
        <f t="shared" si="199"/>
        <v>37732.250002607703</v>
      </c>
    </row>
    <row r="2516" spans="1:16" x14ac:dyDescent="0.4">
      <c r="A2516" s="1">
        <v>2020</v>
      </c>
      <c r="B2516" s="1">
        <v>11</v>
      </c>
      <c r="C2516" s="1">
        <v>19</v>
      </c>
      <c r="D2516" s="1">
        <v>8.3000001907348633</v>
      </c>
      <c r="E2516" s="1">
        <v>8.8999996185302734</v>
      </c>
      <c r="F2516" s="1">
        <v>1</v>
      </c>
      <c r="G2516" s="1">
        <v>3.9000000953674321</v>
      </c>
      <c r="H2516">
        <f>IF(D2516&lt;&gt;"",MAX('DDD Model Calculations'!$D$20-'Weather Data'!D2516,0),MAX('DDD Model Calculations'!$D$20-AVERAGE('Weather Data'!D2515,'Weather Data'!D2517),0))</f>
        <v>9.6999998092651367</v>
      </c>
      <c r="I2516">
        <f>IF(E2516&lt;&gt;"",MAX('DDD Model Calculations'!$D$20-'Weather Data'!E2516,0),MAX('DDD Model Calculations'!$D$20-AVERAGE('Weather Data'!E2515,'Weather Data'!E2517),0))</f>
        <v>9.1000003814697266</v>
      </c>
      <c r="J2516">
        <f>IF(F2516&lt;&gt;"",MAX('DDD Model Calculations'!$D$20-'Weather Data'!F2516,0),MAX('DDD Model Calculations'!$D$20-AVERAGE('Weather Data'!F2515,'Weather Data'!F2517),0))</f>
        <v>17</v>
      </c>
      <c r="K2516">
        <f>IF(G2516&lt;&gt;"",MAX('DDD Model Calculations'!$D$20-'Weather Data'!G2516,0),MAX('DDD Model Calculations'!$D$20-AVERAGE('Weather Data'!G2515,'Weather Data'!G2517),0))</f>
        <v>14.099999904632568</v>
      </c>
      <c r="L2516" s="2">
        <f t="shared" si="195"/>
        <v>44154</v>
      </c>
      <c r="M2516">
        <f t="shared" si="196"/>
        <v>25329.700004138052</v>
      </c>
      <c r="N2516">
        <f t="shared" si="197"/>
        <v>26561.399993218482</v>
      </c>
      <c r="O2516">
        <f t="shared" si="198"/>
        <v>30604.300003990531</v>
      </c>
      <c r="P2516">
        <f t="shared" si="199"/>
        <v>37746.350002512336</v>
      </c>
    </row>
    <row r="2517" spans="1:16" x14ac:dyDescent="0.4">
      <c r="A2517" s="1">
        <v>2020</v>
      </c>
      <c r="B2517" s="1">
        <v>11</v>
      </c>
      <c r="C2517" s="1">
        <v>20</v>
      </c>
      <c r="D2517" s="1">
        <v>12</v>
      </c>
      <c r="E2517" s="1">
        <v>10.60000038146973</v>
      </c>
      <c r="F2517" s="1">
        <v>10.69999980926514</v>
      </c>
      <c r="G2517" s="1">
        <v>-4.3000001907348633</v>
      </c>
      <c r="H2517">
        <f>IF(D2517&lt;&gt;"",MAX('DDD Model Calculations'!$D$20-'Weather Data'!D2517,0),MAX('DDD Model Calculations'!$D$20-AVERAGE('Weather Data'!D2516,'Weather Data'!D2518),0))</f>
        <v>6</v>
      </c>
      <c r="I2517">
        <f>IF(E2517&lt;&gt;"",MAX('DDD Model Calculations'!$D$20-'Weather Data'!E2517,0),MAX('DDD Model Calculations'!$D$20-AVERAGE('Weather Data'!E2516,'Weather Data'!E2518),0))</f>
        <v>7.3999996185302699</v>
      </c>
      <c r="J2517">
        <f>IF(F2517&lt;&gt;"",MAX('DDD Model Calculations'!$D$20-'Weather Data'!F2517,0),MAX('DDD Model Calculations'!$D$20-AVERAGE('Weather Data'!F2516,'Weather Data'!F2518),0))</f>
        <v>7.3000001907348597</v>
      </c>
      <c r="K2517">
        <f>IF(G2517&lt;&gt;"",MAX('DDD Model Calculations'!$D$20-'Weather Data'!G2517,0),MAX('DDD Model Calculations'!$D$20-AVERAGE('Weather Data'!G2516,'Weather Data'!G2518),0))</f>
        <v>22.300000190734863</v>
      </c>
      <c r="L2517" s="2">
        <f t="shared" si="195"/>
        <v>44155</v>
      </c>
      <c r="M2517">
        <f t="shared" si="196"/>
        <v>25335.700004138052</v>
      </c>
      <c r="N2517">
        <f t="shared" si="197"/>
        <v>26568.799992837012</v>
      </c>
      <c r="O2517">
        <f t="shared" si="198"/>
        <v>30611.600004181266</v>
      </c>
      <c r="P2517">
        <f t="shared" si="199"/>
        <v>37768.650002703071</v>
      </c>
    </row>
    <row r="2518" spans="1:16" x14ac:dyDescent="0.4">
      <c r="A2518" s="1">
        <v>2020</v>
      </c>
      <c r="B2518" s="1">
        <v>11</v>
      </c>
      <c r="C2518" s="1">
        <v>21</v>
      </c>
      <c r="D2518" s="1">
        <v>3.2000000476837158</v>
      </c>
      <c r="E2518" s="1">
        <v>1.6000000238418579</v>
      </c>
      <c r="F2518" s="1">
        <v>0.5</v>
      </c>
      <c r="G2518" s="1">
        <v>-6.5999999046325684</v>
      </c>
      <c r="H2518">
        <f>IF(D2518&lt;&gt;"",MAX('DDD Model Calculations'!$D$20-'Weather Data'!D2518,0),MAX('DDD Model Calculations'!$D$20-AVERAGE('Weather Data'!D2517,'Weather Data'!D2519),0))</f>
        <v>14.799999952316284</v>
      </c>
      <c r="I2518">
        <f>IF(E2518&lt;&gt;"",MAX('DDD Model Calculations'!$D$20-'Weather Data'!E2518,0),MAX('DDD Model Calculations'!$D$20-AVERAGE('Weather Data'!E2517,'Weather Data'!E2519),0))</f>
        <v>16.399999976158142</v>
      </c>
      <c r="J2518">
        <f>IF(F2518&lt;&gt;"",MAX('DDD Model Calculations'!$D$20-'Weather Data'!F2518,0),MAX('DDD Model Calculations'!$D$20-AVERAGE('Weather Data'!F2517,'Weather Data'!F2519),0))</f>
        <v>17.5</v>
      </c>
      <c r="K2518">
        <f>IF(G2518&lt;&gt;"",MAX('DDD Model Calculations'!$D$20-'Weather Data'!G2518,0),MAX('DDD Model Calculations'!$D$20-AVERAGE('Weather Data'!G2517,'Weather Data'!G2519),0))</f>
        <v>24.599999904632568</v>
      </c>
      <c r="L2518" s="2">
        <f t="shared" si="195"/>
        <v>44156</v>
      </c>
      <c r="M2518">
        <f t="shared" si="196"/>
        <v>25350.500004090369</v>
      </c>
      <c r="N2518">
        <f t="shared" si="197"/>
        <v>26585.19999281317</v>
      </c>
      <c r="O2518">
        <f t="shared" si="198"/>
        <v>30629.100004181266</v>
      </c>
      <c r="P2518">
        <f t="shared" si="199"/>
        <v>37793.250002607703</v>
      </c>
    </row>
    <row r="2519" spans="1:16" x14ac:dyDescent="0.4">
      <c r="A2519" s="1">
        <v>2020</v>
      </c>
      <c r="B2519" s="1">
        <v>11</v>
      </c>
      <c r="C2519" s="1">
        <v>22</v>
      </c>
      <c r="D2519" s="1">
        <v>0.5</v>
      </c>
      <c r="E2519" s="1">
        <v>-0.89999997615814209</v>
      </c>
      <c r="F2519" s="1">
        <v>-3.4000000953674321</v>
      </c>
      <c r="G2519" s="1">
        <v>-3.7000000476837158</v>
      </c>
      <c r="H2519">
        <f>IF(D2519&lt;&gt;"",MAX('DDD Model Calculations'!$D$20-'Weather Data'!D2519,0),MAX('DDD Model Calculations'!$D$20-AVERAGE('Weather Data'!D2518,'Weather Data'!D2520),0))</f>
        <v>17.5</v>
      </c>
      <c r="I2519">
        <f>IF(E2519&lt;&gt;"",MAX('DDD Model Calculations'!$D$20-'Weather Data'!E2519,0),MAX('DDD Model Calculations'!$D$20-AVERAGE('Weather Data'!E2518,'Weather Data'!E2520),0))</f>
        <v>18.899999976158142</v>
      </c>
      <c r="J2519">
        <f>IF(F2519&lt;&gt;"",MAX('DDD Model Calculations'!$D$20-'Weather Data'!F2519,0),MAX('DDD Model Calculations'!$D$20-AVERAGE('Weather Data'!F2518,'Weather Data'!F2520),0))</f>
        <v>21.400000095367432</v>
      </c>
      <c r="K2519">
        <f>IF(G2519&lt;&gt;"",MAX('DDD Model Calculations'!$D$20-'Weather Data'!G2519,0),MAX('DDD Model Calculations'!$D$20-AVERAGE('Weather Data'!G2518,'Weather Data'!G2520),0))</f>
        <v>21.700000047683716</v>
      </c>
      <c r="L2519" s="2">
        <f t="shared" si="195"/>
        <v>44157</v>
      </c>
      <c r="M2519">
        <f t="shared" si="196"/>
        <v>25368.000004090369</v>
      </c>
      <c r="N2519">
        <f t="shared" si="197"/>
        <v>26604.099992789328</v>
      </c>
      <c r="O2519">
        <f t="shared" si="198"/>
        <v>30650.500004276633</v>
      </c>
      <c r="P2519">
        <f t="shared" si="199"/>
        <v>37814.950002655387</v>
      </c>
    </row>
    <row r="2520" spans="1:16" x14ac:dyDescent="0.4">
      <c r="A2520" s="1">
        <v>2020</v>
      </c>
      <c r="B2520" s="1">
        <v>11</v>
      </c>
      <c r="C2520" s="1">
        <v>23</v>
      </c>
      <c r="D2520" s="1">
        <v>-0.40000000596046448</v>
      </c>
      <c r="E2520" s="1">
        <v>1.1000000238418579</v>
      </c>
      <c r="F2520" s="1">
        <v>-0.60000002384185791</v>
      </c>
      <c r="G2520" s="1">
        <v>-8</v>
      </c>
      <c r="H2520">
        <f>IF(D2520&lt;&gt;"",MAX('DDD Model Calculations'!$D$20-'Weather Data'!D2520,0),MAX('DDD Model Calculations'!$D$20-AVERAGE('Weather Data'!D2519,'Weather Data'!D2521),0))</f>
        <v>18.400000005960464</v>
      </c>
      <c r="I2520">
        <f>IF(E2520&lt;&gt;"",MAX('DDD Model Calculations'!$D$20-'Weather Data'!E2520,0),MAX('DDD Model Calculations'!$D$20-AVERAGE('Weather Data'!E2519,'Weather Data'!E2521),0))</f>
        <v>16.899999976158142</v>
      </c>
      <c r="J2520">
        <f>IF(F2520&lt;&gt;"",MAX('DDD Model Calculations'!$D$20-'Weather Data'!F2520,0),MAX('DDD Model Calculations'!$D$20-AVERAGE('Weather Data'!F2519,'Weather Data'!F2521),0))</f>
        <v>18.600000023841858</v>
      </c>
      <c r="K2520">
        <f>IF(G2520&lt;&gt;"",MAX('DDD Model Calculations'!$D$20-'Weather Data'!G2520,0),MAX('DDD Model Calculations'!$D$20-AVERAGE('Weather Data'!G2519,'Weather Data'!G2521),0))</f>
        <v>26</v>
      </c>
      <c r="L2520" s="2">
        <f t="shared" si="195"/>
        <v>44158</v>
      </c>
      <c r="M2520">
        <f t="shared" si="196"/>
        <v>25386.400004096329</v>
      </c>
      <c r="N2520">
        <f t="shared" si="197"/>
        <v>26620.999992765486</v>
      </c>
      <c r="O2520">
        <f t="shared" si="198"/>
        <v>30669.100004300475</v>
      </c>
      <c r="P2520">
        <f t="shared" si="199"/>
        <v>37840.950002655387</v>
      </c>
    </row>
    <row r="2521" spans="1:16" x14ac:dyDescent="0.4">
      <c r="A2521" s="1">
        <v>2020</v>
      </c>
      <c r="B2521" s="1">
        <v>11</v>
      </c>
      <c r="C2521" s="1">
        <v>24</v>
      </c>
      <c r="D2521" s="1">
        <v>0.20000000298023221</v>
      </c>
      <c r="E2521" s="1">
        <v>-1.299999952316284</v>
      </c>
      <c r="F2521" s="1">
        <v>-6.3000001907348633</v>
      </c>
      <c r="G2521" s="1">
        <v>-3.4000000953674321</v>
      </c>
      <c r="H2521">
        <f>IF(D2521&lt;&gt;"",MAX('DDD Model Calculations'!$D$20-'Weather Data'!D2521,0),MAX('DDD Model Calculations'!$D$20-AVERAGE('Weather Data'!D2520,'Weather Data'!D2522),0))</f>
        <v>17.799999997019768</v>
      </c>
      <c r="I2521">
        <f>IF(E2521&lt;&gt;"",MAX('DDD Model Calculations'!$D$20-'Weather Data'!E2521,0),MAX('DDD Model Calculations'!$D$20-AVERAGE('Weather Data'!E2520,'Weather Data'!E2522),0))</f>
        <v>19.299999952316284</v>
      </c>
      <c r="J2521">
        <f>IF(F2521&lt;&gt;"",MAX('DDD Model Calculations'!$D$20-'Weather Data'!F2521,0),MAX('DDD Model Calculations'!$D$20-AVERAGE('Weather Data'!F2520,'Weather Data'!F2522),0))</f>
        <v>24.300000190734863</v>
      </c>
      <c r="K2521">
        <f>IF(G2521&lt;&gt;"",MAX('DDD Model Calculations'!$D$20-'Weather Data'!G2521,0),MAX('DDD Model Calculations'!$D$20-AVERAGE('Weather Data'!G2520,'Weather Data'!G2522),0))</f>
        <v>21.400000095367432</v>
      </c>
      <c r="L2521" s="2">
        <f t="shared" si="195"/>
        <v>44159</v>
      </c>
      <c r="M2521">
        <f t="shared" si="196"/>
        <v>25404.200004093349</v>
      </c>
      <c r="N2521">
        <f t="shared" si="197"/>
        <v>26640.299992717803</v>
      </c>
      <c r="O2521">
        <f t="shared" si="198"/>
        <v>30693.40000449121</v>
      </c>
      <c r="P2521">
        <f t="shared" si="199"/>
        <v>37862.350002750754</v>
      </c>
    </row>
    <row r="2522" spans="1:16" x14ac:dyDescent="0.4">
      <c r="A2522" s="1">
        <v>2020</v>
      </c>
      <c r="B2522" s="1">
        <v>11</v>
      </c>
      <c r="C2522" s="1">
        <v>25</v>
      </c>
      <c r="D2522" s="1">
        <v>4.8000001907348633</v>
      </c>
      <c r="E2522" s="1">
        <v>4.6999998092651367</v>
      </c>
      <c r="F2522" s="1">
        <v>-3.4000000953674321</v>
      </c>
      <c r="G2522" s="1">
        <v>1.200000047683716</v>
      </c>
      <c r="H2522">
        <f>IF(D2522&lt;&gt;"",MAX('DDD Model Calculations'!$D$20-'Weather Data'!D2522,0),MAX('DDD Model Calculations'!$D$20-AVERAGE('Weather Data'!D2521,'Weather Data'!D2523),0))</f>
        <v>13.199999809265137</v>
      </c>
      <c r="I2522">
        <f>IF(E2522&lt;&gt;"",MAX('DDD Model Calculations'!$D$20-'Weather Data'!E2522,0),MAX('DDD Model Calculations'!$D$20-AVERAGE('Weather Data'!E2521,'Weather Data'!E2523),0))</f>
        <v>13.300000190734863</v>
      </c>
      <c r="J2522">
        <f>IF(F2522&lt;&gt;"",MAX('DDD Model Calculations'!$D$20-'Weather Data'!F2522,0),MAX('DDD Model Calculations'!$D$20-AVERAGE('Weather Data'!F2521,'Weather Data'!F2523),0))</f>
        <v>21.400000095367432</v>
      </c>
      <c r="K2522">
        <f>IF(G2522&lt;&gt;"",MAX('DDD Model Calculations'!$D$20-'Weather Data'!G2522,0),MAX('DDD Model Calculations'!$D$20-AVERAGE('Weather Data'!G2521,'Weather Data'!G2523),0))</f>
        <v>16.799999952316284</v>
      </c>
      <c r="L2522" s="2">
        <f t="shared" si="195"/>
        <v>44160</v>
      </c>
      <c r="M2522">
        <f t="shared" si="196"/>
        <v>25417.400003902614</v>
      </c>
      <c r="N2522">
        <f t="shared" si="197"/>
        <v>26653.599992908537</v>
      </c>
      <c r="O2522">
        <f t="shared" si="198"/>
        <v>30714.800004586577</v>
      </c>
      <c r="P2522">
        <f t="shared" si="199"/>
        <v>37879.150002703071</v>
      </c>
    </row>
    <row r="2523" spans="1:16" x14ac:dyDescent="0.4">
      <c r="A2523" s="1">
        <v>2020</v>
      </c>
      <c r="B2523" s="1">
        <v>11</v>
      </c>
      <c r="C2523" s="1">
        <v>26</v>
      </c>
      <c r="D2523" s="1">
        <v>9.3000001907348633</v>
      </c>
      <c r="E2523" s="1">
        <v>7.9000000953674316</v>
      </c>
      <c r="F2523" s="1">
        <v>0.80000001192092896</v>
      </c>
      <c r="G2523" s="1">
        <v>1.3999999761581421</v>
      </c>
      <c r="H2523">
        <f>IF(D2523&lt;&gt;"",MAX('DDD Model Calculations'!$D$20-'Weather Data'!D2523,0),MAX('DDD Model Calculations'!$D$20-AVERAGE('Weather Data'!D2522,'Weather Data'!D2524),0))</f>
        <v>8.6999998092651367</v>
      </c>
      <c r="I2523">
        <f>IF(E2523&lt;&gt;"",MAX('DDD Model Calculations'!$D$20-'Weather Data'!E2523,0),MAX('DDD Model Calculations'!$D$20-AVERAGE('Weather Data'!E2522,'Weather Data'!E2524),0))</f>
        <v>10.099999904632568</v>
      </c>
      <c r="J2523">
        <f>IF(F2523&lt;&gt;"",MAX('DDD Model Calculations'!$D$20-'Weather Data'!F2523,0),MAX('DDD Model Calculations'!$D$20-AVERAGE('Weather Data'!F2522,'Weather Data'!F2524),0))</f>
        <v>17.199999988079071</v>
      </c>
      <c r="K2523">
        <f>IF(G2523&lt;&gt;"",MAX('DDD Model Calculations'!$D$20-'Weather Data'!G2523,0),MAX('DDD Model Calculations'!$D$20-AVERAGE('Weather Data'!G2522,'Weather Data'!G2524),0))</f>
        <v>16.600000023841858</v>
      </c>
      <c r="L2523" s="2">
        <f t="shared" si="195"/>
        <v>44161</v>
      </c>
      <c r="M2523">
        <f t="shared" si="196"/>
        <v>25426.100003711879</v>
      </c>
      <c r="N2523">
        <f t="shared" si="197"/>
        <v>26663.69999281317</v>
      </c>
      <c r="O2523">
        <f t="shared" si="198"/>
        <v>30732.000004574656</v>
      </c>
      <c r="P2523">
        <f t="shared" si="199"/>
        <v>37895.750002726912</v>
      </c>
    </row>
    <row r="2524" spans="1:16" x14ac:dyDescent="0.4">
      <c r="A2524" s="1">
        <v>2020</v>
      </c>
      <c r="B2524" s="1">
        <v>11</v>
      </c>
      <c r="C2524" s="1">
        <v>27</v>
      </c>
      <c r="D2524" s="1">
        <v>6.4000000953674316</v>
      </c>
      <c r="E2524" s="1">
        <v>5</v>
      </c>
      <c r="F2524" s="1">
        <v>3</v>
      </c>
      <c r="G2524" s="1">
        <v>-1.200000047683716</v>
      </c>
      <c r="H2524">
        <f>IF(D2524&lt;&gt;"",MAX('DDD Model Calculations'!$D$20-'Weather Data'!D2524,0),MAX('DDD Model Calculations'!$D$20-AVERAGE('Weather Data'!D2523,'Weather Data'!D2525),0))</f>
        <v>11.599999904632568</v>
      </c>
      <c r="I2524">
        <f>IF(E2524&lt;&gt;"",MAX('DDD Model Calculations'!$D$20-'Weather Data'!E2524,0),MAX('DDD Model Calculations'!$D$20-AVERAGE('Weather Data'!E2523,'Weather Data'!E2525),0))</f>
        <v>13</v>
      </c>
      <c r="J2524">
        <f>IF(F2524&lt;&gt;"",MAX('DDD Model Calculations'!$D$20-'Weather Data'!F2524,0),MAX('DDD Model Calculations'!$D$20-AVERAGE('Weather Data'!F2523,'Weather Data'!F2525),0))</f>
        <v>15</v>
      </c>
      <c r="K2524">
        <f>IF(G2524&lt;&gt;"",MAX('DDD Model Calculations'!$D$20-'Weather Data'!G2524,0),MAX('DDD Model Calculations'!$D$20-AVERAGE('Weather Data'!G2523,'Weather Data'!G2525),0))</f>
        <v>19.200000047683716</v>
      </c>
      <c r="L2524" s="2">
        <f t="shared" si="195"/>
        <v>44162</v>
      </c>
      <c r="M2524">
        <f t="shared" si="196"/>
        <v>25437.700003616512</v>
      </c>
      <c r="N2524">
        <f t="shared" si="197"/>
        <v>26676.69999281317</v>
      </c>
      <c r="O2524">
        <f t="shared" si="198"/>
        <v>30747.000004574656</v>
      </c>
      <c r="P2524">
        <f t="shared" si="199"/>
        <v>37914.950002774596</v>
      </c>
    </row>
    <row r="2525" spans="1:16" x14ac:dyDescent="0.4">
      <c r="A2525" s="1">
        <v>2020</v>
      </c>
      <c r="B2525" s="1">
        <v>11</v>
      </c>
      <c r="C2525" s="1">
        <v>28</v>
      </c>
      <c r="D2525" s="1">
        <v>4.4000000953674316</v>
      </c>
      <c r="E2525" s="1">
        <v>2.5999999046325679</v>
      </c>
      <c r="F2525" s="1">
        <v>2.7000000476837158</v>
      </c>
      <c r="G2525" s="1">
        <v>-0.10000000149011611</v>
      </c>
      <c r="H2525">
        <f>IF(D2525&lt;&gt;"",MAX('DDD Model Calculations'!$D$20-'Weather Data'!D2525,0),MAX('DDD Model Calculations'!$D$20-AVERAGE('Weather Data'!D2524,'Weather Data'!D2526),0))</f>
        <v>13.599999904632568</v>
      </c>
      <c r="I2525">
        <f>IF(E2525&lt;&gt;"",MAX('DDD Model Calculations'!$D$20-'Weather Data'!E2525,0),MAX('DDD Model Calculations'!$D$20-AVERAGE('Weather Data'!E2524,'Weather Data'!E2526),0))</f>
        <v>15.400000095367432</v>
      </c>
      <c r="J2525">
        <f>IF(F2525&lt;&gt;"",MAX('DDD Model Calculations'!$D$20-'Weather Data'!F2525,0),MAX('DDD Model Calculations'!$D$20-AVERAGE('Weather Data'!F2524,'Weather Data'!F2526),0))</f>
        <v>15.299999952316284</v>
      </c>
      <c r="K2525">
        <f>IF(G2525&lt;&gt;"",MAX('DDD Model Calculations'!$D$20-'Weather Data'!G2525,0),MAX('DDD Model Calculations'!$D$20-AVERAGE('Weather Data'!G2524,'Weather Data'!G2526),0))</f>
        <v>18.100000001490116</v>
      </c>
      <c r="L2525" s="2">
        <f t="shared" si="195"/>
        <v>44163</v>
      </c>
      <c r="M2525">
        <f t="shared" si="196"/>
        <v>25451.300003521144</v>
      </c>
      <c r="N2525">
        <f t="shared" si="197"/>
        <v>26692.099992908537</v>
      </c>
      <c r="O2525">
        <f t="shared" si="198"/>
        <v>30762.300004526973</v>
      </c>
      <c r="P2525">
        <f t="shared" si="199"/>
        <v>37933.050002776086</v>
      </c>
    </row>
    <row r="2526" spans="1:16" x14ac:dyDescent="0.4">
      <c r="A2526" s="1">
        <v>2020</v>
      </c>
      <c r="B2526" s="1">
        <v>11</v>
      </c>
      <c r="C2526" s="1">
        <v>29</v>
      </c>
      <c r="D2526" s="1">
        <v>5.8000001907348633</v>
      </c>
      <c r="E2526" s="1">
        <v>5.3000001907348633</v>
      </c>
      <c r="F2526" s="1">
        <v>4.0999999046325684</v>
      </c>
      <c r="G2526" s="1">
        <v>-4.0999999046325684</v>
      </c>
      <c r="H2526">
        <f>IF(D2526&lt;&gt;"",MAX('DDD Model Calculations'!$D$20-'Weather Data'!D2526,0),MAX('DDD Model Calculations'!$D$20-AVERAGE('Weather Data'!D2525,'Weather Data'!D2527),0))</f>
        <v>12.199999809265137</v>
      </c>
      <c r="I2526">
        <f>IF(E2526&lt;&gt;"",MAX('DDD Model Calculations'!$D$20-'Weather Data'!E2526,0),MAX('DDD Model Calculations'!$D$20-AVERAGE('Weather Data'!E2525,'Weather Data'!E2527),0))</f>
        <v>12.699999809265137</v>
      </c>
      <c r="J2526">
        <f>IF(F2526&lt;&gt;"",MAX('DDD Model Calculations'!$D$20-'Weather Data'!F2526,0),MAX('DDD Model Calculations'!$D$20-AVERAGE('Weather Data'!F2525,'Weather Data'!F2527),0))</f>
        <v>13.900000095367432</v>
      </c>
      <c r="K2526">
        <f>IF(G2526&lt;&gt;"",MAX('DDD Model Calculations'!$D$20-'Weather Data'!G2526,0),MAX('DDD Model Calculations'!$D$20-AVERAGE('Weather Data'!G2525,'Weather Data'!G2527),0))</f>
        <v>22.099999904632568</v>
      </c>
      <c r="L2526" s="2">
        <f t="shared" si="195"/>
        <v>44164</v>
      </c>
      <c r="M2526">
        <f t="shared" si="196"/>
        <v>25463.50000333041</v>
      </c>
      <c r="N2526">
        <f t="shared" si="197"/>
        <v>26704.799992717803</v>
      </c>
      <c r="O2526">
        <f t="shared" si="198"/>
        <v>30776.20000462234</v>
      </c>
      <c r="P2526">
        <f t="shared" si="199"/>
        <v>37955.150002680719</v>
      </c>
    </row>
    <row r="2527" spans="1:16" x14ac:dyDescent="0.4">
      <c r="A2527" s="1">
        <v>2020</v>
      </c>
      <c r="B2527" s="1">
        <v>11</v>
      </c>
      <c r="C2527" s="1">
        <v>30</v>
      </c>
      <c r="D2527" s="1">
        <v>2.2999999523162842</v>
      </c>
      <c r="E2527" s="1">
        <v>1.6000000238418579</v>
      </c>
      <c r="F2527" s="1">
        <v>2.0999999046325679</v>
      </c>
      <c r="G2527" s="1">
        <v>-9.3000001907348633</v>
      </c>
      <c r="H2527">
        <f>IF(D2527&lt;&gt;"",MAX('DDD Model Calculations'!$D$20-'Weather Data'!D2527,0),MAX('DDD Model Calculations'!$D$20-AVERAGE('Weather Data'!D2526,'Weather Data'!D2528),0))</f>
        <v>15.700000047683716</v>
      </c>
      <c r="I2527">
        <f>IF(E2527&lt;&gt;"",MAX('DDD Model Calculations'!$D$20-'Weather Data'!E2527,0),MAX('DDD Model Calculations'!$D$20-AVERAGE('Weather Data'!E2526,'Weather Data'!E2528),0))</f>
        <v>16.399999976158142</v>
      </c>
      <c r="J2527">
        <f>IF(F2527&lt;&gt;"",MAX('DDD Model Calculations'!$D$20-'Weather Data'!F2527,0),MAX('DDD Model Calculations'!$D$20-AVERAGE('Weather Data'!F2526,'Weather Data'!F2528),0))</f>
        <v>15.900000095367432</v>
      </c>
      <c r="K2527">
        <f>IF(G2527&lt;&gt;"",MAX('DDD Model Calculations'!$D$20-'Weather Data'!G2527,0),MAX('DDD Model Calculations'!$D$20-AVERAGE('Weather Data'!G2526,'Weather Data'!G2528),0))</f>
        <v>27.300000190734863</v>
      </c>
      <c r="L2527" s="2">
        <f t="shared" si="195"/>
        <v>44165</v>
      </c>
      <c r="M2527">
        <f t="shared" si="196"/>
        <v>25479.200003378093</v>
      </c>
      <c r="N2527">
        <f t="shared" si="197"/>
        <v>26721.199992693961</v>
      </c>
      <c r="O2527">
        <f t="shared" si="198"/>
        <v>30792.100004717708</v>
      </c>
      <c r="P2527">
        <f t="shared" si="199"/>
        <v>37982.450002871454</v>
      </c>
    </row>
    <row r="2528" spans="1:16" x14ac:dyDescent="0.4">
      <c r="A2528" s="1">
        <v>2020</v>
      </c>
      <c r="B2528" s="1">
        <v>12</v>
      </c>
      <c r="C2528" s="1">
        <v>1</v>
      </c>
      <c r="D2528" s="1">
        <v>-1.200000047683716</v>
      </c>
      <c r="E2528" s="1">
        <v>-1</v>
      </c>
      <c r="F2528" s="1">
        <v>3.0999999046325679</v>
      </c>
      <c r="G2528" s="1">
        <v>-9</v>
      </c>
      <c r="H2528">
        <f>IF(D2528&lt;&gt;"",MAX('DDD Model Calculations'!$D$20-'Weather Data'!D2528,0),MAX('DDD Model Calculations'!$D$20-AVERAGE('Weather Data'!D2527,'Weather Data'!D2529),0))</f>
        <v>19.200000047683716</v>
      </c>
      <c r="I2528">
        <f>IF(E2528&lt;&gt;"",MAX('DDD Model Calculations'!$D$20-'Weather Data'!E2528,0),MAX('DDD Model Calculations'!$D$20-AVERAGE('Weather Data'!E2527,'Weather Data'!E2529),0))</f>
        <v>19</v>
      </c>
      <c r="J2528">
        <f>IF(F2528&lt;&gt;"",MAX('DDD Model Calculations'!$D$20-'Weather Data'!F2528,0),MAX('DDD Model Calculations'!$D$20-AVERAGE('Weather Data'!F2527,'Weather Data'!F2529),0))</f>
        <v>14.900000095367432</v>
      </c>
      <c r="K2528">
        <f>IF(G2528&lt;&gt;"",MAX('DDD Model Calculations'!$D$20-'Weather Data'!G2528,0),MAX('DDD Model Calculations'!$D$20-AVERAGE('Weather Data'!G2527,'Weather Data'!G2529),0))</f>
        <v>27</v>
      </c>
      <c r="L2528" s="2">
        <f t="shared" si="195"/>
        <v>44166</v>
      </c>
      <c r="M2528">
        <f t="shared" si="196"/>
        <v>25498.400003425777</v>
      </c>
      <c r="N2528">
        <f t="shared" si="197"/>
        <v>26740.199992693961</v>
      </c>
      <c r="O2528">
        <f t="shared" si="198"/>
        <v>30807.000004813075</v>
      </c>
      <c r="P2528">
        <f t="shared" si="199"/>
        <v>38009.450002871454</v>
      </c>
    </row>
    <row r="2529" spans="1:16" x14ac:dyDescent="0.4">
      <c r="A2529" s="1">
        <v>2020</v>
      </c>
      <c r="B2529" s="1">
        <v>12</v>
      </c>
      <c r="C2529" s="1">
        <v>2</v>
      </c>
      <c r="D2529" s="1">
        <v>1.200000047683716</v>
      </c>
      <c r="E2529" s="1">
        <v>1</v>
      </c>
      <c r="F2529" s="1">
        <v>-2</v>
      </c>
      <c r="G2529" s="1">
        <v>-6.1999998092651367</v>
      </c>
      <c r="H2529">
        <f>IF(D2529&lt;&gt;"",MAX('DDD Model Calculations'!$D$20-'Weather Data'!D2529,0),MAX('DDD Model Calculations'!$D$20-AVERAGE('Weather Data'!D2528,'Weather Data'!D2530),0))</f>
        <v>16.799999952316284</v>
      </c>
      <c r="I2529">
        <f>IF(E2529&lt;&gt;"",MAX('DDD Model Calculations'!$D$20-'Weather Data'!E2529,0),MAX('DDD Model Calculations'!$D$20-AVERAGE('Weather Data'!E2528,'Weather Data'!E2530),0))</f>
        <v>17</v>
      </c>
      <c r="J2529">
        <f>IF(F2529&lt;&gt;"",MAX('DDD Model Calculations'!$D$20-'Weather Data'!F2529,0),MAX('DDD Model Calculations'!$D$20-AVERAGE('Weather Data'!F2528,'Weather Data'!F2530),0))</f>
        <v>20</v>
      </c>
      <c r="K2529">
        <f>IF(G2529&lt;&gt;"",MAX('DDD Model Calculations'!$D$20-'Weather Data'!G2529,0),MAX('DDD Model Calculations'!$D$20-AVERAGE('Weather Data'!G2528,'Weather Data'!G2530),0))</f>
        <v>24.199999809265137</v>
      </c>
      <c r="L2529" s="2">
        <f t="shared" si="195"/>
        <v>44167</v>
      </c>
      <c r="M2529">
        <f t="shared" si="196"/>
        <v>25515.200003378093</v>
      </c>
      <c r="N2529">
        <f t="shared" si="197"/>
        <v>26757.199992693961</v>
      </c>
      <c r="O2529">
        <f t="shared" si="198"/>
        <v>30827.000004813075</v>
      </c>
      <c r="P2529">
        <f t="shared" si="199"/>
        <v>38033.650002680719</v>
      </c>
    </row>
    <row r="2530" spans="1:16" x14ac:dyDescent="0.4">
      <c r="A2530" s="1">
        <v>2020</v>
      </c>
      <c r="B2530" s="1">
        <v>12</v>
      </c>
      <c r="C2530" s="1">
        <v>3</v>
      </c>
      <c r="D2530" s="1">
        <v>1.299999952316284</v>
      </c>
      <c r="E2530" s="1">
        <v>0.80000001192092896</v>
      </c>
      <c r="F2530" s="1">
        <v>-0.89999997615814209</v>
      </c>
      <c r="G2530" s="1">
        <v>-1</v>
      </c>
      <c r="H2530">
        <f>IF(D2530&lt;&gt;"",MAX('DDD Model Calculations'!$D$20-'Weather Data'!D2530,0),MAX('DDD Model Calculations'!$D$20-AVERAGE('Weather Data'!D2529,'Weather Data'!D2531),0))</f>
        <v>16.700000047683716</v>
      </c>
      <c r="I2530">
        <f>IF(E2530&lt;&gt;"",MAX('DDD Model Calculations'!$D$20-'Weather Data'!E2530,0),MAX('DDD Model Calculations'!$D$20-AVERAGE('Weather Data'!E2529,'Weather Data'!E2531),0))</f>
        <v>17.199999988079071</v>
      </c>
      <c r="J2530">
        <f>IF(F2530&lt;&gt;"",MAX('DDD Model Calculations'!$D$20-'Weather Data'!F2530,0),MAX('DDD Model Calculations'!$D$20-AVERAGE('Weather Data'!F2529,'Weather Data'!F2531),0))</f>
        <v>18.899999976158142</v>
      </c>
      <c r="K2530">
        <f>IF(G2530&lt;&gt;"",MAX('DDD Model Calculations'!$D$20-'Weather Data'!G2530,0),MAX('DDD Model Calculations'!$D$20-AVERAGE('Weather Data'!G2529,'Weather Data'!G2531),0))</f>
        <v>19</v>
      </c>
      <c r="L2530" s="2">
        <f t="shared" si="195"/>
        <v>44168</v>
      </c>
      <c r="M2530">
        <f t="shared" si="196"/>
        <v>25531.900003425777</v>
      </c>
      <c r="N2530">
        <f t="shared" si="197"/>
        <v>26774.39999268204</v>
      </c>
      <c r="O2530">
        <f t="shared" si="198"/>
        <v>30845.900004789233</v>
      </c>
      <c r="P2530">
        <f t="shared" si="199"/>
        <v>38052.650002680719</v>
      </c>
    </row>
    <row r="2531" spans="1:16" x14ac:dyDescent="0.4">
      <c r="A2531" s="1">
        <v>2020</v>
      </c>
      <c r="B2531" s="1">
        <v>12</v>
      </c>
      <c r="C2531" s="1">
        <v>4</v>
      </c>
      <c r="D2531" s="1">
        <v>1.6000000238418579</v>
      </c>
      <c r="E2531" s="1">
        <v>1.700000047683716</v>
      </c>
      <c r="F2531" s="1">
        <v>1.5</v>
      </c>
      <c r="G2531" s="1">
        <v>-7.5999999046325684</v>
      </c>
      <c r="H2531">
        <f>IF(D2531&lt;&gt;"",MAX('DDD Model Calculations'!$D$20-'Weather Data'!D2531,0),MAX('DDD Model Calculations'!$D$20-AVERAGE('Weather Data'!D2530,'Weather Data'!D2532),0))</f>
        <v>16.399999976158142</v>
      </c>
      <c r="I2531">
        <f>IF(E2531&lt;&gt;"",MAX('DDD Model Calculations'!$D$20-'Weather Data'!E2531,0),MAX('DDD Model Calculations'!$D$20-AVERAGE('Weather Data'!E2530,'Weather Data'!E2532),0))</f>
        <v>16.299999952316284</v>
      </c>
      <c r="J2531">
        <f>IF(F2531&lt;&gt;"",MAX('DDD Model Calculations'!$D$20-'Weather Data'!F2531,0),MAX('DDD Model Calculations'!$D$20-AVERAGE('Weather Data'!F2530,'Weather Data'!F2532),0))</f>
        <v>16.5</v>
      </c>
      <c r="K2531">
        <f>IF(G2531&lt;&gt;"",MAX('DDD Model Calculations'!$D$20-'Weather Data'!G2531,0),MAX('DDD Model Calculations'!$D$20-AVERAGE('Weather Data'!G2530,'Weather Data'!G2532),0))</f>
        <v>25.599999904632568</v>
      </c>
      <c r="L2531" s="2">
        <f t="shared" si="195"/>
        <v>44169</v>
      </c>
      <c r="M2531">
        <f t="shared" si="196"/>
        <v>25548.300003401935</v>
      </c>
      <c r="N2531">
        <f t="shared" si="197"/>
        <v>26790.699992634356</v>
      </c>
      <c r="O2531">
        <f t="shared" si="198"/>
        <v>30862.400004789233</v>
      </c>
      <c r="P2531">
        <f t="shared" si="199"/>
        <v>38078.250002585351</v>
      </c>
    </row>
    <row r="2532" spans="1:16" x14ac:dyDescent="0.4">
      <c r="A2532" s="1">
        <v>2020</v>
      </c>
      <c r="B2532" s="1">
        <v>12</v>
      </c>
      <c r="C2532" s="1">
        <v>5</v>
      </c>
      <c r="D2532" s="1">
        <v>-1.3999999761581421</v>
      </c>
      <c r="E2532" s="1">
        <v>-1.5</v>
      </c>
      <c r="F2532" s="1">
        <v>-1.799999952316284</v>
      </c>
      <c r="G2532" s="1">
        <v>-9.6000003814697266</v>
      </c>
      <c r="H2532">
        <f>IF(D2532&lt;&gt;"",MAX('DDD Model Calculations'!$D$20-'Weather Data'!D2532,0),MAX('DDD Model Calculations'!$D$20-AVERAGE('Weather Data'!D2531,'Weather Data'!D2533),0))</f>
        <v>19.399999976158142</v>
      </c>
      <c r="I2532">
        <f>IF(E2532&lt;&gt;"",MAX('DDD Model Calculations'!$D$20-'Weather Data'!E2532,0),MAX('DDD Model Calculations'!$D$20-AVERAGE('Weather Data'!E2531,'Weather Data'!E2533),0))</f>
        <v>19.5</v>
      </c>
      <c r="J2532">
        <f>IF(F2532&lt;&gt;"",MAX('DDD Model Calculations'!$D$20-'Weather Data'!F2532,0),MAX('DDD Model Calculations'!$D$20-AVERAGE('Weather Data'!F2531,'Weather Data'!F2533),0))</f>
        <v>19.799999952316284</v>
      </c>
      <c r="K2532">
        <f>IF(G2532&lt;&gt;"",MAX('DDD Model Calculations'!$D$20-'Weather Data'!G2532,0),MAX('DDD Model Calculations'!$D$20-AVERAGE('Weather Data'!G2531,'Weather Data'!G2533),0))</f>
        <v>27.600000381469727</v>
      </c>
      <c r="L2532" s="2">
        <f t="shared" si="195"/>
        <v>44170</v>
      </c>
      <c r="M2532">
        <f t="shared" si="196"/>
        <v>25567.700003378093</v>
      </c>
      <c r="N2532">
        <f t="shared" si="197"/>
        <v>26810.199992634356</v>
      </c>
      <c r="O2532">
        <f t="shared" si="198"/>
        <v>30882.200004741549</v>
      </c>
      <c r="P2532">
        <f t="shared" si="199"/>
        <v>38105.850002966821</v>
      </c>
    </row>
    <row r="2533" spans="1:16" x14ac:dyDescent="0.4">
      <c r="A2533" s="1">
        <v>2020</v>
      </c>
      <c r="B2533" s="1">
        <v>12</v>
      </c>
      <c r="C2533" s="1">
        <v>6</v>
      </c>
      <c r="D2533" s="1">
        <v>-2.7999999523162842</v>
      </c>
      <c r="E2533" s="1">
        <v>-2.2000000476837158</v>
      </c>
      <c r="F2533" s="1">
        <v>-3.5999999046325679</v>
      </c>
      <c r="G2533" s="1">
        <v>-2.4000000953674321</v>
      </c>
      <c r="H2533">
        <f>IF(D2533&lt;&gt;"",MAX('DDD Model Calculations'!$D$20-'Weather Data'!D2533,0),MAX('DDD Model Calculations'!$D$20-AVERAGE('Weather Data'!D2532,'Weather Data'!D2534),0))</f>
        <v>20.799999952316284</v>
      </c>
      <c r="I2533">
        <f>IF(E2533&lt;&gt;"",MAX('DDD Model Calculations'!$D$20-'Weather Data'!E2533,0),MAX('DDD Model Calculations'!$D$20-AVERAGE('Weather Data'!E2532,'Weather Data'!E2534),0))</f>
        <v>20.200000047683716</v>
      </c>
      <c r="J2533">
        <f>IF(F2533&lt;&gt;"",MAX('DDD Model Calculations'!$D$20-'Weather Data'!F2533,0),MAX('DDD Model Calculations'!$D$20-AVERAGE('Weather Data'!F2532,'Weather Data'!F2534),0))</f>
        <v>21.599999904632568</v>
      </c>
      <c r="K2533">
        <f>IF(G2533&lt;&gt;"",MAX('DDD Model Calculations'!$D$20-'Weather Data'!G2533,0),MAX('DDD Model Calculations'!$D$20-AVERAGE('Weather Data'!G2532,'Weather Data'!G2534),0))</f>
        <v>20.400000095367432</v>
      </c>
      <c r="L2533" s="2">
        <f t="shared" si="195"/>
        <v>44171</v>
      </c>
      <c r="M2533">
        <f t="shared" si="196"/>
        <v>25588.50000333041</v>
      </c>
      <c r="N2533">
        <f t="shared" si="197"/>
        <v>26830.39999268204</v>
      </c>
      <c r="O2533">
        <f t="shared" si="198"/>
        <v>30903.800004646182</v>
      </c>
      <c r="P2533">
        <f t="shared" si="199"/>
        <v>38126.250003062189</v>
      </c>
    </row>
    <row r="2534" spans="1:16" x14ac:dyDescent="0.4">
      <c r="A2534" s="1">
        <v>2020</v>
      </c>
      <c r="B2534" s="1">
        <v>12</v>
      </c>
      <c r="C2534" s="1">
        <v>7</v>
      </c>
      <c r="D2534" s="1">
        <v>-2.7000000476837158</v>
      </c>
      <c r="E2534" s="1">
        <v>-2.9000000953674321</v>
      </c>
      <c r="F2534" s="1">
        <v>-5.0999999046325684</v>
      </c>
      <c r="G2534" s="1">
        <v>-1.5</v>
      </c>
      <c r="H2534">
        <f>IF(D2534&lt;&gt;"",MAX('DDD Model Calculations'!$D$20-'Weather Data'!D2534,0),MAX('DDD Model Calculations'!$D$20-AVERAGE('Weather Data'!D2533,'Weather Data'!D2535),0))</f>
        <v>20.700000047683716</v>
      </c>
      <c r="I2534">
        <f>IF(E2534&lt;&gt;"",MAX('DDD Model Calculations'!$D$20-'Weather Data'!E2534,0),MAX('DDD Model Calculations'!$D$20-AVERAGE('Weather Data'!E2533,'Weather Data'!E2535),0))</f>
        <v>20.900000095367432</v>
      </c>
      <c r="J2534">
        <f>IF(F2534&lt;&gt;"",MAX('DDD Model Calculations'!$D$20-'Weather Data'!F2534,0),MAX('DDD Model Calculations'!$D$20-AVERAGE('Weather Data'!F2533,'Weather Data'!F2535),0))</f>
        <v>23.099999904632568</v>
      </c>
      <c r="K2534">
        <f>IF(G2534&lt;&gt;"",MAX('DDD Model Calculations'!$D$20-'Weather Data'!G2534,0),MAX('DDD Model Calculations'!$D$20-AVERAGE('Weather Data'!G2533,'Weather Data'!G2535),0))</f>
        <v>19.5</v>
      </c>
      <c r="L2534" s="2">
        <f t="shared" si="195"/>
        <v>44172</v>
      </c>
      <c r="M2534">
        <f t="shared" si="196"/>
        <v>25609.200003378093</v>
      </c>
      <c r="N2534">
        <f t="shared" si="197"/>
        <v>26851.299992777407</v>
      </c>
      <c r="O2534">
        <f t="shared" si="198"/>
        <v>30926.900004550815</v>
      </c>
      <c r="P2534">
        <f t="shared" si="199"/>
        <v>38145.750003062189</v>
      </c>
    </row>
    <row r="2535" spans="1:16" x14ac:dyDescent="0.4">
      <c r="A2535" s="1">
        <v>2020</v>
      </c>
      <c r="B2535" s="1">
        <v>12</v>
      </c>
      <c r="C2535" s="1">
        <v>8</v>
      </c>
      <c r="D2535" s="1">
        <v>-2.4000000953674321</v>
      </c>
      <c r="E2535" s="1">
        <v>-2.2999999523162842</v>
      </c>
      <c r="F2535" s="1">
        <v>-7.0999999046325684</v>
      </c>
      <c r="G2535" s="1">
        <v>0.40000000596046448</v>
      </c>
      <c r="H2535">
        <f>IF(D2535&lt;&gt;"",MAX('DDD Model Calculations'!$D$20-'Weather Data'!D2535,0),MAX('DDD Model Calculations'!$D$20-AVERAGE('Weather Data'!D2534,'Weather Data'!D2536),0))</f>
        <v>20.400000095367432</v>
      </c>
      <c r="I2535">
        <f>IF(E2535&lt;&gt;"",MAX('DDD Model Calculations'!$D$20-'Weather Data'!E2535,0),MAX('DDD Model Calculations'!$D$20-AVERAGE('Weather Data'!E2534,'Weather Data'!E2536),0))</f>
        <v>20.299999952316284</v>
      </c>
      <c r="J2535">
        <f>IF(F2535&lt;&gt;"",MAX('DDD Model Calculations'!$D$20-'Weather Data'!F2535,0),MAX('DDD Model Calculations'!$D$20-AVERAGE('Weather Data'!F2534,'Weather Data'!F2536),0))</f>
        <v>25.099999904632568</v>
      </c>
      <c r="K2535">
        <f>IF(G2535&lt;&gt;"",MAX('DDD Model Calculations'!$D$20-'Weather Data'!G2535,0),MAX('DDD Model Calculations'!$D$20-AVERAGE('Weather Data'!G2534,'Weather Data'!G2536),0))</f>
        <v>17.599999994039536</v>
      </c>
      <c r="L2535" s="2">
        <f t="shared" si="195"/>
        <v>44173</v>
      </c>
      <c r="M2535">
        <f t="shared" si="196"/>
        <v>25629.600003473461</v>
      </c>
      <c r="N2535">
        <f t="shared" si="197"/>
        <v>26871.599992729723</v>
      </c>
      <c r="O2535">
        <f t="shared" si="198"/>
        <v>30952.000004455447</v>
      </c>
      <c r="P2535">
        <f t="shared" si="199"/>
        <v>38163.350003056228</v>
      </c>
    </row>
    <row r="2536" spans="1:16" x14ac:dyDescent="0.4">
      <c r="A2536" s="1">
        <v>2020</v>
      </c>
      <c r="B2536" s="1">
        <v>12</v>
      </c>
      <c r="C2536" s="1">
        <v>9</v>
      </c>
      <c r="D2536" s="1">
        <v>2.2999999523162842</v>
      </c>
      <c r="E2536" s="1">
        <v>1.5</v>
      </c>
      <c r="F2536" s="1">
        <v>-2.5</v>
      </c>
      <c r="G2536" s="1">
        <v>3.5999999046325679</v>
      </c>
      <c r="H2536">
        <f>IF(D2536&lt;&gt;"",MAX('DDD Model Calculations'!$D$20-'Weather Data'!D2536,0),MAX('DDD Model Calculations'!$D$20-AVERAGE('Weather Data'!D2535,'Weather Data'!D2537),0))</f>
        <v>15.700000047683716</v>
      </c>
      <c r="I2536">
        <f>IF(E2536&lt;&gt;"",MAX('DDD Model Calculations'!$D$20-'Weather Data'!E2536,0),MAX('DDD Model Calculations'!$D$20-AVERAGE('Weather Data'!E2535,'Weather Data'!E2537),0))</f>
        <v>16.5</v>
      </c>
      <c r="J2536">
        <f>IF(F2536&lt;&gt;"",MAX('DDD Model Calculations'!$D$20-'Weather Data'!F2536,0),MAX('DDD Model Calculations'!$D$20-AVERAGE('Weather Data'!F2535,'Weather Data'!F2537),0))</f>
        <v>20.5</v>
      </c>
      <c r="K2536">
        <f>IF(G2536&lt;&gt;"",MAX('DDD Model Calculations'!$D$20-'Weather Data'!G2536,0),MAX('DDD Model Calculations'!$D$20-AVERAGE('Weather Data'!G2535,'Weather Data'!G2537),0))</f>
        <v>14.400000095367432</v>
      </c>
      <c r="L2536" s="2">
        <f t="shared" si="195"/>
        <v>44174</v>
      </c>
      <c r="M2536">
        <f t="shared" si="196"/>
        <v>25645.300003521144</v>
      </c>
      <c r="N2536">
        <f t="shared" si="197"/>
        <v>26888.099992729723</v>
      </c>
      <c r="O2536">
        <f t="shared" si="198"/>
        <v>30972.500004455447</v>
      </c>
      <c r="P2536">
        <f t="shared" si="199"/>
        <v>38177.750003151596</v>
      </c>
    </row>
    <row r="2537" spans="1:16" x14ac:dyDescent="0.4">
      <c r="A2537" s="1">
        <v>2020</v>
      </c>
      <c r="B2537" s="1">
        <v>12</v>
      </c>
      <c r="C2537" s="1">
        <v>10</v>
      </c>
      <c r="D2537" s="1">
        <v>3.4000000953674321</v>
      </c>
      <c r="E2537" s="1">
        <v>3</v>
      </c>
      <c r="F2537" s="1">
        <v>0.10000000149011611</v>
      </c>
      <c r="G2537" s="1">
        <v>0.10000000149011611</v>
      </c>
      <c r="H2537">
        <f>IF(D2537&lt;&gt;"",MAX('DDD Model Calculations'!$D$20-'Weather Data'!D2537,0),MAX('DDD Model Calculations'!$D$20-AVERAGE('Weather Data'!D2536,'Weather Data'!D2538),0))</f>
        <v>14.599999904632568</v>
      </c>
      <c r="I2537">
        <f>IF(E2537&lt;&gt;"",MAX('DDD Model Calculations'!$D$20-'Weather Data'!E2537,0),MAX('DDD Model Calculations'!$D$20-AVERAGE('Weather Data'!E2536,'Weather Data'!E2538),0))</f>
        <v>15</v>
      </c>
      <c r="J2537">
        <f>IF(F2537&lt;&gt;"",MAX('DDD Model Calculations'!$D$20-'Weather Data'!F2537,0),MAX('DDD Model Calculations'!$D$20-AVERAGE('Weather Data'!F2536,'Weather Data'!F2538),0))</f>
        <v>17.899999998509884</v>
      </c>
      <c r="K2537">
        <f>IF(G2537&lt;&gt;"",MAX('DDD Model Calculations'!$D$20-'Weather Data'!G2537,0),MAX('DDD Model Calculations'!$D$20-AVERAGE('Weather Data'!G2536,'Weather Data'!G2538),0))</f>
        <v>17.899999998509884</v>
      </c>
      <c r="L2537" s="2">
        <f t="shared" si="195"/>
        <v>44175</v>
      </c>
      <c r="M2537">
        <f t="shared" si="196"/>
        <v>25659.900003425777</v>
      </c>
      <c r="N2537">
        <f t="shared" si="197"/>
        <v>26903.099992729723</v>
      </c>
      <c r="O2537">
        <f t="shared" si="198"/>
        <v>30990.400004453957</v>
      </c>
      <c r="P2537">
        <f t="shared" si="199"/>
        <v>38195.650003150105</v>
      </c>
    </row>
    <row r="2538" spans="1:16" x14ac:dyDescent="0.4">
      <c r="A2538" s="1">
        <v>2020</v>
      </c>
      <c r="B2538" s="1">
        <v>12</v>
      </c>
      <c r="C2538" s="1">
        <v>11</v>
      </c>
      <c r="D2538" s="1">
        <v>5.0999999046325684</v>
      </c>
      <c r="E2538" s="1">
        <v>4.4000000953674316</v>
      </c>
      <c r="F2538" s="1">
        <v>1.6000000238418579</v>
      </c>
      <c r="G2538" s="1">
        <v>-3</v>
      </c>
      <c r="H2538">
        <f>IF(D2538&lt;&gt;"",MAX('DDD Model Calculations'!$D$20-'Weather Data'!D2538,0),MAX('DDD Model Calculations'!$D$20-AVERAGE('Weather Data'!D2537,'Weather Data'!D2539),0))</f>
        <v>12.900000095367432</v>
      </c>
      <c r="I2538">
        <f>IF(E2538&lt;&gt;"",MAX('DDD Model Calculations'!$D$20-'Weather Data'!E2538,0),MAX('DDD Model Calculations'!$D$20-AVERAGE('Weather Data'!E2537,'Weather Data'!E2539),0))</f>
        <v>13.599999904632568</v>
      </c>
      <c r="J2538">
        <f>IF(F2538&lt;&gt;"",MAX('DDD Model Calculations'!$D$20-'Weather Data'!F2538,0),MAX('DDD Model Calculations'!$D$20-AVERAGE('Weather Data'!F2537,'Weather Data'!F2539),0))</f>
        <v>16.399999976158142</v>
      </c>
      <c r="K2538">
        <f>IF(G2538&lt;&gt;"",MAX('DDD Model Calculations'!$D$20-'Weather Data'!G2538,0),MAX('DDD Model Calculations'!$D$20-AVERAGE('Weather Data'!G2537,'Weather Data'!G2539),0))</f>
        <v>21</v>
      </c>
      <c r="L2538" s="2">
        <f t="shared" si="195"/>
        <v>44176</v>
      </c>
      <c r="M2538">
        <f t="shared" si="196"/>
        <v>25672.800003521144</v>
      </c>
      <c r="N2538">
        <f t="shared" si="197"/>
        <v>26916.699992634356</v>
      </c>
      <c r="O2538">
        <f t="shared" si="198"/>
        <v>31006.800004430115</v>
      </c>
      <c r="P2538">
        <f t="shared" si="199"/>
        <v>38216.650003150105</v>
      </c>
    </row>
    <row r="2539" spans="1:16" x14ac:dyDescent="0.4">
      <c r="A2539" s="1">
        <v>2020</v>
      </c>
      <c r="B2539" s="1">
        <v>12</v>
      </c>
      <c r="C2539" s="1">
        <v>12</v>
      </c>
      <c r="D2539" s="1">
        <v>6.3000001907348633</v>
      </c>
      <c r="E2539" s="1">
        <v>5.9000000953674316</v>
      </c>
      <c r="F2539" s="1">
        <v>1</v>
      </c>
      <c r="G2539" s="1">
        <v>-10</v>
      </c>
      <c r="H2539">
        <f>IF(D2539&lt;&gt;"",MAX('DDD Model Calculations'!$D$20-'Weather Data'!D2539,0),MAX('DDD Model Calculations'!$D$20-AVERAGE('Weather Data'!D2538,'Weather Data'!D2540),0))</f>
        <v>11.699999809265137</v>
      </c>
      <c r="I2539">
        <f>IF(E2539&lt;&gt;"",MAX('DDD Model Calculations'!$D$20-'Weather Data'!E2539,0),MAX('DDD Model Calculations'!$D$20-AVERAGE('Weather Data'!E2538,'Weather Data'!E2540),0))</f>
        <v>12.099999904632568</v>
      </c>
      <c r="J2539">
        <f>IF(F2539&lt;&gt;"",MAX('DDD Model Calculations'!$D$20-'Weather Data'!F2539,0),MAX('DDD Model Calculations'!$D$20-AVERAGE('Weather Data'!F2538,'Weather Data'!F2540),0))</f>
        <v>17</v>
      </c>
      <c r="K2539">
        <f>IF(G2539&lt;&gt;"",MAX('DDD Model Calculations'!$D$20-'Weather Data'!G2539,0),MAX('DDD Model Calculations'!$D$20-AVERAGE('Weather Data'!G2538,'Weather Data'!G2540),0))</f>
        <v>28</v>
      </c>
      <c r="L2539" s="2">
        <f t="shared" si="195"/>
        <v>44177</v>
      </c>
      <c r="M2539">
        <f t="shared" si="196"/>
        <v>25684.50000333041</v>
      </c>
      <c r="N2539">
        <f t="shared" si="197"/>
        <v>26928.799992538989</v>
      </c>
      <c r="O2539">
        <f t="shared" si="198"/>
        <v>31023.800004430115</v>
      </c>
      <c r="P2539">
        <f t="shared" si="199"/>
        <v>38244.650003150105</v>
      </c>
    </row>
    <row r="2540" spans="1:16" x14ac:dyDescent="0.4">
      <c r="A2540" s="1">
        <v>2020</v>
      </c>
      <c r="B2540" s="1">
        <v>12</v>
      </c>
      <c r="C2540" s="1">
        <v>13</v>
      </c>
      <c r="D2540" s="1">
        <v>2.2999999523162842</v>
      </c>
      <c r="E2540" s="1">
        <v>-0.10000000149011611</v>
      </c>
      <c r="F2540" s="1">
        <v>1.3999999761581421</v>
      </c>
      <c r="G2540" s="1">
        <v>-12.19999980926514</v>
      </c>
      <c r="H2540">
        <f>IF(D2540&lt;&gt;"",MAX('DDD Model Calculations'!$D$20-'Weather Data'!D2540,0),MAX('DDD Model Calculations'!$D$20-AVERAGE('Weather Data'!D2539,'Weather Data'!D2541),0))</f>
        <v>15.700000047683716</v>
      </c>
      <c r="I2540">
        <f>IF(E2540&lt;&gt;"",MAX('DDD Model Calculations'!$D$20-'Weather Data'!E2540,0),MAX('DDD Model Calculations'!$D$20-AVERAGE('Weather Data'!E2539,'Weather Data'!E2541),0))</f>
        <v>18.100000001490116</v>
      </c>
      <c r="J2540">
        <f>IF(F2540&lt;&gt;"",MAX('DDD Model Calculations'!$D$20-'Weather Data'!F2540,0),MAX('DDD Model Calculations'!$D$20-AVERAGE('Weather Data'!F2539,'Weather Data'!F2541),0))</f>
        <v>16.600000023841858</v>
      </c>
      <c r="K2540">
        <f>IF(G2540&lt;&gt;"",MAX('DDD Model Calculations'!$D$20-'Weather Data'!G2540,0),MAX('DDD Model Calculations'!$D$20-AVERAGE('Weather Data'!G2539,'Weather Data'!G2541),0))</f>
        <v>30.19999980926514</v>
      </c>
      <c r="L2540" s="2">
        <f t="shared" si="195"/>
        <v>44178</v>
      </c>
      <c r="M2540">
        <f t="shared" si="196"/>
        <v>25700.200003378093</v>
      </c>
      <c r="N2540">
        <f t="shared" si="197"/>
        <v>26946.899992540479</v>
      </c>
      <c r="O2540">
        <f t="shared" si="198"/>
        <v>31040.400004453957</v>
      </c>
      <c r="P2540">
        <f t="shared" si="199"/>
        <v>38274.850002959371</v>
      </c>
    </row>
    <row r="2541" spans="1:16" x14ac:dyDescent="0.4">
      <c r="A2541" s="1">
        <v>2020</v>
      </c>
      <c r="B2541" s="1">
        <v>12</v>
      </c>
      <c r="C2541" s="1">
        <v>14</v>
      </c>
      <c r="D2541" s="1">
        <v>-0.40000000596046448</v>
      </c>
      <c r="E2541" s="1">
        <v>-1.5</v>
      </c>
      <c r="F2541" s="1">
        <v>-3.7000000476837158</v>
      </c>
      <c r="G2541" s="1">
        <v>-12.89999961853027</v>
      </c>
      <c r="H2541">
        <f>IF(D2541&lt;&gt;"",MAX('DDD Model Calculations'!$D$20-'Weather Data'!D2541,0),MAX('DDD Model Calculations'!$D$20-AVERAGE('Weather Data'!D2540,'Weather Data'!D2542),0))</f>
        <v>18.400000005960464</v>
      </c>
      <c r="I2541">
        <f>IF(E2541&lt;&gt;"",MAX('DDD Model Calculations'!$D$20-'Weather Data'!E2541,0),MAX('DDD Model Calculations'!$D$20-AVERAGE('Weather Data'!E2540,'Weather Data'!E2542),0))</f>
        <v>19.5</v>
      </c>
      <c r="J2541">
        <f>IF(F2541&lt;&gt;"",MAX('DDD Model Calculations'!$D$20-'Weather Data'!F2541,0),MAX('DDD Model Calculations'!$D$20-AVERAGE('Weather Data'!F2540,'Weather Data'!F2542),0))</f>
        <v>21.700000047683716</v>
      </c>
      <c r="K2541">
        <f>IF(G2541&lt;&gt;"",MAX('DDD Model Calculations'!$D$20-'Weather Data'!G2541,0),MAX('DDD Model Calculations'!$D$20-AVERAGE('Weather Data'!G2540,'Weather Data'!G2542),0))</f>
        <v>30.89999961853027</v>
      </c>
      <c r="L2541" s="2">
        <f t="shared" si="195"/>
        <v>44179</v>
      </c>
      <c r="M2541">
        <f t="shared" si="196"/>
        <v>25718.600003384054</v>
      </c>
      <c r="N2541">
        <f t="shared" si="197"/>
        <v>26966.399992540479</v>
      </c>
      <c r="O2541">
        <f t="shared" si="198"/>
        <v>31062.100004501641</v>
      </c>
      <c r="P2541">
        <f t="shared" si="199"/>
        <v>38305.750002577901</v>
      </c>
    </row>
    <row r="2542" spans="1:16" x14ac:dyDescent="0.4">
      <c r="A2542" s="1">
        <v>2020</v>
      </c>
      <c r="B2542" s="1">
        <v>12</v>
      </c>
      <c r="C2542" s="1">
        <v>15</v>
      </c>
      <c r="D2542" s="1">
        <v>-5.0999999046325684</v>
      </c>
      <c r="E2542" s="1">
        <v>-3.9000000953674321</v>
      </c>
      <c r="F2542" s="1">
        <v>-11.39999961853027</v>
      </c>
      <c r="G2542" s="1">
        <v>-14.80000019073486</v>
      </c>
      <c r="H2542">
        <f>IF(D2542&lt;&gt;"",MAX('DDD Model Calculations'!$D$20-'Weather Data'!D2542,0),MAX('DDD Model Calculations'!$D$20-AVERAGE('Weather Data'!D2541,'Weather Data'!D2543),0))</f>
        <v>23.099999904632568</v>
      </c>
      <c r="I2542">
        <f>IF(E2542&lt;&gt;"",MAX('DDD Model Calculations'!$D$20-'Weather Data'!E2542,0),MAX('DDD Model Calculations'!$D$20-AVERAGE('Weather Data'!E2541,'Weather Data'!E2543),0))</f>
        <v>21.900000095367432</v>
      </c>
      <c r="J2542">
        <f>IF(F2542&lt;&gt;"",MAX('DDD Model Calculations'!$D$20-'Weather Data'!F2542,0),MAX('DDD Model Calculations'!$D$20-AVERAGE('Weather Data'!F2541,'Weather Data'!F2543),0))</f>
        <v>29.39999961853027</v>
      </c>
      <c r="K2542">
        <f>IF(G2542&lt;&gt;"",MAX('DDD Model Calculations'!$D$20-'Weather Data'!G2542,0),MAX('DDD Model Calculations'!$D$20-AVERAGE('Weather Data'!G2541,'Weather Data'!G2543),0))</f>
        <v>32.800000190734863</v>
      </c>
      <c r="L2542" s="2">
        <f t="shared" si="195"/>
        <v>44180</v>
      </c>
      <c r="M2542">
        <f t="shared" si="196"/>
        <v>25741.700003288686</v>
      </c>
      <c r="N2542">
        <f t="shared" si="197"/>
        <v>26988.299992635846</v>
      </c>
      <c r="O2542">
        <f t="shared" si="198"/>
        <v>31091.500004120171</v>
      </c>
      <c r="P2542">
        <f t="shared" si="199"/>
        <v>38338.550002768636</v>
      </c>
    </row>
    <row r="2543" spans="1:16" x14ac:dyDescent="0.4">
      <c r="A2543" s="1">
        <v>2020</v>
      </c>
      <c r="B2543" s="1">
        <v>12</v>
      </c>
      <c r="C2543" s="1">
        <v>16</v>
      </c>
      <c r="D2543" s="1">
        <v>-7.1999998092651367</v>
      </c>
      <c r="E2543" s="1">
        <v>-4.8000001907348633</v>
      </c>
      <c r="F2543" s="1">
        <v>-15.89999961853027</v>
      </c>
      <c r="G2543" s="1">
        <v>-7.0999999046325684</v>
      </c>
      <c r="H2543">
        <f>IF(D2543&lt;&gt;"",MAX('DDD Model Calculations'!$D$20-'Weather Data'!D2543,0),MAX('DDD Model Calculations'!$D$20-AVERAGE('Weather Data'!D2542,'Weather Data'!D2544),0))</f>
        <v>25.199999809265137</v>
      </c>
      <c r="I2543">
        <f>IF(E2543&lt;&gt;"",MAX('DDD Model Calculations'!$D$20-'Weather Data'!E2543,0),MAX('DDD Model Calculations'!$D$20-AVERAGE('Weather Data'!E2542,'Weather Data'!E2544),0))</f>
        <v>22.800000190734863</v>
      </c>
      <c r="J2543">
        <f>IF(F2543&lt;&gt;"",MAX('DDD Model Calculations'!$D$20-'Weather Data'!F2543,0),MAX('DDD Model Calculations'!$D$20-AVERAGE('Weather Data'!F2542,'Weather Data'!F2544),0))</f>
        <v>33.899999618530273</v>
      </c>
      <c r="K2543">
        <f>IF(G2543&lt;&gt;"",MAX('DDD Model Calculations'!$D$20-'Weather Data'!G2543,0),MAX('DDD Model Calculations'!$D$20-AVERAGE('Weather Data'!G2542,'Weather Data'!G2544),0))</f>
        <v>25.099999904632568</v>
      </c>
      <c r="L2543" s="2">
        <f t="shared" si="195"/>
        <v>44181</v>
      </c>
      <c r="M2543">
        <f t="shared" si="196"/>
        <v>25766.900003097951</v>
      </c>
      <c r="N2543">
        <f t="shared" si="197"/>
        <v>27011.099992826581</v>
      </c>
      <c r="O2543">
        <f t="shared" si="198"/>
        <v>31125.400003738701</v>
      </c>
      <c r="P2543">
        <f t="shared" si="199"/>
        <v>38363.650002673268</v>
      </c>
    </row>
    <row r="2544" spans="1:16" x14ac:dyDescent="0.4">
      <c r="A2544" s="1">
        <v>2020</v>
      </c>
      <c r="B2544" s="1">
        <v>12</v>
      </c>
      <c r="C2544" s="1">
        <v>17</v>
      </c>
      <c r="D2544" s="1">
        <v>-5.4000000953674316</v>
      </c>
      <c r="E2544" s="1">
        <v>-5.0999999046325684</v>
      </c>
      <c r="F2544" s="1">
        <v>-9.8999996185302734</v>
      </c>
      <c r="G2544" s="1">
        <v>-7.1999998092651367</v>
      </c>
      <c r="H2544">
        <f>IF(D2544&lt;&gt;"",MAX('DDD Model Calculations'!$D$20-'Weather Data'!D2544,0),MAX('DDD Model Calculations'!$D$20-AVERAGE('Weather Data'!D2543,'Weather Data'!D2545),0))</f>
        <v>23.400000095367432</v>
      </c>
      <c r="I2544">
        <f>IF(E2544&lt;&gt;"",MAX('DDD Model Calculations'!$D$20-'Weather Data'!E2544,0),MAX('DDD Model Calculations'!$D$20-AVERAGE('Weather Data'!E2543,'Weather Data'!E2545),0))</f>
        <v>23.099999904632568</v>
      </c>
      <c r="J2544">
        <f>IF(F2544&lt;&gt;"",MAX('DDD Model Calculations'!$D$20-'Weather Data'!F2544,0),MAX('DDD Model Calculations'!$D$20-AVERAGE('Weather Data'!F2543,'Weather Data'!F2545),0))</f>
        <v>27.899999618530273</v>
      </c>
      <c r="K2544">
        <f>IF(G2544&lt;&gt;"",MAX('DDD Model Calculations'!$D$20-'Weather Data'!G2544,0),MAX('DDD Model Calculations'!$D$20-AVERAGE('Weather Data'!G2543,'Weather Data'!G2545),0))</f>
        <v>25.199999809265137</v>
      </c>
      <c r="L2544" s="2">
        <f t="shared" si="195"/>
        <v>44182</v>
      </c>
      <c r="M2544">
        <f t="shared" si="196"/>
        <v>25790.300003193319</v>
      </c>
      <c r="N2544">
        <f t="shared" si="197"/>
        <v>27034.199992731214</v>
      </c>
      <c r="O2544">
        <f t="shared" si="198"/>
        <v>31153.300003357232</v>
      </c>
      <c r="P2544">
        <f t="shared" si="199"/>
        <v>38388.850002482533</v>
      </c>
    </row>
    <row r="2545" spans="1:16" x14ac:dyDescent="0.4">
      <c r="A2545" s="1">
        <v>2020</v>
      </c>
      <c r="B2545" s="1">
        <v>12</v>
      </c>
      <c r="C2545" s="1">
        <v>18</v>
      </c>
      <c r="D2545" s="1">
        <v>-5.5</v>
      </c>
      <c r="E2545" s="1">
        <v>-5.9000000953674316</v>
      </c>
      <c r="F2545" s="1">
        <v>-10.5</v>
      </c>
      <c r="G2545" s="1">
        <v>-6.4000000953674316</v>
      </c>
      <c r="H2545">
        <f>IF(D2545&lt;&gt;"",MAX('DDD Model Calculations'!$D$20-'Weather Data'!D2545,0),MAX('DDD Model Calculations'!$D$20-AVERAGE('Weather Data'!D2544,'Weather Data'!D2546),0))</f>
        <v>23.5</v>
      </c>
      <c r="I2545">
        <f>IF(E2545&lt;&gt;"",MAX('DDD Model Calculations'!$D$20-'Weather Data'!E2545,0),MAX('DDD Model Calculations'!$D$20-AVERAGE('Weather Data'!E2544,'Weather Data'!E2546),0))</f>
        <v>23.900000095367432</v>
      </c>
      <c r="J2545">
        <f>IF(F2545&lt;&gt;"",MAX('DDD Model Calculations'!$D$20-'Weather Data'!F2545,0),MAX('DDD Model Calculations'!$D$20-AVERAGE('Weather Data'!F2544,'Weather Data'!F2546),0))</f>
        <v>28.5</v>
      </c>
      <c r="K2545">
        <f>IF(G2545&lt;&gt;"",MAX('DDD Model Calculations'!$D$20-'Weather Data'!G2545,0),MAX('DDD Model Calculations'!$D$20-AVERAGE('Weather Data'!G2544,'Weather Data'!G2546),0))</f>
        <v>24.400000095367432</v>
      </c>
      <c r="L2545" s="2">
        <f t="shared" si="195"/>
        <v>44183</v>
      </c>
      <c r="M2545">
        <f t="shared" si="196"/>
        <v>25813.800003193319</v>
      </c>
      <c r="N2545">
        <f t="shared" si="197"/>
        <v>27058.099992826581</v>
      </c>
      <c r="O2545">
        <f t="shared" si="198"/>
        <v>31181.800003357232</v>
      </c>
      <c r="P2545">
        <f t="shared" si="199"/>
        <v>38413.250002577901</v>
      </c>
    </row>
    <row r="2546" spans="1:16" x14ac:dyDescent="0.4">
      <c r="A2546" s="1">
        <v>2020</v>
      </c>
      <c r="B2546" s="1">
        <v>12</v>
      </c>
      <c r="C2546" s="1">
        <v>19</v>
      </c>
      <c r="D2546" s="1">
        <v>0.30000001192092901</v>
      </c>
      <c r="E2546" s="1">
        <v>-1.299999952316284</v>
      </c>
      <c r="F2546" s="1">
        <v>-8.5</v>
      </c>
      <c r="G2546" s="1">
        <v>-6.0999999046325684</v>
      </c>
      <c r="H2546">
        <f>IF(D2546&lt;&gt;"",MAX('DDD Model Calculations'!$D$20-'Weather Data'!D2546,0),MAX('DDD Model Calculations'!$D$20-AVERAGE('Weather Data'!D2545,'Weather Data'!D2547),0))</f>
        <v>17.699999988079071</v>
      </c>
      <c r="I2546">
        <f>IF(E2546&lt;&gt;"",MAX('DDD Model Calculations'!$D$20-'Weather Data'!E2546,0),MAX('DDD Model Calculations'!$D$20-AVERAGE('Weather Data'!E2545,'Weather Data'!E2547),0))</f>
        <v>19.299999952316284</v>
      </c>
      <c r="J2546">
        <f>IF(F2546&lt;&gt;"",MAX('DDD Model Calculations'!$D$20-'Weather Data'!F2546,0),MAX('DDD Model Calculations'!$D$20-AVERAGE('Weather Data'!F2545,'Weather Data'!F2547),0))</f>
        <v>26.5</v>
      </c>
      <c r="K2546">
        <f>IF(G2546&lt;&gt;"",MAX('DDD Model Calculations'!$D$20-'Weather Data'!G2546,0),MAX('DDD Model Calculations'!$D$20-AVERAGE('Weather Data'!G2545,'Weather Data'!G2547),0))</f>
        <v>24.099999904632568</v>
      </c>
      <c r="L2546" s="2">
        <f t="shared" si="195"/>
        <v>44184</v>
      </c>
      <c r="M2546">
        <f t="shared" si="196"/>
        <v>25831.500003181398</v>
      </c>
      <c r="N2546">
        <f t="shared" si="197"/>
        <v>27077.399992778897</v>
      </c>
      <c r="O2546">
        <f t="shared" si="198"/>
        <v>31208.300003357232</v>
      </c>
      <c r="P2546">
        <f t="shared" si="199"/>
        <v>38437.350002482533</v>
      </c>
    </row>
    <row r="2547" spans="1:16" x14ac:dyDescent="0.4">
      <c r="A2547" s="1">
        <v>2020</v>
      </c>
      <c r="B2547" s="1">
        <v>12</v>
      </c>
      <c r="C2547" s="1">
        <v>20</v>
      </c>
      <c r="D2547" s="1">
        <v>2.2999999523162842</v>
      </c>
      <c r="E2547" s="1">
        <v>1</v>
      </c>
      <c r="F2547" s="1">
        <v>-1.3999999761581421</v>
      </c>
      <c r="G2547" s="1">
        <v>-6.9000000953674316</v>
      </c>
      <c r="H2547">
        <f>IF(D2547&lt;&gt;"",MAX('DDD Model Calculations'!$D$20-'Weather Data'!D2547,0),MAX('DDD Model Calculations'!$D$20-AVERAGE('Weather Data'!D2546,'Weather Data'!D2548),0))</f>
        <v>15.700000047683716</v>
      </c>
      <c r="I2547">
        <f>IF(E2547&lt;&gt;"",MAX('DDD Model Calculations'!$D$20-'Weather Data'!E2547,0),MAX('DDD Model Calculations'!$D$20-AVERAGE('Weather Data'!E2546,'Weather Data'!E2548),0))</f>
        <v>17</v>
      </c>
      <c r="J2547">
        <f>IF(F2547&lt;&gt;"",MAX('DDD Model Calculations'!$D$20-'Weather Data'!F2547,0),MAX('DDD Model Calculations'!$D$20-AVERAGE('Weather Data'!F2546,'Weather Data'!F2548),0))</f>
        <v>19.399999976158142</v>
      </c>
      <c r="K2547">
        <f>IF(G2547&lt;&gt;"",MAX('DDD Model Calculations'!$D$20-'Weather Data'!G2547,0),MAX('DDD Model Calculations'!$D$20-AVERAGE('Weather Data'!G2546,'Weather Data'!G2548),0))</f>
        <v>24.900000095367432</v>
      </c>
      <c r="L2547" s="2">
        <f t="shared" si="195"/>
        <v>44185</v>
      </c>
      <c r="M2547">
        <f t="shared" si="196"/>
        <v>25847.200003229082</v>
      </c>
      <c r="N2547">
        <f t="shared" si="197"/>
        <v>27094.399992778897</v>
      </c>
      <c r="O2547">
        <f t="shared" si="198"/>
        <v>31227.70000333339</v>
      </c>
      <c r="P2547">
        <f t="shared" si="199"/>
        <v>38462.250002577901</v>
      </c>
    </row>
    <row r="2548" spans="1:16" x14ac:dyDescent="0.4">
      <c r="A2548" s="1">
        <v>2020</v>
      </c>
      <c r="B2548" s="1">
        <v>12</v>
      </c>
      <c r="C2548" s="1">
        <v>21</v>
      </c>
      <c r="D2548" s="1">
        <v>1.5</v>
      </c>
      <c r="E2548" s="1">
        <v>0.89999997615814209</v>
      </c>
      <c r="F2548" s="1">
        <v>1.799999952316284</v>
      </c>
      <c r="G2548" s="1">
        <v>-10.69999980926514</v>
      </c>
      <c r="H2548">
        <f>IF(D2548&lt;&gt;"",MAX('DDD Model Calculations'!$D$20-'Weather Data'!D2548,0),MAX('DDD Model Calculations'!$D$20-AVERAGE('Weather Data'!D2547,'Weather Data'!D2549),0))</f>
        <v>16.5</v>
      </c>
      <c r="I2548">
        <f>IF(E2548&lt;&gt;"",MAX('DDD Model Calculations'!$D$20-'Weather Data'!E2548,0),MAX('DDD Model Calculations'!$D$20-AVERAGE('Weather Data'!E2547,'Weather Data'!E2549),0))</f>
        <v>17.100000023841858</v>
      </c>
      <c r="J2548">
        <f>IF(F2548&lt;&gt;"",MAX('DDD Model Calculations'!$D$20-'Weather Data'!F2548,0),MAX('DDD Model Calculations'!$D$20-AVERAGE('Weather Data'!F2547,'Weather Data'!F2549),0))</f>
        <v>16.200000047683716</v>
      </c>
      <c r="K2548">
        <f>IF(G2548&lt;&gt;"",MAX('DDD Model Calculations'!$D$20-'Weather Data'!G2548,0),MAX('DDD Model Calculations'!$D$20-AVERAGE('Weather Data'!G2547,'Weather Data'!G2549),0))</f>
        <v>28.69999980926514</v>
      </c>
      <c r="L2548" s="2">
        <f t="shared" si="195"/>
        <v>44186</v>
      </c>
      <c r="M2548">
        <f t="shared" si="196"/>
        <v>25863.700003229082</v>
      </c>
      <c r="N2548">
        <f t="shared" si="197"/>
        <v>27111.499992802739</v>
      </c>
      <c r="O2548">
        <f t="shared" si="198"/>
        <v>31243.900003381073</v>
      </c>
      <c r="P2548">
        <f t="shared" si="199"/>
        <v>38490.950002387166</v>
      </c>
    </row>
    <row r="2549" spans="1:16" x14ac:dyDescent="0.4">
      <c r="A2549" s="1">
        <v>2020</v>
      </c>
      <c r="B2549" s="1">
        <v>12</v>
      </c>
      <c r="C2549" s="1">
        <v>22</v>
      </c>
      <c r="D2549" s="1">
        <v>1</v>
      </c>
      <c r="E2549" s="1">
        <v>-0.20000000298023221</v>
      </c>
      <c r="F2549" s="1">
        <v>-3.4000000953674321</v>
      </c>
      <c r="G2549" s="1">
        <v>-5.5999999046325684</v>
      </c>
      <c r="H2549">
        <f>IF(D2549&lt;&gt;"",MAX('DDD Model Calculations'!$D$20-'Weather Data'!D2549,0),MAX('DDD Model Calculations'!$D$20-AVERAGE('Weather Data'!D2548,'Weather Data'!D2550),0))</f>
        <v>17</v>
      </c>
      <c r="I2549">
        <f>IF(E2549&lt;&gt;"",MAX('DDD Model Calculations'!$D$20-'Weather Data'!E2549,0),MAX('DDD Model Calculations'!$D$20-AVERAGE('Weather Data'!E2548,'Weather Data'!E2550),0))</f>
        <v>18.200000002980232</v>
      </c>
      <c r="J2549">
        <f>IF(F2549&lt;&gt;"",MAX('DDD Model Calculations'!$D$20-'Weather Data'!F2549,0),MAX('DDD Model Calculations'!$D$20-AVERAGE('Weather Data'!F2548,'Weather Data'!F2550),0))</f>
        <v>21.400000095367432</v>
      </c>
      <c r="K2549">
        <f>IF(G2549&lt;&gt;"",MAX('DDD Model Calculations'!$D$20-'Weather Data'!G2549,0),MAX('DDD Model Calculations'!$D$20-AVERAGE('Weather Data'!G2548,'Weather Data'!G2550),0))</f>
        <v>23.599999904632568</v>
      </c>
      <c r="L2549" s="2">
        <f t="shared" si="195"/>
        <v>44187</v>
      </c>
      <c r="M2549">
        <f t="shared" si="196"/>
        <v>25880.700003229082</v>
      </c>
      <c r="N2549">
        <f t="shared" si="197"/>
        <v>27129.699992805719</v>
      </c>
      <c r="O2549">
        <f t="shared" si="198"/>
        <v>31265.300003476441</v>
      </c>
      <c r="P2549">
        <f t="shared" si="199"/>
        <v>38514.550002291799</v>
      </c>
    </row>
    <row r="2550" spans="1:16" x14ac:dyDescent="0.4">
      <c r="A2550" s="1">
        <v>2020</v>
      </c>
      <c r="B2550" s="1">
        <v>12</v>
      </c>
      <c r="C2550" s="1">
        <v>23</v>
      </c>
      <c r="D2550" s="1">
        <v>3.4000000953674321</v>
      </c>
      <c r="E2550" s="1">
        <v>3.0999999046325679</v>
      </c>
      <c r="F2550" s="1">
        <v>-7</v>
      </c>
      <c r="G2550" s="1">
        <v>-7.6999998092651367</v>
      </c>
      <c r="H2550">
        <f>IF(D2550&lt;&gt;"",MAX('DDD Model Calculations'!$D$20-'Weather Data'!D2550,0),MAX('DDD Model Calculations'!$D$20-AVERAGE('Weather Data'!D2549,'Weather Data'!D2551),0))</f>
        <v>14.599999904632568</v>
      </c>
      <c r="I2550">
        <f>IF(E2550&lt;&gt;"",MAX('DDD Model Calculations'!$D$20-'Weather Data'!E2550,0),MAX('DDD Model Calculations'!$D$20-AVERAGE('Weather Data'!E2549,'Weather Data'!E2551),0))</f>
        <v>14.900000095367432</v>
      </c>
      <c r="J2550">
        <f>IF(F2550&lt;&gt;"",MAX('DDD Model Calculations'!$D$20-'Weather Data'!F2550,0),MAX('DDD Model Calculations'!$D$20-AVERAGE('Weather Data'!F2549,'Weather Data'!F2551),0))</f>
        <v>25</v>
      </c>
      <c r="K2550">
        <f>IF(G2550&lt;&gt;"",MAX('DDD Model Calculations'!$D$20-'Weather Data'!G2550,0),MAX('DDD Model Calculations'!$D$20-AVERAGE('Weather Data'!G2549,'Weather Data'!G2551),0))</f>
        <v>25.699999809265137</v>
      </c>
      <c r="L2550" s="2">
        <f t="shared" si="195"/>
        <v>44188</v>
      </c>
      <c r="M2550">
        <f t="shared" si="196"/>
        <v>25895.300003133714</v>
      </c>
      <c r="N2550">
        <f t="shared" si="197"/>
        <v>27144.599992901087</v>
      </c>
      <c r="O2550">
        <f t="shared" si="198"/>
        <v>31290.300003476441</v>
      </c>
      <c r="P2550">
        <f t="shared" si="199"/>
        <v>38540.250002101064</v>
      </c>
    </row>
    <row r="2551" spans="1:16" x14ac:dyDescent="0.4">
      <c r="A2551" s="1">
        <v>2020</v>
      </c>
      <c r="B2551" s="1">
        <v>12</v>
      </c>
      <c r="C2551" s="1">
        <v>24</v>
      </c>
      <c r="D2551" s="1">
        <v>3.4000000953674321</v>
      </c>
      <c r="E2551" s="1">
        <v>1.700000047683716</v>
      </c>
      <c r="F2551" s="1">
        <v>2.7999999523162842</v>
      </c>
      <c r="G2551" s="1">
        <v>-17.20000076293945</v>
      </c>
      <c r="H2551">
        <f>IF(D2551&lt;&gt;"",MAX('DDD Model Calculations'!$D$20-'Weather Data'!D2551,0),MAX('DDD Model Calculations'!$D$20-AVERAGE('Weather Data'!D2550,'Weather Data'!D2552),0))</f>
        <v>14.599999904632568</v>
      </c>
      <c r="I2551">
        <f>IF(E2551&lt;&gt;"",MAX('DDD Model Calculations'!$D$20-'Weather Data'!E2551,0),MAX('DDD Model Calculations'!$D$20-AVERAGE('Weather Data'!E2550,'Weather Data'!E2552),0))</f>
        <v>16.299999952316284</v>
      </c>
      <c r="J2551">
        <f>IF(F2551&lt;&gt;"",MAX('DDD Model Calculations'!$D$20-'Weather Data'!F2551,0),MAX('DDD Model Calculations'!$D$20-AVERAGE('Weather Data'!F2550,'Weather Data'!F2552),0))</f>
        <v>15.200000047683716</v>
      </c>
      <c r="K2551">
        <f>IF(G2551&lt;&gt;"",MAX('DDD Model Calculations'!$D$20-'Weather Data'!G2551,0),MAX('DDD Model Calculations'!$D$20-AVERAGE('Weather Data'!G2550,'Weather Data'!G2552),0))</f>
        <v>35.200000762939453</v>
      </c>
      <c r="L2551" s="2">
        <f t="shared" si="195"/>
        <v>44189</v>
      </c>
      <c r="M2551">
        <f t="shared" si="196"/>
        <v>25909.900003038347</v>
      </c>
      <c r="N2551">
        <f t="shared" si="197"/>
        <v>27160.899992853403</v>
      </c>
      <c r="O2551">
        <f t="shared" si="198"/>
        <v>31305.500003524125</v>
      </c>
      <c r="P2551">
        <f t="shared" si="199"/>
        <v>38575.450002864003</v>
      </c>
    </row>
    <row r="2552" spans="1:16" x14ac:dyDescent="0.4">
      <c r="A2552" s="1">
        <v>2020</v>
      </c>
      <c r="B2552" s="1">
        <v>12</v>
      </c>
      <c r="C2552" s="1">
        <v>25</v>
      </c>
      <c r="D2552" s="1">
        <v>-2.9000000953674321</v>
      </c>
      <c r="E2552" s="1">
        <v>-5.1999998092651367</v>
      </c>
      <c r="F2552" s="1">
        <v>1.299999952316284</v>
      </c>
      <c r="G2552" s="1">
        <v>-16.79999923706055</v>
      </c>
      <c r="H2552">
        <f>IF(D2552&lt;&gt;"",MAX('DDD Model Calculations'!$D$20-'Weather Data'!D2552,0),MAX('DDD Model Calculations'!$D$20-AVERAGE('Weather Data'!D2551,'Weather Data'!D2553),0))</f>
        <v>20.900000095367432</v>
      </c>
      <c r="I2552">
        <f>IF(E2552&lt;&gt;"",MAX('DDD Model Calculations'!$D$20-'Weather Data'!E2552,0),MAX('DDD Model Calculations'!$D$20-AVERAGE('Weather Data'!E2551,'Weather Data'!E2553),0))</f>
        <v>23.199999809265137</v>
      </c>
      <c r="J2552">
        <f>IF(F2552&lt;&gt;"",MAX('DDD Model Calculations'!$D$20-'Weather Data'!F2552,0),MAX('DDD Model Calculations'!$D$20-AVERAGE('Weather Data'!F2551,'Weather Data'!F2553),0))</f>
        <v>16.700000047683716</v>
      </c>
      <c r="K2552">
        <f>IF(G2552&lt;&gt;"",MAX('DDD Model Calculations'!$D$20-'Weather Data'!G2552,0),MAX('DDD Model Calculations'!$D$20-AVERAGE('Weather Data'!G2551,'Weather Data'!G2553),0))</f>
        <v>34.799999237060547</v>
      </c>
      <c r="L2552" s="2">
        <f t="shared" si="195"/>
        <v>44190</v>
      </c>
      <c r="M2552">
        <f t="shared" si="196"/>
        <v>25930.800003133714</v>
      </c>
      <c r="N2552">
        <f t="shared" si="197"/>
        <v>27184.099992662668</v>
      </c>
      <c r="O2552">
        <f t="shared" si="198"/>
        <v>31322.200003571808</v>
      </c>
      <c r="P2552">
        <f t="shared" si="199"/>
        <v>38610.250002101064</v>
      </c>
    </row>
    <row r="2553" spans="1:16" x14ac:dyDescent="0.4">
      <c r="A2553" s="1">
        <v>2020</v>
      </c>
      <c r="B2553" s="1">
        <v>12</v>
      </c>
      <c r="C2553" s="1">
        <v>26</v>
      </c>
      <c r="D2553" s="1">
        <v>-4</v>
      </c>
      <c r="E2553" s="1">
        <v>-5.6999998092651367</v>
      </c>
      <c r="F2553" s="1">
        <v>-6.0999999046325684</v>
      </c>
      <c r="G2553" s="1">
        <v>-9.5</v>
      </c>
      <c r="H2553">
        <f>IF(D2553&lt;&gt;"",MAX('DDD Model Calculations'!$D$20-'Weather Data'!D2553,0),MAX('DDD Model Calculations'!$D$20-AVERAGE('Weather Data'!D2552,'Weather Data'!D2554),0))</f>
        <v>22</v>
      </c>
      <c r="I2553">
        <f>IF(E2553&lt;&gt;"",MAX('DDD Model Calculations'!$D$20-'Weather Data'!E2553,0),MAX('DDD Model Calculations'!$D$20-AVERAGE('Weather Data'!E2552,'Weather Data'!E2554),0))</f>
        <v>23.699999809265137</v>
      </c>
      <c r="J2553">
        <f>IF(F2553&lt;&gt;"",MAX('DDD Model Calculations'!$D$20-'Weather Data'!F2553,0),MAX('DDD Model Calculations'!$D$20-AVERAGE('Weather Data'!F2552,'Weather Data'!F2554),0))</f>
        <v>24.099999904632568</v>
      </c>
      <c r="K2553">
        <f>IF(G2553&lt;&gt;"",MAX('DDD Model Calculations'!$D$20-'Weather Data'!G2553,0),MAX('DDD Model Calculations'!$D$20-AVERAGE('Weather Data'!G2552,'Weather Data'!G2554),0))</f>
        <v>27.5</v>
      </c>
      <c r="L2553" s="2">
        <f t="shared" si="195"/>
        <v>44191</v>
      </c>
      <c r="M2553">
        <f t="shared" si="196"/>
        <v>25952.800003133714</v>
      </c>
      <c r="N2553">
        <f t="shared" si="197"/>
        <v>27207.799992471933</v>
      </c>
      <c r="O2553">
        <f t="shared" si="198"/>
        <v>31346.300003476441</v>
      </c>
      <c r="P2553">
        <f t="shared" si="199"/>
        <v>38637.750002101064</v>
      </c>
    </row>
    <row r="2554" spans="1:16" x14ac:dyDescent="0.4">
      <c r="A2554" s="1">
        <v>2020</v>
      </c>
      <c r="B2554" s="1">
        <v>12</v>
      </c>
      <c r="C2554" s="1">
        <v>27</v>
      </c>
      <c r="D2554" s="1">
        <v>-0.60000002384185791</v>
      </c>
      <c r="E2554" s="1">
        <v>-0.5</v>
      </c>
      <c r="F2554" s="1">
        <v>-6.9000000953674316</v>
      </c>
      <c r="G2554" s="1">
        <v>-13.80000019073486</v>
      </c>
      <c r="H2554">
        <f>IF(D2554&lt;&gt;"",MAX('DDD Model Calculations'!$D$20-'Weather Data'!D2554,0),MAX('DDD Model Calculations'!$D$20-AVERAGE('Weather Data'!D2553,'Weather Data'!D2555),0))</f>
        <v>18.600000023841858</v>
      </c>
      <c r="I2554">
        <f>IF(E2554&lt;&gt;"",MAX('DDD Model Calculations'!$D$20-'Weather Data'!E2554,0),MAX('DDD Model Calculations'!$D$20-AVERAGE('Weather Data'!E2553,'Weather Data'!E2555),0))</f>
        <v>18.5</v>
      </c>
      <c r="J2554">
        <f>IF(F2554&lt;&gt;"",MAX('DDD Model Calculations'!$D$20-'Weather Data'!F2554,0),MAX('DDD Model Calculations'!$D$20-AVERAGE('Weather Data'!F2553,'Weather Data'!F2555),0))</f>
        <v>24.900000095367432</v>
      </c>
      <c r="K2554">
        <f>IF(G2554&lt;&gt;"",MAX('DDD Model Calculations'!$D$20-'Weather Data'!G2554,0),MAX('DDD Model Calculations'!$D$20-AVERAGE('Weather Data'!G2553,'Weather Data'!G2555),0))</f>
        <v>31.80000019073486</v>
      </c>
      <c r="L2554" s="2">
        <f t="shared" si="195"/>
        <v>44192</v>
      </c>
      <c r="M2554">
        <f t="shared" si="196"/>
        <v>25971.400003157556</v>
      </c>
      <c r="N2554">
        <f t="shared" si="197"/>
        <v>27226.299992471933</v>
      </c>
      <c r="O2554">
        <f t="shared" si="198"/>
        <v>31371.200003571808</v>
      </c>
      <c r="P2554">
        <f t="shared" si="199"/>
        <v>38669.550002291799</v>
      </c>
    </row>
    <row r="2555" spans="1:16" x14ac:dyDescent="0.4">
      <c r="A2555" s="1">
        <v>2020</v>
      </c>
      <c r="B2555" s="1">
        <v>12</v>
      </c>
      <c r="C2555" s="1">
        <v>28</v>
      </c>
      <c r="D2555" s="1">
        <v>0.40000000596046448</v>
      </c>
      <c r="E2555" s="1">
        <v>0.20000000298023221</v>
      </c>
      <c r="F2555" s="1">
        <v>-1.200000047683716</v>
      </c>
      <c r="G2555" s="1">
        <v>-15</v>
      </c>
      <c r="H2555">
        <f>IF(D2555&lt;&gt;"",MAX('DDD Model Calculations'!$D$20-'Weather Data'!D2555,0),MAX('DDD Model Calculations'!$D$20-AVERAGE('Weather Data'!D2554,'Weather Data'!D2556),0))</f>
        <v>17.599999994039536</v>
      </c>
      <c r="I2555">
        <f>IF(E2555&lt;&gt;"",MAX('DDD Model Calculations'!$D$20-'Weather Data'!E2555,0),MAX('DDD Model Calculations'!$D$20-AVERAGE('Weather Data'!E2554,'Weather Data'!E2556),0))</f>
        <v>17.799999997019768</v>
      </c>
      <c r="J2555">
        <f>IF(F2555&lt;&gt;"",MAX('DDD Model Calculations'!$D$20-'Weather Data'!F2555,0),MAX('DDD Model Calculations'!$D$20-AVERAGE('Weather Data'!F2554,'Weather Data'!F2556),0))</f>
        <v>19.200000047683716</v>
      </c>
      <c r="K2555">
        <f>IF(G2555&lt;&gt;"",MAX('DDD Model Calculations'!$D$20-'Weather Data'!G2555,0),MAX('DDD Model Calculations'!$D$20-AVERAGE('Weather Data'!G2554,'Weather Data'!G2556),0))</f>
        <v>33</v>
      </c>
      <c r="L2555" s="2">
        <f t="shared" si="195"/>
        <v>44193</v>
      </c>
      <c r="M2555">
        <f t="shared" si="196"/>
        <v>25989.000003151596</v>
      </c>
      <c r="N2555">
        <f t="shared" si="197"/>
        <v>27244.099992468953</v>
      </c>
      <c r="O2555">
        <f t="shared" si="198"/>
        <v>31390.400003619492</v>
      </c>
      <c r="P2555">
        <f t="shared" si="199"/>
        <v>38702.550002291799</v>
      </c>
    </row>
    <row r="2556" spans="1:16" x14ac:dyDescent="0.4">
      <c r="A2556" s="1">
        <v>2020</v>
      </c>
      <c r="B2556" s="1">
        <v>12</v>
      </c>
      <c r="C2556" s="1">
        <v>29</v>
      </c>
      <c r="D2556" s="1">
        <v>-3.4000000953674321</v>
      </c>
      <c r="E2556" s="1">
        <v>-5.3000001907348633</v>
      </c>
      <c r="F2556" s="1">
        <v>-9.3000001907348633</v>
      </c>
      <c r="G2556" s="1">
        <v>-19.60000038146973</v>
      </c>
      <c r="H2556">
        <f>IF(D2556&lt;&gt;"",MAX('DDD Model Calculations'!$D$20-'Weather Data'!D2556,0),MAX('DDD Model Calculations'!$D$20-AVERAGE('Weather Data'!D2555,'Weather Data'!D2557),0))</f>
        <v>21.400000095367432</v>
      </c>
      <c r="I2556">
        <f>IF(E2556&lt;&gt;"",MAX('DDD Model Calculations'!$D$20-'Weather Data'!E2556,0),MAX('DDD Model Calculations'!$D$20-AVERAGE('Weather Data'!E2555,'Weather Data'!E2557),0))</f>
        <v>23.300000190734863</v>
      </c>
      <c r="J2556">
        <f>IF(F2556&lt;&gt;"",MAX('DDD Model Calculations'!$D$20-'Weather Data'!F2556,0),MAX('DDD Model Calculations'!$D$20-AVERAGE('Weather Data'!F2555,'Weather Data'!F2557),0))</f>
        <v>27.300000190734863</v>
      </c>
      <c r="K2556">
        <f>IF(G2556&lt;&gt;"",MAX('DDD Model Calculations'!$D$20-'Weather Data'!G2556,0),MAX('DDD Model Calculations'!$D$20-AVERAGE('Weather Data'!G2555,'Weather Data'!G2557),0))</f>
        <v>37.600000381469727</v>
      </c>
      <c r="L2556" s="2">
        <f t="shared" si="195"/>
        <v>44194</v>
      </c>
      <c r="M2556">
        <f t="shared" si="196"/>
        <v>26010.400003246963</v>
      </c>
      <c r="N2556">
        <f t="shared" si="197"/>
        <v>27267.399992659688</v>
      </c>
      <c r="O2556">
        <f t="shared" si="198"/>
        <v>31417.700003810227</v>
      </c>
      <c r="P2556">
        <f t="shared" si="199"/>
        <v>38740.150002673268</v>
      </c>
    </row>
    <row r="2557" spans="1:16" x14ac:dyDescent="0.4">
      <c r="A2557" s="1">
        <v>2020</v>
      </c>
      <c r="B2557" s="1">
        <v>12</v>
      </c>
      <c r="C2557" s="1">
        <v>30</v>
      </c>
      <c r="D2557" s="1">
        <v>0.69999998807907104</v>
      </c>
      <c r="E2557" s="1">
        <v>0.40000000596046448</v>
      </c>
      <c r="F2557" s="1">
        <v>-2.9000000953674321</v>
      </c>
      <c r="G2557" s="1">
        <v>-6.8000001907348633</v>
      </c>
      <c r="H2557">
        <f>IF(D2557&lt;&gt;"",MAX('DDD Model Calculations'!$D$20-'Weather Data'!D2557,0),MAX('DDD Model Calculations'!$D$20-AVERAGE('Weather Data'!D2556,'Weather Data'!D2558),0))</f>
        <v>17.300000011920929</v>
      </c>
      <c r="I2557">
        <f>IF(E2557&lt;&gt;"",MAX('DDD Model Calculations'!$D$20-'Weather Data'!E2557,0),MAX('DDD Model Calculations'!$D$20-AVERAGE('Weather Data'!E2556,'Weather Data'!E2558),0))</f>
        <v>17.599999994039536</v>
      </c>
      <c r="J2557">
        <f>IF(F2557&lt;&gt;"",MAX('DDD Model Calculations'!$D$20-'Weather Data'!F2557,0),MAX('DDD Model Calculations'!$D$20-AVERAGE('Weather Data'!F2556,'Weather Data'!F2558),0))</f>
        <v>20.900000095367432</v>
      </c>
      <c r="K2557">
        <f>IF(G2557&lt;&gt;"",MAX('DDD Model Calculations'!$D$20-'Weather Data'!G2557,0),MAX('DDD Model Calculations'!$D$20-AVERAGE('Weather Data'!G2556,'Weather Data'!G2558),0))</f>
        <v>24.800000190734863</v>
      </c>
      <c r="L2557" s="2">
        <f t="shared" si="195"/>
        <v>44195</v>
      </c>
      <c r="M2557">
        <f t="shared" si="196"/>
        <v>26027.700003258884</v>
      </c>
      <c r="N2557">
        <f t="shared" si="197"/>
        <v>27284.999992653728</v>
      </c>
      <c r="O2557">
        <f t="shared" si="198"/>
        <v>31438.600003905594</v>
      </c>
      <c r="P2557">
        <f t="shared" si="199"/>
        <v>38764.950002864003</v>
      </c>
    </row>
    <row r="2558" spans="1:16" x14ac:dyDescent="0.4">
      <c r="A2558" s="1">
        <v>2020</v>
      </c>
      <c r="B2558" s="1">
        <v>12</v>
      </c>
      <c r="C2558" s="1">
        <v>31</v>
      </c>
      <c r="D2558" s="1">
        <v>-0.80000001192092896</v>
      </c>
      <c r="E2558" s="1">
        <v>-2.9000000953674321</v>
      </c>
      <c r="F2558" s="1">
        <v>-1.700000047683716</v>
      </c>
      <c r="G2558" s="1">
        <v>-10.39999961853027</v>
      </c>
      <c r="H2558">
        <f>IF(D2558&lt;&gt;"",MAX('DDD Model Calculations'!$D$20-'Weather Data'!D2558,0),MAX('DDD Model Calculations'!$D$20-AVERAGE('Weather Data'!D2557,'Weather Data'!D2559),0))</f>
        <v>18.800000011920929</v>
      </c>
      <c r="I2558">
        <f>IF(E2558&lt;&gt;"",MAX('DDD Model Calculations'!$D$20-'Weather Data'!E2558,0),MAX('DDD Model Calculations'!$D$20-AVERAGE('Weather Data'!E2557,'Weather Data'!E2559),0))</f>
        <v>20.900000095367432</v>
      </c>
      <c r="J2558">
        <f>IF(F2558&lt;&gt;"",MAX('DDD Model Calculations'!$D$20-'Weather Data'!F2558,0),MAX('DDD Model Calculations'!$D$20-AVERAGE('Weather Data'!F2557,'Weather Data'!F2559),0))</f>
        <v>19.700000047683716</v>
      </c>
      <c r="K2558">
        <f>IF(G2558&lt;&gt;"",MAX('DDD Model Calculations'!$D$20-'Weather Data'!G2558,0),MAX('DDD Model Calculations'!$D$20-AVERAGE('Weather Data'!G2557,'Weather Data'!G2559),0))</f>
        <v>28.39999961853027</v>
      </c>
      <c r="L2558" s="2">
        <f t="shared" si="195"/>
        <v>44196</v>
      </c>
      <c r="M2558">
        <f t="shared" si="196"/>
        <v>26046.500003270805</v>
      </c>
      <c r="N2558">
        <f t="shared" si="197"/>
        <v>27305.899992749095</v>
      </c>
      <c r="O2558">
        <f t="shared" si="198"/>
        <v>31458.300003953278</v>
      </c>
      <c r="P2558">
        <f t="shared" si="199"/>
        <v>38793.350002482533</v>
      </c>
    </row>
    <row r="2559" spans="1:16" x14ac:dyDescent="0.4">
      <c r="A2559" s="1">
        <v>2021</v>
      </c>
      <c r="B2559" s="1">
        <v>1</v>
      </c>
      <c r="C2559" s="1">
        <v>1</v>
      </c>
      <c r="D2559" s="1">
        <v>-1.299999952316284</v>
      </c>
      <c r="E2559" s="1">
        <v>-2.9000000953674321</v>
      </c>
      <c r="F2559" s="1">
        <v>-3</v>
      </c>
      <c r="G2559" s="1">
        <v>-8.8000001907348633</v>
      </c>
      <c r="H2559">
        <f>IF(D2559&lt;&gt;"",MAX('DDD Model Calculations'!$D$20-'Weather Data'!D2559,0),MAX('DDD Model Calculations'!$D$20-AVERAGE('Weather Data'!D2558,'Weather Data'!D2560),0))</f>
        <v>19.299999952316284</v>
      </c>
      <c r="I2559">
        <f>IF(E2559&lt;&gt;"",MAX('DDD Model Calculations'!$D$20-'Weather Data'!E2559,0),MAX('DDD Model Calculations'!$D$20-AVERAGE('Weather Data'!E2558,'Weather Data'!E2560),0))</f>
        <v>20.900000095367432</v>
      </c>
      <c r="J2559">
        <f>IF(F2559&lt;&gt;"",MAX('DDD Model Calculations'!$D$20-'Weather Data'!F2559,0),MAX('DDD Model Calculations'!$D$20-AVERAGE('Weather Data'!F2558,'Weather Data'!F2560),0))</f>
        <v>21</v>
      </c>
      <c r="K2559">
        <f>IF(G2559&lt;&gt;"",MAX('DDD Model Calculations'!$D$20-'Weather Data'!G2559,0),MAX('DDD Model Calculations'!$D$20-AVERAGE('Weather Data'!G2558,'Weather Data'!G2560),0))</f>
        <v>26.800000190734863</v>
      </c>
      <c r="L2559" s="2">
        <f t="shared" si="195"/>
        <v>44197</v>
      </c>
      <c r="M2559">
        <f t="shared" si="196"/>
        <v>26065.800003223121</v>
      </c>
      <c r="N2559">
        <f t="shared" si="197"/>
        <v>27326.799992844462</v>
      </c>
      <c r="O2559">
        <f t="shared" si="198"/>
        <v>31479.300003953278</v>
      </c>
      <c r="P2559">
        <f t="shared" si="199"/>
        <v>38820.150002673268</v>
      </c>
    </row>
    <row r="2560" spans="1:16" x14ac:dyDescent="0.4">
      <c r="A2560" s="1">
        <v>2021</v>
      </c>
      <c r="B2560" s="1">
        <v>1</v>
      </c>
      <c r="C2560" s="1">
        <v>2</v>
      </c>
      <c r="D2560" s="1">
        <v>-0.69999998807907104</v>
      </c>
      <c r="E2560" s="1">
        <v>-0.10000000149011611</v>
      </c>
      <c r="F2560" s="1">
        <v>-3.7000000476837158</v>
      </c>
      <c r="G2560" s="1">
        <v>-6.3000001907348633</v>
      </c>
      <c r="H2560">
        <f>IF(D2560&lt;&gt;"",MAX('DDD Model Calculations'!$D$20-'Weather Data'!D2560,0),MAX('DDD Model Calculations'!$D$20-AVERAGE('Weather Data'!D2559,'Weather Data'!D2561),0))</f>
        <v>18.699999988079071</v>
      </c>
      <c r="I2560">
        <f>IF(E2560&lt;&gt;"",MAX('DDD Model Calculations'!$D$20-'Weather Data'!E2560,0),MAX('DDD Model Calculations'!$D$20-AVERAGE('Weather Data'!E2559,'Weather Data'!E2561),0))</f>
        <v>18.100000001490116</v>
      </c>
      <c r="J2560">
        <f>IF(F2560&lt;&gt;"",MAX('DDD Model Calculations'!$D$20-'Weather Data'!F2560,0),MAX('DDD Model Calculations'!$D$20-AVERAGE('Weather Data'!F2559,'Weather Data'!F2561),0))</f>
        <v>21.700000047683716</v>
      </c>
      <c r="K2560">
        <f>IF(G2560&lt;&gt;"",MAX('DDD Model Calculations'!$D$20-'Weather Data'!G2560,0),MAX('DDD Model Calculations'!$D$20-AVERAGE('Weather Data'!G2559,'Weather Data'!G2561),0))</f>
        <v>24.300000190734863</v>
      </c>
      <c r="L2560" s="2">
        <f t="shared" si="195"/>
        <v>44198</v>
      </c>
      <c r="M2560">
        <f t="shared" si="196"/>
        <v>26084.5000032112</v>
      </c>
      <c r="N2560">
        <f t="shared" si="197"/>
        <v>27344.899992845953</v>
      </c>
      <c r="O2560">
        <f t="shared" si="198"/>
        <v>31501.000004000962</v>
      </c>
      <c r="P2560">
        <f t="shared" si="199"/>
        <v>38844.450002864003</v>
      </c>
    </row>
    <row r="2561" spans="1:16" x14ac:dyDescent="0.4">
      <c r="A2561" s="1">
        <v>2021</v>
      </c>
      <c r="B2561" s="1">
        <v>1</v>
      </c>
      <c r="C2561" s="1">
        <v>3</v>
      </c>
      <c r="D2561" s="1">
        <v>0.20000000298023221</v>
      </c>
      <c r="E2561" s="1">
        <v>-0.80000001192092896</v>
      </c>
      <c r="F2561" s="1">
        <v>-4.5999999046325684</v>
      </c>
      <c r="G2561" s="1">
        <v>-6.5</v>
      </c>
      <c r="H2561">
        <f>IF(D2561&lt;&gt;"",MAX('DDD Model Calculations'!$D$20-'Weather Data'!D2561,0),MAX('DDD Model Calculations'!$D$20-AVERAGE('Weather Data'!D2560,'Weather Data'!D2562),0))</f>
        <v>17.799999997019768</v>
      </c>
      <c r="I2561">
        <f>IF(E2561&lt;&gt;"",MAX('DDD Model Calculations'!$D$20-'Weather Data'!E2561,0),MAX('DDD Model Calculations'!$D$20-AVERAGE('Weather Data'!E2560,'Weather Data'!E2562),0))</f>
        <v>18.800000011920929</v>
      </c>
      <c r="J2561">
        <f>IF(F2561&lt;&gt;"",MAX('DDD Model Calculations'!$D$20-'Weather Data'!F2561,0),MAX('DDD Model Calculations'!$D$20-AVERAGE('Weather Data'!F2560,'Weather Data'!F2562),0))</f>
        <v>22.599999904632568</v>
      </c>
      <c r="K2561">
        <f>IF(G2561&lt;&gt;"",MAX('DDD Model Calculations'!$D$20-'Weather Data'!G2561,0),MAX('DDD Model Calculations'!$D$20-AVERAGE('Weather Data'!G2560,'Weather Data'!G2562),0))</f>
        <v>24.5</v>
      </c>
      <c r="L2561" s="2">
        <f t="shared" si="195"/>
        <v>44199</v>
      </c>
      <c r="M2561">
        <f t="shared" si="196"/>
        <v>26102.30000320822</v>
      </c>
      <c r="N2561">
        <f t="shared" si="197"/>
        <v>27363.699992857873</v>
      </c>
      <c r="O2561">
        <f t="shared" si="198"/>
        <v>31523.600003905594</v>
      </c>
      <c r="P2561">
        <f t="shared" si="199"/>
        <v>38868.950002864003</v>
      </c>
    </row>
    <row r="2562" spans="1:16" x14ac:dyDescent="0.4">
      <c r="A2562" s="1">
        <v>2021</v>
      </c>
      <c r="B2562" s="1">
        <v>1</v>
      </c>
      <c r="C2562" s="1">
        <v>4</v>
      </c>
      <c r="D2562" s="1">
        <v>0.20000000298023221</v>
      </c>
      <c r="E2562" s="1">
        <v>0.20000000298023221</v>
      </c>
      <c r="F2562" s="1">
        <v>-2.4000000953674321</v>
      </c>
      <c r="G2562" s="1">
        <v>-6.6999998092651367</v>
      </c>
      <c r="H2562">
        <f>IF(D2562&lt;&gt;"",MAX('DDD Model Calculations'!$D$20-'Weather Data'!D2562,0),MAX('DDD Model Calculations'!$D$20-AVERAGE('Weather Data'!D2561,'Weather Data'!D2563),0))</f>
        <v>17.799999997019768</v>
      </c>
      <c r="I2562">
        <f>IF(E2562&lt;&gt;"",MAX('DDD Model Calculations'!$D$20-'Weather Data'!E2562,0),MAX('DDD Model Calculations'!$D$20-AVERAGE('Weather Data'!E2561,'Weather Data'!E2563),0))</f>
        <v>17.799999997019768</v>
      </c>
      <c r="J2562">
        <f>IF(F2562&lt;&gt;"",MAX('DDD Model Calculations'!$D$20-'Weather Data'!F2562,0),MAX('DDD Model Calculations'!$D$20-AVERAGE('Weather Data'!F2561,'Weather Data'!F2563),0))</f>
        <v>20.400000095367432</v>
      </c>
      <c r="K2562">
        <f>IF(G2562&lt;&gt;"",MAX('DDD Model Calculations'!$D$20-'Weather Data'!G2562,0),MAX('DDD Model Calculations'!$D$20-AVERAGE('Weather Data'!G2561,'Weather Data'!G2563),0))</f>
        <v>24.699999809265137</v>
      </c>
      <c r="L2562" s="2">
        <f t="shared" ref="L2562:L2625" si="200">DATE(A2562,B2562,C2562)</f>
        <v>44200</v>
      </c>
      <c r="M2562">
        <f t="shared" si="196"/>
        <v>26120.10000320524</v>
      </c>
      <c r="N2562">
        <f t="shared" si="197"/>
        <v>27381.499992854893</v>
      </c>
      <c r="O2562">
        <f t="shared" si="198"/>
        <v>31544.000004000962</v>
      </c>
      <c r="P2562">
        <f t="shared" si="199"/>
        <v>38893.650002673268</v>
      </c>
    </row>
    <row r="2563" spans="1:16" x14ac:dyDescent="0.4">
      <c r="A2563" s="1">
        <v>2021</v>
      </c>
      <c r="B2563" s="1">
        <v>1</v>
      </c>
      <c r="C2563" s="1">
        <v>5</v>
      </c>
      <c r="D2563" s="1">
        <v>0.5</v>
      </c>
      <c r="E2563" s="1">
        <v>-0.30000001192092901</v>
      </c>
      <c r="F2563" s="1">
        <v>-2.5999999046325679</v>
      </c>
      <c r="G2563" s="1">
        <v>-3.5</v>
      </c>
      <c r="H2563">
        <f>IF(D2563&lt;&gt;"",MAX('DDD Model Calculations'!$D$20-'Weather Data'!D2563,0),MAX('DDD Model Calculations'!$D$20-AVERAGE('Weather Data'!D2562,'Weather Data'!D2564),0))</f>
        <v>17.5</v>
      </c>
      <c r="I2563">
        <f>IF(E2563&lt;&gt;"",MAX('DDD Model Calculations'!$D$20-'Weather Data'!E2563,0),MAX('DDD Model Calculations'!$D$20-AVERAGE('Weather Data'!E2562,'Weather Data'!E2564),0))</f>
        <v>18.300000011920929</v>
      </c>
      <c r="J2563">
        <f>IF(F2563&lt;&gt;"",MAX('DDD Model Calculations'!$D$20-'Weather Data'!F2563,0),MAX('DDD Model Calculations'!$D$20-AVERAGE('Weather Data'!F2562,'Weather Data'!F2564),0))</f>
        <v>20.599999904632568</v>
      </c>
      <c r="K2563">
        <f>IF(G2563&lt;&gt;"",MAX('DDD Model Calculations'!$D$20-'Weather Data'!G2563,0),MAX('DDD Model Calculations'!$D$20-AVERAGE('Weather Data'!G2562,'Weather Data'!G2564),0))</f>
        <v>21.5</v>
      </c>
      <c r="L2563" s="2">
        <f t="shared" si="200"/>
        <v>44201</v>
      </c>
      <c r="M2563">
        <f t="shared" ref="M2563:M2626" si="201">M2562+H2563</f>
        <v>26137.60000320524</v>
      </c>
      <c r="N2563">
        <f t="shared" ref="N2563:N2626" si="202">N2562+I2563</f>
        <v>27399.799992866814</v>
      </c>
      <c r="O2563">
        <f t="shared" ref="O2563:O2626" si="203">O2562+J2563</f>
        <v>31564.600003905594</v>
      </c>
      <c r="P2563">
        <f t="shared" ref="P2563:P2626" si="204">P2562+K2563</f>
        <v>38915.150002673268</v>
      </c>
    </row>
    <row r="2564" spans="1:16" x14ac:dyDescent="0.4">
      <c r="A2564" s="1">
        <v>2021</v>
      </c>
      <c r="B2564" s="1">
        <v>1</v>
      </c>
      <c r="C2564" s="1">
        <v>6</v>
      </c>
      <c r="D2564" s="1">
        <v>0.40000000596046448</v>
      </c>
      <c r="E2564" s="1">
        <v>0.40000000596046448</v>
      </c>
      <c r="F2564" s="1">
        <v>-3.7000000476837158</v>
      </c>
      <c r="G2564" s="1">
        <v>-3</v>
      </c>
      <c r="H2564">
        <f>IF(D2564&lt;&gt;"",MAX('DDD Model Calculations'!$D$20-'Weather Data'!D2564,0),MAX('DDD Model Calculations'!$D$20-AVERAGE('Weather Data'!D2563,'Weather Data'!D2565),0))</f>
        <v>17.599999994039536</v>
      </c>
      <c r="I2564">
        <f>IF(E2564&lt;&gt;"",MAX('DDD Model Calculations'!$D$20-'Weather Data'!E2564,0),MAX('DDD Model Calculations'!$D$20-AVERAGE('Weather Data'!E2563,'Weather Data'!E2565),0))</f>
        <v>17.599999994039536</v>
      </c>
      <c r="J2564">
        <f>IF(F2564&lt;&gt;"",MAX('DDD Model Calculations'!$D$20-'Weather Data'!F2564,0),MAX('DDD Model Calculations'!$D$20-AVERAGE('Weather Data'!F2563,'Weather Data'!F2565),0))</f>
        <v>21.700000047683716</v>
      </c>
      <c r="K2564">
        <f>IF(G2564&lt;&gt;"",MAX('DDD Model Calculations'!$D$20-'Weather Data'!G2564,0),MAX('DDD Model Calculations'!$D$20-AVERAGE('Weather Data'!G2563,'Weather Data'!G2565),0))</f>
        <v>21</v>
      </c>
      <c r="L2564" s="2">
        <f t="shared" si="200"/>
        <v>44202</v>
      </c>
      <c r="M2564">
        <f t="shared" si="201"/>
        <v>26155.200003199279</v>
      </c>
      <c r="N2564">
        <f t="shared" si="202"/>
        <v>27417.399992860854</v>
      </c>
      <c r="O2564">
        <f t="shared" si="203"/>
        <v>31586.300003953278</v>
      </c>
      <c r="P2564">
        <f t="shared" si="204"/>
        <v>38936.150002673268</v>
      </c>
    </row>
    <row r="2565" spans="1:16" x14ac:dyDescent="0.4">
      <c r="A2565" s="1">
        <v>2021</v>
      </c>
      <c r="B2565" s="1">
        <v>1</v>
      </c>
      <c r="C2565" s="1">
        <v>7</v>
      </c>
      <c r="D2565" s="1">
        <v>-3.9000000953674321</v>
      </c>
      <c r="E2565" s="1">
        <v>-4.1999998092651367</v>
      </c>
      <c r="F2565" s="1">
        <v>-5.0999999046325684</v>
      </c>
      <c r="G2565" s="1">
        <v>-5.5</v>
      </c>
      <c r="H2565">
        <f>IF(D2565&lt;&gt;"",MAX('DDD Model Calculations'!$D$20-'Weather Data'!D2565,0),MAX('DDD Model Calculations'!$D$20-AVERAGE('Weather Data'!D2564,'Weather Data'!D2566),0))</f>
        <v>21.900000095367432</v>
      </c>
      <c r="I2565">
        <f>IF(E2565&lt;&gt;"",MAX('DDD Model Calculations'!$D$20-'Weather Data'!E2565,0),MAX('DDD Model Calculations'!$D$20-AVERAGE('Weather Data'!E2564,'Weather Data'!E2566),0))</f>
        <v>22.199999809265137</v>
      </c>
      <c r="J2565">
        <f>IF(F2565&lt;&gt;"",MAX('DDD Model Calculations'!$D$20-'Weather Data'!F2565,0),MAX('DDD Model Calculations'!$D$20-AVERAGE('Weather Data'!F2564,'Weather Data'!F2566),0))</f>
        <v>23.099999904632568</v>
      </c>
      <c r="K2565">
        <f>IF(G2565&lt;&gt;"",MAX('DDD Model Calculations'!$D$20-'Weather Data'!G2565,0),MAX('DDD Model Calculations'!$D$20-AVERAGE('Weather Data'!G2564,'Weather Data'!G2566),0))</f>
        <v>23.5</v>
      </c>
      <c r="L2565" s="2">
        <f t="shared" si="200"/>
        <v>44203</v>
      </c>
      <c r="M2565">
        <f t="shared" si="201"/>
        <v>26177.100003294647</v>
      </c>
      <c r="N2565">
        <f t="shared" si="202"/>
        <v>27439.599992670119</v>
      </c>
      <c r="O2565">
        <f t="shared" si="203"/>
        <v>31609.400003857911</v>
      </c>
      <c r="P2565">
        <f t="shared" si="204"/>
        <v>38959.650002673268</v>
      </c>
    </row>
    <row r="2566" spans="1:16" x14ac:dyDescent="0.4">
      <c r="A2566" s="1">
        <v>2021</v>
      </c>
      <c r="B2566" s="1">
        <v>1</v>
      </c>
      <c r="C2566" s="1">
        <v>8</v>
      </c>
      <c r="D2566" s="1">
        <v>-6.4000000953674316</v>
      </c>
      <c r="E2566" s="1">
        <v>-6.9000000953674316</v>
      </c>
      <c r="F2566" s="1">
        <v>-9.3999996185302734</v>
      </c>
      <c r="G2566" s="1">
        <v>-9</v>
      </c>
      <c r="H2566">
        <f>IF(D2566&lt;&gt;"",MAX('DDD Model Calculations'!$D$20-'Weather Data'!D2566,0),MAX('DDD Model Calculations'!$D$20-AVERAGE('Weather Data'!D2565,'Weather Data'!D2567),0))</f>
        <v>24.400000095367432</v>
      </c>
      <c r="I2566">
        <f>IF(E2566&lt;&gt;"",MAX('DDD Model Calculations'!$D$20-'Weather Data'!E2566,0),MAX('DDD Model Calculations'!$D$20-AVERAGE('Weather Data'!E2565,'Weather Data'!E2567),0))</f>
        <v>24.900000095367432</v>
      </c>
      <c r="J2566">
        <f>IF(F2566&lt;&gt;"",MAX('DDD Model Calculations'!$D$20-'Weather Data'!F2566,0),MAX('DDD Model Calculations'!$D$20-AVERAGE('Weather Data'!F2565,'Weather Data'!F2567),0))</f>
        <v>27.399999618530273</v>
      </c>
      <c r="K2566">
        <f>IF(G2566&lt;&gt;"",MAX('DDD Model Calculations'!$D$20-'Weather Data'!G2566,0),MAX('DDD Model Calculations'!$D$20-AVERAGE('Weather Data'!G2565,'Weather Data'!G2567),0))</f>
        <v>27</v>
      </c>
      <c r="L2566" s="2">
        <f t="shared" si="200"/>
        <v>44204</v>
      </c>
      <c r="M2566">
        <f t="shared" si="201"/>
        <v>26201.500003390014</v>
      </c>
      <c r="N2566">
        <f t="shared" si="202"/>
        <v>27464.499992765486</v>
      </c>
      <c r="O2566">
        <f t="shared" si="203"/>
        <v>31636.800003476441</v>
      </c>
      <c r="P2566">
        <f t="shared" si="204"/>
        <v>38986.650002673268</v>
      </c>
    </row>
    <row r="2567" spans="1:16" x14ac:dyDescent="0.4">
      <c r="A2567" s="1">
        <v>2021</v>
      </c>
      <c r="B2567" s="1">
        <v>1</v>
      </c>
      <c r="C2567" s="1">
        <v>9</v>
      </c>
      <c r="D2567" s="1">
        <v>-0.5</v>
      </c>
      <c r="E2567" s="1">
        <v>-2.0999999046325679</v>
      </c>
      <c r="F2567" s="1">
        <v>-5.9000000953674316</v>
      </c>
      <c r="G2567" s="1">
        <v>-7</v>
      </c>
      <c r="H2567">
        <f>IF(D2567&lt;&gt;"",MAX('DDD Model Calculations'!$D$20-'Weather Data'!D2567,0),MAX('DDD Model Calculations'!$D$20-AVERAGE('Weather Data'!D2566,'Weather Data'!D2568),0))</f>
        <v>18.5</v>
      </c>
      <c r="I2567">
        <f>IF(E2567&lt;&gt;"",MAX('DDD Model Calculations'!$D$20-'Weather Data'!E2567,0),MAX('DDD Model Calculations'!$D$20-AVERAGE('Weather Data'!E2566,'Weather Data'!E2568),0))</f>
        <v>20.099999904632568</v>
      </c>
      <c r="J2567">
        <f>IF(F2567&lt;&gt;"",MAX('DDD Model Calculations'!$D$20-'Weather Data'!F2567,0),MAX('DDD Model Calculations'!$D$20-AVERAGE('Weather Data'!F2566,'Weather Data'!F2568),0))</f>
        <v>23.900000095367432</v>
      </c>
      <c r="K2567">
        <f>IF(G2567&lt;&gt;"",MAX('DDD Model Calculations'!$D$20-'Weather Data'!G2567,0),MAX('DDD Model Calculations'!$D$20-AVERAGE('Weather Data'!G2566,'Weather Data'!G2568),0))</f>
        <v>25</v>
      </c>
      <c r="L2567" s="2">
        <f t="shared" si="200"/>
        <v>44205</v>
      </c>
      <c r="M2567">
        <f t="shared" si="201"/>
        <v>26220.000003390014</v>
      </c>
      <c r="N2567">
        <f t="shared" si="202"/>
        <v>27484.599992670119</v>
      </c>
      <c r="O2567">
        <f t="shared" si="203"/>
        <v>31660.700003571808</v>
      </c>
      <c r="P2567">
        <f t="shared" si="204"/>
        <v>39011.650002673268</v>
      </c>
    </row>
    <row r="2568" spans="1:16" x14ac:dyDescent="0.4">
      <c r="A2568" s="1">
        <v>2021</v>
      </c>
      <c r="B2568" s="1">
        <v>1</v>
      </c>
      <c r="C2568" s="1">
        <v>10</v>
      </c>
      <c r="D2568" s="1">
        <v>-1.8999999761581421</v>
      </c>
      <c r="E2568" s="1">
        <v>-3.5</v>
      </c>
      <c r="F2568" s="1">
        <v>-8.6999998092651367</v>
      </c>
      <c r="G2568" s="1">
        <v>-8.8000001907348633</v>
      </c>
      <c r="H2568">
        <f>IF(D2568&lt;&gt;"",MAX('DDD Model Calculations'!$D$20-'Weather Data'!D2568,0),MAX('DDD Model Calculations'!$D$20-AVERAGE('Weather Data'!D2567,'Weather Data'!D2569),0))</f>
        <v>19.899999976158142</v>
      </c>
      <c r="I2568">
        <f>IF(E2568&lt;&gt;"",MAX('DDD Model Calculations'!$D$20-'Weather Data'!E2568,0),MAX('DDD Model Calculations'!$D$20-AVERAGE('Weather Data'!E2567,'Weather Data'!E2569),0))</f>
        <v>21.5</v>
      </c>
      <c r="J2568">
        <f>IF(F2568&lt;&gt;"",MAX('DDD Model Calculations'!$D$20-'Weather Data'!F2568,0),MAX('DDD Model Calculations'!$D$20-AVERAGE('Weather Data'!F2567,'Weather Data'!F2569),0))</f>
        <v>26.699999809265137</v>
      </c>
      <c r="K2568">
        <f>IF(G2568&lt;&gt;"",MAX('DDD Model Calculations'!$D$20-'Weather Data'!G2568,0),MAX('DDD Model Calculations'!$D$20-AVERAGE('Weather Data'!G2567,'Weather Data'!G2569),0))</f>
        <v>26.800000190734863</v>
      </c>
      <c r="L2568" s="2">
        <f t="shared" si="200"/>
        <v>44206</v>
      </c>
      <c r="M2568">
        <f t="shared" si="201"/>
        <v>26239.900003366172</v>
      </c>
      <c r="N2568">
        <f t="shared" si="202"/>
        <v>27506.099992670119</v>
      </c>
      <c r="O2568">
        <f t="shared" si="203"/>
        <v>31687.400003381073</v>
      </c>
      <c r="P2568">
        <f t="shared" si="204"/>
        <v>39038.450002864003</v>
      </c>
    </row>
    <row r="2569" spans="1:16" x14ac:dyDescent="0.4">
      <c r="A2569" s="1">
        <v>2021</v>
      </c>
      <c r="B2569" s="1">
        <v>1</v>
      </c>
      <c r="C2569" s="1">
        <v>11</v>
      </c>
      <c r="D2569" s="1">
        <v>-3</v>
      </c>
      <c r="E2569" s="1">
        <v>-4.4000000953674316</v>
      </c>
      <c r="F2569" s="1">
        <v>-2.5</v>
      </c>
      <c r="G2569" s="1">
        <v>-2.7999999523162842</v>
      </c>
      <c r="H2569">
        <f>IF(D2569&lt;&gt;"",MAX('DDD Model Calculations'!$D$20-'Weather Data'!D2569,0),MAX('DDD Model Calculations'!$D$20-AVERAGE('Weather Data'!D2568,'Weather Data'!D2570),0))</f>
        <v>21</v>
      </c>
      <c r="I2569">
        <f>IF(E2569&lt;&gt;"",MAX('DDD Model Calculations'!$D$20-'Weather Data'!E2569,0),MAX('DDD Model Calculations'!$D$20-AVERAGE('Weather Data'!E2568,'Weather Data'!E2570),0))</f>
        <v>22.400000095367432</v>
      </c>
      <c r="J2569">
        <f>IF(F2569&lt;&gt;"",MAX('DDD Model Calculations'!$D$20-'Weather Data'!F2569,0),MAX('DDD Model Calculations'!$D$20-AVERAGE('Weather Data'!F2568,'Weather Data'!F2570),0))</f>
        <v>20.5</v>
      </c>
      <c r="K2569">
        <f>IF(G2569&lt;&gt;"",MAX('DDD Model Calculations'!$D$20-'Weather Data'!G2569,0),MAX('DDD Model Calculations'!$D$20-AVERAGE('Weather Data'!G2568,'Weather Data'!G2570),0))</f>
        <v>20.799999952316284</v>
      </c>
      <c r="L2569" s="2">
        <f t="shared" si="200"/>
        <v>44207</v>
      </c>
      <c r="M2569">
        <f t="shared" si="201"/>
        <v>26260.900003366172</v>
      </c>
      <c r="N2569">
        <f t="shared" si="202"/>
        <v>27528.499992765486</v>
      </c>
      <c r="O2569">
        <f t="shared" si="203"/>
        <v>31707.900003381073</v>
      </c>
      <c r="P2569">
        <f t="shared" si="204"/>
        <v>39059.250002816319</v>
      </c>
    </row>
    <row r="2570" spans="1:16" x14ac:dyDescent="0.4">
      <c r="A2570" s="1">
        <v>2021</v>
      </c>
      <c r="B2570" s="1">
        <v>1</v>
      </c>
      <c r="C2570" s="1">
        <v>12</v>
      </c>
      <c r="D2570" s="1">
        <v>-1.700000047683716</v>
      </c>
      <c r="E2570" s="1">
        <v>-2.7999999523162842</v>
      </c>
      <c r="F2570" s="1">
        <v>-0.60000002384185791</v>
      </c>
      <c r="G2570" s="1">
        <v>-4.6999998092651367</v>
      </c>
      <c r="H2570">
        <f>IF(D2570&lt;&gt;"",MAX('DDD Model Calculations'!$D$20-'Weather Data'!D2570,0),MAX('DDD Model Calculations'!$D$20-AVERAGE('Weather Data'!D2569,'Weather Data'!D2571),0))</f>
        <v>19.700000047683716</v>
      </c>
      <c r="I2570">
        <f>IF(E2570&lt;&gt;"",MAX('DDD Model Calculations'!$D$20-'Weather Data'!E2570,0),MAX('DDD Model Calculations'!$D$20-AVERAGE('Weather Data'!E2569,'Weather Data'!E2571),0))</f>
        <v>20.799999952316284</v>
      </c>
      <c r="J2570">
        <f>IF(F2570&lt;&gt;"",MAX('DDD Model Calculations'!$D$20-'Weather Data'!F2570,0),MAX('DDD Model Calculations'!$D$20-AVERAGE('Weather Data'!F2569,'Weather Data'!F2571),0))</f>
        <v>18.600000023841858</v>
      </c>
      <c r="K2570">
        <f>IF(G2570&lt;&gt;"",MAX('DDD Model Calculations'!$D$20-'Weather Data'!G2570,0),MAX('DDD Model Calculations'!$D$20-AVERAGE('Weather Data'!G2569,'Weather Data'!G2571),0))</f>
        <v>22.699999809265137</v>
      </c>
      <c r="L2570" s="2">
        <f t="shared" si="200"/>
        <v>44208</v>
      </c>
      <c r="M2570">
        <f t="shared" si="201"/>
        <v>26280.600003413856</v>
      </c>
      <c r="N2570">
        <f t="shared" si="202"/>
        <v>27549.299992717803</v>
      </c>
      <c r="O2570">
        <f t="shared" si="203"/>
        <v>31726.500003404915</v>
      </c>
      <c r="P2570">
        <f t="shared" si="204"/>
        <v>39081.950002625585</v>
      </c>
    </row>
    <row r="2571" spans="1:16" x14ac:dyDescent="0.4">
      <c r="A2571" s="1">
        <v>2021</v>
      </c>
      <c r="B2571" s="1">
        <v>1</v>
      </c>
      <c r="C2571" s="1">
        <v>13</v>
      </c>
      <c r="D2571" s="1">
        <v>0.89999997615814209</v>
      </c>
      <c r="E2571" s="1">
        <v>0.89999997615814209</v>
      </c>
      <c r="F2571" s="1">
        <v>-1.1000000238418579</v>
      </c>
      <c r="G2571" s="1">
        <v>-7.4000000953674316</v>
      </c>
      <c r="H2571">
        <f>IF(D2571&lt;&gt;"",MAX('DDD Model Calculations'!$D$20-'Weather Data'!D2571,0),MAX('DDD Model Calculations'!$D$20-AVERAGE('Weather Data'!D2570,'Weather Data'!D2572),0))</f>
        <v>17.100000023841858</v>
      </c>
      <c r="I2571">
        <f>IF(E2571&lt;&gt;"",MAX('DDD Model Calculations'!$D$20-'Weather Data'!E2571,0),MAX('DDD Model Calculations'!$D$20-AVERAGE('Weather Data'!E2570,'Weather Data'!E2572),0))</f>
        <v>17.100000023841858</v>
      </c>
      <c r="J2571">
        <f>IF(F2571&lt;&gt;"",MAX('DDD Model Calculations'!$D$20-'Weather Data'!F2571,0),MAX('DDD Model Calculations'!$D$20-AVERAGE('Weather Data'!F2570,'Weather Data'!F2572),0))</f>
        <v>19.100000023841858</v>
      </c>
      <c r="K2571">
        <f>IF(G2571&lt;&gt;"",MAX('DDD Model Calculations'!$D$20-'Weather Data'!G2571,0),MAX('DDD Model Calculations'!$D$20-AVERAGE('Weather Data'!G2570,'Weather Data'!G2572),0))</f>
        <v>25.400000095367432</v>
      </c>
      <c r="L2571" s="2">
        <f t="shared" si="200"/>
        <v>44209</v>
      </c>
      <c r="M2571">
        <f t="shared" si="201"/>
        <v>26297.700003437698</v>
      </c>
      <c r="N2571">
        <f t="shared" si="202"/>
        <v>27566.399992741644</v>
      </c>
      <c r="O2571">
        <f t="shared" si="203"/>
        <v>31745.600003428757</v>
      </c>
      <c r="P2571">
        <f t="shared" si="204"/>
        <v>39107.350002720952</v>
      </c>
    </row>
    <row r="2572" spans="1:16" x14ac:dyDescent="0.4">
      <c r="A2572" s="1">
        <v>2021</v>
      </c>
      <c r="B2572" s="1">
        <v>1</v>
      </c>
      <c r="C2572" s="1">
        <v>14</v>
      </c>
      <c r="D2572" s="1">
        <v>1.8999999761581421</v>
      </c>
      <c r="E2572" s="1">
        <v>0.80000001192092896</v>
      </c>
      <c r="F2572" s="1">
        <v>-0.20000000298023221</v>
      </c>
      <c r="G2572" s="1">
        <v>-0.10000000149011611</v>
      </c>
      <c r="H2572">
        <f>IF(D2572&lt;&gt;"",MAX('DDD Model Calculations'!$D$20-'Weather Data'!D2572,0),MAX('DDD Model Calculations'!$D$20-AVERAGE('Weather Data'!D2571,'Weather Data'!D2573),0))</f>
        <v>16.100000023841858</v>
      </c>
      <c r="I2572">
        <f>IF(E2572&lt;&gt;"",MAX('DDD Model Calculations'!$D$20-'Weather Data'!E2572,0),MAX('DDD Model Calculations'!$D$20-AVERAGE('Weather Data'!E2571,'Weather Data'!E2573),0))</f>
        <v>17.199999988079071</v>
      </c>
      <c r="J2572">
        <f>IF(F2572&lt;&gt;"",MAX('DDD Model Calculations'!$D$20-'Weather Data'!F2572,0),MAX('DDD Model Calculations'!$D$20-AVERAGE('Weather Data'!F2571,'Weather Data'!F2573),0))</f>
        <v>18.200000002980232</v>
      </c>
      <c r="K2572">
        <f>IF(G2572&lt;&gt;"",MAX('DDD Model Calculations'!$D$20-'Weather Data'!G2572,0),MAX('DDD Model Calculations'!$D$20-AVERAGE('Weather Data'!G2571,'Weather Data'!G2573),0))</f>
        <v>18.100000001490116</v>
      </c>
      <c r="L2572" s="2">
        <f t="shared" si="200"/>
        <v>44210</v>
      </c>
      <c r="M2572">
        <f t="shared" si="201"/>
        <v>26313.80000346154</v>
      </c>
      <c r="N2572">
        <f t="shared" si="202"/>
        <v>27583.599992729723</v>
      </c>
      <c r="O2572">
        <f t="shared" si="203"/>
        <v>31763.800003431737</v>
      </c>
      <c r="P2572">
        <f t="shared" si="204"/>
        <v>39125.450002722442</v>
      </c>
    </row>
    <row r="2573" spans="1:16" x14ac:dyDescent="0.4">
      <c r="A2573" s="1">
        <v>2021</v>
      </c>
      <c r="B2573" s="1">
        <v>1</v>
      </c>
      <c r="C2573" s="1">
        <v>15</v>
      </c>
      <c r="D2573" s="1">
        <v>3.4000000953674321</v>
      </c>
      <c r="E2573" s="1">
        <v>1.799999952316284</v>
      </c>
      <c r="F2573" s="1">
        <v>-0.69999998807907104</v>
      </c>
      <c r="G2573" s="1">
        <v>-0.10000000149011611</v>
      </c>
      <c r="H2573">
        <f>IF(D2573&lt;&gt;"",MAX('DDD Model Calculations'!$D$20-'Weather Data'!D2573,0),MAX('DDD Model Calculations'!$D$20-AVERAGE('Weather Data'!D2572,'Weather Data'!D2574),0))</f>
        <v>14.599999904632568</v>
      </c>
      <c r="I2573">
        <f>IF(E2573&lt;&gt;"",MAX('DDD Model Calculations'!$D$20-'Weather Data'!E2573,0),MAX('DDD Model Calculations'!$D$20-AVERAGE('Weather Data'!E2572,'Weather Data'!E2574),0))</f>
        <v>16.200000047683716</v>
      </c>
      <c r="J2573">
        <f>IF(F2573&lt;&gt;"",MAX('DDD Model Calculations'!$D$20-'Weather Data'!F2573,0),MAX('DDD Model Calculations'!$D$20-AVERAGE('Weather Data'!F2572,'Weather Data'!F2574),0))</f>
        <v>18.699999988079071</v>
      </c>
      <c r="K2573">
        <f>IF(G2573&lt;&gt;"",MAX('DDD Model Calculations'!$D$20-'Weather Data'!G2573,0),MAX('DDD Model Calculations'!$D$20-AVERAGE('Weather Data'!G2572,'Weather Data'!G2574),0))</f>
        <v>18.100000001490116</v>
      </c>
      <c r="L2573" s="2">
        <f t="shared" si="200"/>
        <v>44211</v>
      </c>
      <c r="M2573">
        <f t="shared" si="201"/>
        <v>26328.400003366172</v>
      </c>
      <c r="N2573">
        <f t="shared" si="202"/>
        <v>27599.799992777407</v>
      </c>
      <c r="O2573">
        <f t="shared" si="203"/>
        <v>31782.500003419816</v>
      </c>
      <c r="P2573">
        <f t="shared" si="204"/>
        <v>39143.550002723932</v>
      </c>
    </row>
    <row r="2574" spans="1:16" x14ac:dyDescent="0.4">
      <c r="A2574" s="1">
        <v>2021</v>
      </c>
      <c r="B2574" s="1">
        <v>1</v>
      </c>
      <c r="C2574" s="1">
        <v>16</v>
      </c>
      <c r="D2574" s="1">
        <v>1.1000000238418579</v>
      </c>
      <c r="E2574" s="1">
        <v>-0.10000000149011611</v>
      </c>
      <c r="F2574" s="1">
        <v>-0.30000001192092901</v>
      </c>
      <c r="G2574" s="1">
        <v>-5.5</v>
      </c>
      <c r="H2574">
        <f>IF(D2574&lt;&gt;"",MAX('DDD Model Calculations'!$D$20-'Weather Data'!D2574,0),MAX('DDD Model Calculations'!$D$20-AVERAGE('Weather Data'!D2573,'Weather Data'!D2575),0))</f>
        <v>16.899999976158142</v>
      </c>
      <c r="I2574">
        <f>IF(E2574&lt;&gt;"",MAX('DDD Model Calculations'!$D$20-'Weather Data'!E2574,0),MAX('DDD Model Calculations'!$D$20-AVERAGE('Weather Data'!E2573,'Weather Data'!E2575),0))</f>
        <v>18.100000001490116</v>
      </c>
      <c r="J2574">
        <f>IF(F2574&lt;&gt;"",MAX('DDD Model Calculations'!$D$20-'Weather Data'!F2574,0),MAX('DDD Model Calculations'!$D$20-AVERAGE('Weather Data'!F2573,'Weather Data'!F2575),0))</f>
        <v>18.300000011920929</v>
      </c>
      <c r="K2574">
        <f>IF(G2574&lt;&gt;"",MAX('DDD Model Calculations'!$D$20-'Weather Data'!G2574,0),MAX('DDD Model Calculations'!$D$20-AVERAGE('Weather Data'!G2573,'Weather Data'!G2575),0))</f>
        <v>23.5</v>
      </c>
      <c r="L2574" s="2">
        <f t="shared" si="200"/>
        <v>44212</v>
      </c>
      <c r="M2574">
        <f t="shared" si="201"/>
        <v>26345.30000334233</v>
      </c>
      <c r="N2574">
        <f t="shared" si="202"/>
        <v>27617.899992778897</v>
      </c>
      <c r="O2574">
        <f t="shared" si="203"/>
        <v>31800.800003431737</v>
      </c>
      <c r="P2574">
        <f t="shared" si="204"/>
        <v>39167.050002723932</v>
      </c>
    </row>
    <row r="2575" spans="1:16" x14ac:dyDescent="0.4">
      <c r="A2575" s="1">
        <v>2021</v>
      </c>
      <c r="B2575" s="1">
        <v>1</v>
      </c>
      <c r="C2575" s="1">
        <v>17</v>
      </c>
      <c r="D2575" s="1">
        <v>0.80000001192092896</v>
      </c>
      <c r="E2575" s="1">
        <v>-0.10000000149011611</v>
      </c>
      <c r="F2575" s="1">
        <v>-3.5999999046325679</v>
      </c>
      <c r="G2575" s="1">
        <v>-10.69999980926514</v>
      </c>
      <c r="H2575">
        <f>IF(D2575&lt;&gt;"",MAX('DDD Model Calculations'!$D$20-'Weather Data'!D2575,0),MAX('DDD Model Calculations'!$D$20-AVERAGE('Weather Data'!D2574,'Weather Data'!D2576),0))</f>
        <v>17.199999988079071</v>
      </c>
      <c r="I2575">
        <f>IF(E2575&lt;&gt;"",MAX('DDD Model Calculations'!$D$20-'Weather Data'!E2575,0),MAX('DDD Model Calculations'!$D$20-AVERAGE('Weather Data'!E2574,'Weather Data'!E2576),0))</f>
        <v>18.100000001490116</v>
      </c>
      <c r="J2575">
        <f>IF(F2575&lt;&gt;"",MAX('DDD Model Calculations'!$D$20-'Weather Data'!F2575,0),MAX('DDD Model Calculations'!$D$20-AVERAGE('Weather Data'!F2574,'Weather Data'!F2576),0))</f>
        <v>21.599999904632568</v>
      </c>
      <c r="K2575">
        <f>IF(G2575&lt;&gt;"",MAX('DDD Model Calculations'!$D$20-'Weather Data'!G2575,0),MAX('DDD Model Calculations'!$D$20-AVERAGE('Weather Data'!G2574,'Weather Data'!G2576),0))</f>
        <v>28.69999980926514</v>
      </c>
      <c r="L2575" s="2">
        <f t="shared" si="200"/>
        <v>44213</v>
      </c>
      <c r="M2575">
        <f t="shared" si="201"/>
        <v>26362.50000333041</v>
      </c>
      <c r="N2575">
        <f t="shared" si="202"/>
        <v>27635.999992780387</v>
      </c>
      <c r="O2575">
        <f t="shared" si="203"/>
        <v>31822.40000333637</v>
      </c>
      <c r="P2575">
        <f t="shared" si="204"/>
        <v>39195.750002533197</v>
      </c>
    </row>
    <row r="2576" spans="1:16" x14ac:dyDescent="0.4">
      <c r="A2576" s="1">
        <v>2021</v>
      </c>
      <c r="B2576" s="1">
        <v>1</v>
      </c>
      <c r="C2576" s="1">
        <v>18</v>
      </c>
      <c r="D2576" s="1">
        <v>-1.8999999761581421</v>
      </c>
      <c r="E2576" s="1">
        <v>-1.299999952316284</v>
      </c>
      <c r="F2576" s="1">
        <v>-11.19999980926514</v>
      </c>
      <c r="G2576" s="1">
        <v>-11.19999980926514</v>
      </c>
      <c r="H2576">
        <f>IF(D2576&lt;&gt;"",MAX('DDD Model Calculations'!$D$20-'Weather Data'!D2576,0),MAX('DDD Model Calculations'!$D$20-AVERAGE('Weather Data'!D2575,'Weather Data'!D2577),0))</f>
        <v>19.899999976158142</v>
      </c>
      <c r="I2576">
        <f>IF(E2576&lt;&gt;"",MAX('DDD Model Calculations'!$D$20-'Weather Data'!E2576,0),MAX('DDD Model Calculations'!$D$20-AVERAGE('Weather Data'!E2575,'Weather Data'!E2577),0))</f>
        <v>19.299999952316284</v>
      </c>
      <c r="J2576">
        <f>IF(F2576&lt;&gt;"",MAX('DDD Model Calculations'!$D$20-'Weather Data'!F2576,0),MAX('DDD Model Calculations'!$D$20-AVERAGE('Weather Data'!F2575,'Weather Data'!F2577),0))</f>
        <v>29.19999980926514</v>
      </c>
      <c r="K2576">
        <f>IF(G2576&lt;&gt;"",MAX('DDD Model Calculations'!$D$20-'Weather Data'!G2576,0),MAX('DDD Model Calculations'!$D$20-AVERAGE('Weather Data'!G2575,'Weather Data'!G2577),0))</f>
        <v>29.19999980926514</v>
      </c>
      <c r="L2576" s="2">
        <f t="shared" si="200"/>
        <v>44214</v>
      </c>
      <c r="M2576">
        <f t="shared" si="201"/>
        <v>26382.400003306568</v>
      </c>
      <c r="N2576">
        <f t="shared" si="202"/>
        <v>27655.299992732704</v>
      </c>
      <c r="O2576">
        <f t="shared" si="203"/>
        <v>31851.600003145635</v>
      </c>
      <c r="P2576">
        <f t="shared" si="204"/>
        <v>39224.950002342463</v>
      </c>
    </row>
    <row r="2577" spans="1:16" x14ac:dyDescent="0.4">
      <c r="A2577" s="1">
        <v>2021</v>
      </c>
      <c r="B2577" s="1">
        <v>1</v>
      </c>
      <c r="C2577" s="1">
        <v>19</v>
      </c>
      <c r="D2577" s="1">
        <v>0</v>
      </c>
      <c r="E2577" s="1">
        <v>-3.2000000476837158</v>
      </c>
      <c r="F2577" s="1">
        <v>-11.89999961853027</v>
      </c>
      <c r="G2577" s="1">
        <v>-18.29999923706055</v>
      </c>
      <c r="H2577">
        <f>IF(D2577&lt;&gt;"",MAX('DDD Model Calculations'!$D$20-'Weather Data'!D2577,0),MAX('DDD Model Calculations'!$D$20-AVERAGE('Weather Data'!D2576,'Weather Data'!D2578),0))</f>
        <v>18</v>
      </c>
      <c r="I2577">
        <f>IF(E2577&lt;&gt;"",MAX('DDD Model Calculations'!$D$20-'Weather Data'!E2577,0),MAX('DDD Model Calculations'!$D$20-AVERAGE('Weather Data'!E2576,'Weather Data'!E2578),0))</f>
        <v>21.200000047683716</v>
      </c>
      <c r="J2577">
        <f>IF(F2577&lt;&gt;"",MAX('DDD Model Calculations'!$D$20-'Weather Data'!F2577,0),MAX('DDD Model Calculations'!$D$20-AVERAGE('Weather Data'!F2576,'Weather Data'!F2578),0))</f>
        <v>29.89999961853027</v>
      </c>
      <c r="K2577">
        <f>IF(G2577&lt;&gt;"",MAX('DDD Model Calculations'!$D$20-'Weather Data'!G2577,0),MAX('DDD Model Calculations'!$D$20-AVERAGE('Weather Data'!G2576,'Weather Data'!G2578),0))</f>
        <v>36.299999237060547</v>
      </c>
      <c r="L2577" s="2">
        <f t="shared" si="200"/>
        <v>44215</v>
      </c>
      <c r="M2577">
        <f t="shared" si="201"/>
        <v>26400.400003306568</v>
      </c>
      <c r="N2577">
        <f t="shared" si="202"/>
        <v>27676.499992780387</v>
      </c>
      <c r="O2577">
        <f t="shared" si="203"/>
        <v>31881.500002764165</v>
      </c>
      <c r="P2577">
        <f t="shared" si="204"/>
        <v>39261.250001579523</v>
      </c>
    </row>
    <row r="2578" spans="1:16" x14ac:dyDescent="0.4">
      <c r="A2578" s="1">
        <v>2021</v>
      </c>
      <c r="B2578" s="1">
        <v>1</v>
      </c>
      <c r="C2578" s="1">
        <v>20</v>
      </c>
      <c r="D2578" s="1">
        <v>-5</v>
      </c>
      <c r="E2578" s="1">
        <v>-4.5999999046325684</v>
      </c>
      <c r="F2578" s="1">
        <v>-13.5</v>
      </c>
      <c r="G2578" s="1">
        <v>-11.10000038146973</v>
      </c>
      <c r="H2578">
        <f>IF(D2578&lt;&gt;"",MAX('DDD Model Calculations'!$D$20-'Weather Data'!D2578,0),MAX('DDD Model Calculations'!$D$20-AVERAGE('Weather Data'!D2577,'Weather Data'!D2579),0))</f>
        <v>23</v>
      </c>
      <c r="I2578">
        <f>IF(E2578&lt;&gt;"",MAX('DDD Model Calculations'!$D$20-'Weather Data'!E2578,0),MAX('DDD Model Calculations'!$D$20-AVERAGE('Weather Data'!E2577,'Weather Data'!E2579),0))</f>
        <v>22.599999904632568</v>
      </c>
      <c r="J2578">
        <f>IF(F2578&lt;&gt;"",MAX('DDD Model Calculations'!$D$20-'Weather Data'!F2578,0),MAX('DDD Model Calculations'!$D$20-AVERAGE('Weather Data'!F2577,'Weather Data'!F2579),0))</f>
        <v>31.5</v>
      </c>
      <c r="K2578">
        <f>IF(G2578&lt;&gt;"",MAX('DDD Model Calculations'!$D$20-'Weather Data'!G2578,0),MAX('DDD Model Calculations'!$D$20-AVERAGE('Weather Data'!G2577,'Weather Data'!G2579),0))</f>
        <v>29.10000038146973</v>
      </c>
      <c r="L2578" s="2">
        <f t="shared" si="200"/>
        <v>44216</v>
      </c>
      <c r="M2578">
        <f t="shared" si="201"/>
        <v>26423.400003306568</v>
      </c>
      <c r="N2578">
        <f t="shared" si="202"/>
        <v>27699.09999268502</v>
      </c>
      <c r="O2578">
        <f t="shared" si="203"/>
        <v>31913.000002764165</v>
      </c>
      <c r="P2578">
        <f t="shared" si="204"/>
        <v>39290.350001960993</v>
      </c>
    </row>
    <row r="2579" spans="1:16" x14ac:dyDescent="0.4">
      <c r="A2579" s="1">
        <v>2021</v>
      </c>
      <c r="B2579" s="1">
        <v>1</v>
      </c>
      <c r="C2579" s="1">
        <v>21</v>
      </c>
      <c r="D2579" s="1">
        <v>0.69999998807907104</v>
      </c>
      <c r="E2579" s="1">
        <v>-0.20000000298023221</v>
      </c>
      <c r="F2579" s="1">
        <v>-8.6000003814697266</v>
      </c>
      <c r="G2579" s="1">
        <v>-8.3000001907348633</v>
      </c>
      <c r="H2579">
        <f>IF(D2579&lt;&gt;"",MAX('DDD Model Calculations'!$D$20-'Weather Data'!D2579,0),MAX('DDD Model Calculations'!$D$20-AVERAGE('Weather Data'!D2578,'Weather Data'!D2580),0))</f>
        <v>17.300000011920929</v>
      </c>
      <c r="I2579">
        <f>IF(E2579&lt;&gt;"",MAX('DDD Model Calculations'!$D$20-'Weather Data'!E2579,0),MAX('DDD Model Calculations'!$D$20-AVERAGE('Weather Data'!E2578,'Weather Data'!E2580),0))</f>
        <v>18.200000002980232</v>
      </c>
      <c r="J2579">
        <f>IF(F2579&lt;&gt;"",MAX('DDD Model Calculations'!$D$20-'Weather Data'!F2579,0),MAX('DDD Model Calculations'!$D$20-AVERAGE('Weather Data'!F2578,'Weather Data'!F2580),0))</f>
        <v>26.600000381469727</v>
      </c>
      <c r="K2579">
        <f>IF(G2579&lt;&gt;"",MAX('DDD Model Calculations'!$D$20-'Weather Data'!G2579,0),MAX('DDD Model Calculations'!$D$20-AVERAGE('Weather Data'!G2578,'Weather Data'!G2580),0))</f>
        <v>26.300000190734863</v>
      </c>
      <c r="L2579" s="2">
        <f t="shared" si="200"/>
        <v>44217</v>
      </c>
      <c r="M2579">
        <f t="shared" si="201"/>
        <v>26440.700003318489</v>
      </c>
      <c r="N2579">
        <f t="shared" si="202"/>
        <v>27717.299992688</v>
      </c>
      <c r="O2579">
        <f t="shared" si="203"/>
        <v>31939.600003145635</v>
      </c>
      <c r="P2579">
        <f t="shared" si="204"/>
        <v>39316.650002151728</v>
      </c>
    </row>
    <row r="2580" spans="1:16" x14ac:dyDescent="0.4">
      <c r="A2580" s="1">
        <v>2021</v>
      </c>
      <c r="B2580" s="1">
        <v>1</v>
      </c>
      <c r="C2580" s="1">
        <v>22</v>
      </c>
      <c r="D2580" s="1">
        <v>-3.4000000953674321</v>
      </c>
      <c r="E2580" s="1">
        <v>-4</v>
      </c>
      <c r="F2580" s="1">
        <v>-7.5</v>
      </c>
      <c r="G2580" s="1">
        <v>-16.79999923706055</v>
      </c>
      <c r="H2580">
        <f>IF(D2580&lt;&gt;"",MAX('DDD Model Calculations'!$D$20-'Weather Data'!D2580,0),MAX('DDD Model Calculations'!$D$20-AVERAGE('Weather Data'!D2579,'Weather Data'!D2581),0))</f>
        <v>21.400000095367432</v>
      </c>
      <c r="I2580">
        <f>IF(E2580&lt;&gt;"",MAX('DDD Model Calculations'!$D$20-'Weather Data'!E2580,0),MAX('DDD Model Calculations'!$D$20-AVERAGE('Weather Data'!E2579,'Weather Data'!E2581),0))</f>
        <v>22</v>
      </c>
      <c r="J2580">
        <f>IF(F2580&lt;&gt;"",MAX('DDD Model Calculations'!$D$20-'Weather Data'!F2580,0),MAX('DDD Model Calculations'!$D$20-AVERAGE('Weather Data'!F2579,'Weather Data'!F2581),0))</f>
        <v>25.5</v>
      </c>
      <c r="K2580">
        <f>IF(G2580&lt;&gt;"",MAX('DDD Model Calculations'!$D$20-'Weather Data'!G2580,0),MAX('DDD Model Calculations'!$D$20-AVERAGE('Weather Data'!G2579,'Weather Data'!G2581),0))</f>
        <v>34.799999237060547</v>
      </c>
      <c r="L2580" s="2">
        <f t="shared" si="200"/>
        <v>44218</v>
      </c>
      <c r="M2580">
        <f t="shared" si="201"/>
        <v>26462.100003413856</v>
      </c>
      <c r="N2580">
        <f t="shared" si="202"/>
        <v>27739.299992688</v>
      </c>
      <c r="O2580">
        <f t="shared" si="203"/>
        <v>31965.100003145635</v>
      </c>
      <c r="P2580">
        <f t="shared" si="204"/>
        <v>39351.450001388788</v>
      </c>
    </row>
    <row r="2581" spans="1:16" x14ac:dyDescent="0.4">
      <c r="A2581" s="1">
        <v>2021</v>
      </c>
      <c r="B2581" s="1">
        <v>1</v>
      </c>
      <c r="C2581" s="1">
        <v>23</v>
      </c>
      <c r="D2581" s="1">
        <v>-8.6999998092651367</v>
      </c>
      <c r="E2581" s="1">
        <v>-7.4000000953674316</v>
      </c>
      <c r="F2581" s="1">
        <v>-15.80000019073486</v>
      </c>
      <c r="G2581" s="1">
        <v>-9.3000001907348633</v>
      </c>
      <c r="H2581">
        <f>IF(D2581&lt;&gt;"",MAX('DDD Model Calculations'!$D$20-'Weather Data'!D2581,0),MAX('DDD Model Calculations'!$D$20-AVERAGE('Weather Data'!D2580,'Weather Data'!D2582),0))</f>
        <v>26.699999809265137</v>
      </c>
      <c r="I2581">
        <f>IF(E2581&lt;&gt;"",MAX('DDD Model Calculations'!$D$20-'Weather Data'!E2581,0),MAX('DDD Model Calculations'!$D$20-AVERAGE('Weather Data'!E2580,'Weather Data'!E2582),0))</f>
        <v>25.400000095367432</v>
      </c>
      <c r="J2581">
        <f>IF(F2581&lt;&gt;"",MAX('DDD Model Calculations'!$D$20-'Weather Data'!F2581,0),MAX('DDD Model Calculations'!$D$20-AVERAGE('Weather Data'!F2580,'Weather Data'!F2582),0))</f>
        <v>33.800000190734863</v>
      </c>
      <c r="K2581">
        <f>IF(G2581&lt;&gt;"",MAX('DDD Model Calculations'!$D$20-'Weather Data'!G2581,0),MAX('DDD Model Calculations'!$D$20-AVERAGE('Weather Data'!G2580,'Weather Data'!G2582),0))</f>
        <v>27.300000190734863</v>
      </c>
      <c r="L2581" s="2">
        <f t="shared" si="200"/>
        <v>44219</v>
      </c>
      <c r="M2581">
        <f t="shared" si="201"/>
        <v>26488.800003223121</v>
      </c>
      <c r="N2581">
        <f t="shared" si="202"/>
        <v>27764.699992783368</v>
      </c>
      <c r="O2581">
        <f t="shared" si="203"/>
        <v>31998.90000333637</v>
      </c>
      <c r="P2581">
        <f t="shared" si="204"/>
        <v>39378.750001579523</v>
      </c>
    </row>
    <row r="2582" spans="1:16" x14ac:dyDescent="0.4">
      <c r="A2582" s="1">
        <v>2021</v>
      </c>
      <c r="B2582" s="1">
        <v>1</v>
      </c>
      <c r="C2582" s="1">
        <v>24</v>
      </c>
      <c r="D2582" s="1">
        <v>-5</v>
      </c>
      <c r="E2582" s="1">
        <v>-8</v>
      </c>
      <c r="F2582" s="1">
        <v>-14.69999980926514</v>
      </c>
      <c r="G2582" s="1">
        <v>-10.60000038146973</v>
      </c>
      <c r="H2582">
        <f>IF(D2582&lt;&gt;"",MAX('DDD Model Calculations'!$D$20-'Weather Data'!D2582,0),MAX('DDD Model Calculations'!$D$20-AVERAGE('Weather Data'!D2581,'Weather Data'!D2583),0))</f>
        <v>23</v>
      </c>
      <c r="I2582">
        <f>IF(E2582&lt;&gt;"",MAX('DDD Model Calculations'!$D$20-'Weather Data'!E2582,0),MAX('DDD Model Calculations'!$D$20-AVERAGE('Weather Data'!E2581,'Weather Data'!E2583),0))</f>
        <v>26</v>
      </c>
      <c r="J2582">
        <f>IF(F2582&lt;&gt;"",MAX('DDD Model Calculations'!$D$20-'Weather Data'!F2582,0),MAX('DDD Model Calculations'!$D$20-AVERAGE('Weather Data'!F2581,'Weather Data'!F2583),0))</f>
        <v>32.699999809265137</v>
      </c>
      <c r="K2582">
        <f>IF(G2582&lt;&gt;"",MAX('DDD Model Calculations'!$D$20-'Weather Data'!G2582,0),MAX('DDD Model Calculations'!$D$20-AVERAGE('Weather Data'!G2581,'Weather Data'!G2583),0))</f>
        <v>28.60000038146973</v>
      </c>
      <c r="L2582" s="2">
        <f t="shared" si="200"/>
        <v>44220</v>
      </c>
      <c r="M2582">
        <f t="shared" si="201"/>
        <v>26511.800003223121</v>
      </c>
      <c r="N2582">
        <f t="shared" si="202"/>
        <v>27790.699992783368</v>
      </c>
      <c r="O2582">
        <f t="shared" si="203"/>
        <v>32031.600003145635</v>
      </c>
      <c r="P2582">
        <f t="shared" si="204"/>
        <v>39407.350001960993</v>
      </c>
    </row>
    <row r="2583" spans="1:16" x14ac:dyDescent="0.4">
      <c r="A2583" s="1">
        <v>2021</v>
      </c>
      <c r="B2583" s="1">
        <v>1</v>
      </c>
      <c r="C2583" s="1">
        <v>25</v>
      </c>
      <c r="D2583" s="1">
        <v>-0.89999997615814209</v>
      </c>
      <c r="E2583" s="1">
        <v>-4.3000001907348633</v>
      </c>
      <c r="F2583" s="1">
        <v>-12.80000019073486</v>
      </c>
      <c r="G2583" s="1">
        <v>-17.79999923706055</v>
      </c>
      <c r="H2583">
        <f>IF(D2583&lt;&gt;"",MAX('DDD Model Calculations'!$D$20-'Weather Data'!D2583,0),MAX('DDD Model Calculations'!$D$20-AVERAGE('Weather Data'!D2582,'Weather Data'!D2584),0))</f>
        <v>18.899999976158142</v>
      </c>
      <c r="I2583">
        <f>IF(E2583&lt;&gt;"",MAX('DDD Model Calculations'!$D$20-'Weather Data'!E2583,0),MAX('DDD Model Calculations'!$D$20-AVERAGE('Weather Data'!E2582,'Weather Data'!E2584),0))</f>
        <v>22.300000190734863</v>
      </c>
      <c r="J2583">
        <f>IF(F2583&lt;&gt;"",MAX('DDD Model Calculations'!$D$20-'Weather Data'!F2583,0),MAX('DDD Model Calculations'!$D$20-AVERAGE('Weather Data'!F2582,'Weather Data'!F2584),0))</f>
        <v>30.80000019073486</v>
      </c>
      <c r="K2583">
        <f>IF(G2583&lt;&gt;"",MAX('DDD Model Calculations'!$D$20-'Weather Data'!G2583,0),MAX('DDD Model Calculations'!$D$20-AVERAGE('Weather Data'!G2582,'Weather Data'!G2584),0))</f>
        <v>35.799999237060547</v>
      </c>
      <c r="L2583" s="2">
        <f t="shared" si="200"/>
        <v>44221</v>
      </c>
      <c r="M2583">
        <f t="shared" si="201"/>
        <v>26530.700003199279</v>
      </c>
      <c r="N2583">
        <f t="shared" si="202"/>
        <v>27812.999992974102</v>
      </c>
      <c r="O2583">
        <f t="shared" si="203"/>
        <v>32062.40000333637</v>
      </c>
      <c r="P2583">
        <f t="shared" si="204"/>
        <v>39443.150001198053</v>
      </c>
    </row>
    <row r="2584" spans="1:16" x14ac:dyDescent="0.4">
      <c r="A2584" s="1">
        <v>2021</v>
      </c>
      <c r="B2584" s="1">
        <v>1</v>
      </c>
      <c r="C2584" s="1">
        <v>26</v>
      </c>
      <c r="D2584" s="1">
        <v>-2.5999999046325679</v>
      </c>
      <c r="E2584" s="1">
        <v>-3.2000000476837158</v>
      </c>
      <c r="F2584" s="1">
        <v>-6.0999999046325684</v>
      </c>
      <c r="G2584" s="1">
        <v>-19.79999923706055</v>
      </c>
      <c r="H2584">
        <f>IF(D2584&lt;&gt;"",MAX('DDD Model Calculations'!$D$20-'Weather Data'!D2584,0),MAX('DDD Model Calculations'!$D$20-AVERAGE('Weather Data'!D2583,'Weather Data'!D2585),0))</f>
        <v>20.599999904632568</v>
      </c>
      <c r="I2584">
        <f>IF(E2584&lt;&gt;"",MAX('DDD Model Calculations'!$D$20-'Weather Data'!E2584,0),MAX('DDD Model Calculations'!$D$20-AVERAGE('Weather Data'!E2583,'Weather Data'!E2585),0))</f>
        <v>21.200000047683716</v>
      </c>
      <c r="J2584">
        <f>IF(F2584&lt;&gt;"",MAX('DDD Model Calculations'!$D$20-'Weather Data'!F2584,0),MAX('DDD Model Calculations'!$D$20-AVERAGE('Weather Data'!F2583,'Weather Data'!F2585),0))</f>
        <v>24.099999904632568</v>
      </c>
      <c r="K2584">
        <f>IF(G2584&lt;&gt;"",MAX('DDD Model Calculations'!$D$20-'Weather Data'!G2584,0),MAX('DDD Model Calculations'!$D$20-AVERAGE('Weather Data'!G2583,'Weather Data'!G2585),0))</f>
        <v>37.799999237060547</v>
      </c>
      <c r="L2584" s="2">
        <f t="shared" si="200"/>
        <v>44222</v>
      </c>
      <c r="M2584">
        <f t="shared" si="201"/>
        <v>26551.300003103912</v>
      </c>
      <c r="N2584">
        <f t="shared" si="202"/>
        <v>27834.199993021786</v>
      </c>
      <c r="O2584">
        <f t="shared" si="203"/>
        <v>32086.500003241003</v>
      </c>
      <c r="P2584">
        <f t="shared" si="204"/>
        <v>39480.950000435114</v>
      </c>
    </row>
    <row r="2585" spans="1:16" x14ac:dyDescent="0.4">
      <c r="A2585" s="1">
        <v>2021</v>
      </c>
      <c r="B2585" s="1">
        <v>1</v>
      </c>
      <c r="C2585" s="1">
        <v>27</v>
      </c>
      <c r="D2585" s="1">
        <v>-6.8000001907348633</v>
      </c>
      <c r="E2585" s="1">
        <v>-7.4000000953674316</v>
      </c>
      <c r="F2585" s="1">
        <v>-6.0999999046325684</v>
      </c>
      <c r="G2585" s="1">
        <v>-22.10000038146973</v>
      </c>
      <c r="H2585">
        <f>IF(D2585&lt;&gt;"",MAX('DDD Model Calculations'!$D$20-'Weather Data'!D2585,0),MAX('DDD Model Calculations'!$D$20-AVERAGE('Weather Data'!D2584,'Weather Data'!D2586),0))</f>
        <v>24.800000190734863</v>
      </c>
      <c r="I2585">
        <f>IF(E2585&lt;&gt;"",MAX('DDD Model Calculations'!$D$20-'Weather Data'!E2585,0),MAX('DDD Model Calculations'!$D$20-AVERAGE('Weather Data'!E2584,'Weather Data'!E2586),0))</f>
        <v>25.400000095367432</v>
      </c>
      <c r="J2585">
        <f>IF(F2585&lt;&gt;"",MAX('DDD Model Calculations'!$D$20-'Weather Data'!F2585,0),MAX('DDD Model Calculations'!$D$20-AVERAGE('Weather Data'!F2584,'Weather Data'!F2586),0))</f>
        <v>24.099999904632568</v>
      </c>
      <c r="K2585">
        <f>IF(G2585&lt;&gt;"",MAX('DDD Model Calculations'!$D$20-'Weather Data'!G2585,0),MAX('DDD Model Calculations'!$D$20-AVERAGE('Weather Data'!G2584,'Weather Data'!G2586),0))</f>
        <v>40.100000381469727</v>
      </c>
      <c r="L2585" s="2">
        <f t="shared" si="200"/>
        <v>44223</v>
      </c>
      <c r="M2585">
        <f t="shared" si="201"/>
        <v>26576.100003294647</v>
      </c>
      <c r="N2585">
        <f t="shared" si="202"/>
        <v>27859.599993117154</v>
      </c>
      <c r="O2585">
        <f t="shared" si="203"/>
        <v>32110.600003145635</v>
      </c>
      <c r="P2585">
        <f t="shared" si="204"/>
        <v>39521.050000816584</v>
      </c>
    </row>
    <row r="2586" spans="1:16" x14ac:dyDescent="0.4">
      <c r="A2586" s="1">
        <v>2021</v>
      </c>
      <c r="B2586" s="1">
        <v>1</v>
      </c>
      <c r="C2586" s="1">
        <v>28</v>
      </c>
      <c r="D2586" s="1">
        <v>-10.80000019073486</v>
      </c>
      <c r="E2586" s="1">
        <v>-9.8000001907348633</v>
      </c>
      <c r="F2586" s="1">
        <v>-13.19999980926514</v>
      </c>
      <c r="G2586" s="1">
        <v>-18.5</v>
      </c>
      <c r="H2586">
        <f>IF(D2586&lt;&gt;"",MAX('DDD Model Calculations'!$D$20-'Weather Data'!D2586,0),MAX('DDD Model Calculations'!$D$20-AVERAGE('Weather Data'!D2585,'Weather Data'!D2587),0))</f>
        <v>28.80000019073486</v>
      </c>
      <c r="I2586">
        <f>IF(E2586&lt;&gt;"",MAX('DDD Model Calculations'!$D$20-'Weather Data'!E2586,0),MAX('DDD Model Calculations'!$D$20-AVERAGE('Weather Data'!E2585,'Weather Data'!E2587),0))</f>
        <v>27.800000190734863</v>
      </c>
      <c r="J2586">
        <f>IF(F2586&lt;&gt;"",MAX('DDD Model Calculations'!$D$20-'Weather Data'!F2586,0),MAX('DDD Model Calculations'!$D$20-AVERAGE('Weather Data'!F2585,'Weather Data'!F2587),0))</f>
        <v>31.19999980926514</v>
      </c>
      <c r="K2586">
        <f>IF(G2586&lt;&gt;"",MAX('DDD Model Calculations'!$D$20-'Weather Data'!G2586,0),MAX('DDD Model Calculations'!$D$20-AVERAGE('Weather Data'!G2585,'Weather Data'!G2587),0))</f>
        <v>36.5</v>
      </c>
      <c r="L2586" s="2">
        <f t="shared" si="200"/>
        <v>44224</v>
      </c>
      <c r="M2586">
        <f t="shared" si="201"/>
        <v>26604.900003485382</v>
      </c>
      <c r="N2586">
        <f t="shared" si="202"/>
        <v>27887.399993307889</v>
      </c>
      <c r="O2586">
        <f t="shared" si="203"/>
        <v>32141.8000029549</v>
      </c>
      <c r="P2586">
        <f t="shared" si="204"/>
        <v>39557.550000816584</v>
      </c>
    </row>
    <row r="2587" spans="1:16" x14ac:dyDescent="0.4">
      <c r="A2587" s="1">
        <v>2021</v>
      </c>
      <c r="B2587" s="1">
        <v>1</v>
      </c>
      <c r="C2587" s="1">
        <v>29</v>
      </c>
      <c r="D2587" s="1">
        <v>-10.89999961853027</v>
      </c>
      <c r="E2587" s="1">
        <v>-8.1000003814697266</v>
      </c>
      <c r="F2587" s="1">
        <v>-15.69999980926514</v>
      </c>
      <c r="G2587" s="1">
        <v>-18.79999923706055</v>
      </c>
      <c r="H2587">
        <f>IF(D2587&lt;&gt;"",MAX('DDD Model Calculations'!$D$20-'Weather Data'!D2587,0),MAX('DDD Model Calculations'!$D$20-AVERAGE('Weather Data'!D2586,'Weather Data'!D2588),0))</f>
        <v>28.89999961853027</v>
      </c>
      <c r="I2587">
        <f>IF(E2587&lt;&gt;"",MAX('DDD Model Calculations'!$D$20-'Weather Data'!E2587,0),MAX('DDD Model Calculations'!$D$20-AVERAGE('Weather Data'!E2586,'Weather Data'!E2588),0))</f>
        <v>26.100000381469727</v>
      </c>
      <c r="J2587">
        <f>IF(F2587&lt;&gt;"",MAX('DDD Model Calculations'!$D$20-'Weather Data'!F2587,0),MAX('DDD Model Calculations'!$D$20-AVERAGE('Weather Data'!F2586,'Weather Data'!F2588),0))</f>
        <v>33.699999809265137</v>
      </c>
      <c r="K2587">
        <f>IF(G2587&lt;&gt;"",MAX('DDD Model Calculations'!$D$20-'Weather Data'!G2587,0),MAX('DDD Model Calculations'!$D$20-AVERAGE('Weather Data'!G2586,'Weather Data'!G2588),0))</f>
        <v>36.799999237060547</v>
      </c>
      <c r="L2587" s="2">
        <f t="shared" si="200"/>
        <v>44225</v>
      </c>
      <c r="M2587">
        <f t="shared" si="201"/>
        <v>26633.800003103912</v>
      </c>
      <c r="N2587">
        <f t="shared" si="202"/>
        <v>27913.499993689358</v>
      </c>
      <c r="O2587">
        <f t="shared" si="203"/>
        <v>32175.500002764165</v>
      </c>
      <c r="P2587">
        <f t="shared" si="204"/>
        <v>39594.350000053644</v>
      </c>
    </row>
    <row r="2588" spans="1:16" x14ac:dyDescent="0.4">
      <c r="A2588" s="1">
        <v>2021</v>
      </c>
      <c r="B2588" s="1">
        <v>1</v>
      </c>
      <c r="C2588" s="1">
        <v>30</v>
      </c>
      <c r="D2588" s="1">
        <v>-8</v>
      </c>
      <c r="E2588" s="1">
        <v>-5.5</v>
      </c>
      <c r="F2588" s="1">
        <v>-15.39999961853027</v>
      </c>
      <c r="G2588" s="1">
        <v>-9.3000001907348633</v>
      </c>
      <c r="H2588">
        <f>IF(D2588&lt;&gt;"",MAX('DDD Model Calculations'!$D$20-'Weather Data'!D2588,0),MAX('DDD Model Calculations'!$D$20-AVERAGE('Weather Data'!D2587,'Weather Data'!D2589),0))</f>
        <v>26</v>
      </c>
      <c r="I2588">
        <f>IF(E2588&lt;&gt;"",MAX('DDD Model Calculations'!$D$20-'Weather Data'!E2588,0),MAX('DDD Model Calculations'!$D$20-AVERAGE('Weather Data'!E2587,'Weather Data'!E2589),0))</f>
        <v>23.5</v>
      </c>
      <c r="J2588">
        <f>IF(F2588&lt;&gt;"",MAX('DDD Model Calculations'!$D$20-'Weather Data'!F2588,0),MAX('DDD Model Calculations'!$D$20-AVERAGE('Weather Data'!F2587,'Weather Data'!F2589),0))</f>
        <v>33.399999618530273</v>
      </c>
      <c r="K2588">
        <f>IF(G2588&lt;&gt;"",MAX('DDD Model Calculations'!$D$20-'Weather Data'!G2588,0),MAX('DDD Model Calculations'!$D$20-AVERAGE('Weather Data'!G2587,'Weather Data'!G2589),0))</f>
        <v>27.300000190734863</v>
      </c>
      <c r="L2588" s="2">
        <f t="shared" si="200"/>
        <v>44226</v>
      </c>
      <c r="M2588">
        <f t="shared" si="201"/>
        <v>26659.800003103912</v>
      </c>
      <c r="N2588">
        <f t="shared" si="202"/>
        <v>27936.999993689358</v>
      </c>
      <c r="O2588">
        <f t="shared" si="203"/>
        <v>32208.900002382696</v>
      </c>
      <c r="P2588">
        <f t="shared" si="204"/>
        <v>39621.650000244379</v>
      </c>
    </row>
    <row r="2589" spans="1:16" x14ac:dyDescent="0.4">
      <c r="A2589" s="1">
        <v>2021</v>
      </c>
      <c r="B2589" s="1">
        <v>1</v>
      </c>
      <c r="C2589" s="1">
        <v>31</v>
      </c>
      <c r="D2589" s="1">
        <v>-7.9000000953674316</v>
      </c>
      <c r="E2589" s="1">
        <v>-4.1999998092651367</v>
      </c>
      <c r="F2589" s="1">
        <v>-17.39999961853027</v>
      </c>
      <c r="G2589" s="1">
        <v>-4.1999998092651367</v>
      </c>
      <c r="H2589">
        <f>IF(D2589&lt;&gt;"",MAX('DDD Model Calculations'!$D$20-'Weather Data'!D2589,0),MAX('DDD Model Calculations'!$D$20-AVERAGE('Weather Data'!D2588,'Weather Data'!D2590),0))</f>
        <v>25.900000095367432</v>
      </c>
      <c r="I2589">
        <f>IF(E2589&lt;&gt;"",MAX('DDD Model Calculations'!$D$20-'Weather Data'!E2589,0),MAX('DDD Model Calculations'!$D$20-AVERAGE('Weather Data'!E2588,'Weather Data'!E2590),0))</f>
        <v>22.199999809265137</v>
      </c>
      <c r="J2589">
        <f>IF(F2589&lt;&gt;"",MAX('DDD Model Calculations'!$D$20-'Weather Data'!F2589,0),MAX('DDD Model Calculations'!$D$20-AVERAGE('Weather Data'!F2588,'Weather Data'!F2590),0))</f>
        <v>35.399999618530273</v>
      </c>
      <c r="K2589">
        <f>IF(G2589&lt;&gt;"",MAX('DDD Model Calculations'!$D$20-'Weather Data'!G2589,0),MAX('DDD Model Calculations'!$D$20-AVERAGE('Weather Data'!G2588,'Weather Data'!G2590),0))</f>
        <v>22.199999809265137</v>
      </c>
      <c r="L2589" s="2">
        <f t="shared" si="200"/>
        <v>44227</v>
      </c>
      <c r="M2589">
        <f t="shared" si="201"/>
        <v>26685.700003199279</v>
      </c>
      <c r="N2589">
        <f t="shared" si="202"/>
        <v>27959.199993498623</v>
      </c>
      <c r="O2589">
        <f t="shared" si="203"/>
        <v>32244.300002001226</v>
      </c>
      <c r="P2589">
        <f t="shared" si="204"/>
        <v>39643.850000053644</v>
      </c>
    </row>
    <row r="2590" spans="1:16" x14ac:dyDescent="0.4">
      <c r="A2590" s="1">
        <v>2021</v>
      </c>
      <c r="B2590" s="1">
        <v>2</v>
      </c>
      <c r="C2590" s="1">
        <v>1</v>
      </c>
      <c r="D2590" s="1">
        <v>-7.5</v>
      </c>
      <c r="E2590" s="1">
        <v>-5.5999999046325684</v>
      </c>
      <c r="F2590" s="1">
        <v>-13.89999961853027</v>
      </c>
      <c r="G2590" s="1">
        <v>-4</v>
      </c>
      <c r="H2590">
        <f>IF(D2590&lt;&gt;"",MAX('DDD Model Calculations'!$D$20-'Weather Data'!D2590,0),MAX('DDD Model Calculations'!$D$20-AVERAGE('Weather Data'!D2589,'Weather Data'!D2591),0))</f>
        <v>25.5</v>
      </c>
      <c r="I2590">
        <f>IF(E2590&lt;&gt;"",MAX('DDD Model Calculations'!$D$20-'Weather Data'!E2590,0),MAX('DDD Model Calculations'!$D$20-AVERAGE('Weather Data'!E2589,'Weather Data'!E2591),0))</f>
        <v>23.599999904632568</v>
      </c>
      <c r="J2590">
        <f>IF(F2590&lt;&gt;"",MAX('DDD Model Calculations'!$D$20-'Weather Data'!F2590,0),MAX('DDD Model Calculations'!$D$20-AVERAGE('Weather Data'!F2589,'Weather Data'!F2591),0))</f>
        <v>31.89999961853027</v>
      </c>
      <c r="K2590">
        <f>IF(G2590&lt;&gt;"",MAX('DDD Model Calculations'!$D$20-'Weather Data'!G2590,0),MAX('DDD Model Calculations'!$D$20-AVERAGE('Weather Data'!G2589,'Weather Data'!G2591),0))</f>
        <v>22</v>
      </c>
      <c r="L2590" s="2">
        <f t="shared" si="200"/>
        <v>44228</v>
      </c>
      <c r="M2590">
        <f t="shared" si="201"/>
        <v>26711.200003199279</v>
      </c>
      <c r="N2590">
        <f t="shared" si="202"/>
        <v>27982.799993403256</v>
      </c>
      <c r="O2590">
        <f t="shared" si="203"/>
        <v>32276.200001619756</v>
      </c>
      <c r="P2590">
        <f t="shared" si="204"/>
        <v>39665.850000053644</v>
      </c>
    </row>
    <row r="2591" spans="1:16" x14ac:dyDescent="0.4">
      <c r="A2591" s="1">
        <v>2021</v>
      </c>
      <c r="B2591" s="1">
        <v>2</v>
      </c>
      <c r="C2591" s="1">
        <v>2</v>
      </c>
      <c r="D2591" s="1">
        <v>-5.3000001907348633</v>
      </c>
      <c r="E2591" s="1">
        <v>-5.5999999046325684</v>
      </c>
      <c r="F2591" s="1">
        <v>-4.8000001907348633</v>
      </c>
      <c r="G2591" s="1">
        <v>-8.3999996185302734</v>
      </c>
      <c r="H2591">
        <f>IF(D2591&lt;&gt;"",MAX('DDD Model Calculations'!$D$20-'Weather Data'!D2591,0),MAX('DDD Model Calculations'!$D$20-AVERAGE('Weather Data'!D2590,'Weather Data'!D2592),0))</f>
        <v>23.300000190734863</v>
      </c>
      <c r="I2591">
        <f>IF(E2591&lt;&gt;"",MAX('DDD Model Calculations'!$D$20-'Weather Data'!E2591,0),MAX('DDD Model Calculations'!$D$20-AVERAGE('Weather Data'!E2590,'Weather Data'!E2592),0))</f>
        <v>23.599999904632568</v>
      </c>
      <c r="J2591">
        <f>IF(F2591&lt;&gt;"",MAX('DDD Model Calculations'!$D$20-'Weather Data'!F2591,0),MAX('DDD Model Calculations'!$D$20-AVERAGE('Weather Data'!F2590,'Weather Data'!F2592),0))</f>
        <v>22.800000190734863</v>
      </c>
      <c r="K2591">
        <f>IF(G2591&lt;&gt;"",MAX('DDD Model Calculations'!$D$20-'Weather Data'!G2591,0),MAX('DDD Model Calculations'!$D$20-AVERAGE('Weather Data'!G2590,'Weather Data'!G2592),0))</f>
        <v>26.399999618530273</v>
      </c>
      <c r="L2591" s="2">
        <f t="shared" si="200"/>
        <v>44229</v>
      </c>
      <c r="M2591">
        <f t="shared" si="201"/>
        <v>26734.500003390014</v>
      </c>
      <c r="N2591">
        <f t="shared" si="202"/>
        <v>28006.399993307889</v>
      </c>
      <c r="O2591">
        <f t="shared" si="203"/>
        <v>32299.000001810491</v>
      </c>
      <c r="P2591">
        <f t="shared" si="204"/>
        <v>39692.249999672174</v>
      </c>
    </row>
    <row r="2592" spans="1:16" x14ac:dyDescent="0.4">
      <c r="A2592" s="1">
        <v>2021</v>
      </c>
      <c r="B2592" s="1">
        <v>2</v>
      </c>
      <c r="C2592" s="1">
        <v>3</v>
      </c>
      <c r="D2592" s="1">
        <v>-2.9000000953674321</v>
      </c>
      <c r="E2592" s="1">
        <v>-5.0999999046325684</v>
      </c>
      <c r="F2592" s="1">
        <v>-1.6000000238418579</v>
      </c>
      <c r="G2592" s="1">
        <v>-8.1999998092651367</v>
      </c>
      <c r="H2592">
        <f>IF(D2592&lt;&gt;"",MAX('DDD Model Calculations'!$D$20-'Weather Data'!D2592,0),MAX('DDD Model Calculations'!$D$20-AVERAGE('Weather Data'!D2591,'Weather Data'!D2593),0))</f>
        <v>20.900000095367432</v>
      </c>
      <c r="I2592">
        <f>IF(E2592&lt;&gt;"",MAX('DDD Model Calculations'!$D$20-'Weather Data'!E2592,0),MAX('DDD Model Calculations'!$D$20-AVERAGE('Weather Data'!E2591,'Weather Data'!E2593),0))</f>
        <v>23.099999904632568</v>
      </c>
      <c r="J2592">
        <f>IF(F2592&lt;&gt;"",MAX('DDD Model Calculations'!$D$20-'Weather Data'!F2592,0),MAX('DDD Model Calculations'!$D$20-AVERAGE('Weather Data'!F2591,'Weather Data'!F2593),0))</f>
        <v>19.600000023841858</v>
      </c>
      <c r="K2592">
        <f>IF(G2592&lt;&gt;"",MAX('DDD Model Calculations'!$D$20-'Weather Data'!G2592,0),MAX('DDD Model Calculations'!$D$20-AVERAGE('Weather Data'!G2591,'Weather Data'!G2593),0))</f>
        <v>26.199999809265137</v>
      </c>
      <c r="L2592" s="2">
        <f t="shared" si="200"/>
        <v>44230</v>
      </c>
      <c r="M2592">
        <f t="shared" si="201"/>
        <v>26755.400003485382</v>
      </c>
      <c r="N2592">
        <f t="shared" si="202"/>
        <v>28029.499993212521</v>
      </c>
      <c r="O2592">
        <f t="shared" si="203"/>
        <v>32318.600001834333</v>
      </c>
      <c r="P2592">
        <f t="shared" si="204"/>
        <v>39718.44999948144</v>
      </c>
    </row>
    <row r="2593" spans="1:16" x14ac:dyDescent="0.4">
      <c r="A2593" s="1">
        <v>2021</v>
      </c>
      <c r="B2593" s="1">
        <v>2</v>
      </c>
      <c r="C2593" s="1">
        <v>4</v>
      </c>
      <c r="D2593" s="1">
        <v>-1.5</v>
      </c>
      <c r="E2593" s="1">
        <v>-4.5999999046325684</v>
      </c>
      <c r="F2593" s="1">
        <v>-4.5999999046325684</v>
      </c>
      <c r="G2593" s="1">
        <v>-3.9000000953674321</v>
      </c>
      <c r="H2593">
        <f>IF(D2593&lt;&gt;"",MAX('DDD Model Calculations'!$D$20-'Weather Data'!D2593,0),MAX('DDD Model Calculations'!$D$20-AVERAGE('Weather Data'!D2592,'Weather Data'!D2594),0))</f>
        <v>19.5</v>
      </c>
      <c r="I2593">
        <f>IF(E2593&lt;&gt;"",MAX('DDD Model Calculations'!$D$20-'Weather Data'!E2593,0),MAX('DDD Model Calculations'!$D$20-AVERAGE('Weather Data'!E2592,'Weather Data'!E2594),0))</f>
        <v>22.599999904632568</v>
      </c>
      <c r="J2593">
        <f>IF(F2593&lt;&gt;"",MAX('DDD Model Calculations'!$D$20-'Weather Data'!F2593,0),MAX('DDD Model Calculations'!$D$20-AVERAGE('Weather Data'!F2592,'Weather Data'!F2594),0))</f>
        <v>22.599999904632568</v>
      </c>
      <c r="K2593">
        <f>IF(G2593&lt;&gt;"",MAX('DDD Model Calculations'!$D$20-'Weather Data'!G2593,0),MAX('DDD Model Calculations'!$D$20-AVERAGE('Weather Data'!G2592,'Weather Data'!G2594),0))</f>
        <v>21.900000095367432</v>
      </c>
      <c r="L2593" s="2">
        <f t="shared" si="200"/>
        <v>44231</v>
      </c>
      <c r="M2593">
        <f t="shared" si="201"/>
        <v>26774.900003485382</v>
      </c>
      <c r="N2593">
        <f t="shared" si="202"/>
        <v>28052.099993117154</v>
      </c>
      <c r="O2593">
        <f t="shared" si="203"/>
        <v>32341.200001738966</v>
      </c>
      <c r="P2593">
        <f t="shared" si="204"/>
        <v>39740.349999576807</v>
      </c>
    </row>
    <row r="2594" spans="1:16" x14ac:dyDescent="0.4">
      <c r="A2594" s="1">
        <v>2021</v>
      </c>
      <c r="B2594" s="1">
        <v>2</v>
      </c>
      <c r="C2594" s="1">
        <v>5</v>
      </c>
      <c r="D2594" s="1">
        <v>-3.2000000476837158</v>
      </c>
      <c r="E2594" s="1">
        <v>-4.1999998092651367</v>
      </c>
      <c r="F2594" s="1">
        <v>-4</v>
      </c>
      <c r="G2594" s="1">
        <v>-13.80000019073486</v>
      </c>
      <c r="H2594">
        <f>IF(D2594&lt;&gt;"",MAX('DDD Model Calculations'!$D$20-'Weather Data'!D2594,0),MAX('DDD Model Calculations'!$D$20-AVERAGE('Weather Data'!D2593,'Weather Data'!D2595),0))</f>
        <v>21.200000047683716</v>
      </c>
      <c r="I2594">
        <f>IF(E2594&lt;&gt;"",MAX('DDD Model Calculations'!$D$20-'Weather Data'!E2594,0),MAX('DDD Model Calculations'!$D$20-AVERAGE('Weather Data'!E2593,'Weather Data'!E2595),0))</f>
        <v>22.199999809265137</v>
      </c>
      <c r="J2594">
        <f>IF(F2594&lt;&gt;"",MAX('DDD Model Calculations'!$D$20-'Weather Data'!F2594,0),MAX('DDD Model Calculations'!$D$20-AVERAGE('Weather Data'!F2593,'Weather Data'!F2595),0))</f>
        <v>22</v>
      </c>
      <c r="K2594">
        <f>IF(G2594&lt;&gt;"",MAX('DDD Model Calculations'!$D$20-'Weather Data'!G2594,0),MAX('DDD Model Calculations'!$D$20-AVERAGE('Weather Data'!G2593,'Weather Data'!G2595),0))</f>
        <v>31.80000019073486</v>
      </c>
      <c r="L2594" s="2">
        <f t="shared" si="200"/>
        <v>44232</v>
      </c>
      <c r="M2594">
        <f t="shared" si="201"/>
        <v>26796.100003533065</v>
      </c>
      <c r="N2594">
        <f t="shared" si="202"/>
        <v>28074.299992926419</v>
      </c>
      <c r="O2594">
        <f t="shared" si="203"/>
        <v>32363.200001738966</v>
      </c>
      <c r="P2594">
        <f t="shared" si="204"/>
        <v>39772.149999767542</v>
      </c>
    </row>
    <row r="2595" spans="1:16" x14ac:dyDescent="0.4">
      <c r="A2595" s="1">
        <v>2021</v>
      </c>
      <c r="B2595" s="1">
        <v>2</v>
      </c>
      <c r="C2595" s="1">
        <v>6</v>
      </c>
      <c r="D2595" s="1">
        <v>-7.6999998092651367</v>
      </c>
      <c r="E2595" s="1">
        <v>-9.5</v>
      </c>
      <c r="F2595" s="1">
        <v>-8.5</v>
      </c>
      <c r="G2595" s="1">
        <v>-20.5</v>
      </c>
      <c r="H2595">
        <f>IF(D2595&lt;&gt;"",MAX('DDD Model Calculations'!$D$20-'Weather Data'!D2595,0),MAX('DDD Model Calculations'!$D$20-AVERAGE('Weather Data'!D2594,'Weather Data'!D2596),0))</f>
        <v>25.699999809265137</v>
      </c>
      <c r="I2595">
        <f>IF(E2595&lt;&gt;"",MAX('DDD Model Calculations'!$D$20-'Weather Data'!E2595,0),MAX('DDD Model Calculations'!$D$20-AVERAGE('Weather Data'!E2594,'Weather Data'!E2596),0))</f>
        <v>27.5</v>
      </c>
      <c r="J2595">
        <f>IF(F2595&lt;&gt;"",MAX('DDD Model Calculations'!$D$20-'Weather Data'!F2595,0),MAX('DDD Model Calculations'!$D$20-AVERAGE('Weather Data'!F2594,'Weather Data'!F2596),0))</f>
        <v>26.5</v>
      </c>
      <c r="K2595">
        <f>IF(G2595&lt;&gt;"",MAX('DDD Model Calculations'!$D$20-'Weather Data'!G2595,0),MAX('DDD Model Calculations'!$D$20-AVERAGE('Weather Data'!G2594,'Weather Data'!G2596),0))</f>
        <v>38.5</v>
      </c>
      <c r="L2595" s="2">
        <f t="shared" si="200"/>
        <v>44233</v>
      </c>
      <c r="M2595">
        <f t="shared" si="201"/>
        <v>26821.80000334233</v>
      </c>
      <c r="N2595">
        <f t="shared" si="202"/>
        <v>28101.799992926419</v>
      </c>
      <c r="O2595">
        <f t="shared" si="203"/>
        <v>32389.700001738966</v>
      </c>
      <c r="P2595">
        <f t="shared" si="204"/>
        <v>39810.649999767542</v>
      </c>
    </row>
    <row r="2596" spans="1:16" x14ac:dyDescent="0.4">
      <c r="A2596" s="1">
        <v>2021</v>
      </c>
      <c r="B2596" s="1">
        <v>2</v>
      </c>
      <c r="C2596" s="1">
        <v>7</v>
      </c>
      <c r="D2596" s="1">
        <v>-9.8000001907348633</v>
      </c>
      <c r="E2596" s="1">
        <v>-12.5</v>
      </c>
      <c r="F2596" s="1">
        <v>-9.3999996185302734</v>
      </c>
      <c r="G2596" s="1">
        <v>-23.20000076293945</v>
      </c>
      <c r="H2596">
        <f>IF(D2596&lt;&gt;"",MAX('DDD Model Calculations'!$D$20-'Weather Data'!D2596,0),MAX('DDD Model Calculations'!$D$20-AVERAGE('Weather Data'!D2595,'Weather Data'!D2597),0))</f>
        <v>27.800000190734863</v>
      </c>
      <c r="I2596">
        <f>IF(E2596&lt;&gt;"",MAX('DDD Model Calculations'!$D$20-'Weather Data'!E2596,0),MAX('DDD Model Calculations'!$D$20-AVERAGE('Weather Data'!E2595,'Weather Data'!E2597),0))</f>
        <v>30.5</v>
      </c>
      <c r="J2596">
        <f>IF(F2596&lt;&gt;"",MAX('DDD Model Calculations'!$D$20-'Weather Data'!F2596,0),MAX('DDD Model Calculations'!$D$20-AVERAGE('Weather Data'!F2595,'Weather Data'!F2597),0))</f>
        <v>27.399999618530273</v>
      </c>
      <c r="K2596">
        <f>IF(G2596&lt;&gt;"",MAX('DDD Model Calculations'!$D$20-'Weather Data'!G2596,0),MAX('DDD Model Calculations'!$D$20-AVERAGE('Weather Data'!G2595,'Weather Data'!G2597),0))</f>
        <v>41.200000762939453</v>
      </c>
      <c r="L2596" s="2">
        <f t="shared" si="200"/>
        <v>44234</v>
      </c>
      <c r="M2596">
        <f t="shared" si="201"/>
        <v>26849.600003533065</v>
      </c>
      <c r="N2596">
        <f t="shared" si="202"/>
        <v>28132.299992926419</v>
      </c>
      <c r="O2596">
        <f t="shared" si="203"/>
        <v>32417.100001357496</v>
      </c>
      <c r="P2596">
        <f t="shared" si="204"/>
        <v>39851.850000530481</v>
      </c>
    </row>
    <row r="2597" spans="1:16" x14ac:dyDescent="0.4">
      <c r="A2597" s="1">
        <v>2021</v>
      </c>
      <c r="B2597" s="1">
        <v>2</v>
      </c>
      <c r="C2597" s="1">
        <v>8</v>
      </c>
      <c r="D2597" s="1">
        <v>-10</v>
      </c>
      <c r="E2597" s="1">
        <v>-12.89999961853027</v>
      </c>
      <c r="F2597" s="1">
        <v>-13.5</v>
      </c>
      <c r="G2597" s="1">
        <v>-26.5</v>
      </c>
      <c r="H2597">
        <f>IF(D2597&lt;&gt;"",MAX('DDD Model Calculations'!$D$20-'Weather Data'!D2597,0),MAX('DDD Model Calculations'!$D$20-AVERAGE('Weather Data'!D2596,'Weather Data'!D2598),0))</f>
        <v>28</v>
      </c>
      <c r="I2597">
        <f>IF(E2597&lt;&gt;"",MAX('DDD Model Calculations'!$D$20-'Weather Data'!E2597,0),MAX('DDD Model Calculations'!$D$20-AVERAGE('Weather Data'!E2596,'Weather Data'!E2598),0))</f>
        <v>30.89999961853027</v>
      </c>
      <c r="J2597">
        <f>IF(F2597&lt;&gt;"",MAX('DDD Model Calculations'!$D$20-'Weather Data'!F2597,0),MAX('DDD Model Calculations'!$D$20-AVERAGE('Weather Data'!F2596,'Weather Data'!F2598),0))</f>
        <v>31.5</v>
      </c>
      <c r="K2597">
        <f>IF(G2597&lt;&gt;"",MAX('DDD Model Calculations'!$D$20-'Weather Data'!G2597,0),MAX('DDD Model Calculations'!$D$20-AVERAGE('Weather Data'!G2596,'Weather Data'!G2598),0))</f>
        <v>44.5</v>
      </c>
      <c r="L2597" s="2">
        <f t="shared" si="200"/>
        <v>44235</v>
      </c>
      <c r="M2597">
        <f t="shared" si="201"/>
        <v>26877.600003533065</v>
      </c>
      <c r="N2597">
        <f t="shared" si="202"/>
        <v>28163.199992544949</v>
      </c>
      <c r="O2597">
        <f t="shared" si="203"/>
        <v>32448.600001357496</v>
      </c>
      <c r="P2597">
        <f t="shared" si="204"/>
        <v>39896.350000530481</v>
      </c>
    </row>
    <row r="2598" spans="1:16" x14ac:dyDescent="0.4">
      <c r="A2598" s="1">
        <v>2021</v>
      </c>
      <c r="B2598" s="1">
        <v>2</v>
      </c>
      <c r="C2598" s="1">
        <v>9</v>
      </c>
      <c r="D2598" s="1">
        <v>-7.0999999046325684</v>
      </c>
      <c r="E2598" s="1">
        <v>-9.8999996185302734</v>
      </c>
      <c r="F2598" s="1">
        <v>-9.1000003814697266</v>
      </c>
      <c r="G2598" s="1">
        <v>-27</v>
      </c>
      <c r="H2598">
        <f>IF(D2598&lt;&gt;"",MAX('DDD Model Calculations'!$D$20-'Weather Data'!D2598,0),MAX('DDD Model Calculations'!$D$20-AVERAGE('Weather Data'!D2597,'Weather Data'!D2599),0))</f>
        <v>25.099999904632568</v>
      </c>
      <c r="I2598">
        <f>IF(E2598&lt;&gt;"",MAX('DDD Model Calculations'!$D$20-'Weather Data'!E2598,0),MAX('DDD Model Calculations'!$D$20-AVERAGE('Weather Data'!E2597,'Weather Data'!E2599),0))</f>
        <v>27.899999618530273</v>
      </c>
      <c r="J2598">
        <f>IF(F2598&lt;&gt;"",MAX('DDD Model Calculations'!$D$20-'Weather Data'!F2598,0),MAX('DDD Model Calculations'!$D$20-AVERAGE('Weather Data'!F2597,'Weather Data'!F2599),0))</f>
        <v>27.100000381469727</v>
      </c>
      <c r="K2598">
        <f>IF(G2598&lt;&gt;"",MAX('DDD Model Calculations'!$D$20-'Weather Data'!G2598,0),MAX('DDD Model Calculations'!$D$20-AVERAGE('Weather Data'!G2597,'Weather Data'!G2599),0))</f>
        <v>45</v>
      </c>
      <c r="L2598" s="2">
        <f t="shared" si="200"/>
        <v>44236</v>
      </c>
      <c r="M2598">
        <f t="shared" si="201"/>
        <v>26902.700003437698</v>
      </c>
      <c r="N2598">
        <f t="shared" si="202"/>
        <v>28191.099992163479</v>
      </c>
      <c r="O2598">
        <f t="shared" si="203"/>
        <v>32475.700001738966</v>
      </c>
      <c r="P2598">
        <f t="shared" si="204"/>
        <v>39941.350000530481</v>
      </c>
    </row>
    <row r="2599" spans="1:16" x14ac:dyDescent="0.4">
      <c r="A2599" s="1">
        <v>2021</v>
      </c>
      <c r="B2599" s="1">
        <v>2</v>
      </c>
      <c r="C2599" s="1">
        <v>10</v>
      </c>
      <c r="D2599" s="1">
        <v>-9.3000001907348633</v>
      </c>
      <c r="E2599" s="1">
        <v>-12.39999961853027</v>
      </c>
      <c r="F2599" s="1">
        <v>-12.10000038146973</v>
      </c>
      <c r="G2599" s="1">
        <v>-26.79999923706055</v>
      </c>
      <c r="H2599">
        <f>IF(D2599&lt;&gt;"",MAX('DDD Model Calculations'!$D$20-'Weather Data'!D2599,0),MAX('DDD Model Calculations'!$D$20-AVERAGE('Weather Data'!D2598,'Weather Data'!D2600),0))</f>
        <v>27.300000190734863</v>
      </c>
      <c r="I2599">
        <f>IF(E2599&lt;&gt;"",MAX('DDD Model Calculations'!$D$20-'Weather Data'!E2599,0),MAX('DDD Model Calculations'!$D$20-AVERAGE('Weather Data'!E2598,'Weather Data'!E2600),0))</f>
        <v>30.39999961853027</v>
      </c>
      <c r="J2599">
        <f>IF(F2599&lt;&gt;"",MAX('DDD Model Calculations'!$D$20-'Weather Data'!F2599,0),MAX('DDD Model Calculations'!$D$20-AVERAGE('Weather Data'!F2598,'Weather Data'!F2600),0))</f>
        <v>30.10000038146973</v>
      </c>
      <c r="K2599">
        <f>IF(G2599&lt;&gt;"",MAX('DDD Model Calculations'!$D$20-'Weather Data'!G2599,0),MAX('DDD Model Calculations'!$D$20-AVERAGE('Weather Data'!G2598,'Weather Data'!G2600),0))</f>
        <v>44.799999237060547</v>
      </c>
      <c r="L2599" s="2">
        <f t="shared" si="200"/>
        <v>44237</v>
      </c>
      <c r="M2599">
        <f t="shared" si="201"/>
        <v>26930.000003628433</v>
      </c>
      <c r="N2599">
        <f t="shared" si="202"/>
        <v>28221.49999178201</v>
      </c>
      <c r="O2599">
        <f t="shared" si="203"/>
        <v>32505.800002120435</v>
      </c>
      <c r="P2599">
        <f t="shared" si="204"/>
        <v>39986.149999767542</v>
      </c>
    </row>
    <row r="2600" spans="1:16" x14ac:dyDescent="0.4">
      <c r="A2600" s="1">
        <v>2021</v>
      </c>
      <c r="B2600" s="1">
        <v>2</v>
      </c>
      <c r="C2600" s="1">
        <v>11</v>
      </c>
      <c r="D2600" s="1">
        <v>-8</v>
      </c>
      <c r="E2600" s="1">
        <v>-10</v>
      </c>
      <c r="F2600" s="1">
        <v>-13.5</v>
      </c>
      <c r="G2600" s="1">
        <v>-26.20000076293945</v>
      </c>
      <c r="H2600">
        <f>IF(D2600&lt;&gt;"",MAX('DDD Model Calculations'!$D$20-'Weather Data'!D2600,0),MAX('DDD Model Calculations'!$D$20-AVERAGE('Weather Data'!D2599,'Weather Data'!D2601),0))</f>
        <v>26</v>
      </c>
      <c r="I2600">
        <f>IF(E2600&lt;&gt;"",MAX('DDD Model Calculations'!$D$20-'Weather Data'!E2600,0),MAX('DDD Model Calculations'!$D$20-AVERAGE('Weather Data'!E2599,'Weather Data'!E2601),0))</f>
        <v>28</v>
      </c>
      <c r="J2600">
        <f>IF(F2600&lt;&gt;"",MAX('DDD Model Calculations'!$D$20-'Weather Data'!F2600,0),MAX('DDD Model Calculations'!$D$20-AVERAGE('Weather Data'!F2599,'Weather Data'!F2601),0))</f>
        <v>31.5</v>
      </c>
      <c r="K2600">
        <f>IF(G2600&lt;&gt;"",MAX('DDD Model Calculations'!$D$20-'Weather Data'!G2600,0),MAX('DDD Model Calculations'!$D$20-AVERAGE('Weather Data'!G2599,'Weather Data'!G2601),0))</f>
        <v>44.200000762939453</v>
      </c>
      <c r="L2600" s="2">
        <f t="shared" si="200"/>
        <v>44238</v>
      </c>
      <c r="M2600">
        <f t="shared" si="201"/>
        <v>26956.000003628433</v>
      </c>
      <c r="N2600">
        <f t="shared" si="202"/>
        <v>28249.49999178201</v>
      </c>
      <c r="O2600">
        <f t="shared" si="203"/>
        <v>32537.300002120435</v>
      </c>
      <c r="P2600">
        <f t="shared" si="204"/>
        <v>40030.350000530481</v>
      </c>
    </row>
    <row r="2601" spans="1:16" x14ac:dyDescent="0.4">
      <c r="A2601" s="1">
        <v>2021</v>
      </c>
      <c r="B2601" s="1">
        <v>2</v>
      </c>
      <c r="C2601" s="1">
        <v>12</v>
      </c>
      <c r="D2601" s="1">
        <v>-11.30000019073486</v>
      </c>
      <c r="E2601" s="1">
        <v>-10.10000038146973</v>
      </c>
      <c r="F2601" s="1">
        <v>-19</v>
      </c>
      <c r="G2601" s="1">
        <v>-23.5</v>
      </c>
      <c r="H2601">
        <f>IF(D2601&lt;&gt;"",MAX('DDD Model Calculations'!$D$20-'Weather Data'!D2601,0),MAX('DDD Model Calculations'!$D$20-AVERAGE('Weather Data'!D2600,'Weather Data'!D2602),0))</f>
        <v>29.30000019073486</v>
      </c>
      <c r="I2601">
        <f>IF(E2601&lt;&gt;"",MAX('DDD Model Calculations'!$D$20-'Weather Data'!E2601,0),MAX('DDD Model Calculations'!$D$20-AVERAGE('Weather Data'!E2600,'Weather Data'!E2602),0))</f>
        <v>28.10000038146973</v>
      </c>
      <c r="J2601">
        <f>IF(F2601&lt;&gt;"",MAX('DDD Model Calculations'!$D$20-'Weather Data'!F2601,0),MAX('DDD Model Calculations'!$D$20-AVERAGE('Weather Data'!F2600,'Weather Data'!F2602),0))</f>
        <v>37</v>
      </c>
      <c r="K2601">
        <f>IF(G2601&lt;&gt;"",MAX('DDD Model Calculations'!$D$20-'Weather Data'!G2601,0),MAX('DDD Model Calculations'!$D$20-AVERAGE('Weather Data'!G2600,'Weather Data'!G2602),0))</f>
        <v>41.5</v>
      </c>
      <c r="L2601" s="2">
        <f t="shared" si="200"/>
        <v>44239</v>
      </c>
      <c r="M2601">
        <f t="shared" si="201"/>
        <v>26985.300003819168</v>
      </c>
      <c r="N2601">
        <f t="shared" si="202"/>
        <v>28277.599992163479</v>
      </c>
      <c r="O2601">
        <f t="shared" si="203"/>
        <v>32574.300002120435</v>
      </c>
      <c r="P2601">
        <f t="shared" si="204"/>
        <v>40071.850000530481</v>
      </c>
    </row>
    <row r="2602" spans="1:16" x14ac:dyDescent="0.4">
      <c r="A2602" s="1">
        <v>2021</v>
      </c>
      <c r="B2602" s="1">
        <v>2</v>
      </c>
      <c r="C2602" s="1">
        <v>13</v>
      </c>
      <c r="D2602" s="1">
        <v>-11.5</v>
      </c>
      <c r="E2602" s="1">
        <v>-10.10000038146973</v>
      </c>
      <c r="F2602" s="1">
        <v>-17.70000076293945</v>
      </c>
      <c r="G2602" s="1">
        <v>-24.29999923706055</v>
      </c>
      <c r="H2602">
        <f>IF(D2602&lt;&gt;"",MAX('DDD Model Calculations'!$D$20-'Weather Data'!D2602,0),MAX('DDD Model Calculations'!$D$20-AVERAGE('Weather Data'!D2601,'Weather Data'!D2603),0))</f>
        <v>29.5</v>
      </c>
      <c r="I2602">
        <f>IF(E2602&lt;&gt;"",MAX('DDD Model Calculations'!$D$20-'Weather Data'!E2602,0),MAX('DDD Model Calculations'!$D$20-AVERAGE('Weather Data'!E2601,'Weather Data'!E2603),0))</f>
        <v>28.10000038146973</v>
      </c>
      <c r="J2602">
        <f>IF(F2602&lt;&gt;"",MAX('DDD Model Calculations'!$D$20-'Weather Data'!F2602,0),MAX('DDD Model Calculations'!$D$20-AVERAGE('Weather Data'!F2601,'Weather Data'!F2603),0))</f>
        <v>35.700000762939453</v>
      </c>
      <c r="K2602">
        <f>IF(G2602&lt;&gt;"",MAX('DDD Model Calculations'!$D$20-'Weather Data'!G2602,0),MAX('DDD Model Calculations'!$D$20-AVERAGE('Weather Data'!G2601,'Weather Data'!G2603),0))</f>
        <v>42.299999237060547</v>
      </c>
      <c r="L2602" s="2">
        <f t="shared" si="200"/>
        <v>44240</v>
      </c>
      <c r="M2602">
        <f t="shared" si="201"/>
        <v>27014.800003819168</v>
      </c>
      <c r="N2602">
        <f t="shared" si="202"/>
        <v>28305.699992544949</v>
      </c>
      <c r="O2602">
        <f t="shared" si="203"/>
        <v>32610.000002883375</v>
      </c>
      <c r="P2602">
        <f t="shared" si="204"/>
        <v>40114.149999767542</v>
      </c>
    </row>
    <row r="2603" spans="1:16" x14ac:dyDescent="0.4">
      <c r="A2603" s="1">
        <v>2021</v>
      </c>
      <c r="B2603" s="1">
        <v>2</v>
      </c>
      <c r="C2603" s="1">
        <v>14</v>
      </c>
      <c r="D2603" s="1">
        <v>-9.3999996185302734</v>
      </c>
      <c r="E2603" s="1">
        <v>-12.19999980926514</v>
      </c>
      <c r="F2603" s="1">
        <v>-10.39999961853027</v>
      </c>
      <c r="G2603" s="1">
        <v>-26</v>
      </c>
      <c r="H2603">
        <f>IF(D2603&lt;&gt;"",MAX('DDD Model Calculations'!$D$20-'Weather Data'!D2603,0),MAX('DDD Model Calculations'!$D$20-AVERAGE('Weather Data'!D2602,'Weather Data'!D2604),0))</f>
        <v>27.399999618530273</v>
      </c>
      <c r="I2603">
        <f>IF(E2603&lt;&gt;"",MAX('DDD Model Calculations'!$D$20-'Weather Data'!E2603,0),MAX('DDD Model Calculations'!$D$20-AVERAGE('Weather Data'!E2602,'Weather Data'!E2604),0))</f>
        <v>30.19999980926514</v>
      </c>
      <c r="J2603">
        <f>IF(F2603&lt;&gt;"",MAX('DDD Model Calculations'!$D$20-'Weather Data'!F2603,0),MAX('DDD Model Calculations'!$D$20-AVERAGE('Weather Data'!F2602,'Weather Data'!F2604),0))</f>
        <v>28.39999961853027</v>
      </c>
      <c r="K2603">
        <f>IF(G2603&lt;&gt;"",MAX('DDD Model Calculations'!$D$20-'Weather Data'!G2603,0),MAX('DDD Model Calculations'!$D$20-AVERAGE('Weather Data'!G2602,'Weather Data'!G2604),0))</f>
        <v>44</v>
      </c>
      <c r="L2603" s="2">
        <f t="shared" si="200"/>
        <v>44241</v>
      </c>
      <c r="M2603">
        <f t="shared" si="201"/>
        <v>27042.200003437698</v>
      </c>
      <c r="N2603">
        <f t="shared" si="202"/>
        <v>28335.899992354214</v>
      </c>
      <c r="O2603">
        <f t="shared" si="203"/>
        <v>32638.400002501905</v>
      </c>
      <c r="P2603">
        <f t="shared" si="204"/>
        <v>40158.149999767542</v>
      </c>
    </row>
    <row r="2604" spans="1:16" x14ac:dyDescent="0.4">
      <c r="A2604" s="1">
        <v>2021</v>
      </c>
      <c r="B2604" s="1">
        <v>2</v>
      </c>
      <c r="C2604" s="1">
        <v>15</v>
      </c>
      <c r="D2604" s="1">
        <v>-7</v>
      </c>
      <c r="E2604" s="1">
        <v>-8.3999996185302734</v>
      </c>
      <c r="F2604" s="1">
        <v>-8.5</v>
      </c>
      <c r="G2604" s="1">
        <v>-25.20000076293945</v>
      </c>
      <c r="H2604">
        <f>IF(D2604&lt;&gt;"",MAX('DDD Model Calculations'!$D$20-'Weather Data'!D2604,0),MAX('DDD Model Calculations'!$D$20-AVERAGE('Weather Data'!D2603,'Weather Data'!D2605),0))</f>
        <v>25</v>
      </c>
      <c r="I2604">
        <f>IF(E2604&lt;&gt;"",MAX('DDD Model Calculations'!$D$20-'Weather Data'!E2604,0),MAX('DDD Model Calculations'!$D$20-AVERAGE('Weather Data'!E2603,'Weather Data'!E2605),0))</f>
        <v>26.399999618530273</v>
      </c>
      <c r="J2604">
        <f>IF(F2604&lt;&gt;"",MAX('DDD Model Calculations'!$D$20-'Weather Data'!F2604,0),MAX('DDD Model Calculations'!$D$20-AVERAGE('Weather Data'!F2603,'Weather Data'!F2605),0))</f>
        <v>26.5</v>
      </c>
      <c r="K2604">
        <f>IF(G2604&lt;&gt;"",MAX('DDD Model Calculations'!$D$20-'Weather Data'!G2604,0),MAX('DDD Model Calculations'!$D$20-AVERAGE('Weather Data'!G2603,'Weather Data'!G2605),0))</f>
        <v>43.200000762939453</v>
      </c>
      <c r="L2604" s="2">
        <f t="shared" si="200"/>
        <v>44242</v>
      </c>
      <c r="M2604">
        <f t="shared" si="201"/>
        <v>27067.200003437698</v>
      </c>
      <c r="N2604">
        <f t="shared" si="202"/>
        <v>28362.299991972744</v>
      </c>
      <c r="O2604">
        <f t="shared" si="203"/>
        <v>32664.900002501905</v>
      </c>
      <c r="P2604">
        <f t="shared" si="204"/>
        <v>40201.350000530481</v>
      </c>
    </row>
    <row r="2605" spans="1:16" x14ac:dyDescent="0.4">
      <c r="A2605" s="1">
        <v>2021</v>
      </c>
      <c r="B2605" s="1">
        <v>2</v>
      </c>
      <c r="C2605" s="1">
        <v>16</v>
      </c>
      <c r="D2605" s="1">
        <v>-11.19999980926514</v>
      </c>
      <c r="E2605" s="1">
        <v>-9.3999996185302734</v>
      </c>
      <c r="F2605" s="1">
        <v>-11.39999961853027</v>
      </c>
      <c r="G2605" s="1">
        <v>-21.5</v>
      </c>
      <c r="H2605">
        <f>IF(D2605&lt;&gt;"",MAX('DDD Model Calculations'!$D$20-'Weather Data'!D2605,0),MAX('DDD Model Calculations'!$D$20-AVERAGE('Weather Data'!D2604,'Weather Data'!D2606),0))</f>
        <v>29.19999980926514</v>
      </c>
      <c r="I2605">
        <f>IF(E2605&lt;&gt;"",MAX('DDD Model Calculations'!$D$20-'Weather Data'!E2605,0),MAX('DDD Model Calculations'!$D$20-AVERAGE('Weather Data'!E2604,'Weather Data'!E2606),0))</f>
        <v>27.399999618530273</v>
      </c>
      <c r="J2605">
        <f>IF(F2605&lt;&gt;"",MAX('DDD Model Calculations'!$D$20-'Weather Data'!F2605,0),MAX('DDD Model Calculations'!$D$20-AVERAGE('Weather Data'!F2604,'Weather Data'!F2606),0))</f>
        <v>29.39999961853027</v>
      </c>
      <c r="K2605">
        <f>IF(G2605&lt;&gt;"",MAX('DDD Model Calculations'!$D$20-'Weather Data'!G2605,0),MAX('DDD Model Calculations'!$D$20-AVERAGE('Weather Data'!G2604,'Weather Data'!G2606),0))</f>
        <v>39.5</v>
      </c>
      <c r="L2605" s="2">
        <f t="shared" si="200"/>
        <v>44243</v>
      </c>
      <c r="M2605">
        <f t="shared" si="201"/>
        <v>27096.400003246963</v>
      </c>
      <c r="N2605">
        <f t="shared" si="202"/>
        <v>28389.699991591275</v>
      </c>
      <c r="O2605">
        <f t="shared" si="203"/>
        <v>32694.300002120435</v>
      </c>
      <c r="P2605">
        <f t="shared" si="204"/>
        <v>40240.850000530481</v>
      </c>
    </row>
    <row r="2606" spans="1:16" x14ac:dyDescent="0.4">
      <c r="A2606" s="1">
        <v>2021</v>
      </c>
      <c r="B2606" s="1">
        <v>2</v>
      </c>
      <c r="C2606" s="1">
        <v>17</v>
      </c>
      <c r="D2606" s="1">
        <v>-7.5999999046325684</v>
      </c>
      <c r="E2606" s="1">
        <v>-13.69999980926514</v>
      </c>
      <c r="F2606" s="1">
        <v>-14.10000038146973</v>
      </c>
      <c r="G2606" s="1">
        <v>-18.5</v>
      </c>
      <c r="H2606">
        <f>IF(D2606&lt;&gt;"",MAX('DDD Model Calculations'!$D$20-'Weather Data'!D2606,0),MAX('DDD Model Calculations'!$D$20-AVERAGE('Weather Data'!D2605,'Weather Data'!D2607),0))</f>
        <v>25.599999904632568</v>
      </c>
      <c r="I2606">
        <f>IF(E2606&lt;&gt;"",MAX('DDD Model Calculations'!$D$20-'Weather Data'!E2606,0),MAX('DDD Model Calculations'!$D$20-AVERAGE('Weather Data'!E2605,'Weather Data'!E2607),0))</f>
        <v>31.69999980926514</v>
      </c>
      <c r="J2606">
        <f>IF(F2606&lt;&gt;"",MAX('DDD Model Calculations'!$D$20-'Weather Data'!F2606,0),MAX('DDD Model Calculations'!$D$20-AVERAGE('Weather Data'!F2605,'Weather Data'!F2607),0))</f>
        <v>32.100000381469727</v>
      </c>
      <c r="K2606">
        <f>IF(G2606&lt;&gt;"",MAX('DDD Model Calculations'!$D$20-'Weather Data'!G2606,0),MAX('DDD Model Calculations'!$D$20-AVERAGE('Weather Data'!G2605,'Weather Data'!G2607),0))</f>
        <v>36.5</v>
      </c>
      <c r="L2606" s="2">
        <f t="shared" si="200"/>
        <v>44244</v>
      </c>
      <c r="M2606">
        <f t="shared" si="201"/>
        <v>27122.000003151596</v>
      </c>
      <c r="N2606">
        <f t="shared" si="202"/>
        <v>28421.39999140054</v>
      </c>
      <c r="O2606">
        <f t="shared" si="203"/>
        <v>32726.400002501905</v>
      </c>
      <c r="P2606">
        <f t="shared" si="204"/>
        <v>40277.350000530481</v>
      </c>
    </row>
    <row r="2607" spans="1:16" x14ac:dyDescent="0.4">
      <c r="A2607" s="1">
        <v>2021</v>
      </c>
      <c r="B2607" s="1">
        <v>2</v>
      </c>
      <c r="C2607" s="1">
        <v>18</v>
      </c>
      <c r="D2607" s="1">
        <v>-4.4000000953674316</v>
      </c>
      <c r="E2607" s="1">
        <v>-7.6999998092651367</v>
      </c>
      <c r="F2607" s="1">
        <v>-11.39999961853027</v>
      </c>
      <c r="G2607" s="1">
        <v>-13.80000019073486</v>
      </c>
      <c r="H2607">
        <f>IF(D2607&lt;&gt;"",MAX('DDD Model Calculations'!$D$20-'Weather Data'!D2607,0),MAX('DDD Model Calculations'!$D$20-AVERAGE('Weather Data'!D2606,'Weather Data'!D2608),0))</f>
        <v>22.400000095367432</v>
      </c>
      <c r="I2607">
        <f>IF(E2607&lt;&gt;"",MAX('DDD Model Calculations'!$D$20-'Weather Data'!E2607,0),MAX('DDD Model Calculations'!$D$20-AVERAGE('Weather Data'!E2606,'Weather Data'!E2608),0))</f>
        <v>25.699999809265137</v>
      </c>
      <c r="J2607">
        <f>IF(F2607&lt;&gt;"",MAX('DDD Model Calculations'!$D$20-'Weather Data'!F2607,0),MAX('DDD Model Calculations'!$D$20-AVERAGE('Weather Data'!F2606,'Weather Data'!F2608),0))</f>
        <v>29.39999961853027</v>
      </c>
      <c r="K2607">
        <f>IF(G2607&lt;&gt;"",MAX('DDD Model Calculations'!$D$20-'Weather Data'!G2607,0),MAX('DDD Model Calculations'!$D$20-AVERAGE('Weather Data'!G2606,'Weather Data'!G2608),0))</f>
        <v>31.80000019073486</v>
      </c>
      <c r="L2607" s="2">
        <f t="shared" si="200"/>
        <v>44245</v>
      </c>
      <c r="M2607">
        <f t="shared" si="201"/>
        <v>27144.400003246963</v>
      </c>
      <c r="N2607">
        <f t="shared" si="202"/>
        <v>28447.099991209805</v>
      </c>
      <c r="O2607">
        <f t="shared" si="203"/>
        <v>32755.800002120435</v>
      </c>
      <c r="P2607">
        <f t="shared" si="204"/>
        <v>40309.150000721216</v>
      </c>
    </row>
    <row r="2608" spans="1:16" x14ac:dyDescent="0.4">
      <c r="A2608" s="1">
        <v>2021</v>
      </c>
      <c r="B2608" s="1">
        <v>2</v>
      </c>
      <c r="C2608" s="1">
        <v>19</v>
      </c>
      <c r="D2608" s="1">
        <v>-4.9000000953674316</v>
      </c>
      <c r="E2608" s="1">
        <v>-5.5999999046325684</v>
      </c>
      <c r="F2608" s="1">
        <v>-9.1999998092651367</v>
      </c>
      <c r="G2608" s="1">
        <v>-12.80000019073486</v>
      </c>
      <c r="H2608">
        <f>IF(D2608&lt;&gt;"",MAX('DDD Model Calculations'!$D$20-'Weather Data'!D2608,0),MAX('DDD Model Calculations'!$D$20-AVERAGE('Weather Data'!D2607,'Weather Data'!D2609),0))</f>
        <v>22.900000095367432</v>
      </c>
      <c r="I2608">
        <f>IF(E2608&lt;&gt;"",MAX('DDD Model Calculations'!$D$20-'Weather Data'!E2608,0),MAX('DDD Model Calculations'!$D$20-AVERAGE('Weather Data'!E2607,'Weather Data'!E2609),0))</f>
        <v>23.599999904632568</v>
      </c>
      <c r="J2608">
        <f>IF(F2608&lt;&gt;"",MAX('DDD Model Calculations'!$D$20-'Weather Data'!F2608,0),MAX('DDD Model Calculations'!$D$20-AVERAGE('Weather Data'!F2607,'Weather Data'!F2609),0))</f>
        <v>27.199999809265137</v>
      </c>
      <c r="K2608">
        <f>IF(G2608&lt;&gt;"",MAX('DDD Model Calculations'!$D$20-'Weather Data'!G2608,0),MAX('DDD Model Calculations'!$D$20-AVERAGE('Weather Data'!G2607,'Weather Data'!G2609),0))</f>
        <v>30.80000019073486</v>
      </c>
      <c r="L2608" s="2">
        <f t="shared" si="200"/>
        <v>44246</v>
      </c>
      <c r="M2608">
        <f t="shared" si="201"/>
        <v>27167.30000334233</v>
      </c>
      <c r="N2608">
        <f t="shared" si="202"/>
        <v>28470.699991114438</v>
      </c>
      <c r="O2608">
        <f t="shared" si="203"/>
        <v>32783.0000019297</v>
      </c>
      <c r="P2608">
        <f t="shared" si="204"/>
        <v>40339.950000911951</v>
      </c>
    </row>
    <row r="2609" spans="1:16" x14ac:dyDescent="0.4">
      <c r="A2609" s="1">
        <v>2021</v>
      </c>
      <c r="B2609" s="1">
        <v>2</v>
      </c>
      <c r="C2609" s="1">
        <v>20</v>
      </c>
      <c r="D2609" s="1">
        <v>-6.5999999046325684</v>
      </c>
      <c r="E2609" s="1">
        <v>-7.8000001907348633</v>
      </c>
      <c r="F2609" s="1">
        <v>-9.1999998092651367</v>
      </c>
      <c r="G2609" s="1">
        <v>-13.69999980926514</v>
      </c>
      <c r="H2609">
        <f>IF(D2609&lt;&gt;"",MAX('DDD Model Calculations'!$D$20-'Weather Data'!D2609,0),MAX('DDD Model Calculations'!$D$20-AVERAGE('Weather Data'!D2608,'Weather Data'!D2610),0))</f>
        <v>24.599999904632568</v>
      </c>
      <c r="I2609">
        <f>IF(E2609&lt;&gt;"",MAX('DDD Model Calculations'!$D$20-'Weather Data'!E2609,0),MAX('DDD Model Calculations'!$D$20-AVERAGE('Weather Data'!E2608,'Weather Data'!E2610),0))</f>
        <v>25.800000190734863</v>
      </c>
      <c r="J2609">
        <f>IF(F2609&lt;&gt;"",MAX('DDD Model Calculations'!$D$20-'Weather Data'!F2609,0),MAX('DDD Model Calculations'!$D$20-AVERAGE('Weather Data'!F2608,'Weather Data'!F2610),0))</f>
        <v>27.199999809265137</v>
      </c>
      <c r="K2609">
        <f>IF(G2609&lt;&gt;"",MAX('DDD Model Calculations'!$D$20-'Weather Data'!G2609,0),MAX('DDD Model Calculations'!$D$20-AVERAGE('Weather Data'!G2608,'Weather Data'!G2610),0))</f>
        <v>31.69999980926514</v>
      </c>
      <c r="L2609" s="2">
        <f t="shared" si="200"/>
        <v>44247</v>
      </c>
      <c r="M2609">
        <f t="shared" si="201"/>
        <v>27191.900003246963</v>
      </c>
      <c r="N2609">
        <f t="shared" si="202"/>
        <v>28496.499991305172</v>
      </c>
      <c r="O2609">
        <f t="shared" si="203"/>
        <v>32810.200001738966</v>
      </c>
      <c r="P2609">
        <f t="shared" si="204"/>
        <v>40371.650000721216</v>
      </c>
    </row>
    <row r="2610" spans="1:16" x14ac:dyDescent="0.4">
      <c r="A2610" s="1">
        <v>2021</v>
      </c>
      <c r="B2610" s="1">
        <v>2</v>
      </c>
      <c r="C2610" s="1">
        <v>21</v>
      </c>
      <c r="D2610" s="1">
        <v>-7</v>
      </c>
      <c r="E2610" s="1">
        <v>-12</v>
      </c>
      <c r="F2610" s="1">
        <v>-8.5</v>
      </c>
      <c r="G2610" s="1">
        <v>-9.6999998092651367</v>
      </c>
      <c r="H2610">
        <f>IF(D2610&lt;&gt;"",MAX('DDD Model Calculations'!$D$20-'Weather Data'!D2610,0),MAX('DDD Model Calculations'!$D$20-AVERAGE('Weather Data'!D2609,'Weather Data'!D2611),0))</f>
        <v>25</v>
      </c>
      <c r="I2610">
        <f>IF(E2610&lt;&gt;"",MAX('DDD Model Calculations'!$D$20-'Weather Data'!E2610,0),MAX('DDD Model Calculations'!$D$20-AVERAGE('Weather Data'!E2609,'Weather Data'!E2611),0))</f>
        <v>30</v>
      </c>
      <c r="J2610">
        <f>IF(F2610&lt;&gt;"",MAX('DDD Model Calculations'!$D$20-'Weather Data'!F2610,0),MAX('DDD Model Calculations'!$D$20-AVERAGE('Weather Data'!F2609,'Weather Data'!F2611),0))</f>
        <v>26.5</v>
      </c>
      <c r="K2610">
        <f>IF(G2610&lt;&gt;"",MAX('DDD Model Calculations'!$D$20-'Weather Data'!G2610,0),MAX('DDD Model Calculations'!$D$20-AVERAGE('Weather Data'!G2609,'Weather Data'!G2611),0))</f>
        <v>27.699999809265137</v>
      </c>
      <c r="L2610" s="2">
        <f t="shared" si="200"/>
        <v>44248</v>
      </c>
      <c r="M2610">
        <f t="shared" si="201"/>
        <v>27216.900003246963</v>
      </c>
      <c r="N2610">
        <f t="shared" si="202"/>
        <v>28526.499991305172</v>
      </c>
      <c r="O2610">
        <f t="shared" si="203"/>
        <v>32836.700001738966</v>
      </c>
      <c r="P2610">
        <f t="shared" si="204"/>
        <v>40399.350000530481</v>
      </c>
    </row>
    <row r="2611" spans="1:16" x14ac:dyDescent="0.4">
      <c r="A2611" s="1">
        <v>2021</v>
      </c>
      <c r="B2611" s="1">
        <v>2</v>
      </c>
      <c r="C2611" s="1">
        <v>22</v>
      </c>
      <c r="D2611" s="1">
        <v>0.60000002384185791</v>
      </c>
      <c r="E2611" s="1">
        <v>-0.5</v>
      </c>
      <c r="F2611" s="1">
        <v>-3.7000000476837158</v>
      </c>
      <c r="G2611" s="1">
        <v>0.40000000596046448</v>
      </c>
      <c r="H2611">
        <f>IF(D2611&lt;&gt;"",MAX('DDD Model Calculations'!$D$20-'Weather Data'!D2611,0),MAX('DDD Model Calculations'!$D$20-AVERAGE('Weather Data'!D2610,'Weather Data'!D2612),0))</f>
        <v>17.399999976158142</v>
      </c>
      <c r="I2611">
        <f>IF(E2611&lt;&gt;"",MAX('DDD Model Calculations'!$D$20-'Weather Data'!E2611,0),MAX('DDD Model Calculations'!$D$20-AVERAGE('Weather Data'!E2610,'Weather Data'!E2612),0))</f>
        <v>18.5</v>
      </c>
      <c r="J2611">
        <f>IF(F2611&lt;&gt;"",MAX('DDD Model Calculations'!$D$20-'Weather Data'!F2611,0),MAX('DDD Model Calculations'!$D$20-AVERAGE('Weather Data'!F2610,'Weather Data'!F2612),0))</f>
        <v>21.700000047683716</v>
      </c>
      <c r="K2611">
        <f>IF(G2611&lt;&gt;"",MAX('DDD Model Calculations'!$D$20-'Weather Data'!G2611,0),MAX('DDD Model Calculations'!$D$20-AVERAGE('Weather Data'!G2610,'Weather Data'!G2612),0))</f>
        <v>17.599999994039536</v>
      </c>
      <c r="L2611" s="2">
        <f t="shared" si="200"/>
        <v>44249</v>
      </c>
      <c r="M2611">
        <f t="shared" si="201"/>
        <v>27234.300003223121</v>
      </c>
      <c r="N2611">
        <f t="shared" si="202"/>
        <v>28544.999991305172</v>
      </c>
      <c r="O2611">
        <f t="shared" si="203"/>
        <v>32858.400001786649</v>
      </c>
      <c r="P2611">
        <f t="shared" si="204"/>
        <v>40416.950000524521</v>
      </c>
    </row>
    <row r="2612" spans="1:16" x14ac:dyDescent="0.4">
      <c r="A2612" s="1">
        <v>2021</v>
      </c>
      <c r="B2612" s="1">
        <v>2</v>
      </c>
      <c r="C2612" s="1">
        <v>23</v>
      </c>
      <c r="D2612" s="1">
        <v>1.799999952316284</v>
      </c>
      <c r="E2612" s="1">
        <v>2.0999999046325679</v>
      </c>
      <c r="F2612" s="1">
        <v>1</v>
      </c>
      <c r="G2612" s="1">
        <v>1.5</v>
      </c>
      <c r="H2612">
        <f>IF(D2612&lt;&gt;"",MAX('DDD Model Calculations'!$D$20-'Weather Data'!D2612,0),MAX('DDD Model Calculations'!$D$20-AVERAGE('Weather Data'!D2611,'Weather Data'!D2613),0))</f>
        <v>16.200000047683716</v>
      </c>
      <c r="I2612">
        <f>IF(E2612&lt;&gt;"",MAX('DDD Model Calculations'!$D$20-'Weather Data'!E2612,0),MAX('DDD Model Calculations'!$D$20-AVERAGE('Weather Data'!E2611,'Weather Data'!E2613),0))</f>
        <v>15.900000095367432</v>
      </c>
      <c r="J2612">
        <f>IF(F2612&lt;&gt;"",MAX('DDD Model Calculations'!$D$20-'Weather Data'!F2612,0),MAX('DDD Model Calculations'!$D$20-AVERAGE('Weather Data'!F2611,'Weather Data'!F2613),0))</f>
        <v>17</v>
      </c>
      <c r="K2612">
        <f>IF(G2612&lt;&gt;"",MAX('DDD Model Calculations'!$D$20-'Weather Data'!G2612,0),MAX('DDD Model Calculations'!$D$20-AVERAGE('Weather Data'!G2611,'Weather Data'!G2613),0))</f>
        <v>16.5</v>
      </c>
      <c r="L2612" s="2">
        <f t="shared" si="200"/>
        <v>44250</v>
      </c>
      <c r="M2612">
        <f t="shared" si="201"/>
        <v>27250.500003270805</v>
      </c>
      <c r="N2612">
        <f t="shared" si="202"/>
        <v>28560.89999140054</v>
      </c>
      <c r="O2612">
        <f t="shared" si="203"/>
        <v>32875.400001786649</v>
      </c>
      <c r="P2612">
        <f t="shared" si="204"/>
        <v>40433.450000524521</v>
      </c>
    </row>
    <row r="2613" spans="1:16" x14ac:dyDescent="0.4">
      <c r="A2613" s="1">
        <v>2021</v>
      </c>
      <c r="B2613" s="1">
        <v>2</v>
      </c>
      <c r="C2613" s="1">
        <v>24</v>
      </c>
      <c r="D2613" s="1">
        <v>3.9000000953674321</v>
      </c>
      <c r="E2613" s="1">
        <v>2.7999999523162842</v>
      </c>
      <c r="F2613" s="1">
        <v>-0.69999998807907104</v>
      </c>
      <c r="G2613" s="1">
        <v>-6.4000000953674316</v>
      </c>
      <c r="H2613">
        <f>IF(D2613&lt;&gt;"",MAX('DDD Model Calculations'!$D$20-'Weather Data'!D2613,0),MAX('DDD Model Calculations'!$D$20-AVERAGE('Weather Data'!D2612,'Weather Data'!D2614),0))</f>
        <v>14.099999904632568</v>
      </c>
      <c r="I2613">
        <f>IF(E2613&lt;&gt;"",MAX('DDD Model Calculations'!$D$20-'Weather Data'!E2613,0),MAX('DDD Model Calculations'!$D$20-AVERAGE('Weather Data'!E2612,'Weather Data'!E2614),0))</f>
        <v>15.200000047683716</v>
      </c>
      <c r="J2613">
        <f>IF(F2613&lt;&gt;"",MAX('DDD Model Calculations'!$D$20-'Weather Data'!F2613,0),MAX('DDD Model Calculations'!$D$20-AVERAGE('Weather Data'!F2612,'Weather Data'!F2614),0))</f>
        <v>18.699999988079071</v>
      </c>
      <c r="K2613">
        <f>IF(G2613&lt;&gt;"",MAX('DDD Model Calculations'!$D$20-'Weather Data'!G2613,0),MAX('DDD Model Calculations'!$D$20-AVERAGE('Weather Data'!G2612,'Weather Data'!G2614),0))</f>
        <v>24.400000095367432</v>
      </c>
      <c r="L2613" s="2">
        <f t="shared" si="200"/>
        <v>44251</v>
      </c>
      <c r="M2613">
        <f t="shared" si="201"/>
        <v>27264.600003175437</v>
      </c>
      <c r="N2613">
        <f t="shared" si="202"/>
        <v>28576.099991448224</v>
      </c>
      <c r="O2613">
        <f t="shared" si="203"/>
        <v>32894.100001774728</v>
      </c>
      <c r="P2613">
        <f t="shared" si="204"/>
        <v>40457.850000619888</v>
      </c>
    </row>
    <row r="2614" spans="1:16" x14ac:dyDescent="0.4">
      <c r="A2614" s="1">
        <v>2021</v>
      </c>
      <c r="B2614" s="1">
        <v>2</v>
      </c>
      <c r="C2614" s="1">
        <v>25</v>
      </c>
      <c r="D2614" s="1">
        <v>-1.3999999761581421</v>
      </c>
      <c r="E2614" s="1">
        <v>-2.0999999046325679</v>
      </c>
      <c r="F2614" s="1">
        <v>-7.5999999046325684</v>
      </c>
      <c r="G2614" s="1">
        <v>-8.6999998092651367</v>
      </c>
      <c r="H2614">
        <f>IF(D2614&lt;&gt;"",MAX('DDD Model Calculations'!$D$20-'Weather Data'!D2614,0),MAX('DDD Model Calculations'!$D$20-AVERAGE('Weather Data'!D2613,'Weather Data'!D2615),0))</f>
        <v>19.399999976158142</v>
      </c>
      <c r="I2614">
        <f>IF(E2614&lt;&gt;"",MAX('DDD Model Calculations'!$D$20-'Weather Data'!E2614,0),MAX('DDD Model Calculations'!$D$20-AVERAGE('Weather Data'!E2613,'Weather Data'!E2615),0))</f>
        <v>20.099999904632568</v>
      </c>
      <c r="J2614">
        <f>IF(F2614&lt;&gt;"",MAX('DDD Model Calculations'!$D$20-'Weather Data'!F2614,0),MAX('DDD Model Calculations'!$D$20-AVERAGE('Weather Data'!F2613,'Weather Data'!F2615),0))</f>
        <v>25.599999904632568</v>
      </c>
      <c r="K2614">
        <f>IF(G2614&lt;&gt;"",MAX('DDD Model Calculations'!$D$20-'Weather Data'!G2614,0),MAX('DDD Model Calculations'!$D$20-AVERAGE('Weather Data'!G2613,'Weather Data'!G2615),0))</f>
        <v>26.699999809265137</v>
      </c>
      <c r="L2614" s="2">
        <f t="shared" si="200"/>
        <v>44252</v>
      </c>
      <c r="M2614">
        <f t="shared" si="201"/>
        <v>27284.000003151596</v>
      </c>
      <c r="N2614">
        <f t="shared" si="202"/>
        <v>28596.199991352856</v>
      </c>
      <c r="O2614">
        <f t="shared" si="203"/>
        <v>32919.700001679361</v>
      </c>
      <c r="P2614">
        <f t="shared" si="204"/>
        <v>40484.550000429153</v>
      </c>
    </row>
    <row r="2615" spans="1:16" x14ac:dyDescent="0.4">
      <c r="A2615" s="1">
        <v>2021</v>
      </c>
      <c r="B2615" s="1">
        <v>2</v>
      </c>
      <c r="C2615" s="1">
        <v>26</v>
      </c>
      <c r="D2615" s="1">
        <v>-1.6000000238418579</v>
      </c>
      <c r="E2615" s="1">
        <v>-4.0999999046325684</v>
      </c>
      <c r="F2615" s="1">
        <v>-7.4000000953674316</v>
      </c>
      <c r="G2615" s="1">
        <v>-5.1999998092651367</v>
      </c>
      <c r="H2615">
        <f>IF(D2615&lt;&gt;"",MAX('DDD Model Calculations'!$D$20-'Weather Data'!D2615,0),MAX('DDD Model Calculations'!$D$20-AVERAGE('Weather Data'!D2614,'Weather Data'!D2616),0))</f>
        <v>19.600000023841858</v>
      </c>
      <c r="I2615">
        <f>IF(E2615&lt;&gt;"",MAX('DDD Model Calculations'!$D$20-'Weather Data'!E2615,0),MAX('DDD Model Calculations'!$D$20-AVERAGE('Weather Data'!E2614,'Weather Data'!E2616),0))</f>
        <v>22.099999904632568</v>
      </c>
      <c r="J2615">
        <f>IF(F2615&lt;&gt;"",MAX('DDD Model Calculations'!$D$20-'Weather Data'!F2615,0),MAX('DDD Model Calculations'!$D$20-AVERAGE('Weather Data'!F2614,'Weather Data'!F2616),0))</f>
        <v>25.400000095367432</v>
      </c>
      <c r="K2615">
        <f>IF(G2615&lt;&gt;"",MAX('DDD Model Calculations'!$D$20-'Weather Data'!G2615,0),MAX('DDD Model Calculations'!$D$20-AVERAGE('Weather Data'!G2614,'Weather Data'!G2616),0))</f>
        <v>23.199999809265137</v>
      </c>
      <c r="L2615" s="2">
        <f t="shared" si="200"/>
        <v>44253</v>
      </c>
      <c r="M2615">
        <f t="shared" si="201"/>
        <v>27303.600003175437</v>
      </c>
      <c r="N2615">
        <f t="shared" si="202"/>
        <v>28618.299991257489</v>
      </c>
      <c r="O2615">
        <f t="shared" si="203"/>
        <v>32945.100001774728</v>
      </c>
      <c r="P2615">
        <f t="shared" si="204"/>
        <v>40507.750000238419</v>
      </c>
    </row>
    <row r="2616" spans="1:16" x14ac:dyDescent="0.4">
      <c r="A2616" s="1">
        <v>2021</v>
      </c>
      <c r="B2616" s="1">
        <v>2</v>
      </c>
      <c r="C2616" s="1">
        <v>27</v>
      </c>
      <c r="D2616" s="1">
        <v>2.5999999046325679</v>
      </c>
      <c r="E2616" s="1">
        <v>0.5</v>
      </c>
      <c r="F2616" s="1">
        <v>-4.6999998092651367</v>
      </c>
      <c r="G2616" s="1">
        <v>-5.5999999046325684</v>
      </c>
      <c r="H2616">
        <f>IF(D2616&lt;&gt;"",MAX('DDD Model Calculations'!$D$20-'Weather Data'!D2616,0),MAX('DDD Model Calculations'!$D$20-AVERAGE('Weather Data'!D2615,'Weather Data'!D2617),0))</f>
        <v>15.400000095367432</v>
      </c>
      <c r="I2616">
        <f>IF(E2616&lt;&gt;"",MAX('DDD Model Calculations'!$D$20-'Weather Data'!E2616,0),MAX('DDD Model Calculations'!$D$20-AVERAGE('Weather Data'!E2615,'Weather Data'!E2617),0))</f>
        <v>17.5</v>
      </c>
      <c r="J2616">
        <f>IF(F2616&lt;&gt;"",MAX('DDD Model Calculations'!$D$20-'Weather Data'!F2616,0),MAX('DDD Model Calculations'!$D$20-AVERAGE('Weather Data'!F2615,'Weather Data'!F2617),0))</f>
        <v>22.699999809265137</v>
      </c>
      <c r="K2616">
        <f>IF(G2616&lt;&gt;"",MAX('DDD Model Calculations'!$D$20-'Weather Data'!G2616,0),MAX('DDD Model Calculations'!$D$20-AVERAGE('Weather Data'!G2615,'Weather Data'!G2617),0))</f>
        <v>23.599999904632568</v>
      </c>
      <c r="L2616" s="2">
        <f t="shared" si="200"/>
        <v>44254</v>
      </c>
      <c r="M2616">
        <f t="shared" si="201"/>
        <v>27319.000003270805</v>
      </c>
      <c r="N2616">
        <f t="shared" si="202"/>
        <v>28635.799991257489</v>
      </c>
      <c r="O2616">
        <f t="shared" si="203"/>
        <v>32967.800001583993</v>
      </c>
      <c r="P2616">
        <f t="shared" si="204"/>
        <v>40531.350000143051</v>
      </c>
    </row>
    <row r="2617" spans="1:16" x14ac:dyDescent="0.4">
      <c r="A2617" s="1">
        <v>2021</v>
      </c>
      <c r="B2617" s="1">
        <v>2</v>
      </c>
      <c r="C2617" s="1">
        <v>28</v>
      </c>
      <c r="D2617" s="1">
        <v>2.4000000953674321</v>
      </c>
      <c r="E2617" s="1">
        <v>1.8999999761581421</v>
      </c>
      <c r="F2617" s="1">
        <v>-1.8999999761581421</v>
      </c>
      <c r="G2617" s="1">
        <v>-7.1999998092651367</v>
      </c>
      <c r="H2617">
        <f>IF(D2617&lt;&gt;"",MAX('DDD Model Calculations'!$D$20-'Weather Data'!D2617,0),MAX('DDD Model Calculations'!$D$20-AVERAGE('Weather Data'!D2616,'Weather Data'!D2618),0))</f>
        <v>15.599999904632568</v>
      </c>
      <c r="I2617">
        <f>IF(E2617&lt;&gt;"",MAX('DDD Model Calculations'!$D$20-'Weather Data'!E2617,0),MAX('DDD Model Calculations'!$D$20-AVERAGE('Weather Data'!E2616,'Weather Data'!E2618),0))</f>
        <v>16.100000023841858</v>
      </c>
      <c r="J2617">
        <f>IF(F2617&lt;&gt;"",MAX('DDD Model Calculations'!$D$20-'Weather Data'!F2617,0),MAX('DDD Model Calculations'!$D$20-AVERAGE('Weather Data'!F2616,'Weather Data'!F2618),0))</f>
        <v>19.899999976158142</v>
      </c>
      <c r="K2617">
        <f>IF(G2617&lt;&gt;"",MAX('DDD Model Calculations'!$D$20-'Weather Data'!G2617,0),MAX('DDD Model Calculations'!$D$20-AVERAGE('Weather Data'!G2616,'Weather Data'!G2618),0))</f>
        <v>25.199999809265137</v>
      </c>
      <c r="L2617" s="2">
        <f t="shared" si="200"/>
        <v>44255</v>
      </c>
      <c r="M2617">
        <f t="shared" si="201"/>
        <v>27334.600003175437</v>
      </c>
      <c r="N2617">
        <f t="shared" si="202"/>
        <v>28651.899991281331</v>
      </c>
      <c r="O2617">
        <f t="shared" si="203"/>
        <v>32987.700001560152</v>
      </c>
      <c r="P2617">
        <f t="shared" si="204"/>
        <v>40556.549999952316</v>
      </c>
    </row>
    <row r="2618" spans="1:16" x14ac:dyDescent="0.4">
      <c r="A2618" s="1">
        <v>2021</v>
      </c>
      <c r="B2618" s="1">
        <v>3</v>
      </c>
      <c r="C2618" s="1">
        <v>1</v>
      </c>
      <c r="D2618" s="1">
        <v>-2.2000000476837158</v>
      </c>
      <c r="E2618" s="1">
        <v>-2.4000000953674321</v>
      </c>
      <c r="F2618" s="1">
        <v>-6.8000001907348633</v>
      </c>
      <c r="G2618" s="1">
        <v>-14.30000019073486</v>
      </c>
      <c r="H2618">
        <f>IF(D2618&lt;&gt;"",MAX('DDD Model Calculations'!$D$20-'Weather Data'!D2618,0),MAX('DDD Model Calculations'!$D$20-AVERAGE('Weather Data'!D2617,'Weather Data'!D2619),0))</f>
        <v>20.200000047683716</v>
      </c>
      <c r="I2618">
        <f>IF(E2618&lt;&gt;"",MAX('DDD Model Calculations'!$D$20-'Weather Data'!E2618,0),MAX('DDD Model Calculations'!$D$20-AVERAGE('Weather Data'!E2617,'Weather Data'!E2619),0))</f>
        <v>20.400000095367432</v>
      </c>
      <c r="J2618">
        <f>IF(F2618&lt;&gt;"",MAX('DDD Model Calculations'!$D$20-'Weather Data'!F2618,0),MAX('DDD Model Calculations'!$D$20-AVERAGE('Weather Data'!F2617,'Weather Data'!F2619),0))</f>
        <v>24.800000190734863</v>
      </c>
      <c r="K2618">
        <f>IF(G2618&lt;&gt;"",MAX('DDD Model Calculations'!$D$20-'Weather Data'!G2618,0),MAX('DDD Model Calculations'!$D$20-AVERAGE('Weather Data'!G2617,'Weather Data'!G2619),0))</f>
        <v>32.300000190734863</v>
      </c>
      <c r="L2618" s="2">
        <f t="shared" si="200"/>
        <v>44256</v>
      </c>
      <c r="M2618">
        <f t="shared" si="201"/>
        <v>27354.800003223121</v>
      </c>
      <c r="N2618">
        <f t="shared" si="202"/>
        <v>28672.299991376698</v>
      </c>
      <c r="O2618">
        <f t="shared" si="203"/>
        <v>33012.500001750886</v>
      </c>
      <c r="P2618">
        <f t="shared" si="204"/>
        <v>40588.850000143051</v>
      </c>
    </row>
    <row r="2619" spans="1:16" x14ac:dyDescent="0.4">
      <c r="A2619" s="1">
        <v>2021</v>
      </c>
      <c r="B2619" s="1">
        <v>3</v>
      </c>
      <c r="C2619" s="1">
        <v>2</v>
      </c>
      <c r="D2619" s="1">
        <v>-6.6999998092651367</v>
      </c>
      <c r="E2619" s="1">
        <v>-5</v>
      </c>
      <c r="F2619" s="1">
        <v>-13</v>
      </c>
      <c r="G2619" s="1">
        <v>-3.9000000953674321</v>
      </c>
      <c r="H2619">
        <f>IF(D2619&lt;&gt;"",MAX('DDD Model Calculations'!$D$20-'Weather Data'!D2619,0),MAX('DDD Model Calculations'!$D$20-AVERAGE('Weather Data'!D2618,'Weather Data'!D2620),0))</f>
        <v>24.699999809265137</v>
      </c>
      <c r="I2619">
        <f>IF(E2619&lt;&gt;"",MAX('DDD Model Calculations'!$D$20-'Weather Data'!E2619,0),MAX('DDD Model Calculations'!$D$20-AVERAGE('Weather Data'!E2618,'Weather Data'!E2620),0))</f>
        <v>23</v>
      </c>
      <c r="J2619">
        <f>IF(F2619&lt;&gt;"",MAX('DDD Model Calculations'!$D$20-'Weather Data'!F2619,0),MAX('DDD Model Calculations'!$D$20-AVERAGE('Weather Data'!F2618,'Weather Data'!F2620),0))</f>
        <v>31</v>
      </c>
      <c r="K2619">
        <f>IF(G2619&lt;&gt;"",MAX('DDD Model Calculations'!$D$20-'Weather Data'!G2619,0),MAX('DDD Model Calculations'!$D$20-AVERAGE('Weather Data'!G2618,'Weather Data'!G2620),0))</f>
        <v>21.900000095367432</v>
      </c>
      <c r="L2619" s="2">
        <f t="shared" si="200"/>
        <v>44257</v>
      </c>
      <c r="M2619">
        <f t="shared" si="201"/>
        <v>27379.500003032386</v>
      </c>
      <c r="N2619">
        <f t="shared" si="202"/>
        <v>28695.299991376698</v>
      </c>
      <c r="O2619">
        <f t="shared" si="203"/>
        <v>33043.500001750886</v>
      </c>
      <c r="P2619">
        <f t="shared" si="204"/>
        <v>40610.750000238419</v>
      </c>
    </row>
    <row r="2620" spans="1:16" x14ac:dyDescent="0.4">
      <c r="A2620" s="1">
        <v>2021</v>
      </c>
      <c r="B2620" s="1">
        <v>3</v>
      </c>
      <c r="C2620" s="1">
        <v>3</v>
      </c>
      <c r="D2620" s="1">
        <v>2.2000000476837158</v>
      </c>
      <c r="E2620" s="1">
        <v>1.6000000238418579</v>
      </c>
      <c r="F2620" s="1">
        <v>-3.4000000953674321</v>
      </c>
      <c r="G2620" s="1">
        <v>-6.9000000953674316</v>
      </c>
      <c r="H2620">
        <f>IF(D2620&lt;&gt;"",MAX('DDD Model Calculations'!$D$20-'Weather Data'!D2620,0),MAX('DDD Model Calculations'!$D$20-AVERAGE('Weather Data'!D2619,'Weather Data'!D2621),0))</f>
        <v>15.799999952316284</v>
      </c>
      <c r="I2620">
        <f>IF(E2620&lt;&gt;"",MAX('DDD Model Calculations'!$D$20-'Weather Data'!E2620,0),MAX('DDD Model Calculations'!$D$20-AVERAGE('Weather Data'!E2619,'Weather Data'!E2621),0))</f>
        <v>16.399999976158142</v>
      </c>
      <c r="J2620">
        <f>IF(F2620&lt;&gt;"",MAX('DDD Model Calculations'!$D$20-'Weather Data'!F2620,0),MAX('DDD Model Calculations'!$D$20-AVERAGE('Weather Data'!F2619,'Weather Data'!F2621),0))</f>
        <v>21.400000095367432</v>
      </c>
      <c r="K2620">
        <f>IF(G2620&lt;&gt;"",MAX('DDD Model Calculations'!$D$20-'Weather Data'!G2620,0),MAX('DDD Model Calculations'!$D$20-AVERAGE('Weather Data'!G2619,'Weather Data'!G2621),0))</f>
        <v>24.900000095367432</v>
      </c>
      <c r="L2620" s="2">
        <f t="shared" si="200"/>
        <v>44258</v>
      </c>
      <c r="M2620">
        <f t="shared" si="201"/>
        <v>27395.300002984703</v>
      </c>
      <c r="N2620">
        <f t="shared" si="202"/>
        <v>28711.699991352856</v>
      </c>
      <c r="O2620">
        <f t="shared" si="203"/>
        <v>33064.900001846254</v>
      </c>
      <c r="P2620">
        <f t="shared" si="204"/>
        <v>40635.650000333786</v>
      </c>
    </row>
    <row r="2621" spans="1:16" x14ac:dyDescent="0.4">
      <c r="A2621" s="1">
        <v>2021</v>
      </c>
      <c r="B2621" s="1">
        <v>3</v>
      </c>
      <c r="C2621" s="1">
        <v>4</v>
      </c>
      <c r="D2621" s="1">
        <v>-3.5999999046325679</v>
      </c>
      <c r="E2621" s="1">
        <v>-4.0999999046325684</v>
      </c>
      <c r="F2621" s="1">
        <v>-8.8000001907348633</v>
      </c>
      <c r="G2621" s="1">
        <v>-9.6999998092651367</v>
      </c>
      <c r="H2621">
        <f>IF(D2621&lt;&gt;"",MAX('DDD Model Calculations'!$D$20-'Weather Data'!D2621,0),MAX('DDD Model Calculations'!$D$20-AVERAGE('Weather Data'!D2620,'Weather Data'!D2622),0))</f>
        <v>21.599999904632568</v>
      </c>
      <c r="I2621">
        <f>IF(E2621&lt;&gt;"",MAX('DDD Model Calculations'!$D$20-'Weather Data'!E2621,0),MAX('DDD Model Calculations'!$D$20-AVERAGE('Weather Data'!E2620,'Weather Data'!E2622),0))</f>
        <v>22.099999904632568</v>
      </c>
      <c r="J2621">
        <f>IF(F2621&lt;&gt;"",MAX('DDD Model Calculations'!$D$20-'Weather Data'!F2621,0),MAX('DDD Model Calculations'!$D$20-AVERAGE('Weather Data'!F2620,'Weather Data'!F2622),0))</f>
        <v>26.800000190734863</v>
      </c>
      <c r="K2621">
        <f>IF(G2621&lt;&gt;"",MAX('DDD Model Calculations'!$D$20-'Weather Data'!G2621,0),MAX('DDD Model Calculations'!$D$20-AVERAGE('Weather Data'!G2620,'Weather Data'!G2622),0))</f>
        <v>27.699999809265137</v>
      </c>
      <c r="L2621" s="2">
        <f t="shared" si="200"/>
        <v>44259</v>
      </c>
      <c r="M2621">
        <f t="shared" si="201"/>
        <v>27416.900002889335</v>
      </c>
      <c r="N2621">
        <f t="shared" si="202"/>
        <v>28733.799991257489</v>
      </c>
      <c r="O2621">
        <f t="shared" si="203"/>
        <v>33091.700002036989</v>
      </c>
      <c r="P2621">
        <f t="shared" si="204"/>
        <v>40663.350000143051</v>
      </c>
    </row>
    <row r="2622" spans="1:16" x14ac:dyDescent="0.4">
      <c r="A2622" s="1">
        <v>2021</v>
      </c>
      <c r="B2622" s="1">
        <v>3</v>
      </c>
      <c r="C2622" s="1">
        <v>5</v>
      </c>
      <c r="D2622" s="1">
        <v>-4.4000000953674316</v>
      </c>
      <c r="E2622" s="1">
        <v>-4.1999998092651367</v>
      </c>
      <c r="F2622" s="1">
        <v>-10.60000038146973</v>
      </c>
      <c r="G2622" s="1">
        <v>-5.6999998092651367</v>
      </c>
      <c r="H2622">
        <f>IF(D2622&lt;&gt;"",MAX('DDD Model Calculations'!$D$20-'Weather Data'!D2622,0),MAX('DDD Model Calculations'!$D$20-AVERAGE('Weather Data'!D2621,'Weather Data'!D2623),0))</f>
        <v>22.400000095367432</v>
      </c>
      <c r="I2622">
        <f>IF(E2622&lt;&gt;"",MAX('DDD Model Calculations'!$D$20-'Weather Data'!E2622,0),MAX('DDD Model Calculations'!$D$20-AVERAGE('Weather Data'!E2621,'Weather Data'!E2623),0))</f>
        <v>22.199999809265137</v>
      </c>
      <c r="J2622">
        <f>IF(F2622&lt;&gt;"",MAX('DDD Model Calculations'!$D$20-'Weather Data'!F2622,0),MAX('DDD Model Calculations'!$D$20-AVERAGE('Weather Data'!F2621,'Weather Data'!F2623),0))</f>
        <v>28.60000038146973</v>
      </c>
      <c r="K2622">
        <f>IF(G2622&lt;&gt;"",MAX('DDD Model Calculations'!$D$20-'Weather Data'!G2622,0),MAX('DDD Model Calculations'!$D$20-AVERAGE('Weather Data'!G2621,'Weather Data'!G2623),0))</f>
        <v>23.699999809265137</v>
      </c>
      <c r="L2622" s="2">
        <f t="shared" si="200"/>
        <v>44260</v>
      </c>
      <c r="M2622">
        <f t="shared" si="201"/>
        <v>27439.300002984703</v>
      </c>
      <c r="N2622">
        <f t="shared" si="202"/>
        <v>28755.999991066754</v>
      </c>
      <c r="O2622">
        <f t="shared" si="203"/>
        <v>33120.300002418458</v>
      </c>
      <c r="P2622">
        <f t="shared" si="204"/>
        <v>40687.049999952316</v>
      </c>
    </row>
    <row r="2623" spans="1:16" x14ac:dyDescent="0.4">
      <c r="A2623" s="1">
        <v>2021</v>
      </c>
      <c r="B2623" s="1">
        <v>3</v>
      </c>
      <c r="C2623" s="1">
        <v>6</v>
      </c>
      <c r="D2623" s="1">
        <v>-4.6999998092651367</v>
      </c>
      <c r="E2623" s="1">
        <v>-6.5</v>
      </c>
      <c r="F2623" s="1">
        <v>-9.3999996185302734</v>
      </c>
      <c r="G2623" s="1">
        <v>-8.1999998092651367</v>
      </c>
      <c r="H2623">
        <f>IF(D2623&lt;&gt;"",MAX('DDD Model Calculations'!$D$20-'Weather Data'!D2623,0),MAX('DDD Model Calculations'!$D$20-AVERAGE('Weather Data'!D2622,'Weather Data'!D2624),0))</f>
        <v>22.699999809265137</v>
      </c>
      <c r="I2623">
        <f>IF(E2623&lt;&gt;"",MAX('DDD Model Calculations'!$D$20-'Weather Data'!E2623,0),MAX('DDD Model Calculations'!$D$20-AVERAGE('Weather Data'!E2622,'Weather Data'!E2624),0))</f>
        <v>24.5</v>
      </c>
      <c r="J2623">
        <f>IF(F2623&lt;&gt;"",MAX('DDD Model Calculations'!$D$20-'Weather Data'!F2623,0),MAX('DDD Model Calculations'!$D$20-AVERAGE('Weather Data'!F2622,'Weather Data'!F2624),0))</f>
        <v>27.399999618530273</v>
      </c>
      <c r="K2623">
        <f>IF(G2623&lt;&gt;"",MAX('DDD Model Calculations'!$D$20-'Weather Data'!G2623,0),MAX('DDD Model Calculations'!$D$20-AVERAGE('Weather Data'!G2622,'Weather Data'!G2624),0))</f>
        <v>26.199999809265137</v>
      </c>
      <c r="L2623" s="2">
        <f t="shared" si="200"/>
        <v>44261</v>
      </c>
      <c r="M2623">
        <f t="shared" si="201"/>
        <v>27462.000002793968</v>
      </c>
      <c r="N2623">
        <f t="shared" si="202"/>
        <v>28780.499991066754</v>
      </c>
      <c r="O2623">
        <f t="shared" si="203"/>
        <v>33147.700002036989</v>
      </c>
      <c r="P2623">
        <f t="shared" si="204"/>
        <v>40713.249999761581</v>
      </c>
    </row>
    <row r="2624" spans="1:16" x14ac:dyDescent="0.4">
      <c r="A2624" s="1">
        <v>2021</v>
      </c>
      <c r="B2624" s="1">
        <v>3</v>
      </c>
      <c r="C2624" s="1">
        <v>7</v>
      </c>
      <c r="D2624" s="1">
        <v>-5.4000000953674316</v>
      </c>
      <c r="E2624" s="1">
        <v>-6.4000000953674316</v>
      </c>
      <c r="F2624" s="1">
        <v>-11.60000038146973</v>
      </c>
      <c r="G2624" s="1">
        <v>-8.8999996185302734</v>
      </c>
      <c r="H2624">
        <f>IF(D2624&lt;&gt;"",MAX('DDD Model Calculations'!$D$20-'Weather Data'!D2624,0),MAX('DDD Model Calculations'!$D$20-AVERAGE('Weather Data'!D2623,'Weather Data'!D2625),0))</f>
        <v>23.400000095367432</v>
      </c>
      <c r="I2624">
        <f>IF(E2624&lt;&gt;"",MAX('DDD Model Calculations'!$D$20-'Weather Data'!E2624,0),MAX('DDD Model Calculations'!$D$20-AVERAGE('Weather Data'!E2623,'Weather Data'!E2625),0))</f>
        <v>24.400000095367432</v>
      </c>
      <c r="J2624">
        <f>IF(F2624&lt;&gt;"",MAX('DDD Model Calculations'!$D$20-'Weather Data'!F2624,0),MAX('DDD Model Calculations'!$D$20-AVERAGE('Weather Data'!F2623,'Weather Data'!F2625),0))</f>
        <v>29.60000038146973</v>
      </c>
      <c r="K2624">
        <f>IF(G2624&lt;&gt;"",MAX('DDD Model Calculations'!$D$20-'Weather Data'!G2624,0),MAX('DDD Model Calculations'!$D$20-AVERAGE('Weather Data'!G2623,'Weather Data'!G2625),0))</f>
        <v>26.899999618530273</v>
      </c>
      <c r="L2624" s="2">
        <f t="shared" si="200"/>
        <v>44262</v>
      </c>
      <c r="M2624">
        <f t="shared" si="201"/>
        <v>27485.400002889335</v>
      </c>
      <c r="N2624">
        <f t="shared" si="202"/>
        <v>28804.899991162121</v>
      </c>
      <c r="O2624">
        <f t="shared" si="203"/>
        <v>33177.300002418458</v>
      </c>
      <c r="P2624">
        <f t="shared" si="204"/>
        <v>40740.149999380112</v>
      </c>
    </row>
    <row r="2625" spans="1:16" x14ac:dyDescent="0.4">
      <c r="A2625" s="1">
        <v>2021</v>
      </c>
      <c r="B2625" s="1">
        <v>3</v>
      </c>
      <c r="C2625" s="1">
        <v>8</v>
      </c>
      <c r="D2625" s="1">
        <v>0.20000000298023221</v>
      </c>
      <c r="E2625" s="1">
        <v>0.30000001192092901</v>
      </c>
      <c r="F2625" s="1">
        <v>-10.5</v>
      </c>
      <c r="G2625" s="1">
        <v>2.2000000476837158</v>
      </c>
      <c r="H2625">
        <f>IF(D2625&lt;&gt;"",MAX('DDD Model Calculations'!$D$20-'Weather Data'!D2625,0),MAX('DDD Model Calculations'!$D$20-AVERAGE('Weather Data'!D2624,'Weather Data'!D2626),0))</f>
        <v>17.799999997019768</v>
      </c>
      <c r="I2625">
        <f>IF(E2625&lt;&gt;"",MAX('DDD Model Calculations'!$D$20-'Weather Data'!E2625,0),MAX('DDD Model Calculations'!$D$20-AVERAGE('Weather Data'!E2624,'Weather Data'!E2626),0))</f>
        <v>17.699999988079071</v>
      </c>
      <c r="J2625">
        <f>IF(F2625&lt;&gt;"",MAX('DDD Model Calculations'!$D$20-'Weather Data'!F2625,0),MAX('DDD Model Calculations'!$D$20-AVERAGE('Weather Data'!F2624,'Weather Data'!F2626),0))</f>
        <v>28.5</v>
      </c>
      <c r="K2625">
        <f>IF(G2625&lt;&gt;"",MAX('DDD Model Calculations'!$D$20-'Weather Data'!G2625,0),MAX('DDD Model Calculations'!$D$20-AVERAGE('Weather Data'!G2624,'Weather Data'!G2626),0))</f>
        <v>15.799999952316284</v>
      </c>
      <c r="L2625" s="2">
        <f t="shared" si="200"/>
        <v>44263</v>
      </c>
      <c r="M2625">
        <f t="shared" si="201"/>
        <v>27503.200002886355</v>
      </c>
      <c r="N2625">
        <f t="shared" si="202"/>
        <v>28822.5999911502</v>
      </c>
      <c r="O2625">
        <f t="shared" si="203"/>
        <v>33205.800002418458</v>
      </c>
      <c r="P2625">
        <f t="shared" si="204"/>
        <v>40755.949999332428</v>
      </c>
    </row>
    <row r="2626" spans="1:16" x14ac:dyDescent="0.4">
      <c r="A2626" s="1">
        <v>2021</v>
      </c>
      <c r="B2626" s="1">
        <v>3</v>
      </c>
      <c r="C2626" s="1">
        <v>9</v>
      </c>
      <c r="D2626" s="1">
        <v>4.1999998092651367</v>
      </c>
      <c r="E2626" s="1">
        <v>3.7000000476837158</v>
      </c>
      <c r="F2626" s="1">
        <v>-1.700000047683716</v>
      </c>
      <c r="G2626" s="1">
        <v>1.6000000238418579</v>
      </c>
      <c r="H2626">
        <f>IF(D2626&lt;&gt;"",MAX('DDD Model Calculations'!$D$20-'Weather Data'!D2626,0),MAX('DDD Model Calculations'!$D$20-AVERAGE('Weather Data'!D2625,'Weather Data'!D2627),0))</f>
        <v>13.800000190734863</v>
      </c>
      <c r="I2626">
        <f>IF(E2626&lt;&gt;"",MAX('DDD Model Calculations'!$D$20-'Weather Data'!E2626,0),MAX('DDD Model Calculations'!$D$20-AVERAGE('Weather Data'!E2625,'Weather Data'!E2627),0))</f>
        <v>14.299999952316284</v>
      </c>
      <c r="J2626">
        <f>IF(F2626&lt;&gt;"",MAX('DDD Model Calculations'!$D$20-'Weather Data'!F2626,0),MAX('DDD Model Calculations'!$D$20-AVERAGE('Weather Data'!F2625,'Weather Data'!F2627),0))</f>
        <v>19.700000047683716</v>
      </c>
      <c r="K2626">
        <f>IF(G2626&lt;&gt;"",MAX('DDD Model Calculations'!$D$20-'Weather Data'!G2626,0),MAX('DDD Model Calculations'!$D$20-AVERAGE('Weather Data'!G2625,'Weather Data'!G2627),0))</f>
        <v>16.399999976158142</v>
      </c>
      <c r="L2626" s="2">
        <f t="shared" ref="L2626:L2689" si="205">DATE(A2626,B2626,C2626)</f>
        <v>44264</v>
      </c>
      <c r="M2626">
        <f t="shared" si="201"/>
        <v>27517.00000307709</v>
      </c>
      <c r="N2626">
        <f t="shared" si="202"/>
        <v>28836.899991102517</v>
      </c>
      <c r="O2626">
        <f t="shared" si="203"/>
        <v>33225.500002466142</v>
      </c>
      <c r="P2626">
        <f t="shared" si="204"/>
        <v>40772.349999308586</v>
      </c>
    </row>
    <row r="2627" spans="1:16" x14ac:dyDescent="0.4">
      <c r="A2627" s="1">
        <v>2021</v>
      </c>
      <c r="B2627" s="1">
        <v>3</v>
      </c>
      <c r="C2627" s="1">
        <v>10</v>
      </c>
      <c r="D2627" s="1">
        <v>6.5</v>
      </c>
      <c r="E2627" s="1">
        <v>7.8000001907348633</v>
      </c>
      <c r="F2627" s="1">
        <v>1.200000047683716</v>
      </c>
      <c r="G2627" s="1">
        <v>2.5</v>
      </c>
      <c r="H2627">
        <f>IF(D2627&lt;&gt;"",MAX('DDD Model Calculations'!$D$20-'Weather Data'!D2627,0),MAX('DDD Model Calculations'!$D$20-AVERAGE('Weather Data'!D2626,'Weather Data'!D2628),0))</f>
        <v>11.5</v>
      </c>
      <c r="I2627">
        <f>IF(E2627&lt;&gt;"",MAX('DDD Model Calculations'!$D$20-'Weather Data'!E2627,0),MAX('DDD Model Calculations'!$D$20-AVERAGE('Weather Data'!E2626,'Weather Data'!E2628),0))</f>
        <v>10.199999809265137</v>
      </c>
      <c r="J2627">
        <f>IF(F2627&lt;&gt;"",MAX('DDD Model Calculations'!$D$20-'Weather Data'!F2627,0),MAX('DDD Model Calculations'!$D$20-AVERAGE('Weather Data'!F2626,'Weather Data'!F2628),0))</f>
        <v>16.799999952316284</v>
      </c>
      <c r="K2627">
        <f>IF(G2627&lt;&gt;"",MAX('DDD Model Calculations'!$D$20-'Weather Data'!G2627,0),MAX('DDD Model Calculations'!$D$20-AVERAGE('Weather Data'!G2626,'Weather Data'!G2628),0))</f>
        <v>15.5</v>
      </c>
      <c r="L2627" s="2">
        <f t="shared" si="205"/>
        <v>44265</v>
      </c>
      <c r="M2627">
        <f t="shared" ref="M2627:M2690" si="206">M2626+H2627</f>
        <v>27528.50000307709</v>
      </c>
      <c r="N2627">
        <f t="shared" ref="N2627:N2690" si="207">N2626+I2627</f>
        <v>28847.099990911782</v>
      </c>
      <c r="O2627">
        <f t="shared" ref="O2627:O2690" si="208">O2626+J2627</f>
        <v>33242.300002418458</v>
      </c>
      <c r="P2627">
        <f t="shared" ref="P2627:P2690" si="209">P2626+K2627</f>
        <v>40787.849999308586</v>
      </c>
    </row>
    <row r="2628" spans="1:16" x14ac:dyDescent="0.4">
      <c r="A2628" s="1">
        <v>2021</v>
      </c>
      <c r="B2628" s="1">
        <v>3</v>
      </c>
      <c r="C2628" s="1">
        <v>11</v>
      </c>
      <c r="D2628" s="1">
        <v>12.39999961853027</v>
      </c>
      <c r="E2628" s="1">
        <v>11.39999961853027</v>
      </c>
      <c r="F2628" s="1">
        <v>10</v>
      </c>
      <c r="G2628" s="1">
        <v>-1.799999952316284</v>
      </c>
      <c r="H2628">
        <f>IF(D2628&lt;&gt;"",MAX('DDD Model Calculations'!$D$20-'Weather Data'!D2628,0),MAX('DDD Model Calculations'!$D$20-AVERAGE('Weather Data'!D2627,'Weather Data'!D2629),0))</f>
        <v>5.6000003814697301</v>
      </c>
      <c r="I2628">
        <f>IF(E2628&lt;&gt;"",MAX('DDD Model Calculations'!$D$20-'Weather Data'!E2628,0),MAX('DDD Model Calculations'!$D$20-AVERAGE('Weather Data'!E2627,'Weather Data'!E2629),0))</f>
        <v>6.6000003814697301</v>
      </c>
      <c r="J2628">
        <f>IF(F2628&lt;&gt;"",MAX('DDD Model Calculations'!$D$20-'Weather Data'!F2628,0),MAX('DDD Model Calculations'!$D$20-AVERAGE('Weather Data'!F2627,'Weather Data'!F2629),0))</f>
        <v>8</v>
      </c>
      <c r="K2628">
        <f>IF(G2628&lt;&gt;"",MAX('DDD Model Calculations'!$D$20-'Weather Data'!G2628,0),MAX('DDD Model Calculations'!$D$20-AVERAGE('Weather Data'!G2627,'Weather Data'!G2629),0))</f>
        <v>19.799999952316284</v>
      </c>
      <c r="L2628" s="2">
        <f t="shared" si="205"/>
        <v>44266</v>
      </c>
      <c r="M2628">
        <f t="shared" si="206"/>
        <v>27534.10000345856</v>
      </c>
      <c r="N2628">
        <f t="shared" si="207"/>
        <v>28853.699991293252</v>
      </c>
      <c r="O2628">
        <f t="shared" si="208"/>
        <v>33250.300002418458</v>
      </c>
      <c r="P2628">
        <f t="shared" si="209"/>
        <v>40807.649999260902</v>
      </c>
    </row>
    <row r="2629" spans="1:16" x14ac:dyDescent="0.4">
      <c r="A2629" s="1">
        <v>2021</v>
      </c>
      <c r="B2629" s="1">
        <v>3</v>
      </c>
      <c r="C2629" s="1">
        <v>12</v>
      </c>
      <c r="D2629" s="1">
        <v>3.2999999523162842</v>
      </c>
      <c r="E2629" s="1">
        <v>3.0999999046325679</v>
      </c>
      <c r="F2629" s="1">
        <v>-0.20000000298023221</v>
      </c>
      <c r="G2629" s="1">
        <v>-7.8000001907348633</v>
      </c>
      <c r="H2629">
        <f>IF(D2629&lt;&gt;"",MAX('DDD Model Calculations'!$D$20-'Weather Data'!D2629,0),MAX('DDD Model Calculations'!$D$20-AVERAGE('Weather Data'!D2628,'Weather Data'!D2630),0))</f>
        <v>14.700000047683716</v>
      </c>
      <c r="I2629">
        <f>IF(E2629&lt;&gt;"",MAX('DDD Model Calculations'!$D$20-'Weather Data'!E2629,0),MAX('DDD Model Calculations'!$D$20-AVERAGE('Weather Data'!E2628,'Weather Data'!E2630),0))</f>
        <v>14.900000095367432</v>
      </c>
      <c r="J2629">
        <f>IF(F2629&lt;&gt;"",MAX('DDD Model Calculations'!$D$20-'Weather Data'!F2629,0),MAX('DDD Model Calculations'!$D$20-AVERAGE('Weather Data'!F2628,'Weather Data'!F2630),0))</f>
        <v>18.200000002980232</v>
      </c>
      <c r="K2629">
        <f>IF(G2629&lt;&gt;"",MAX('DDD Model Calculations'!$D$20-'Weather Data'!G2629,0),MAX('DDD Model Calculations'!$D$20-AVERAGE('Weather Data'!G2628,'Weather Data'!G2630),0))</f>
        <v>25.800000190734863</v>
      </c>
      <c r="L2629" s="2">
        <f t="shared" si="205"/>
        <v>44267</v>
      </c>
      <c r="M2629">
        <f t="shared" si="206"/>
        <v>27548.800003506243</v>
      </c>
      <c r="N2629">
        <f t="shared" si="207"/>
        <v>28868.599991388619</v>
      </c>
      <c r="O2629">
        <f t="shared" si="208"/>
        <v>33268.500002421439</v>
      </c>
      <c r="P2629">
        <f t="shared" si="209"/>
        <v>40833.449999451637</v>
      </c>
    </row>
    <row r="2630" spans="1:16" x14ac:dyDescent="0.4">
      <c r="A2630" s="1">
        <v>2021</v>
      </c>
      <c r="B2630" s="1">
        <v>3</v>
      </c>
      <c r="C2630" s="1">
        <v>13</v>
      </c>
      <c r="D2630" s="1">
        <v>-0.69999998807907104</v>
      </c>
      <c r="E2630" s="1">
        <v>0.10000000149011611</v>
      </c>
      <c r="F2630" s="1">
        <v>-4.8000001907348633</v>
      </c>
      <c r="G2630" s="1">
        <v>-0.89999997615814209</v>
      </c>
      <c r="H2630">
        <f>IF(D2630&lt;&gt;"",MAX('DDD Model Calculations'!$D$20-'Weather Data'!D2630,0),MAX('DDD Model Calculations'!$D$20-AVERAGE('Weather Data'!D2629,'Weather Data'!D2631),0))</f>
        <v>18.699999988079071</v>
      </c>
      <c r="I2630">
        <f>IF(E2630&lt;&gt;"",MAX('DDD Model Calculations'!$D$20-'Weather Data'!E2630,0),MAX('DDD Model Calculations'!$D$20-AVERAGE('Weather Data'!E2629,'Weather Data'!E2631),0))</f>
        <v>17.899999998509884</v>
      </c>
      <c r="J2630">
        <f>IF(F2630&lt;&gt;"",MAX('DDD Model Calculations'!$D$20-'Weather Data'!F2630,0),MAX('DDD Model Calculations'!$D$20-AVERAGE('Weather Data'!F2629,'Weather Data'!F2631),0))</f>
        <v>22.800000190734863</v>
      </c>
      <c r="K2630">
        <f>IF(G2630&lt;&gt;"",MAX('DDD Model Calculations'!$D$20-'Weather Data'!G2630,0),MAX('DDD Model Calculations'!$D$20-AVERAGE('Weather Data'!G2629,'Weather Data'!G2631),0))</f>
        <v>18.899999976158142</v>
      </c>
      <c r="L2630" s="2">
        <f t="shared" si="205"/>
        <v>44268</v>
      </c>
      <c r="M2630">
        <f t="shared" si="206"/>
        <v>27567.500003494322</v>
      </c>
      <c r="N2630">
        <f t="shared" si="207"/>
        <v>28886.499991387129</v>
      </c>
      <c r="O2630">
        <f t="shared" si="208"/>
        <v>33291.300002612174</v>
      </c>
      <c r="P2630">
        <f t="shared" si="209"/>
        <v>40852.349999427795</v>
      </c>
    </row>
    <row r="2631" spans="1:16" x14ac:dyDescent="0.4">
      <c r="A2631" s="1">
        <v>2021</v>
      </c>
      <c r="B2631" s="1">
        <v>3</v>
      </c>
      <c r="C2631" s="1">
        <v>14</v>
      </c>
      <c r="D2631" s="1">
        <v>-1.299999952316284</v>
      </c>
      <c r="E2631" s="1">
        <v>-1</v>
      </c>
      <c r="F2631" s="1">
        <v>-6.5999999046325684</v>
      </c>
      <c r="G2631" s="1">
        <v>-4.3000001907348633</v>
      </c>
      <c r="H2631">
        <f>IF(D2631&lt;&gt;"",MAX('DDD Model Calculations'!$D$20-'Weather Data'!D2631,0),MAX('DDD Model Calculations'!$D$20-AVERAGE('Weather Data'!D2630,'Weather Data'!D2632),0))</f>
        <v>19.299999952316284</v>
      </c>
      <c r="I2631">
        <f>IF(E2631&lt;&gt;"",MAX('DDD Model Calculations'!$D$20-'Weather Data'!E2631,0),MAX('DDD Model Calculations'!$D$20-AVERAGE('Weather Data'!E2630,'Weather Data'!E2632),0))</f>
        <v>19</v>
      </c>
      <c r="J2631">
        <f>IF(F2631&lt;&gt;"",MAX('DDD Model Calculations'!$D$20-'Weather Data'!F2631,0),MAX('DDD Model Calculations'!$D$20-AVERAGE('Weather Data'!F2630,'Weather Data'!F2632),0))</f>
        <v>24.599999904632568</v>
      </c>
      <c r="K2631">
        <f>IF(G2631&lt;&gt;"",MAX('DDD Model Calculations'!$D$20-'Weather Data'!G2631,0),MAX('DDD Model Calculations'!$D$20-AVERAGE('Weather Data'!G2630,'Weather Data'!G2632),0))</f>
        <v>22.300000190734863</v>
      </c>
      <c r="L2631" s="2">
        <f t="shared" si="205"/>
        <v>44269</v>
      </c>
      <c r="M2631">
        <f t="shared" si="206"/>
        <v>27586.800003446639</v>
      </c>
      <c r="N2631">
        <f t="shared" si="207"/>
        <v>28905.499991387129</v>
      </c>
      <c r="O2631">
        <f t="shared" si="208"/>
        <v>33315.900002516806</v>
      </c>
      <c r="P2631">
        <f t="shared" si="209"/>
        <v>40874.64999961853</v>
      </c>
    </row>
    <row r="2632" spans="1:16" x14ac:dyDescent="0.4">
      <c r="A2632" s="1">
        <v>2021</v>
      </c>
      <c r="B2632" s="1">
        <v>3</v>
      </c>
      <c r="C2632" s="1">
        <v>15</v>
      </c>
      <c r="D2632" s="1">
        <v>-5</v>
      </c>
      <c r="E2632" s="1">
        <v>-3.5</v>
      </c>
      <c r="F2632" s="1">
        <v>-10.10000038146973</v>
      </c>
      <c r="G2632" s="1">
        <v>-5.1999998092651367</v>
      </c>
      <c r="H2632">
        <f>IF(D2632&lt;&gt;"",MAX('DDD Model Calculations'!$D$20-'Weather Data'!D2632,0),MAX('DDD Model Calculations'!$D$20-AVERAGE('Weather Data'!D2631,'Weather Data'!D2633),0))</f>
        <v>23</v>
      </c>
      <c r="I2632">
        <f>IF(E2632&lt;&gt;"",MAX('DDD Model Calculations'!$D$20-'Weather Data'!E2632,0),MAX('DDD Model Calculations'!$D$20-AVERAGE('Weather Data'!E2631,'Weather Data'!E2633),0))</f>
        <v>21.5</v>
      </c>
      <c r="J2632">
        <f>IF(F2632&lt;&gt;"",MAX('DDD Model Calculations'!$D$20-'Weather Data'!F2632,0),MAX('DDD Model Calculations'!$D$20-AVERAGE('Weather Data'!F2631,'Weather Data'!F2633),0))</f>
        <v>28.10000038146973</v>
      </c>
      <c r="K2632">
        <f>IF(G2632&lt;&gt;"",MAX('DDD Model Calculations'!$D$20-'Weather Data'!G2632,0),MAX('DDD Model Calculations'!$D$20-AVERAGE('Weather Data'!G2631,'Weather Data'!G2633),0))</f>
        <v>23.199999809265137</v>
      </c>
      <c r="L2632" s="2">
        <f t="shared" si="205"/>
        <v>44270</v>
      </c>
      <c r="M2632">
        <f t="shared" si="206"/>
        <v>27609.800003446639</v>
      </c>
      <c r="N2632">
        <f t="shared" si="207"/>
        <v>28926.999991387129</v>
      </c>
      <c r="O2632">
        <f t="shared" si="208"/>
        <v>33344.000002898276</v>
      </c>
      <c r="P2632">
        <f t="shared" si="209"/>
        <v>40897.849999427795</v>
      </c>
    </row>
    <row r="2633" spans="1:16" x14ac:dyDescent="0.4">
      <c r="A2633" s="1">
        <v>2021</v>
      </c>
      <c r="B2633" s="1">
        <v>3</v>
      </c>
      <c r="C2633" s="1">
        <v>16</v>
      </c>
      <c r="D2633" s="1">
        <v>0.80000001192092896</v>
      </c>
      <c r="E2633" s="1">
        <v>1</v>
      </c>
      <c r="F2633" s="1">
        <v>-4.0999999046325684</v>
      </c>
      <c r="G2633" s="1">
        <v>-1.1000000238418579</v>
      </c>
      <c r="H2633">
        <f>IF(D2633&lt;&gt;"",MAX('DDD Model Calculations'!$D$20-'Weather Data'!D2633,0),MAX('DDD Model Calculations'!$D$20-AVERAGE('Weather Data'!D2632,'Weather Data'!D2634),0))</f>
        <v>17.199999988079071</v>
      </c>
      <c r="I2633">
        <f>IF(E2633&lt;&gt;"",MAX('DDD Model Calculations'!$D$20-'Weather Data'!E2633,0),MAX('DDD Model Calculations'!$D$20-AVERAGE('Weather Data'!E2632,'Weather Data'!E2634),0))</f>
        <v>17</v>
      </c>
      <c r="J2633">
        <f>IF(F2633&lt;&gt;"",MAX('DDD Model Calculations'!$D$20-'Weather Data'!F2633,0),MAX('DDD Model Calculations'!$D$20-AVERAGE('Weather Data'!F2632,'Weather Data'!F2634),0))</f>
        <v>22.099999904632568</v>
      </c>
      <c r="K2633">
        <f>IF(G2633&lt;&gt;"",MAX('DDD Model Calculations'!$D$20-'Weather Data'!G2633,0),MAX('DDD Model Calculations'!$D$20-AVERAGE('Weather Data'!G2632,'Weather Data'!G2634),0))</f>
        <v>19.100000023841858</v>
      </c>
      <c r="L2633" s="2">
        <f t="shared" si="205"/>
        <v>44271</v>
      </c>
      <c r="M2633">
        <f t="shared" si="206"/>
        <v>27627.000003434718</v>
      </c>
      <c r="N2633">
        <f t="shared" si="207"/>
        <v>28943.999991387129</v>
      </c>
      <c r="O2633">
        <f t="shared" si="208"/>
        <v>33366.100002802908</v>
      </c>
      <c r="P2633">
        <f t="shared" si="209"/>
        <v>40916.949999451637</v>
      </c>
    </row>
    <row r="2634" spans="1:16" x14ac:dyDescent="0.4">
      <c r="A2634" s="1">
        <v>2021</v>
      </c>
      <c r="B2634" s="1">
        <v>3</v>
      </c>
      <c r="C2634" s="1">
        <v>17</v>
      </c>
      <c r="D2634" s="1">
        <v>5.0999999046325684</v>
      </c>
      <c r="E2634" s="1">
        <v>6.1999998092651367</v>
      </c>
      <c r="F2634" s="1">
        <v>0.89999997615814209</v>
      </c>
      <c r="G2634" s="1">
        <v>3.5999999046325679</v>
      </c>
      <c r="H2634">
        <f>IF(D2634&lt;&gt;"",MAX('DDD Model Calculations'!$D$20-'Weather Data'!D2634,0),MAX('DDD Model Calculations'!$D$20-AVERAGE('Weather Data'!D2633,'Weather Data'!D2635),0))</f>
        <v>12.900000095367432</v>
      </c>
      <c r="I2634">
        <f>IF(E2634&lt;&gt;"",MAX('DDD Model Calculations'!$D$20-'Weather Data'!E2634,0),MAX('DDD Model Calculations'!$D$20-AVERAGE('Weather Data'!E2633,'Weather Data'!E2635),0))</f>
        <v>11.800000190734863</v>
      </c>
      <c r="J2634">
        <f>IF(F2634&lt;&gt;"",MAX('DDD Model Calculations'!$D$20-'Weather Data'!F2634,0),MAX('DDD Model Calculations'!$D$20-AVERAGE('Weather Data'!F2633,'Weather Data'!F2635),0))</f>
        <v>17.100000023841858</v>
      </c>
      <c r="K2634">
        <f>IF(G2634&lt;&gt;"",MAX('DDD Model Calculations'!$D$20-'Weather Data'!G2634,0),MAX('DDD Model Calculations'!$D$20-AVERAGE('Weather Data'!G2633,'Weather Data'!G2635),0))</f>
        <v>14.400000095367432</v>
      </c>
      <c r="L2634" s="2">
        <f t="shared" si="205"/>
        <v>44272</v>
      </c>
      <c r="M2634">
        <f t="shared" si="206"/>
        <v>27639.900003530085</v>
      </c>
      <c r="N2634">
        <f t="shared" si="207"/>
        <v>28955.799991577864</v>
      </c>
      <c r="O2634">
        <f t="shared" si="208"/>
        <v>33383.20000282675</v>
      </c>
      <c r="P2634">
        <f t="shared" si="209"/>
        <v>40931.349999547005</v>
      </c>
    </row>
    <row r="2635" spans="1:16" x14ac:dyDescent="0.4">
      <c r="A2635" s="1">
        <v>2021</v>
      </c>
      <c r="B2635" s="1">
        <v>3</v>
      </c>
      <c r="C2635" s="1">
        <v>18</v>
      </c>
      <c r="D2635" s="1">
        <v>2.2999999523162842</v>
      </c>
      <c r="E2635" s="1">
        <v>2.2000000476837158</v>
      </c>
      <c r="F2635" s="1">
        <v>-0.5</v>
      </c>
      <c r="G2635" s="1">
        <v>-0.80000001192092896</v>
      </c>
      <c r="H2635">
        <f>IF(D2635&lt;&gt;"",MAX('DDD Model Calculations'!$D$20-'Weather Data'!D2635,0),MAX('DDD Model Calculations'!$D$20-AVERAGE('Weather Data'!D2634,'Weather Data'!D2636),0))</f>
        <v>15.700000047683716</v>
      </c>
      <c r="I2635">
        <f>IF(E2635&lt;&gt;"",MAX('DDD Model Calculations'!$D$20-'Weather Data'!E2635,0),MAX('DDD Model Calculations'!$D$20-AVERAGE('Weather Data'!E2634,'Weather Data'!E2636),0))</f>
        <v>15.799999952316284</v>
      </c>
      <c r="J2635">
        <f>IF(F2635&lt;&gt;"",MAX('DDD Model Calculations'!$D$20-'Weather Data'!F2635,0),MAX('DDD Model Calculations'!$D$20-AVERAGE('Weather Data'!F2634,'Weather Data'!F2636),0))</f>
        <v>18.5</v>
      </c>
      <c r="K2635">
        <f>IF(G2635&lt;&gt;"",MAX('DDD Model Calculations'!$D$20-'Weather Data'!G2635,0),MAX('DDD Model Calculations'!$D$20-AVERAGE('Weather Data'!G2634,'Weather Data'!G2636),0))</f>
        <v>18.800000011920929</v>
      </c>
      <c r="L2635" s="2">
        <f t="shared" si="205"/>
        <v>44273</v>
      </c>
      <c r="M2635">
        <f t="shared" si="206"/>
        <v>27655.600003577769</v>
      </c>
      <c r="N2635">
        <f t="shared" si="207"/>
        <v>28971.59999153018</v>
      </c>
      <c r="O2635">
        <f t="shared" si="208"/>
        <v>33401.70000282675</v>
      </c>
      <c r="P2635">
        <f t="shared" si="209"/>
        <v>40950.149999558926</v>
      </c>
    </row>
    <row r="2636" spans="1:16" x14ac:dyDescent="0.4">
      <c r="A2636" s="1">
        <v>2021</v>
      </c>
      <c r="B2636" s="1">
        <v>3</v>
      </c>
      <c r="C2636" s="1">
        <v>19</v>
      </c>
      <c r="D2636" s="1">
        <v>-0.80000001192092896</v>
      </c>
      <c r="E2636" s="1">
        <v>0.60000002384185791</v>
      </c>
      <c r="F2636" s="1">
        <v>-4</v>
      </c>
      <c r="G2636" s="1">
        <v>2.4000000953674321</v>
      </c>
      <c r="H2636">
        <f>IF(D2636&lt;&gt;"",MAX('DDD Model Calculations'!$D$20-'Weather Data'!D2636,0),MAX('DDD Model Calculations'!$D$20-AVERAGE('Weather Data'!D2635,'Weather Data'!D2637),0))</f>
        <v>18.800000011920929</v>
      </c>
      <c r="I2636">
        <f>IF(E2636&lt;&gt;"",MAX('DDD Model Calculations'!$D$20-'Weather Data'!E2636,0),MAX('DDD Model Calculations'!$D$20-AVERAGE('Weather Data'!E2635,'Weather Data'!E2637),0))</f>
        <v>17.399999976158142</v>
      </c>
      <c r="J2636">
        <f>IF(F2636&lt;&gt;"",MAX('DDD Model Calculations'!$D$20-'Weather Data'!F2636,0),MAX('DDD Model Calculations'!$D$20-AVERAGE('Weather Data'!F2635,'Weather Data'!F2637),0))</f>
        <v>22</v>
      </c>
      <c r="K2636">
        <f>IF(G2636&lt;&gt;"",MAX('DDD Model Calculations'!$D$20-'Weather Data'!G2636,0),MAX('DDD Model Calculations'!$D$20-AVERAGE('Weather Data'!G2635,'Weather Data'!G2637),0))</f>
        <v>15.599999904632568</v>
      </c>
      <c r="L2636" s="2">
        <f t="shared" si="205"/>
        <v>44274</v>
      </c>
      <c r="M2636">
        <f t="shared" si="206"/>
        <v>27674.40000358969</v>
      </c>
      <c r="N2636">
        <f t="shared" si="207"/>
        <v>28988.999991506338</v>
      </c>
      <c r="O2636">
        <f t="shared" si="208"/>
        <v>33423.70000282675</v>
      </c>
      <c r="P2636">
        <f t="shared" si="209"/>
        <v>40965.749999463558</v>
      </c>
    </row>
    <row r="2637" spans="1:16" x14ac:dyDescent="0.4">
      <c r="A2637" s="1">
        <v>2021</v>
      </c>
      <c r="B2637" s="1">
        <v>3</v>
      </c>
      <c r="C2637" s="1">
        <v>20</v>
      </c>
      <c r="D2637" s="1">
        <v>6.3000001907348633</v>
      </c>
      <c r="E2637" s="1">
        <v>3</v>
      </c>
      <c r="F2637" s="1">
        <v>4.1999998092651367</v>
      </c>
      <c r="G2637" s="1">
        <v>2.9000000953674321</v>
      </c>
      <c r="H2637">
        <f>IF(D2637&lt;&gt;"",MAX('DDD Model Calculations'!$D$20-'Weather Data'!D2637,0),MAX('DDD Model Calculations'!$D$20-AVERAGE('Weather Data'!D2636,'Weather Data'!D2638),0))</f>
        <v>11.699999809265137</v>
      </c>
      <c r="I2637">
        <f>IF(E2637&lt;&gt;"",MAX('DDD Model Calculations'!$D$20-'Weather Data'!E2637,0),MAX('DDD Model Calculations'!$D$20-AVERAGE('Weather Data'!E2636,'Weather Data'!E2638),0))</f>
        <v>15</v>
      </c>
      <c r="J2637">
        <f>IF(F2637&lt;&gt;"",MAX('DDD Model Calculations'!$D$20-'Weather Data'!F2637,0),MAX('DDD Model Calculations'!$D$20-AVERAGE('Weather Data'!F2636,'Weather Data'!F2638),0))</f>
        <v>13.800000190734863</v>
      </c>
      <c r="K2637">
        <f>IF(G2637&lt;&gt;"",MAX('DDD Model Calculations'!$D$20-'Weather Data'!G2637,0),MAX('DDD Model Calculations'!$D$20-AVERAGE('Weather Data'!G2636,'Weather Data'!G2638),0))</f>
        <v>15.099999904632568</v>
      </c>
      <c r="L2637" s="2">
        <f t="shared" si="205"/>
        <v>44275</v>
      </c>
      <c r="M2637">
        <f t="shared" si="206"/>
        <v>27686.100003398955</v>
      </c>
      <c r="N2637">
        <f t="shared" si="207"/>
        <v>29003.999991506338</v>
      </c>
      <c r="O2637">
        <f t="shared" si="208"/>
        <v>33437.500003017485</v>
      </c>
      <c r="P2637">
        <f t="shared" si="209"/>
        <v>40980.849999368191</v>
      </c>
    </row>
    <row r="2638" spans="1:16" x14ac:dyDescent="0.4">
      <c r="A2638" s="1">
        <v>2021</v>
      </c>
      <c r="B2638" s="1">
        <v>3</v>
      </c>
      <c r="C2638" s="1">
        <v>21</v>
      </c>
      <c r="D2638" s="1">
        <v>6.5</v>
      </c>
      <c r="E2638" s="1">
        <v>6.3000001907348633</v>
      </c>
      <c r="F2638" s="1">
        <v>6</v>
      </c>
      <c r="G2638" s="1">
        <v>7</v>
      </c>
      <c r="H2638">
        <f>IF(D2638&lt;&gt;"",MAX('DDD Model Calculations'!$D$20-'Weather Data'!D2638,0),MAX('DDD Model Calculations'!$D$20-AVERAGE('Weather Data'!D2637,'Weather Data'!D2639),0))</f>
        <v>11.5</v>
      </c>
      <c r="I2638">
        <f>IF(E2638&lt;&gt;"",MAX('DDD Model Calculations'!$D$20-'Weather Data'!E2638,0),MAX('DDD Model Calculations'!$D$20-AVERAGE('Weather Data'!E2637,'Weather Data'!E2639),0))</f>
        <v>11.699999809265137</v>
      </c>
      <c r="J2638">
        <f>IF(F2638&lt;&gt;"",MAX('DDD Model Calculations'!$D$20-'Weather Data'!F2638,0),MAX('DDD Model Calculations'!$D$20-AVERAGE('Weather Data'!F2637,'Weather Data'!F2639),0))</f>
        <v>12</v>
      </c>
      <c r="K2638">
        <f>IF(G2638&lt;&gt;"",MAX('DDD Model Calculations'!$D$20-'Weather Data'!G2638,0),MAX('DDD Model Calculations'!$D$20-AVERAGE('Weather Data'!G2637,'Weather Data'!G2639),0))</f>
        <v>11</v>
      </c>
      <c r="L2638" s="2">
        <f t="shared" si="205"/>
        <v>44276</v>
      </c>
      <c r="M2638">
        <f t="shared" si="206"/>
        <v>27697.600003398955</v>
      </c>
      <c r="N2638">
        <f t="shared" si="207"/>
        <v>29015.699991315603</v>
      </c>
      <c r="O2638">
        <f t="shared" si="208"/>
        <v>33449.500003017485</v>
      </c>
      <c r="P2638">
        <f t="shared" si="209"/>
        <v>40991.849999368191</v>
      </c>
    </row>
    <row r="2639" spans="1:16" x14ac:dyDescent="0.4">
      <c r="A2639" s="1">
        <v>2021</v>
      </c>
      <c r="B2639" s="1">
        <v>3</v>
      </c>
      <c r="C2639" s="1">
        <v>22</v>
      </c>
      <c r="D2639" s="1">
        <v>7.5999999046325684</v>
      </c>
      <c r="E2639" s="1">
        <v>9.6999998092651367</v>
      </c>
      <c r="F2639" s="1">
        <v>7</v>
      </c>
      <c r="G2639" s="1">
        <v>3.2999999523162842</v>
      </c>
      <c r="H2639">
        <f>IF(D2639&lt;&gt;"",MAX('DDD Model Calculations'!$D$20-'Weather Data'!D2639,0),MAX('DDD Model Calculations'!$D$20-AVERAGE('Weather Data'!D2638,'Weather Data'!D2640),0))</f>
        <v>10.400000095367432</v>
      </c>
      <c r="I2639">
        <f>IF(E2639&lt;&gt;"",MAX('DDD Model Calculations'!$D$20-'Weather Data'!E2639,0),MAX('DDD Model Calculations'!$D$20-AVERAGE('Weather Data'!E2638,'Weather Data'!E2640),0))</f>
        <v>8.3000001907348633</v>
      </c>
      <c r="J2639">
        <f>IF(F2639&lt;&gt;"",MAX('DDD Model Calculations'!$D$20-'Weather Data'!F2639,0),MAX('DDD Model Calculations'!$D$20-AVERAGE('Weather Data'!F2638,'Weather Data'!F2640),0))</f>
        <v>11</v>
      </c>
      <c r="K2639">
        <f>IF(G2639&lt;&gt;"",MAX('DDD Model Calculations'!$D$20-'Weather Data'!G2639,0),MAX('DDD Model Calculations'!$D$20-AVERAGE('Weather Data'!G2638,'Weather Data'!G2640),0))</f>
        <v>14.700000047683716</v>
      </c>
      <c r="L2639" s="2">
        <f t="shared" si="205"/>
        <v>44277</v>
      </c>
      <c r="M2639">
        <f t="shared" si="206"/>
        <v>27708.000003494322</v>
      </c>
      <c r="N2639">
        <f t="shared" si="207"/>
        <v>29023.999991506338</v>
      </c>
      <c r="O2639">
        <f t="shared" si="208"/>
        <v>33460.500003017485</v>
      </c>
      <c r="P2639">
        <f t="shared" si="209"/>
        <v>41006.549999415874</v>
      </c>
    </row>
    <row r="2640" spans="1:16" x14ac:dyDescent="0.4">
      <c r="A2640" s="1">
        <v>2021</v>
      </c>
      <c r="B2640" s="1">
        <v>3</v>
      </c>
      <c r="C2640" s="1">
        <v>23</v>
      </c>
      <c r="D2640" s="1">
        <v>8.1999998092651367</v>
      </c>
      <c r="E2640" s="1">
        <v>10.39999961853027</v>
      </c>
      <c r="F2640" s="1">
        <v>9.5</v>
      </c>
      <c r="G2640" s="1">
        <v>2.2000000476837158</v>
      </c>
      <c r="H2640">
        <f>IF(D2640&lt;&gt;"",MAX('DDD Model Calculations'!$D$20-'Weather Data'!D2640,0),MAX('DDD Model Calculations'!$D$20-AVERAGE('Weather Data'!D2639,'Weather Data'!D2641),0))</f>
        <v>9.8000001907348633</v>
      </c>
      <c r="I2640">
        <f>IF(E2640&lt;&gt;"",MAX('DDD Model Calculations'!$D$20-'Weather Data'!E2640,0),MAX('DDD Model Calculations'!$D$20-AVERAGE('Weather Data'!E2639,'Weather Data'!E2641),0))</f>
        <v>7.6000003814697301</v>
      </c>
      <c r="J2640">
        <f>IF(F2640&lt;&gt;"",MAX('DDD Model Calculations'!$D$20-'Weather Data'!F2640,0),MAX('DDD Model Calculations'!$D$20-AVERAGE('Weather Data'!F2639,'Weather Data'!F2641),0))</f>
        <v>8.5</v>
      </c>
      <c r="K2640">
        <f>IF(G2640&lt;&gt;"",MAX('DDD Model Calculations'!$D$20-'Weather Data'!G2640,0),MAX('DDD Model Calculations'!$D$20-AVERAGE('Weather Data'!G2639,'Weather Data'!G2641),0))</f>
        <v>15.799999952316284</v>
      </c>
      <c r="L2640" s="2">
        <f t="shared" si="205"/>
        <v>44278</v>
      </c>
      <c r="M2640">
        <f t="shared" si="206"/>
        <v>27717.800003685057</v>
      </c>
      <c r="N2640">
        <f t="shared" si="207"/>
        <v>29031.599991887808</v>
      </c>
      <c r="O2640">
        <f t="shared" si="208"/>
        <v>33469.000003017485</v>
      </c>
      <c r="P2640">
        <f t="shared" si="209"/>
        <v>41022.349999368191</v>
      </c>
    </row>
    <row r="2641" spans="1:16" x14ac:dyDescent="0.4">
      <c r="A2641" s="1">
        <v>2021</v>
      </c>
      <c r="B2641" s="1">
        <v>3</v>
      </c>
      <c r="C2641" s="1">
        <v>24</v>
      </c>
      <c r="D2641" s="1">
        <v>12.10000038146973</v>
      </c>
      <c r="E2641" s="1">
        <v>13.80000019073486</v>
      </c>
      <c r="F2641" s="1">
        <v>7.0999999046325684</v>
      </c>
      <c r="G2641" s="1">
        <v>-0.30000001192092901</v>
      </c>
      <c r="H2641">
        <f>IF(D2641&lt;&gt;"",MAX('DDD Model Calculations'!$D$20-'Weather Data'!D2641,0),MAX('DDD Model Calculations'!$D$20-AVERAGE('Weather Data'!D2640,'Weather Data'!D2642),0))</f>
        <v>5.8999996185302699</v>
      </c>
      <c r="I2641">
        <f>IF(E2641&lt;&gt;"",MAX('DDD Model Calculations'!$D$20-'Weather Data'!E2641,0),MAX('DDD Model Calculations'!$D$20-AVERAGE('Weather Data'!E2640,'Weather Data'!E2642),0))</f>
        <v>4.1999998092651403</v>
      </c>
      <c r="J2641">
        <f>IF(F2641&lt;&gt;"",MAX('DDD Model Calculations'!$D$20-'Weather Data'!F2641,0),MAX('DDD Model Calculations'!$D$20-AVERAGE('Weather Data'!F2640,'Weather Data'!F2642),0))</f>
        <v>10.900000095367432</v>
      </c>
      <c r="K2641">
        <f>IF(G2641&lt;&gt;"",MAX('DDD Model Calculations'!$D$20-'Weather Data'!G2641,0),MAX('DDD Model Calculations'!$D$20-AVERAGE('Weather Data'!G2640,'Weather Data'!G2642),0))</f>
        <v>18.300000011920929</v>
      </c>
      <c r="L2641" s="2">
        <f t="shared" si="205"/>
        <v>44279</v>
      </c>
      <c r="M2641">
        <f t="shared" si="206"/>
        <v>27723.700003303587</v>
      </c>
      <c r="N2641">
        <f t="shared" si="207"/>
        <v>29035.799991697073</v>
      </c>
      <c r="O2641">
        <f t="shared" si="208"/>
        <v>33479.900003112853</v>
      </c>
      <c r="P2641">
        <f t="shared" si="209"/>
        <v>41040.649999380112</v>
      </c>
    </row>
    <row r="2642" spans="1:16" x14ac:dyDescent="0.4">
      <c r="A2642" s="1">
        <v>2021</v>
      </c>
      <c r="B2642" s="1">
        <v>3</v>
      </c>
      <c r="C2642" s="1">
        <v>25</v>
      </c>
      <c r="D2642" s="1">
        <v>14.5</v>
      </c>
      <c r="E2642" s="1">
        <v>13.5</v>
      </c>
      <c r="F2642" s="1">
        <v>13.60000038146973</v>
      </c>
      <c r="G2642" s="1">
        <v>-4.9000000953674316</v>
      </c>
      <c r="H2642">
        <f>IF(D2642&lt;&gt;"",MAX('DDD Model Calculations'!$D$20-'Weather Data'!D2642,0),MAX('DDD Model Calculations'!$D$20-AVERAGE('Weather Data'!D2641,'Weather Data'!D2643),0))</f>
        <v>3.5</v>
      </c>
      <c r="I2642">
        <f>IF(E2642&lt;&gt;"",MAX('DDD Model Calculations'!$D$20-'Weather Data'!E2642,0),MAX('DDD Model Calculations'!$D$20-AVERAGE('Weather Data'!E2641,'Weather Data'!E2643),0))</f>
        <v>4.5</v>
      </c>
      <c r="J2642">
        <f>IF(F2642&lt;&gt;"",MAX('DDD Model Calculations'!$D$20-'Weather Data'!F2642,0),MAX('DDD Model Calculations'!$D$20-AVERAGE('Weather Data'!F2641,'Weather Data'!F2643),0))</f>
        <v>4.3999996185302699</v>
      </c>
      <c r="K2642">
        <f>IF(G2642&lt;&gt;"",MAX('DDD Model Calculations'!$D$20-'Weather Data'!G2642,0),MAX('DDD Model Calculations'!$D$20-AVERAGE('Weather Data'!G2641,'Weather Data'!G2643),0))</f>
        <v>22.900000095367432</v>
      </c>
      <c r="L2642" s="2">
        <f t="shared" si="205"/>
        <v>44280</v>
      </c>
      <c r="M2642">
        <f t="shared" si="206"/>
        <v>27727.200003303587</v>
      </c>
      <c r="N2642">
        <f t="shared" si="207"/>
        <v>29040.299991697073</v>
      </c>
      <c r="O2642">
        <f t="shared" si="208"/>
        <v>33484.300002731383</v>
      </c>
      <c r="P2642">
        <f t="shared" si="209"/>
        <v>41063.549999475479</v>
      </c>
    </row>
    <row r="2643" spans="1:16" x14ac:dyDescent="0.4">
      <c r="A2643" s="1">
        <v>2021</v>
      </c>
      <c r="B2643" s="1">
        <v>3</v>
      </c>
      <c r="C2643" s="1">
        <v>26</v>
      </c>
      <c r="D2643" s="1">
        <v>6.9000000953674316</v>
      </c>
      <c r="E2643" s="1">
        <v>7.5999999046325684</v>
      </c>
      <c r="F2643" s="1">
        <v>4.5</v>
      </c>
      <c r="G2643" s="1">
        <v>-2.5</v>
      </c>
      <c r="H2643">
        <f>IF(D2643&lt;&gt;"",MAX('DDD Model Calculations'!$D$20-'Weather Data'!D2643,0),MAX('DDD Model Calculations'!$D$20-AVERAGE('Weather Data'!D2642,'Weather Data'!D2644),0))</f>
        <v>11.099999904632568</v>
      </c>
      <c r="I2643">
        <f>IF(E2643&lt;&gt;"",MAX('DDD Model Calculations'!$D$20-'Weather Data'!E2643,0),MAX('DDD Model Calculations'!$D$20-AVERAGE('Weather Data'!E2642,'Weather Data'!E2644),0))</f>
        <v>10.400000095367432</v>
      </c>
      <c r="J2643">
        <f>IF(F2643&lt;&gt;"",MAX('DDD Model Calculations'!$D$20-'Weather Data'!F2643,0),MAX('DDD Model Calculations'!$D$20-AVERAGE('Weather Data'!F2642,'Weather Data'!F2644),0))</f>
        <v>13.5</v>
      </c>
      <c r="K2643">
        <f>IF(G2643&lt;&gt;"",MAX('DDD Model Calculations'!$D$20-'Weather Data'!G2643,0),MAX('DDD Model Calculations'!$D$20-AVERAGE('Weather Data'!G2642,'Weather Data'!G2644),0))</f>
        <v>20.5</v>
      </c>
      <c r="L2643" s="2">
        <f t="shared" si="205"/>
        <v>44281</v>
      </c>
      <c r="M2643">
        <f t="shared" si="206"/>
        <v>27738.30000320822</v>
      </c>
      <c r="N2643">
        <f t="shared" si="207"/>
        <v>29050.69999179244</v>
      </c>
      <c r="O2643">
        <f t="shared" si="208"/>
        <v>33497.800002731383</v>
      </c>
      <c r="P2643">
        <f t="shared" si="209"/>
        <v>41084.049999475479</v>
      </c>
    </row>
    <row r="2644" spans="1:16" x14ac:dyDescent="0.4">
      <c r="A2644" s="1">
        <v>2021</v>
      </c>
      <c r="B2644" s="1">
        <v>3</v>
      </c>
      <c r="C2644" s="1">
        <v>27</v>
      </c>
      <c r="D2644" s="1">
        <v>5.8000001907348633</v>
      </c>
      <c r="E2644" s="1">
        <v>8.5</v>
      </c>
      <c r="F2644" s="1">
        <v>1.799999952316284</v>
      </c>
      <c r="G2644" s="1">
        <v>-3.5999999046325679</v>
      </c>
      <c r="H2644">
        <f>IF(D2644&lt;&gt;"",MAX('DDD Model Calculations'!$D$20-'Weather Data'!D2644,0),MAX('DDD Model Calculations'!$D$20-AVERAGE('Weather Data'!D2643,'Weather Data'!D2645),0))</f>
        <v>12.199999809265137</v>
      </c>
      <c r="I2644">
        <f>IF(E2644&lt;&gt;"",MAX('DDD Model Calculations'!$D$20-'Weather Data'!E2644,0),MAX('DDD Model Calculations'!$D$20-AVERAGE('Weather Data'!E2643,'Weather Data'!E2645),0))</f>
        <v>9.5</v>
      </c>
      <c r="J2644">
        <f>IF(F2644&lt;&gt;"",MAX('DDD Model Calculations'!$D$20-'Weather Data'!F2644,0),MAX('DDD Model Calculations'!$D$20-AVERAGE('Weather Data'!F2643,'Weather Data'!F2645),0))</f>
        <v>16.200000047683716</v>
      </c>
      <c r="K2644">
        <f>IF(G2644&lt;&gt;"",MAX('DDD Model Calculations'!$D$20-'Weather Data'!G2644,0),MAX('DDD Model Calculations'!$D$20-AVERAGE('Weather Data'!G2643,'Weather Data'!G2645),0))</f>
        <v>21.599999904632568</v>
      </c>
      <c r="L2644" s="2">
        <f t="shared" si="205"/>
        <v>44282</v>
      </c>
      <c r="M2644">
        <f t="shared" si="206"/>
        <v>27750.500003017485</v>
      </c>
      <c r="N2644">
        <f t="shared" si="207"/>
        <v>29060.19999179244</v>
      </c>
      <c r="O2644">
        <f t="shared" si="208"/>
        <v>33514.000002779067</v>
      </c>
      <c r="P2644">
        <f t="shared" si="209"/>
        <v>41105.649999380112</v>
      </c>
    </row>
    <row r="2645" spans="1:16" x14ac:dyDescent="0.4">
      <c r="A2645" s="1">
        <v>2021</v>
      </c>
      <c r="B2645" s="1">
        <v>3</v>
      </c>
      <c r="C2645" s="1">
        <v>28</v>
      </c>
      <c r="D2645" s="1">
        <v>6.1999998092651367</v>
      </c>
      <c r="E2645" s="1">
        <v>4.6999998092651367</v>
      </c>
      <c r="F2645" s="1">
        <v>5.8000001907348633</v>
      </c>
      <c r="G2645" s="1">
        <v>-4</v>
      </c>
      <c r="H2645">
        <f>IF(D2645&lt;&gt;"",MAX('DDD Model Calculations'!$D$20-'Weather Data'!D2645,0),MAX('DDD Model Calculations'!$D$20-AVERAGE('Weather Data'!D2644,'Weather Data'!D2646),0))</f>
        <v>11.800000190734863</v>
      </c>
      <c r="I2645">
        <f>IF(E2645&lt;&gt;"",MAX('DDD Model Calculations'!$D$20-'Weather Data'!E2645,0),MAX('DDD Model Calculations'!$D$20-AVERAGE('Weather Data'!E2644,'Weather Data'!E2646),0))</f>
        <v>13.300000190734863</v>
      </c>
      <c r="J2645">
        <f>IF(F2645&lt;&gt;"",MAX('DDD Model Calculations'!$D$20-'Weather Data'!F2645,0),MAX('DDD Model Calculations'!$D$20-AVERAGE('Weather Data'!F2644,'Weather Data'!F2646),0))</f>
        <v>12.199999809265137</v>
      </c>
      <c r="K2645">
        <f>IF(G2645&lt;&gt;"",MAX('DDD Model Calculations'!$D$20-'Weather Data'!G2645,0),MAX('DDD Model Calculations'!$D$20-AVERAGE('Weather Data'!G2644,'Weather Data'!G2646),0))</f>
        <v>22</v>
      </c>
      <c r="L2645" s="2">
        <f t="shared" si="205"/>
        <v>44283</v>
      </c>
      <c r="M2645">
        <f t="shared" si="206"/>
        <v>27762.30000320822</v>
      </c>
      <c r="N2645">
        <f t="shared" si="207"/>
        <v>29073.499991983175</v>
      </c>
      <c r="O2645">
        <f t="shared" si="208"/>
        <v>33526.200002588332</v>
      </c>
      <c r="P2645">
        <f t="shared" si="209"/>
        <v>41127.649999380112</v>
      </c>
    </row>
    <row r="2646" spans="1:16" x14ac:dyDescent="0.4">
      <c r="A2646" s="1">
        <v>2021</v>
      </c>
      <c r="B2646" s="1">
        <v>3</v>
      </c>
      <c r="C2646" s="1">
        <v>29</v>
      </c>
      <c r="D2646" s="1">
        <v>3.2000000476837158</v>
      </c>
      <c r="E2646" s="1">
        <v>2.9000000953674321</v>
      </c>
      <c r="F2646" s="1">
        <v>-0.20000000298023221</v>
      </c>
      <c r="G2646" s="1">
        <v>-2</v>
      </c>
      <c r="H2646">
        <f>IF(D2646&lt;&gt;"",MAX('DDD Model Calculations'!$D$20-'Weather Data'!D2646,0),MAX('DDD Model Calculations'!$D$20-AVERAGE('Weather Data'!D2645,'Weather Data'!D2647),0))</f>
        <v>14.799999952316284</v>
      </c>
      <c r="I2646">
        <f>IF(E2646&lt;&gt;"",MAX('DDD Model Calculations'!$D$20-'Weather Data'!E2646,0),MAX('DDD Model Calculations'!$D$20-AVERAGE('Weather Data'!E2645,'Weather Data'!E2647),0))</f>
        <v>15.099999904632568</v>
      </c>
      <c r="J2646">
        <f>IF(F2646&lt;&gt;"",MAX('DDD Model Calculations'!$D$20-'Weather Data'!F2646,0),MAX('DDD Model Calculations'!$D$20-AVERAGE('Weather Data'!F2645,'Weather Data'!F2647),0))</f>
        <v>18.200000002980232</v>
      </c>
      <c r="K2646">
        <f>IF(G2646&lt;&gt;"",MAX('DDD Model Calculations'!$D$20-'Weather Data'!G2646,0),MAX('DDD Model Calculations'!$D$20-AVERAGE('Weather Data'!G2645,'Weather Data'!G2647),0))</f>
        <v>20</v>
      </c>
      <c r="L2646" s="2">
        <f t="shared" si="205"/>
        <v>44284</v>
      </c>
      <c r="M2646">
        <f t="shared" si="206"/>
        <v>27777.100003160536</v>
      </c>
      <c r="N2646">
        <f t="shared" si="207"/>
        <v>29088.599991887808</v>
      </c>
      <c r="O2646">
        <f t="shared" si="208"/>
        <v>33544.400002591312</v>
      </c>
      <c r="P2646">
        <f t="shared" si="209"/>
        <v>41147.649999380112</v>
      </c>
    </row>
    <row r="2647" spans="1:16" x14ac:dyDescent="0.4">
      <c r="A2647" s="1">
        <v>2021</v>
      </c>
      <c r="B2647" s="1">
        <v>3</v>
      </c>
      <c r="C2647" s="1">
        <v>30</v>
      </c>
      <c r="D2647" s="1">
        <v>10.39999961853027</v>
      </c>
      <c r="E2647" s="1">
        <v>9.6000003814697266</v>
      </c>
      <c r="F2647" s="1">
        <v>7.8000001907348633</v>
      </c>
      <c r="G2647" s="1">
        <v>1.799999952316284</v>
      </c>
      <c r="H2647">
        <f>IF(D2647&lt;&gt;"",MAX('DDD Model Calculations'!$D$20-'Weather Data'!D2647,0),MAX('DDD Model Calculations'!$D$20-AVERAGE('Weather Data'!D2646,'Weather Data'!D2648),0))</f>
        <v>7.6000003814697301</v>
      </c>
      <c r="I2647">
        <f>IF(E2647&lt;&gt;"",MAX('DDD Model Calculations'!$D$20-'Weather Data'!E2647,0),MAX('DDD Model Calculations'!$D$20-AVERAGE('Weather Data'!E2646,'Weather Data'!E2648),0))</f>
        <v>8.3999996185302734</v>
      </c>
      <c r="J2647">
        <f>IF(F2647&lt;&gt;"",MAX('DDD Model Calculations'!$D$20-'Weather Data'!F2647,0),MAX('DDD Model Calculations'!$D$20-AVERAGE('Weather Data'!F2646,'Weather Data'!F2648),0))</f>
        <v>10.199999809265137</v>
      </c>
      <c r="K2647">
        <f>IF(G2647&lt;&gt;"",MAX('DDD Model Calculations'!$D$20-'Weather Data'!G2647,0),MAX('DDD Model Calculations'!$D$20-AVERAGE('Weather Data'!G2646,'Weather Data'!G2648),0))</f>
        <v>16.200000047683716</v>
      </c>
      <c r="L2647" s="2">
        <f t="shared" si="205"/>
        <v>44285</v>
      </c>
      <c r="M2647">
        <f t="shared" si="206"/>
        <v>27784.700003542006</v>
      </c>
      <c r="N2647">
        <f t="shared" si="207"/>
        <v>29096.999991506338</v>
      </c>
      <c r="O2647">
        <f t="shared" si="208"/>
        <v>33554.600002400577</v>
      </c>
      <c r="P2647">
        <f t="shared" si="209"/>
        <v>41163.849999427795</v>
      </c>
    </row>
    <row r="2648" spans="1:16" x14ac:dyDescent="0.4">
      <c r="A2648" s="1">
        <v>2021</v>
      </c>
      <c r="B2648" s="1">
        <v>3</v>
      </c>
      <c r="C2648" s="1">
        <v>31</v>
      </c>
      <c r="D2648" s="1">
        <v>7.4000000953674316</v>
      </c>
      <c r="E2648" s="1">
        <v>7.0999999046325684</v>
      </c>
      <c r="F2648" s="1">
        <v>7.5999999046325684</v>
      </c>
      <c r="G2648" s="1">
        <v>-6.4000000953674316</v>
      </c>
      <c r="H2648">
        <f>IF(D2648&lt;&gt;"",MAX('DDD Model Calculations'!$D$20-'Weather Data'!D2648,0),MAX('DDD Model Calculations'!$D$20-AVERAGE('Weather Data'!D2647,'Weather Data'!D2649),0))</f>
        <v>10.599999904632568</v>
      </c>
      <c r="I2648">
        <f>IF(E2648&lt;&gt;"",MAX('DDD Model Calculations'!$D$20-'Weather Data'!E2648,0),MAX('DDD Model Calculations'!$D$20-AVERAGE('Weather Data'!E2647,'Weather Data'!E2649),0))</f>
        <v>10.900000095367432</v>
      </c>
      <c r="J2648">
        <f>IF(F2648&lt;&gt;"",MAX('DDD Model Calculations'!$D$20-'Weather Data'!F2648,0),MAX('DDD Model Calculations'!$D$20-AVERAGE('Weather Data'!F2647,'Weather Data'!F2649),0))</f>
        <v>10.400000095367432</v>
      </c>
      <c r="K2648">
        <f>IF(G2648&lt;&gt;"",MAX('DDD Model Calculations'!$D$20-'Weather Data'!G2648,0),MAX('DDD Model Calculations'!$D$20-AVERAGE('Weather Data'!G2647,'Weather Data'!G2649),0))</f>
        <v>24.400000095367432</v>
      </c>
      <c r="L2648" s="2">
        <f t="shared" si="205"/>
        <v>44286</v>
      </c>
      <c r="M2648">
        <f t="shared" si="206"/>
        <v>27795.300003446639</v>
      </c>
      <c r="N2648">
        <f t="shared" si="207"/>
        <v>29107.899991601706</v>
      </c>
      <c r="O2648">
        <f t="shared" si="208"/>
        <v>33565.000002495944</v>
      </c>
      <c r="P2648">
        <f t="shared" si="209"/>
        <v>41188.249999523163</v>
      </c>
    </row>
    <row r="2649" spans="1:16" x14ac:dyDescent="0.4">
      <c r="A2649" s="1">
        <v>2021</v>
      </c>
      <c r="B2649" s="1">
        <v>4</v>
      </c>
      <c r="C2649" s="1">
        <v>1</v>
      </c>
      <c r="D2649" s="1">
        <v>-0.20000000298023221</v>
      </c>
      <c r="E2649" s="1">
        <v>-2</v>
      </c>
      <c r="F2649" s="1">
        <v>-1.5</v>
      </c>
      <c r="G2649" s="1">
        <v>-5</v>
      </c>
      <c r="H2649">
        <f>IF(D2649&lt;&gt;"",MAX('DDD Model Calculations'!$D$20-'Weather Data'!D2649,0),MAX('DDD Model Calculations'!$D$20-AVERAGE('Weather Data'!D2648,'Weather Data'!D2650),0))</f>
        <v>18.200000002980232</v>
      </c>
      <c r="I2649">
        <f>IF(E2649&lt;&gt;"",MAX('DDD Model Calculations'!$D$20-'Weather Data'!E2649,0),MAX('DDD Model Calculations'!$D$20-AVERAGE('Weather Data'!E2648,'Weather Data'!E2650),0))</f>
        <v>20</v>
      </c>
      <c r="J2649">
        <f>IF(F2649&lt;&gt;"",MAX('DDD Model Calculations'!$D$20-'Weather Data'!F2649,0),MAX('DDD Model Calculations'!$D$20-AVERAGE('Weather Data'!F2648,'Weather Data'!F2650),0))</f>
        <v>19.5</v>
      </c>
      <c r="K2649">
        <f>IF(G2649&lt;&gt;"",MAX('DDD Model Calculations'!$D$20-'Weather Data'!G2649,0),MAX('DDD Model Calculations'!$D$20-AVERAGE('Weather Data'!G2648,'Weather Data'!G2650),0))</f>
        <v>23</v>
      </c>
      <c r="L2649" s="2">
        <f t="shared" si="205"/>
        <v>44287</v>
      </c>
      <c r="M2649">
        <f t="shared" si="206"/>
        <v>27813.500003449619</v>
      </c>
      <c r="N2649">
        <f t="shared" si="207"/>
        <v>29127.899991601706</v>
      </c>
      <c r="O2649">
        <f t="shared" si="208"/>
        <v>33584.500002495944</v>
      </c>
      <c r="P2649">
        <f t="shared" si="209"/>
        <v>41211.249999523163</v>
      </c>
    </row>
    <row r="2650" spans="1:16" x14ac:dyDescent="0.4">
      <c r="A2650" s="1">
        <v>2021</v>
      </c>
      <c r="B2650" s="1">
        <v>4</v>
      </c>
      <c r="C2650" s="1">
        <v>2</v>
      </c>
      <c r="D2650" s="1">
        <v>0.30000001192092901</v>
      </c>
      <c r="E2650" s="1">
        <v>-0.80000001192092896</v>
      </c>
      <c r="F2650" s="1">
        <v>-1.799999952316284</v>
      </c>
      <c r="G2650" s="1">
        <v>-0.30000001192092901</v>
      </c>
      <c r="H2650">
        <f>IF(D2650&lt;&gt;"",MAX('DDD Model Calculations'!$D$20-'Weather Data'!D2650,0),MAX('DDD Model Calculations'!$D$20-AVERAGE('Weather Data'!D2649,'Weather Data'!D2651),0))</f>
        <v>17.699999988079071</v>
      </c>
      <c r="I2650">
        <f>IF(E2650&lt;&gt;"",MAX('DDD Model Calculations'!$D$20-'Weather Data'!E2650,0),MAX('DDD Model Calculations'!$D$20-AVERAGE('Weather Data'!E2649,'Weather Data'!E2651),0))</f>
        <v>18.800000011920929</v>
      </c>
      <c r="J2650">
        <f>IF(F2650&lt;&gt;"",MAX('DDD Model Calculations'!$D$20-'Weather Data'!F2650,0),MAX('DDD Model Calculations'!$D$20-AVERAGE('Weather Data'!F2649,'Weather Data'!F2651),0))</f>
        <v>19.799999952316284</v>
      </c>
      <c r="K2650">
        <f>IF(G2650&lt;&gt;"",MAX('DDD Model Calculations'!$D$20-'Weather Data'!G2650,0),MAX('DDD Model Calculations'!$D$20-AVERAGE('Weather Data'!G2649,'Weather Data'!G2651),0))</f>
        <v>18.300000011920929</v>
      </c>
      <c r="L2650" s="2">
        <f t="shared" si="205"/>
        <v>44288</v>
      </c>
      <c r="M2650">
        <f t="shared" si="206"/>
        <v>27831.200003437698</v>
      </c>
      <c r="N2650">
        <f t="shared" si="207"/>
        <v>29146.699991613626</v>
      </c>
      <c r="O2650">
        <f t="shared" si="208"/>
        <v>33604.300002448261</v>
      </c>
      <c r="P2650">
        <f t="shared" si="209"/>
        <v>41229.549999535084</v>
      </c>
    </row>
    <row r="2651" spans="1:16" x14ac:dyDescent="0.4">
      <c r="A2651" s="1">
        <v>2021</v>
      </c>
      <c r="B2651" s="1">
        <v>4</v>
      </c>
      <c r="C2651" s="1">
        <v>3</v>
      </c>
      <c r="D2651" s="1">
        <v>2.2000000476837158</v>
      </c>
      <c r="E2651" s="1">
        <v>2</v>
      </c>
      <c r="F2651" s="1">
        <v>1.3999999761581421</v>
      </c>
      <c r="G2651" s="1">
        <v>6.8000001907348633</v>
      </c>
      <c r="H2651">
        <f>IF(D2651&lt;&gt;"",MAX('DDD Model Calculations'!$D$20-'Weather Data'!D2651,0),MAX('DDD Model Calculations'!$D$20-AVERAGE('Weather Data'!D2650,'Weather Data'!D2652),0))</f>
        <v>15.799999952316284</v>
      </c>
      <c r="I2651">
        <f>IF(E2651&lt;&gt;"",MAX('DDD Model Calculations'!$D$20-'Weather Data'!E2651,0),MAX('DDD Model Calculations'!$D$20-AVERAGE('Weather Data'!E2650,'Weather Data'!E2652),0))</f>
        <v>16</v>
      </c>
      <c r="J2651">
        <f>IF(F2651&lt;&gt;"",MAX('DDD Model Calculations'!$D$20-'Weather Data'!F2651,0),MAX('DDD Model Calculations'!$D$20-AVERAGE('Weather Data'!F2650,'Weather Data'!F2652),0))</f>
        <v>16.600000023841858</v>
      </c>
      <c r="K2651">
        <f>IF(G2651&lt;&gt;"",MAX('DDD Model Calculations'!$D$20-'Weather Data'!G2651,0),MAX('DDD Model Calculations'!$D$20-AVERAGE('Weather Data'!G2650,'Weather Data'!G2652),0))</f>
        <v>11.199999809265137</v>
      </c>
      <c r="L2651" s="2">
        <f t="shared" si="205"/>
        <v>44289</v>
      </c>
      <c r="M2651">
        <f t="shared" si="206"/>
        <v>27847.000003390014</v>
      </c>
      <c r="N2651">
        <f t="shared" si="207"/>
        <v>29162.699991613626</v>
      </c>
      <c r="O2651">
        <f t="shared" si="208"/>
        <v>33620.900002472103</v>
      </c>
      <c r="P2651">
        <f t="shared" si="209"/>
        <v>41240.749999344349</v>
      </c>
    </row>
    <row r="2652" spans="1:16" x14ac:dyDescent="0.4">
      <c r="A2652" s="1">
        <v>2021</v>
      </c>
      <c r="B2652" s="1">
        <v>4</v>
      </c>
      <c r="C2652" s="1">
        <v>4</v>
      </c>
      <c r="D2652" s="1">
        <v>6.8000001907348633</v>
      </c>
      <c r="E2652" s="1">
        <v>7.3000001907348633</v>
      </c>
      <c r="F2652" s="1">
        <v>6.5999999046325684</v>
      </c>
      <c r="G2652" s="1">
        <v>4.4000000953674316</v>
      </c>
      <c r="H2652">
        <f>IF(D2652&lt;&gt;"",MAX('DDD Model Calculations'!$D$20-'Weather Data'!D2652,0),MAX('DDD Model Calculations'!$D$20-AVERAGE('Weather Data'!D2651,'Weather Data'!D2653),0))</f>
        <v>11.199999809265137</v>
      </c>
      <c r="I2652">
        <f>IF(E2652&lt;&gt;"",MAX('DDD Model Calculations'!$D$20-'Weather Data'!E2652,0),MAX('DDD Model Calculations'!$D$20-AVERAGE('Weather Data'!E2651,'Weather Data'!E2653),0))</f>
        <v>10.699999809265137</v>
      </c>
      <c r="J2652">
        <f>IF(F2652&lt;&gt;"",MAX('DDD Model Calculations'!$D$20-'Weather Data'!F2652,0),MAX('DDD Model Calculations'!$D$20-AVERAGE('Weather Data'!F2651,'Weather Data'!F2653),0))</f>
        <v>11.400000095367432</v>
      </c>
      <c r="K2652">
        <f>IF(G2652&lt;&gt;"",MAX('DDD Model Calculations'!$D$20-'Weather Data'!G2652,0),MAX('DDD Model Calculations'!$D$20-AVERAGE('Weather Data'!G2651,'Weather Data'!G2653),0))</f>
        <v>13.599999904632568</v>
      </c>
      <c r="L2652" s="2">
        <f t="shared" si="205"/>
        <v>44290</v>
      </c>
      <c r="M2652">
        <f t="shared" si="206"/>
        <v>27858.200003199279</v>
      </c>
      <c r="N2652">
        <f t="shared" si="207"/>
        <v>29173.399991422892</v>
      </c>
      <c r="O2652">
        <f t="shared" si="208"/>
        <v>33632.30000256747</v>
      </c>
      <c r="P2652">
        <f t="shared" si="209"/>
        <v>41254.349999248981</v>
      </c>
    </row>
    <row r="2653" spans="1:16" x14ac:dyDescent="0.4">
      <c r="A2653" s="1">
        <v>2021</v>
      </c>
      <c r="B2653" s="1">
        <v>4</v>
      </c>
      <c r="C2653" s="1">
        <v>5</v>
      </c>
      <c r="D2653" s="1">
        <v>7.8000001907348633</v>
      </c>
      <c r="E2653" s="1">
        <v>6.9000000953674316</v>
      </c>
      <c r="F2653" s="1">
        <v>7.5</v>
      </c>
      <c r="G2653" s="1">
        <v>6.9000000953674316</v>
      </c>
      <c r="H2653">
        <f>IF(D2653&lt;&gt;"",MAX('DDD Model Calculations'!$D$20-'Weather Data'!D2653,0),MAX('DDD Model Calculations'!$D$20-AVERAGE('Weather Data'!D2652,'Weather Data'!D2654),0))</f>
        <v>10.199999809265137</v>
      </c>
      <c r="I2653">
        <f>IF(E2653&lt;&gt;"",MAX('DDD Model Calculations'!$D$20-'Weather Data'!E2653,0),MAX('DDD Model Calculations'!$D$20-AVERAGE('Weather Data'!E2652,'Weather Data'!E2654),0))</f>
        <v>11.099999904632568</v>
      </c>
      <c r="J2653">
        <f>IF(F2653&lt;&gt;"",MAX('DDD Model Calculations'!$D$20-'Weather Data'!F2653,0),MAX('DDD Model Calculations'!$D$20-AVERAGE('Weather Data'!F2652,'Weather Data'!F2654),0))</f>
        <v>10.5</v>
      </c>
      <c r="K2653">
        <f>IF(G2653&lt;&gt;"",MAX('DDD Model Calculations'!$D$20-'Weather Data'!G2653,0),MAX('DDD Model Calculations'!$D$20-AVERAGE('Weather Data'!G2652,'Weather Data'!G2654),0))</f>
        <v>11.099999904632568</v>
      </c>
      <c r="L2653" s="2">
        <f t="shared" si="205"/>
        <v>44291</v>
      </c>
      <c r="M2653">
        <f t="shared" si="206"/>
        <v>27868.400003008544</v>
      </c>
      <c r="N2653">
        <f t="shared" si="207"/>
        <v>29184.499991327524</v>
      </c>
      <c r="O2653">
        <f t="shared" si="208"/>
        <v>33642.80000256747</v>
      </c>
      <c r="P2653">
        <f t="shared" si="209"/>
        <v>41265.449999153614</v>
      </c>
    </row>
    <row r="2654" spans="1:16" x14ac:dyDescent="0.4">
      <c r="A2654" s="1">
        <v>2021</v>
      </c>
      <c r="B2654" s="1">
        <v>4</v>
      </c>
      <c r="C2654" s="1">
        <v>6</v>
      </c>
      <c r="D2654" s="1">
        <v>8</v>
      </c>
      <c r="E2654" s="1">
        <v>12</v>
      </c>
      <c r="F2654" s="1">
        <v>7.0999999046325684</v>
      </c>
      <c r="G2654" s="1">
        <v>8.3999996185302734</v>
      </c>
      <c r="H2654">
        <f>IF(D2654&lt;&gt;"",MAX('DDD Model Calculations'!$D$20-'Weather Data'!D2654,0),MAX('DDD Model Calculations'!$D$20-AVERAGE('Weather Data'!D2653,'Weather Data'!D2655),0))</f>
        <v>10</v>
      </c>
      <c r="I2654">
        <f>IF(E2654&lt;&gt;"",MAX('DDD Model Calculations'!$D$20-'Weather Data'!E2654,0),MAX('DDD Model Calculations'!$D$20-AVERAGE('Weather Data'!E2653,'Weather Data'!E2655),0))</f>
        <v>6</v>
      </c>
      <c r="J2654">
        <f>IF(F2654&lt;&gt;"",MAX('DDD Model Calculations'!$D$20-'Weather Data'!F2654,0),MAX('DDD Model Calculations'!$D$20-AVERAGE('Weather Data'!F2653,'Weather Data'!F2655),0))</f>
        <v>10.900000095367432</v>
      </c>
      <c r="K2654">
        <f>IF(G2654&lt;&gt;"",MAX('DDD Model Calculations'!$D$20-'Weather Data'!G2654,0),MAX('DDD Model Calculations'!$D$20-AVERAGE('Weather Data'!G2653,'Weather Data'!G2655),0))</f>
        <v>9.6000003814697266</v>
      </c>
      <c r="L2654" s="2">
        <f t="shared" si="205"/>
        <v>44292</v>
      </c>
      <c r="M2654">
        <f t="shared" si="206"/>
        <v>27878.400003008544</v>
      </c>
      <c r="N2654">
        <f t="shared" si="207"/>
        <v>29190.499991327524</v>
      </c>
      <c r="O2654">
        <f t="shared" si="208"/>
        <v>33653.700002662838</v>
      </c>
      <c r="P2654">
        <f t="shared" si="209"/>
        <v>41275.049999535084</v>
      </c>
    </row>
    <row r="2655" spans="1:16" x14ac:dyDescent="0.4">
      <c r="A2655" s="1">
        <v>2021</v>
      </c>
      <c r="B2655" s="1">
        <v>4</v>
      </c>
      <c r="C2655" s="1">
        <v>7</v>
      </c>
      <c r="D2655" s="1">
        <v>11.10000038146973</v>
      </c>
      <c r="E2655" s="1">
        <v>13.5</v>
      </c>
      <c r="F2655" s="1">
        <v>9.6999998092651367</v>
      </c>
      <c r="G2655" s="1">
        <v>4.1999998092651367</v>
      </c>
      <c r="H2655">
        <f>IF(D2655&lt;&gt;"",MAX('DDD Model Calculations'!$D$20-'Weather Data'!D2655,0),MAX('DDD Model Calculations'!$D$20-AVERAGE('Weather Data'!D2654,'Weather Data'!D2656),0))</f>
        <v>6.8999996185302699</v>
      </c>
      <c r="I2655">
        <f>IF(E2655&lt;&gt;"",MAX('DDD Model Calculations'!$D$20-'Weather Data'!E2655,0),MAX('DDD Model Calculations'!$D$20-AVERAGE('Weather Data'!E2654,'Weather Data'!E2656),0))</f>
        <v>4.5</v>
      </c>
      <c r="J2655">
        <f>IF(F2655&lt;&gt;"",MAX('DDD Model Calculations'!$D$20-'Weather Data'!F2655,0),MAX('DDD Model Calculations'!$D$20-AVERAGE('Weather Data'!F2654,'Weather Data'!F2656),0))</f>
        <v>8.3000001907348633</v>
      </c>
      <c r="K2655">
        <f>IF(G2655&lt;&gt;"",MAX('DDD Model Calculations'!$D$20-'Weather Data'!G2655,0),MAX('DDD Model Calculations'!$D$20-AVERAGE('Weather Data'!G2654,'Weather Data'!G2656),0))</f>
        <v>13.800000190734863</v>
      </c>
      <c r="L2655" s="2">
        <f t="shared" si="205"/>
        <v>44293</v>
      </c>
      <c r="M2655">
        <f t="shared" si="206"/>
        <v>27885.300002627075</v>
      </c>
      <c r="N2655">
        <f t="shared" si="207"/>
        <v>29194.999991327524</v>
      </c>
      <c r="O2655">
        <f t="shared" si="208"/>
        <v>33662.000002853572</v>
      </c>
      <c r="P2655">
        <f t="shared" si="209"/>
        <v>41288.849999725819</v>
      </c>
    </row>
    <row r="2656" spans="1:16" x14ac:dyDescent="0.4">
      <c r="A2656" s="1">
        <v>2021</v>
      </c>
      <c r="B2656" s="1">
        <v>4</v>
      </c>
      <c r="C2656" s="1">
        <v>8</v>
      </c>
      <c r="D2656" s="1">
        <v>14.60000038146973</v>
      </c>
      <c r="E2656" s="1">
        <v>17.5</v>
      </c>
      <c r="F2656" s="1">
        <v>14</v>
      </c>
      <c r="G2656" s="1">
        <v>6.9000000953674316</v>
      </c>
      <c r="H2656">
        <f>IF(D2656&lt;&gt;"",MAX('DDD Model Calculations'!$D$20-'Weather Data'!D2656,0),MAX('DDD Model Calculations'!$D$20-AVERAGE('Weather Data'!D2655,'Weather Data'!D2657),0))</f>
        <v>3.3999996185302699</v>
      </c>
      <c r="I2656">
        <f>IF(E2656&lt;&gt;"",MAX('DDD Model Calculations'!$D$20-'Weather Data'!E2656,0),MAX('DDD Model Calculations'!$D$20-AVERAGE('Weather Data'!E2655,'Weather Data'!E2657),0))</f>
        <v>0.5</v>
      </c>
      <c r="J2656">
        <f>IF(F2656&lt;&gt;"",MAX('DDD Model Calculations'!$D$20-'Weather Data'!F2656,0),MAX('DDD Model Calculations'!$D$20-AVERAGE('Weather Data'!F2655,'Weather Data'!F2657),0))</f>
        <v>4</v>
      </c>
      <c r="K2656">
        <f>IF(G2656&lt;&gt;"",MAX('DDD Model Calculations'!$D$20-'Weather Data'!G2656,0),MAX('DDD Model Calculations'!$D$20-AVERAGE('Weather Data'!G2655,'Weather Data'!G2657),0))</f>
        <v>11.099999904632568</v>
      </c>
      <c r="L2656" s="2">
        <f t="shared" si="205"/>
        <v>44294</v>
      </c>
      <c r="M2656">
        <f t="shared" si="206"/>
        <v>27888.700002245605</v>
      </c>
      <c r="N2656">
        <f t="shared" si="207"/>
        <v>29195.499991327524</v>
      </c>
      <c r="O2656">
        <f t="shared" si="208"/>
        <v>33666.000002853572</v>
      </c>
      <c r="P2656">
        <f t="shared" si="209"/>
        <v>41299.949999630451</v>
      </c>
    </row>
    <row r="2657" spans="1:16" x14ac:dyDescent="0.4">
      <c r="A2657" s="1">
        <v>2021</v>
      </c>
      <c r="B2657" s="1">
        <v>4</v>
      </c>
      <c r="C2657" s="1">
        <v>9</v>
      </c>
      <c r="D2657" s="1">
        <v>15.60000038146973</v>
      </c>
      <c r="E2657" s="1">
        <v>16.20000076293945</v>
      </c>
      <c r="F2657" s="1">
        <v>15.30000019073486</v>
      </c>
      <c r="G2657" s="1">
        <v>6.9000000953674316</v>
      </c>
      <c r="H2657">
        <f>IF(D2657&lt;&gt;"",MAX('DDD Model Calculations'!$D$20-'Weather Data'!D2657,0),MAX('DDD Model Calculations'!$D$20-AVERAGE('Weather Data'!D2656,'Weather Data'!D2658),0))</f>
        <v>2.3999996185302699</v>
      </c>
      <c r="I2657">
        <f>IF(E2657&lt;&gt;"",MAX('DDD Model Calculations'!$D$20-'Weather Data'!E2657,0),MAX('DDD Model Calculations'!$D$20-AVERAGE('Weather Data'!E2656,'Weather Data'!E2658),0))</f>
        <v>1.7999992370605504</v>
      </c>
      <c r="J2657">
        <f>IF(F2657&lt;&gt;"",MAX('DDD Model Calculations'!$D$20-'Weather Data'!F2657,0),MAX('DDD Model Calculations'!$D$20-AVERAGE('Weather Data'!F2656,'Weather Data'!F2658),0))</f>
        <v>2.6999998092651403</v>
      </c>
      <c r="K2657">
        <f>IF(G2657&lt;&gt;"",MAX('DDD Model Calculations'!$D$20-'Weather Data'!G2657,0),MAX('DDD Model Calculations'!$D$20-AVERAGE('Weather Data'!G2656,'Weather Data'!G2658),0))</f>
        <v>11.099999904632568</v>
      </c>
      <c r="L2657" s="2">
        <f t="shared" si="205"/>
        <v>44295</v>
      </c>
      <c r="M2657">
        <f t="shared" si="206"/>
        <v>27891.100001864135</v>
      </c>
      <c r="N2657">
        <f t="shared" si="207"/>
        <v>29197.299990564585</v>
      </c>
      <c r="O2657">
        <f t="shared" si="208"/>
        <v>33668.700002662838</v>
      </c>
      <c r="P2657">
        <f t="shared" si="209"/>
        <v>41311.049999535084</v>
      </c>
    </row>
    <row r="2658" spans="1:16" x14ac:dyDescent="0.4">
      <c r="A2658" s="1">
        <v>2021</v>
      </c>
      <c r="B2658" s="1">
        <v>4</v>
      </c>
      <c r="C2658" s="1">
        <v>10</v>
      </c>
      <c r="D2658" s="1">
        <v>15.39999961853027</v>
      </c>
      <c r="E2658" s="1">
        <v>17.5</v>
      </c>
      <c r="F2658" s="1">
        <v>15.89999961853027</v>
      </c>
      <c r="G2658" s="1">
        <v>9.3000001907348633</v>
      </c>
      <c r="H2658">
        <f>IF(D2658&lt;&gt;"",MAX('DDD Model Calculations'!$D$20-'Weather Data'!D2658,0),MAX('DDD Model Calculations'!$D$20-AVERAGE('Weather Data'!D2657,'Weather Data'!D2659),0))</f>
        <v>2.6000003814697301</v>
      </c>
      <c r="I2658">
        <f>IF(E2658&lt;&gt;"",MAX('DDD Model Calculations'!$D$20-'Weather Data'!E2658,0),MAX('DDD Model Calculations'!$D$20-AVERAGE('Weather Data'!E2657,'Weather Data'!E2659),0))</f>
        <v>0.5</v>
      </c>
      <c r="J2658">
        <f>IF(F2658&lt;&gt;"",MAX('DDD Model Calculations'!$D$20-'Weather Data'!F2658,0),MAX('DDD Model Calculations'!$D$20-AVERAGE('Weather Data'!F2657,'Weather Data'!F2659),0))</f>
        <v>2.1000003814697301</v>
      </c>
      <c r="K2658">
        <f>IF(G2658&lt;&gt;"",MAX('DDD Model Calculations'!$D$20-'Weather Data'!G2658,0),MAX('DDD Model Calculations'!$D$20-AVERAGE('Weather Data'!G2657,'Weather Data'!G2659),0))</f>
        <v>8.6999998092651367</v>
      </c>
      <c r="L2658" s="2">
        <f t="shared" si="205"/>
        <v>44296</v>
      </c>
      <c r="M2658">
        <f t="shared" si="206"/>
        <v>27893.700002245605</v>
      </c>
      <c r="N2658">
        <f t="shared" si="207"/>
        <v>29197.799990564585</v>
      </c>
      <c r="O2658">
        <f t="shared" si="208"/>
        <v>33670.800003044307</v>
      </c>
      <c r="P2658">
        <f t="shared" si="209"/>
        <v>41319.749999344349</v>
      </c>
    </row>
    <row r="2659" spans="1:16" x14ac:dyDescent="0.4">
      <c r="A2659" s="1">
        <v>2021</v>
      </c>
      <c r="B2659" s="1">
        <v>4</v>
      </c>
      <c r="C2659" s="1">
        <v>11</v>
      </c>
      <c r="D2659" s="1">
        <v>13.5</v>
      </c>
      <c r="E2659" s="1">
        <v>14.39999961853027</v>
      </c>
      <c r="F2659" s="1">
        <v>13.69999980926514</v>
      </c>
      <c r="G2659" s="1">
        <v>8.1000003814697266</v>
      </c>
      <c r="H2659">
        <f>IF(D2659&lt;&gt;"",MAX('DDD Model Calculations'!$D$20-'Weather Data'!D2659,0),MAX('DDD Model Calculations'!$D$20-AVERAGE('Weather Data'!D2658,'Weather Data'!D2660),0))</f>
        <v>4.5</v>
      </c>
      <c r="I2659">
        <f>IF(E2659&lt;&gt;"",MAX('DDD Model Calculations'!$D$20-'Weather Data'!E2659,0),MAX('DDD Model Calculations'!$D$20-AVERAGE('Weather Data'!E2658,'Weather Data'!E2660),0))</f>
        <v>3.6000003814697301</v>
      </c>
      <c r="J2659">
        <f>IF(F2659&lt;&gt;"",MAX('DDD Model Calculations'!$D$20-'Weather Data'!F2659,0),MAX('DDD Model Calculations'!$D$20-AVERAGE('Weather Data'!F2658,'Weather Data'!F2660),0))</f>
        <v>4.3000001907348597</v>
      </c>
      <c r="K2659">
        <f>IF(G2659&lt;&gt;"",MAX('DDD Model Calculations'!$D$20-'Weather Data'!G2659,0),MAX('DDD Model Calculations'!$D$20-AVERAGE('Weather Data'!G2658,'Weather Data'!G2660),0))</f>
        <v>9.8999996185302734</v>
      </c>
      <c r="L2659" s="2">
        <f t="shared" si="205"/>
        <v>44297</v>
      </c>
      <c r="M2659">
        <f t="shared" si="206"/>
        <v>27898.200002245605</v>
      </c>
      <c r="N2659">
        <f t="shared" si="207"/>
        <v>29201.399990946054</v>
      </c>
      <c r="O2659">
        <f t="shared" si="208"/>
        <v>33675.100003235042</v>
      </c>
      <c r="P2659">
        <f t="shared" si="209"/>
        <v>41329.649998962879</v>
      </c>
    </row>
    <row r="2660" spans="1:16" x14ac:dyDescent="0.4">
      <c r="A2660" s="1">
        <v>2021</v>
      </c>
      <c r="B2660" s="1">
        <v>4</v>
      </c>
      <c r="C2660" s="1">
        <v>12</v>
      </c>
      <c r="D2660" s="1">
        <v>9.1999998092651367</v>
      </c>
      <c r="E2660" s="1">
        <v>12</v>
      </c>
      <c r="F2660" s="1">
        <v>13.60000038146973</v>
      </c>
      <c r="G2660" s="1">
        <v>5.5</v>
      </c>
      <c r="H2660">
        <f>IF(D2660&lt;&gt;"",MAX('DDD Model Calculations'!$D$20-'Weather Data'!D2660,0),MAX('DDD Model Calculations'!$D$20-AVERAGE('Weather Data'!D2659,'Weather Data'!D2661),0))</f>
        <v>8.8000001907348633</v>
      </c>
      <c r="I2660">
        <f>IF(E2660&lt;&gt;"",MAX('DDD Model Calculations'!$D$20-'Weather Data'!E2660,0),MAX('DDD Model Calculations'!$D$20-AVERAGE('Weather Data'!E2659,'Weather Data'!E2661),0))</f>
        <v>6</v>
      </c>
      <c r="J2660">
        <f>IF(F2660&lt;&gt;"",MAX('DDD Model Calculations'!$D$20-'Weather Data'!F2660,0),MAX('DDD Model Calculations'!$D$20-AVERAGE('Weather Data'!F2659,'Weather Data'!F2661),0))</f>
        <v>4.3999996185302699</v>
      </c>
      <c r="K2660">
        <f>IF(G2660&lt;&gt;"",MAX('DDD Model Calculations'!$D$20-'Weather Data'!G2660,0),MAX('DDD Model Calculations'!$D$20-AVERAGE('Weather Data'!G2659,'Weather Data'!G2661),0))</f>
        <v>12.5</v>
      </c>
      <c r="L2660" s="2">
        <f t="shared" si="205"/>
        <v>44298</v>
      </c>
      <c r="M2660">
        <f t="shared" si="206"/>
        <v>27907.00000243634</v>
      </c>
      <c r="N2660">
        <f t="shared" si="207"/>
        <v>29207.399990946054</v>
      </c>
      <c r="O2660">
        <f t="shared" si="208"/>
        <v>33679.500002853572</v>
      </c>
      <c r="P2660">
        <f t="shared" si="209"/>
        <v>41342.149998962879</v>
      </c>
    </row>
    <row r="2661" spans="1:16" x14ac:dyDescent="0.4">
      <c r="A2661" s="1">
        <v>2021</v>
      </c>
      <c r="B2661" s="1">
        <v>4</v>
      </c>
      <c r="C2661" s="1">
        <v>13</v>
      </c>
      <c r="D2661" s="1">
        <v>10.19999980926514</v>
      </c>
      <c r="E2661" s="1">
        <v>11.5</v>
      </c>
      <c r="F2661" s="1">
        <v>13.5</v>
      </c>
      <c r="G2661" s="1">
        <v>5.0999999046325684</v>
      </c>
      <c r="H2661">
        <f>IF(D2661&lt;&gt;"",MAX('DDD Model Calculations'!$D$20-'Weather Data'!D2661,0),MAX('DDD Model Calculations'!$D$20-AVERAGE('Weather Data'!D2660,'Weather Data'!D2662),0))</f>
        <v>7.8000001907348597</v>
      </c>
      <c r="I2661">
        <f>IF(E2661&lt;&gt;"",MAX('DDD Model Calculations'!$D$20-'Weather Data'!E2661,0),MAX('DDD Model Calculations'!$D$20-AVERAGE('Weather Data'!E2660,'Weather Data'!E2662),0))</f>
        <v>6.5</v>
      </c>
      <c r="J2661">
        <f>IF(F2661&lt;&gt;"",MAX('DDD Model Calculations'!$D$20-'Weather Data'!F2661,0),MAX('DDD Model Calculations'!$D$20-AVERAGE('Weather Data'!F2660,'Weather Data'!F2662),0))</f>
        <v>4.5</v>
      </c>
      <c r="K2661">
        <f>IF(G2661&lt;&gt;"",MAX('DDD Model Calculations'!$D$20-'Weather Data'!G2661,0),MAX('DDD Model Calculations'!$D$20-AVERAGE('Weather Data'!G2660,'Weather Data'!G2662),0))</f>
        <v>12.900000095367432</v>
      </c>
      <c r="L2661" s="2">
        <f t="shared" si="205"/>
        <v>44299</v>
      </c>
      <c r="M2661">
        <f t="shared" si="206"/>
        <v>27914.800002627075</v>
      </c>
      <c r="N2661">
        <f t="shared" si="207"/>
        <v>29213.899990946054</v>
      </c>
      <c r="O2661">
        <f t="shared" si="208"/>
        <v>33684.000002853572</v>
      </c>
      <c r="P2661">
        <f t="shared" si="209"/>
        <v>41355.049999058247</v>
      </c>
    </row>
    <row r="2662" spans="1:16" x14ac:dyDescent="0.4">
      <c r="A2662" s="1">
        <v>2021</v>
      </c>
      <c r="B2662" s="1">
        <v>4</v>
      </c>
      <c r="C2662" s="1">
        <v>14</v>
      </c>
      <c r="D2662" s="1">
        <v>10.30000019073486</v>
      </c>
      <c r="E2662" s="1">
        <v>8.5</v>
      </c>
      <c r="F2662" s="1">
        <v>11.89999961853027</v>
      </c>
      <c r="G2662" s="1">
        <v>3.5</v>
      </c>
      <c r="H2662">
        <f>IF(D2662&lt;&gt;"",MAX('DDD Model Calculations'!$D$20-'Weather Data'!D2662,0),MAX('DDD Model Calculations'!$D$20-AVERAGE('Weather Data'!D2661,'Weather Data'!D2663),0))</f>
        <v>7.6999998092651403</v>
      </c>
      <c r="I2662">
        <f>IF(E2662&lt;&gt;"",MAX('DDD Model Calculations'!$D$20-'Weather Data'!E2662,0),MAX('DDD Model Calculations'!$D$20-AVERAGE('Weather Data'!E2661,'Weather Data'!E2663),0))</f>
        <v>9.5</v>
      </c>
      <c r="J2662">
        <f>IF(F2662&lt;&gt;"",MAX('DDD Model Calculations'!$D$20-'Weather Data'!F2662,0),MAX('DDD Model Calculations'!$D$20-AVERAGE('Weather Data'!F2661,'Weather Data'!F2663),0))</f>
        <v>6.1000003814697301</v>
      </c>
      <c r="K2662">
        <f>IF(G2662&lt;&gt;"",MAX('DDD Model Calculations'!$D$20-'Weather Data'!G2662,0),MAX('DDD Model Calculations'!$D$20-AVERAGE('Weather Data'!G2661,'Weather Data'!G2663),0))</f>
        <v>14.5</v>
      </c>
      <c r="L2662" s="2">
        <f t="shared" si="205"/>
        <v>44300</v>
      </c>
      <c r="M2662">
        <f t="shared" si="206"/>
        <v>27922.50000243634</v>
      </c>
      <c r="N2662">
        <f t="shared" si="207"/>
        <v>29223.399990946054</v>
      </c>
      <c r="O2662">
        <f t="shared" si="208"/>
        <v>33690.100003235042</v>
      </c>
      <c r="P2662">
        <f t="shared" si="209"/>
        <v>41369.549999058247</v>
      </c>
    </row>
    <row r="2663" spans="1:16" x14ac:dyDescent="0.4">
      <c r="A2663" s="1">
        <v>2021</v>
      </c>
      <c r="B2663" s="1">
        <v>4</v>
      </c>
      <c r="C2663" s="1">
        <v>15</v>
      </c>
      <c r="D2663" s="1">
        <v>6.3000001907348633</v>
      </c>
      <c r="E2663" s="1">
        <v>3.7000000476837158</v>
      </c>
      <c r="F2663" s="1">
        <v>7.9000000953674316</v>
      </c>
      <c r="G2663" s="1">
        <v>4.5</v>
      </c>
      <c r="H2663">
        <f>IF(D2663&lt;&gt;"",MAX('DDD Model Calculations'!$D$20-'Weather Data'!D2663,0),MAX('DDD Model Calculations'!$D$20-AVERAGE('Weather Data'!D2662,'Weather Data'!D2664),0))</f>
        <v>11.699999809265137</v>
      </c>
      <c r="I2663">
        <f>IF(E2663&lt;&gt;"",MAX('DDD Model Calculations'!$D$20-'Weather Data'!E2663,0),MAX('DDD Model Calculations'!$D$20-AVERAGE('Weather Data'!E2662,'Weather Data'!E2664),0))</f>
        <v>14.299999952316284</v>
      </c>
      <c r="J2663">
        <f>IF(F2663&lt;&gt;"",MAX('DDD Model Calculations'!$D$20-'Weather Data'!F2663,0),MAX('DDD Model Calculations'!$D$20-AVERAGE('Weather Data'!F2662,'Weather Data'!F2664),0))</f>
        <v>10.099999904632568</v>
      </c>
      <c r="K2663">
        <f>IF(G2663&lt;&gt;"",MAX('DDD Model Calculations'!$D$20-'Weather Data'!G2663,0),MAX('DDD Model Calculations'!$D$20-AVERAGE('Weather Data'!G2662,'Weather Data'!G2664),0))</f>
        <v>13.5</v>
      </c>
      <c r="L2663" s="2">
        <f t="shared" si="205"/>
        <v>44301</v>
      </c>
      <c r="M2663">
        <f t="shared" si="206"/>
        <v>27934.200002245605</v>
      </c>
      <c r="N2663">
        <f t="shared" si="207"/>
        <v>29237.699990898371</v>
      </c>
      <c r="O2663">
        <f t="shared" si="208"/>
        <v>33700.200003139675</v>
      </c>
      <c r="P2663">
        <f t="shared" si="209"/>
        <v>41383.049999058247</v>
      </c>
    </row>
    <row r="2664" spans="1:16" x14ac:dyDescent="0.4">
      <c r="A2664" s="1">
        <v>2021</v>
      </c>
      <c r="B2664" s="1">
        <v>4</v>
      </c>
      <c r="C2664" s="1">
        <v>16</v>
      </c>
      <c r="D2664" s="1">
        <v>7.4000000953674316</v>
      </c>
      <c r="E2664" s="1">
        <v>3.4000000953674321</v>
      </c>
      <c r="F2664" s="1">
        <v>5.5999999046325684</v>
      </c>
      <c r="G2664" s="1">
        <v>3.5999999046325679</v>
      </c>
      <c r="H2664">
        <f>IF(D2664&lt;&gt;"",MAX('DDD Model Calculations'!$D$20-'Weather Data'!D2664,0),MAX('DDD Model Calculations'!$D$20-AVERAGE('Weather Data'!D2663,'Weather Data'!D2665),0))</f>
        <v>10.599999904632568</v>
      </c>
      <c r="I2664">
        <f>IF(E2664&lt;&gt;"",MAX('DDD Model Calculations'!$D$20-'Weather Data'!E2664,0),MAX('DDD Model Calculations'!$D$20-AVERAGE('Weather Data'!E2663,'Weather Data'!E2665),0))</f>
        <v>14.599999904632568</v>
      </c>
      <c r="J2664">
        <f>IF(F2664&lt;&gt;"",MAX('DDD Model Calculations'!$D$20-'Weather Data'!F2664,0),MAX('DDD Model Calculations'!$D$20-AVERAGE('Weather Data'!F2663,'Weather Data'!F2665),0))</f>
        <v>12.400000095367432</v>
      </c>
      <c r="K2664">
        <f>IF(G2664&lt;&gt;"",MAX('DDD Model Calculations'!$D$20-'Weather Data'!G2664,0),MAX('DDD Model Calculations'!$D$20-AVERAGE('Weather Data'!G2663,'Weather Data'!G2665),0))</f>
        <v>14.400000095367432</v>
      </c>
      <c r="L2664" s="2">
        <f t="shared" si="205"/>
        <v>44302</v>
      </c>
      <c r="M2664">
        <f t="shared" si="206"/>
        <v>27944.800002150238</v>
      </c>
      <c r="N2664">
        <f t="shared" si="207"/>
        <v>29252.299990803003</v>
      </c>
      <c r="O2664">
        <f t="shared" si="208"/>
        <v>33712.600003235042</v>
      </c>
      <c r="P2664">
        <f t="shared" si="209"/>
        <v>41397.449999153614</v>
      </c>
    </row>
    <row r="2665" spans="1:16" x14ac:dyDescent="0.4">
      <c r="A2665" s="1">
        <v>2021</v>
      </c>
      <c r="B2665" s="1">
        <v>4</v>
      </c>
      <c r="C2665" s="1">
        <v>17</v>
      </c>
      <c r="D2665" s="1">
        <v>7.5999999046325684</v>
      </c>
      <c r="E2665" s="1">
        <v>7.8000001907348633</v>
      </c>
      <c r="F2665" s="1">
        <v>8.1000003814697266</v>
      </c>
      <c r="G2665" s="1">
        <v>4.0999999046325684</v>
      </c>
      <c r="H2665">
        <f>IF(D2665&lt;&gt;"",MAX('DDD Model Calculations'!$D$20-'Weather Data'!D2665,0),MAX('DDD Model Calculations'!$D$20-AVERAGE('Weather Data'!D2664,'Weather Data'!D2666),0))</f>
        <v>10.400000095367432</v>
      </c>
      <c r="I2665">
        <f>IF(E2665&lt;&gt;"",MAX('DDD Model Calculations'!$D$20-'Weather Data'!E2665,0),MAX('DDD Model Calculations'!$D$20-AVERAGE('Weather Data'!E2664,'Weather Data'!E2666),0))</f>
        <v>10.199999809265137</v>
      </c>
      <c r="J2665">
        <f>IF(F2665&lt;&gt;"",MAX('DDD Model Calculations'!$D$20-'Weather Data'!F2665,0),MAX('DDD Model Calculations'!$D$20-AVERAGE('Weather Data'!F2664,'Weather Data'!F2666),0))</f>
        <v>9.8999996185302734</v>
      </c>
      <c r="K2665">
        <f>IF(G2665&lt;&gt;"",MAX('DDD Model Calculations'!$D$20-'Weather Data'!G2665,0),MAX('DDD Model Calculations'!$D$20-AVERAGE('Weather Data'!G2664,'Weather Data'!G2666),0))</f>
        <v>13.900000095367432</v>
      </c>
      <c r="L2665" s="2">
        <f t="shared" si="205"/>
        <v>44303</v>
      </c>
      <c r="M2665">
        <f t="shared" si="206"/>
        <v>27955.200002245605</v>
      </c>
      <c r="N2665">
        <f t="shared" si="207"/>
        <v>29262.499990612268</v>
      </c>
      <c r="O2665">
        <f t="shared" si="208"/>
        <v>33722.500002853572</v>
      </c>
      <c r="P2665">
        <f t="shared" si="209"/>
        <v>41411.349999248981</v>
      </c>
    </row>
    <row r="2666" spans="1:16" x14ac:dyDescent="0.4">
      <c r="A2666" s="1">
        <v>2021</v>
      </c>
      <c r="B2666" s="1">
        <v>4</v>
      </c>
      <c r="C2666" s="1">
        <v>18</v>
      </c>
      <c r="D2666" s="1">
        <v>9</v>
      </c>
      <c r="E2666" s="1">
        <v>8.6999998092651367</v>
      </c>
      <c r="F2666" s="1">
        <v>9.6999998092651367</v>
      </c>
      <c r="G2666" s="1">
        <v>4.9000000953674316</v>
      </c>
      <c r="H2666">
        <f>IF(D2666&lt;&gt;"",MAX('DDD Model Calculations'!$D$20-'Weather Data'!D2666,0),MAX('DDD Model Calculations'!$D$20-AVERAGE('Weather Data'!D2665,'Weather Data'!D2667),0))</f>
        <v>9</v>
      </c>
      <c r="I2666">
        <f>IF(E2666&lt;&gt;"",MAX('DDD Model Calculations'!$D$20-'Weather Data'!E2666,0),MAX('DDD Model Calculations'!$D$20-AVERAGE('Weather Data'!E2665,'Weather Data'!E2667),0))</f>
        <v>9.3000001907348633</v>
      </c>
      <c r="J2666">
        <f>IF(F2666&lt;&gt;"",MAX('DDD Model Calculations'!$D$20-'Weather Data'!F2666,0),MAX('DDD Model Calculations'!$D$20-AVERAGE('Weather Data'!F2665,'Weather Data'!F2667),0))</f>
        <v>8.3000001907348633</v>
      </c>
      <c r="K2666">
        <f>IF(G2666&lt;&gt;"",MAX('DDD Model Calculations'!$D$20-'Weather Data'!G2666,0),MAX('DDD Model Calculations'!$D$20-AVERAGE('Weather Data'!G2665,'Weather Data'!G2667),0))</f>
        <v>13.099999904632568</v>
      </c>
      <c r="L2666" s="2">
        <f t="shared" si="205"/>
        <v>44304</v>
      </c>
      <c r="M2666">
        <f t="shared" si="206"/>
        <v>27964.200002245605</v>
      </c>
      <c r="N2666">
        <f t="shared" si="207"/>
        <v>29271.799990803003</v>
      </c>
      <c r="O2666">
        <f t="shared" si="208"/>
        <v>33730.800003044307</v>
      </c>
      <c r="P2666">
        <f t="shared" si="209"/>
        <v>41424.449999153614</v>
      </c>
    </row>
    <row r="2667" spans="1:16" x14ac:dyDescent="0.4">
      <c r="A2667" s="1">
        <v>2021</v>
      </c>
      <c r="B2667" s="1">
        <v>4</v>
      </c>
      <c r="C2667" s="1">
        <v>19</v>
      </c>
      <c r="D2667" s="1">
        <v>9.3999996185302734</v>
      </c>
      <c r="E2667" s="1">
        <v>9.1000003814697266</v>
      </c>
      <c r="F2667" s="1">
        <v>10.60000038146973</v>
      </c>
      <c r="G2667" s="1">
        <v>-4</v>
      </c>
      <c r="H2667">
        <f>IF(D2667&lt;&gt;"",MAX('DDD Model Calculations'!$D$20-'Weather Data'!D2667,0),MAX('DDD Model Calculations'!$D$20-AVERAGE('Weather Data'!D2666,'Weather Data'!D2668),0))</f>
        <v>8.6000003814697266</v>
      </c>
      <c r="I2667">
        <f>IF(E2667&lt;&gt;"",MAX('DDD Model Calculations'!$D$20-'Weather Data'!E2667,0),MAX('DDD Model Calculations'!$D$20-AVERAGE('Weather Data'!E2666,'Weather Data'!E2668),0))</f>
        <v>8.8999996185302734</v>
      </c>
      <c r="J2667">
        <f>IF(F2667&lt;&gt;"",MAX('DDD Model Calculations'!$D$20-'Weather Data'!F2667,0),MAX('DDD Model Calculations'!$D$20-AVERAGE('Weather Data'!F2666,'Weather Data'!F2668),0))</f>
        <v>7.3999996185302699</v>
      </c>
      <c r="K2667">
        <f>IF(G2667&lt;&gt;"",MAX('DDD Model Calculations'!$D$20-'Weather Data'!G2667,0),MAX('DDD Model Calculations'!$D$20-AVERAGE('Weather Data'!G2666,'Weather Data'!G2668),0))</f>
        <v>22</v>
      </c>
      <c r="L2667" s="2">
        <f t="shared" si="205"/>
        <v>44305</v>
      </c>
      <c r="M2667">
        <f t="shared" si="206"/>
        <v>27972.800002627075</v>
      </c>
      <c r="N2667">
        <f t="shared" si="207"/>
        <v>29280.699990421534</v>
      </c>
      <c r="O2667">
        <f t="shared" si="208"/>
        <v>33738.200002662838</v>
      </c>
      <c r="P2667">
        <f t="shared" si="209"/>
        <v>41446.449999153614</v>
      </c>
    </row>
    <row r="2668" spans="1:16" x14ac:dyDescent="0.4">
      <c r="A2668" s="1">
        <v>2021</v>
      </c>
      <c r="B2668" s="1">
        <v>4</v>
      </c>
      <c r="C2668" s="1">
        <v>20</v>
      </c>
      <c r="D2668" s="1">
        <v>2.0999999046325679</v>
      </c>
      <c r="E2668" s="1">
        <v>1.6000000238418579</v>
      </c>
      <c r="F2668" s="1">
        <v>6.4000000953674316</v>
      </c>
      <c r="G2668" s="1">
        <v>-7.0999999046325684</v>
      </c>
      <c r="H2668">
        <f>IF(D2668&lt;&gt;"",MAX('DDD Model Calculations'!$D$20-'Weather Data'!D2668,0),MAX('DDD Model Calculations'!$D$20-AVERAGE('Weather Data'!D2667,'Weather Data'!D2669),0))</f>
        <v>15.900000095367432</v>
      </c>
      <c r="I2668">
        <f>IF(E2668&lt;&gt;"",MAX('DDD Model Calculations'!$D$20-'Weather Data'!E2668,0),MAX('DDD Model Calculations'!$D$20-AVERAGE('Weather Data'!E2667,'Weather Data'!E2669),0))</f>
        <v>16.399999976158142</v>
      </c>
      <c r="J2668">
        <f>IF(F2668&lt;&gt;"",MAX('DDD Model Calculations'!$D$20-'Weather Data'!F2668,0),MAX('DDD Model Calculations'!$D$20-AVERAGE('Weather Data'!F2667,'Weather Data'!F2669),0))</f>
        <v>11.599999904632568</v>
      </c>
      <c r="K2668">
        <f>IF(G2668&lt;&gt;"",MAX('DDD Model Calculations'!$D$20-'Weather Data'!G2668,0),MAX('DDD Model Calculations'!$D$20-AVERAGE('Weather Data'!G2667,'Weather Data'!G2669),0))</f>
        <v>25.099999904632568</v>
      </c>
      <c r="L2668" s="2">
        <f t="shared" si="205"/>
        <v>44306</v>
      </c>
      <c r="M2668">
        <f t="shared" si="206"/>
        <v>27988.700002722442</v>
      </c>
      <c r="N2668">
        <f t="shared" si="207"/>
        <v>29297.099990397692</v>
      </c>
      <c r="O2668">
        <f t="shared" si="208"/>
        <v>33749.80000256747</v>
      </c>
      <c r="P2668">
        <f t="shared" si="209"/>
        <v>41471.549999058247</v>
      </c>
    </row>
    <row r="2669" spans="1:16" x14ac:dyDescent="0.4">
      <c r="A2669" s="1">
        <v>2021</v>
      </c>
      <c r="B2669" s="1">
        <v>4</v>
      </c>
      <c r="C2669" s="1">
        <v>21</v>
      </c>
      <c r="D2669" s="1">
        <v>1.1000000238418579</v>
      </c>
      <c r="E2669" s="1">
        <v>-0.89999997615814209</v>
      </c>
      <c r="F2669" s="1">
        <v>-0.30000001192092901</v>
      </c>
      <c r="G2669" s="1">
        <v>-1.1000000238418579</v>
      </c>
      <c r="H2669">
        <f>IF(D2669&lt;&gt;"",MAX('DDD Model Calculations'!$D$20-'Weather Data'!D2669,0),MAX('DDD Model Calculations'!$D$20-AVERAGE('Weather Data'!D2668,'Weather Data'!D2670),0))</f>
        <v>16.899999976158142</v>
      </c>
      <c r="I2669">
        <f>IF(E2669&lt;&gt;"",MAX('DDD Model Calculations'!$D$20-'Weather Data'!E2669,0),MAX('DDD Model Calculations'!$D$20-AVERAGE('Weather Data'!E2668,'Weather Data'!E2670),0))</f>
        <v>18.899999976158142</v>
      </c>
      <c r="J2669">
        <f>IF(F2669&lt;&gt;"",MAX('DDD Model Calculations'!$D$20-'Weather Data'!F2669,0),MAX('DDD Model Calculations'!$D$20-AVERAGE('Weather Data'!F2668,'Weather Data'!F2670),0))</f>
        <v>18.300000011920929</v>
      </c>
      <c r="K2669">
        <f>IF(G2669&lt;&gt;"",MAX('DDD Model Calculations'!$D$20-'Weather Data'!G2669,0),MAX('DDD Model Calculations'!$D$20-AVERAGE('Weather Data'!G2668,'Weather Data'!G2670),0))</f>
        <v>19.100000023841858</v>
      </c>
      <c r="L2669" s="2">
        <f t="shared" si="205"/>
        <v>44307</v>
      </c>
      <c r="M2669">
        <f t="shared" si="206"/>
        <v>28005.6000026986</v>
      </c>
      <c r="N2669">
        <f t="shared" si="207"/>
        <v>29315.99999037385</v>
      </c>
      <c r="O2669">
        <f t="shared" si="208"/>
        <v>33768.100002579391</v>
      </c>
      <c r="P2669">
        <f t="shared" si="209"/>
        <v>41490.649999082088</v>
      </c>
    </row>
    <row r="2670" spans="1:16" x14ac:dyDescent="0.4">
      <c r="A2670" s="1">
        <v>2021</v>
      </c>
      <c r="B2670" s="1">
        <v>4</v>
      </c>
      <c r="C2670" s="1">
        <v>22</v>
      </c>
      <c r="D2670" s="1">
        <v>1.3999999761581421</v>
      </c>
      <c r="E2670" s="1">
        <v>0.80000001192092896</v>
      </c>
      <c r="F2670" s="1">
        <v>1.6000000238418579</v>
      </c>
      <c r="G2670" s="1">
        <v>2.7999999523162842</v>
      </c>
      <c r="H2670">
        <f>IF(D2670&lt;&gt;"",MAX('DDD Model Calculations'!$D$20-'Weather Data'!D2670,0),MAX('DDD Model Calculations'!$D$20-AVERAGE('Weather Data'!D2669,'Weather Data'!D2671),0))</f>
        <v>16.600000023841858</v>
      </c>
      <c r="I2670">
        <f>IF(E2670&lt;&gt;"",MAX('DDD Model Calculations'!$D$20-'Weather Data'!E2670,0),MAX('DDD Model Calculations'!$D$20-AVERAGE('Weather Data'!E2669,'Weather Data'!E2671),0))</f>
        <v>17.199999988079071</v>
      </c>
      <c r="J2670">
        <f>IF(F2670&lt;&gt;"",MAX('DDD Model Calculations'!$D$20-'Weather Data'!F2670,0),MAX('DDD Model Calculations'!$D$20-AVERAGE('Weather Data'!F2669,'Weather Data'!F2671),0))</f>
        <v>16.399999976158142</v>
      </c>
      <c r="K2670">
        <f>IF(G2670&lt;&gt;"",MAX('DDD Model Calculations'!$D$20-'Weather Data'!G2670,0),MAX('DDD Model Calculations'!$D$20-AVERAGE('Weather Data'!G2669,'Weather Data'!G2671),0))</f>
        <v>15.200000047683716</v>
      </c>
      <c r="L2670" s="2">
        <f t="shared" si="205"/>
        <v>44308</v>
      </c>
      <c r="M2670">
        <f t="shared" si="206"/>
        <v>28022.200002722442</v>
      </c>
      <c r="N2670">
        <f t="shared" si="207"/>
        <v>29333.199990361929</v>
      </c>
      <c r="O2670">
        <f t="shared" si="208"/>
        <v>33784.500002555549</v>
      </c>
      <c r="P2670">
        <f t="shared" si="209"/>
        <v>41505.849999129772</v>
      </c>
    </row>
    <row r="2671" spans="1:16" x14ac:dyDescent="0.4">
      <c r="A2671" s="1">
        <v>2021</v>
      </c>
      <c r="B2671" s="1">
        <v>4</v>
      </c>
      <c r="C2671" s="1">
        <v>23</v>
      </c>
      <c r="D2671" s="1">
        <v>8.8000001907348633</v>
      </c>
      <c r="E2671" s="1">
        <v>7.9000000953674316</v>
      </c>
      <c r="F2671" s="1">
        <v>8.1000003814697266</v>
      </c>
      <c r="G2671" s="1">
        <v>6.5999999046325684</v>
      </c>
      <c r="H2671">
        <f>IF(D2671&lt;&gt;"",MAX('DDD Model Calculations'!$D$20-'Weather Data'!D2671,0),MAX('DDD Model Calculations'!$D$20-AVERAGE('Weather Data'!D2670,'Weather Data'!D2672),0))</f>
        <v>9.1999998092651367</v>
      </c>
      <c r="I2671">
        <f>IF(E2671&lt;&gt;"",MAX('DDD Model Calculations'!$D$20-'Weather Data'!E2671,0),MAX('DDD Model Calculations'!$D$20-AVERAGE('Weather Data'!E2670,'Weather Data'!E2672),0))</f>
        <v>10.099999904632568</v>
      </c>
      <c r="J2671">
        <f>IF(F2671&lt;&gt;"",MAX('DDD Model Calculations'!$D$20-'Weather Data'!F2671,0),MAX('DDD Model Calculations'!$D$20-AVERAGE('Weather Data'!F2670,'Weather Data'!F2672),0))</f>
        <v>9.8999996185302734</v>
      </c>
      <c r="K2671">
        <f>IF(G2671&lt;&gt;"",MAX('DDD Model Calculations'!$D$20-'Weather Data'!G2671,0),MAX('DDD Model Calculations'!$D$20-AVERAGE('Weather Data'!G2670,'Weather Data'!G2672),0))</f>
        <v>11.400000095367432</v>
      </c>
      <c r="L2671" s="2">
        <f t="shared" si="205"/>
        <v>44309</v>
      </c>
      <c r="M2671">
        <f t="shared" si="206"/>
        <v>28031.400002531707</v>
      </c>
      <c r="N2671">
        <f t="shared" si="207"/>
        <v>29343.299990266562</v>
      </c>
      <c r="O2671">
        <f t="shared" si="208"/>
        <v>33794.400002174079</v>
      </c>
      <c r="P2671">
        <f t="shared" si="209"/>
        <v>41517.24999922514</v>
      </c>
    </row>
    <row r="2672" spans="1:16" x14ac:dyDescent="0.4">
      <c r="A2672" s="1">
        <v>2021</v>
      </c>
      <c r="B2672" s="1">
        <v>4</v>
      </c>
      <c r="C2672" s="1">
        <v>24</v>
      </c>
      <c r="D2672" s="1">
        <v>11.69999980926514</v>
      </c>
      <c r="E2672" s="1">
        <v>8.8999996185302734</v>
      </c>
      <c r="F2672" s="1">
        <v>12.19999980926514</v>
      </c>
      <c r="G2672" s="1">
        <v>-1</v>
      </c>
      <c r="H2672">
        <f>IF(D2672&lt;&gt;"",MAX('DDD Model Calculations'!$D$20-'Weather Data'!D2672,0),MAX('DDD Model Calculations'!$D$20-AVERAGE('Weather Data'!D2671,'Weather Data'!D2673),0))</f>
        <v>6.3000001907348597</v>
      </c>
      <c r="I2672">
        <f>IF(E2672&lt;&gt;"",MAX('DDD Model Calculations'!$D$20-'Weather Data'!E2672,0),MAX('DDD Model Calculations'!$D$20-AVERAGE('Weather Data'!E2671,'Weather Data'!E2673),0))</f>
        <v>9.1000003814697266</v>
      </c>
      <c r="J2672">
        <f>IF(F2672&lt;&gt;"",MAX('DDD Model Calculations'!$D$20-'Weather Data'!F2672,0),MAX('DDD Model Calculations'!$D$20-AVERAGE('Weather Data'!F2671,'Weather Data'!F2673),0))</f>
        <v>5.8000001907348597</v>
      </c>
      <c r="K2672">
        <f>IF(G2672&lt;&gt;"",MAX('DDD Model Calculations'!$D$20-'Weather Data'!G2672,0),MAX('DDD Model Calculations'!$D$20-AVERAGE('Weather Data'!G2671,'Weather Data'!G2673),0))</f>
        <v>19</v>
      </c>
      <c r="L2672" s="2">
        <f t="shared" si="205"/>
        <v>44310</v>
      </c>
      <c r="M2672">
        <f t="shared" si="206"/>
        <v>28037.700002722442</v>
      </c>
      <c r="N2672">
        <f t="shared" si="207"/>
        <v>29352.399990648031</v>
      </c>
      <c r="O2672">
        <f t="shared" si="208"/>
        <v>33800.200002364814</v>
      </c>
      <c r="P2672">
        <f t="shared" si="209"/>
        <v>41536.24999922514</v>
      </c>
    </row>
    <row r="2673" spans="1:16" x14ac:dyDescent="0.4">
      <c r="A2673" s="1">
        <v>2021</v>
      </c>
      <c r="B2673" s="1">
        <v>4</v>
      </c>
      <c r="C2673" s="1">
        <v>25</v>
      </c>
      <c r="D2673" s="1">
        <v>6.1999998092651367</v>
      </c>
      <c r="E2673" s="1">
        <v>3.5</v>
      </c>
      <c r="F2673" s="1">
        <v>6.5999999046325684</v>
      </c>
      <c r="G2673" s="1">
        <v>-0.20000000298023221</v>
      </c>
      <c r="H2673">
        <f>IF(D2673&lt;&gt;"",MAX('DDD Model Calculations'!$D$20-'Weather Data'!D2673,0),MAX('DDD Model Calculations'!$D$20-AVERAGE('Weather Data'!D2672,'Weather Data'!D2674),0))</f>
        <v>11.800000190734863</v>
      </c>
      <c r="I2673">
        <f>IF(E2673&lt;&gt;"",MAX('DDD Model Calculations'!$D$20-'Weather Data'!E2673,0),MAX('DDD Model Calculations'!$D$20-AVERAGE('Weather Data'!E2672,'Weather Data'!E2674),0))</f>
        <v>14.5</v>
      </c>
      <c r="J2673">
        <f>IF(F2673&lt;&gt;"",MAX('DDD Model Calculations'!$D$20-'Weather Data'!F2673,0),MAX('DDD Model Calculations'!$D$20-AVERAGE('Weather Data'!F2672,'Weather Data'!F2674),0))</f>
        <v>11.400000095367432</v>
      </c>
      <c r="K2673">
        <f>IF(G2673&lt;&gt;"",MAX('DDD Model Calculations'!$D$20-'Weather Data'!G2673,0),MAX('DDD Model Calculations'!$D$20-AVERAGE('Weather Data'!G2672,'Weather Data'!G2674),0))</f>
        <v>18.200000002980232</v>
      </c>
      <c r="L2673" s="2">
        <f t="shared" si="205"/>
        <v>44311</v>
      </c>
      <c r="M2673">
        <f t="shared" si="206"/>
        <v>28049.500002913177</v>
      </c>
      <c r="N2673">
        <f t="shared" si="207"/>
        <v>29366.899990648031</v>
      </c>
      <c r="O2673">
        <f t="shared" si="208"/>
        <v>33811.600002460182</v>
      </c>
      <c r="P2673">
        <f t="shared" si="209"/>
        <v>41554.44999922812</v>
      </c>
    </row>
    <row r="2674" spans="1:16" x14ac:dyDescent="0.4">
      <c r="A2674" s="1">
        <v>2021</v>
      </c>
      <c r="B2674" s="1">
        <v>4</v>
      </c>
      <c r="C2674" s="1">
        <v>26</v>
      </c>
      <c r="D2674" s="1">
        <v>4.3000001907348633</v>
      </c>
      <c r="E2674" s="1">
        <v>2.4000000953674321</v>
      </c>
      <c r="F2674" s="1">
        <v>4.8000001907348633</v>
      </c>
      <c r="G2674" s="1">
        <v>1.200000047683716</v>
      </c>
      <c r="H2674">
        <f>IF(D2674&lt;&gt;"",MAX('DDD Model Calculations'!$D$20-'Weather Data'!D2674,0),MAX('DDD Model Calculations'!$D$20-AVERAGE('Weather Data'!D2673,'Weather Data'!D2675),0))</f>
        <v>13.699999809265137</v>
      </c>
      <c r="I2674">
        <f>IF(E2674&lt;&gt;"",MAX('DDD Model Calculations'!$D$20-'Weather Data'!E2674,0),MAX('DDD Model Calculations'!$D$20-AVERAGE('Weather Data'!E2673,'Weather Data'!E2675),0))</f>
        <v>15.599999904632568</v>
      </c>
      <c r="J2674">
        <f>IF(F2674&lt;&gt;"",MAX('DDD Model Calculations'!$D$20-'Weather Data'!F2674,0),MAX('DDD Model Calculations'!$D$20-AVERAGE('Weather Data'!F2673,'Weather Data'!F2675),0))</f>
        <v>13.199999809265137</v>
      </c>
      <c r="K2674">
        <f>IF(G2674&lt;&gt;"",MAX('DDD Model Calculations'!$D$20-'Weather Data'!G2674,0),MAX('DDD Model Calculations'!$D$20-AVERAGE('Weather Data'!G2673,'Weather Data'!G2675),0))</f>
        <v>16.799999952316284</v>
      </c>
      <c r="L2674" s="2">
        <f t="shared" si="205"/>
        <v>44312</v>
      </c>
      <c r="M2674">
        <f t="shared" si="206"/>
        <v>28063.200002722442</v>
      </c>
      <c r="N2674">
        <f t="shared" si="207"/>
        <v>29382.499990552664</v>
      </c>
      <c r="O2674">
        <f t="shared" si="208"/>
        <v>33824.800002269447</v>
      </c>
      <c r="P2674">
        <f t="shared" si="209"/>
        <v>41571.249999180436</v>
      </c>
    </row>
    <row r="2675" spans="1:16" x14ac:dyDescent="0.4">
      <c r="A2675" s="1">
        <v>2021</v>
      </c>
      <c r="B2675" s="1">
        <v>4</v>
      </c>
      <c r="C2675" s="1">
        <v>27</v>
      </c>
      <c r="D2675" s="1">
        <v>9.1000003814697266</v>
      </c>
      <c r="E2675" s="1">
        <v>13.60000038146973</v>
      </c>
      <c r="F2675" s="1">
        <v>7.6999998092651367</v>
      </c>
      <c r="G2675" s="1">
        <v>2.5999999046325679</v>
      </c>
      <c r="H2675">
        <f>IF(D2675&lt;&gt;"",MAX('DDD Model Calculations'!$D$20-'Weather Data'!D2675,0),MAX('DDD Model Calculations'!$D$20-AVERAGE('Weather Data'!D2674,'Weather Data'!D2676),0))</f>
        <v>8.8999996185302734</v>
      </c>
      <c r="I2675">
        <f>IF(E2675&lt;&gt;"",MAX('DDD Model Calculations'!$D$20-'Weather Data'!E2675,0),MAX('DDD Model Calculations'!$D$20-AVERAGE('Weather Data'!E2674,'Weather Data'!E2676),0))</f>
        <v>4.3999996185302699</v>
      </c>
      <c r="J2675">
        <f>IF(F2675&lt;&gt;"",MAX('DDD Model Calculations'!$D$20-'Weather Data'!F2675,0),MAX('DDD Model Calculations'!$D$20-AVERAGE('Weather Data'!F2674,'Weather Data'!F2676),0))</f>
        <v>10.300000190734863</v>
      </c>
      <c r="K2675">
        <f>IF(G2675&lt;&gt;"",MAX('DDD Model Calculations'!$D$20-'Weather Data'!G2675,0),MAX('DDD Model Calculations'!$D$20-AVERAGE('Weather Data'!G2674,'Weather Data'!G2676),0))</f>
        <v>15.400000095367432</v>
      </c>
      <c r="L2675" s="2">
        <f t="shared" si="205"/>
        <v>44313</v>
      </c>
      <c r="M2675">
        <f t="shared" si="206"/>
        <v>28072.100002340972</v>
      </c>
      <c r="N2675">
        <f t="shared" si="207"/>
        <v>29386.899990171194</v>
      </c>
      <c r="O2675">
        <f t="shared" si="208"/>
        <v>33835.100002460182</v>
      </c>
      <c r="P2675">
        <f t="shared" si="209"/>
        <v>41586.649999275804</v>
      </c>
    </row>
    <row r="2676" spans="1:16" x14ac:dyDescent="0.4">
      <c r="A2676" s="1">
        <v>2021</v>
      </c>
      <c r="B2676" s="1">
        <v>4</v>
      </c>
      <c r="C2676" s="1">
        <v>28</v>
      </c>
      <c r="D2676" s="1">
        <v>12.80000019073486</v>
      </c>
      <c r="E2676" s="1">
        <v>16.20000076293945</v>
      </c>
      <c r="F2676" s="1">
        <v>11.30000019073486</v>
      </c>
      <c r="G2676" s="1">
        <v>6.1999998092651367</v>
      </c>
      <c r="H2676">
        <f>IF(D2676&lt;&gt;"",MAX('DDD Model Calculations'!$D$20-'Weather Data'!D2676,0),MAX('DDD Model Calculations'!$D$20-AVERAGE('Weather Data'!D2675,'Weather Data'!D2677),0))</f>
        <v>5.1999998092651403</v>
      </c>
      <c r="I2676">
        <f>IF(E2676&lt;&gt;"",MAX('DDD Model Calculations'!$D$20-'Weather Data'!E2676,0),MAX('DDD Model Calculations'!$D$20-AVERAGE('Weather Data'!E2675,'Weather Data'!E2677),0))</f>
        <v>1.7999992370605504</v>
      </c>
      <c r="J2676">
        <f>IF(F2676&lt;&gt;"",MAX('DDD Model Calculations'!$D$20-'Weather Data'!F2676,0),MAX('DDD Model Calculations'!$D$20-AVERAGE('Weather Data'!F2675,'Weather Data'!F2677),0))</f>
        <v>6.6999998092651403</v>
      </c>
      <c r="K2676">
        <f>IF(G2676&lt;&gt;"",MAX('DDD Model Calculations'!$D$20-'Weather Data'!G2676,0),MAX('DDD Model Calculations'!$D$20-AVERAGE('Weather Data'!G2675,'Weather Data'!G2677),0))</f>
        <v>11.800000190734863</v>
      </c>
      <c r="L2676" s="2">
        <f t="shared" si="205"/>
        <v>44314</v>
      </c>
      <c r="M2676">
        <f t="shared" si="206"/>
        <v>28077.300002150238</v>
      </c>
      <c r="N2676">
        <f t="shared" si="207"/>
        <v>29388.699989408255</v>
      </c>
      <c r="O2676">
        <f t="shared" si="208"/>
        <v>33841.800002269447</v>
      </c>
      <c r="P2676">
        <f t="shared" si="209"/>
        <v>41598.449999466538</v>
      </c>
    </row>
    <row r="2677" spans="1:16" x14ac:dyDescent="0.4">
      <c r="A2677" s="1">
        <v>2021</v>
      </c>
      <c r="B2677" s="1">
        <v>4</v>
      </c>
      <c r="C2677" s="1">
        <v>29</v>
      </c>
      <c r="D2677" s="1">
        <v>9.3000001907348633</v>
      </c>
      <c r="E2677" s="1">
        <v>8.8999996185302734</v>
      </c>
      <c r="F2677" s="1">
        <v>11.89999961853027</v>
      </c>
      <c r="G2677" s="1">
        <v>6.5999999046325684</v>
      </c>
      <c r="H2677">
        <f>IF(D2677&lt;&gt;"",MAX('DDD Model Calculations'!$D$20-'Weather Data'!D2677,0),MAX('DDD Model Calculations'!$D$20-AVERAGE('Weather Data'!D2676,'Weather Data'!D2678),0))</f>
        <v>8.6999998092651367</v>
      </c>
      <c r="I2677">
        <f>IF(E2677&lt;&gt;"",MAX('DDD Model Calculations'!$D$20-'Weather Data'!E2677,0),MAX('DDD Model Calculations'!$D$20-AVERAGE('Weather Data'!E2676,'Weather Data'!E2678),0))</f>
        <v>9.1000003814697266</v>
      </c>
      <c r="J2677">
        <f>IF(F2677&lt;&gt;"",MAX('DDD Model Calculations'!$D$20-'Weather Data'!F2677,0),MAX('DDD Model Calculations'!$D$20-AVERAGE('Weather Data'!F2676,'Weather Data'!F2678),0))</f>
        <v>6.1000003814697301</v>
      </c>
      <c r="K2677">
        <f>IF(G2677&lt;&gt;"",MAX('DDD Model Calculations'!$D$20-'Weather Data'!G2677,0),MAX('DDD Model Calculations'!$D$20-AVERAGE('Weather Data'!G2676,'Weather Data'!G2678),0))</f>
        <v>11.400000095367432</v>
      </c>
      <c r="L2677" s="2">
        <f t="shared" si="205"/>
        <v>44315</v>
      </c>
      <c r="M2677">
        <f t="shared" si="206"/>
        <v>28086.000001959503</v>
      </c>
      <c r="N2677">
        <f t="shared" si="207"/>
        <v>29397.799989789724</v>
      </c>
      <c r="O2677">
        <f t="shared" si="208"/>
        <v>33847.900002650917</v>
      </c>
      <c r="P2677">
        <f t="shared" si="209"/>
        <v>41609.849999561906</v>
      </c>
    </row>
    <row r="2678" spans="1:16" x14ac:dyDescent="0.4">
      <c r="A2678" s="1">
        <v>2021</v>
      </c>
      <c r="B2678" s="1">
        <v>4</v>
      </c>
      <c r="C2678" s="1">
        <v>30</v>
      </c>
      <c r="D2678" s="1">
        <v>6.3000001907348633</v>
      </c>
      <c r="E2678" s="1">
        <v>5.1999998092651367</v>
      </c>
      <c r="F2678" s="1">
        <v>5.5999999046325684</v>
      </c>
      <c r="G2678" s="1">
        <v>6.9000000953674316</v>
      </c>
      <c r="H2678">
        <f>IF(D2678&lt;&gt;"",MAX('DDD Model Calculations'!$D$20-'Weather Data'!D2678,0),MAX('DDD Model Calculations'!$D$20-AVERAGE('Weather Data'!D2677,'Weather Data'!D2679),0))</f>
        <v>11.699999809265137</v>
      </c>
      <c r="I2678">
        <f>IF(E2678&lt;&gt;"",MAX('DDD Model Calculations'!$D$20-'Weather Data'!E2678,0),MAX('DDD Model Calculations'!$D$20-AVERAGE('Weather Data'!E2677,'Weather Data'!E2679),0))</f>
        <v>12.800000190734863</v>
      </c>
      <c r="J2678">
        <f>IF(F2678&lt;&gt;"",MAX('DDD Model Calculations'!$D$20-'Weather Data'!F2678,0),MAX('DDD Model Calculations'!$D$20-AVERAGE('Weather Data'!F2677,'Weather Data'!F2679),0))</f>
        <v>12.400000095367432</v>
      </c>
      <c r="K2678">
        <f>IF(G2678&lt;&gt;"",MAX('DDD Model Calculations'!$D$20-'Weather Data'!G2678,0),MAX('DDD Model Calculations'!$D$20-AVERAGE('Weather Data'!G2677,'Weather Data'!G2679),0))</f>
        <v>11.099999904632568</v>
      </c>
      <c r="L2678" s="2">
        <f t="shared" si="205"/>
        <v>44316</v>
      </c>
      <c r="M2678">
        <f t="shared" si="206"/>
        <v>28097.700001768768</v>
      </c>
      <c r="N2678">
        <f t="shared" si="207"/>
        <v>29410.599989980459</v>
      </c>
      <c r="O2678">
        <f t="shared" si="208"/>
        <v>33860.300002746284</v>
      </c>
      <c r="P2678">
        <f t="shared" si="209"/>
        <v>41620.949999466538</v>
      </c>
    </row>
    <row r="2679" spans="1:16" x14ac:dyDescent="0.4">
      <c r="A2679" s="1">
        <v>2021</v>
      </c>
      <c r="B2679" s="1">
        <v>5</v>
      </c>
      <c r="C2679" s="1">
        <v>1</v>
      </c>
      <c r="D2679" s="1">
        <v>7.5</v>
      </c>
      <c r="E2679" s="1">
        <v>6</v>
      </c>
      <c r="F2679" s="1">
        <v>5.3000001907348633</v>
      </c>
      <c r="G2679" s="1">
        <v>10.89999961853027</v>
      </c>
      <c r="H2679">
        <f>IF(D2679&lt;&gt;"",MAX('DDD Model Calculations'!$D$20-'Weather Data'!D2679,0),MAX('DDD Model Calculations'!$D$20-AVERAGE('Weather Data'!D2678,'Weather Data'!D2680),0))</f>
        <v>10.5</v>
      </c>
      <c r="I2679">
        <f>IF(E2679&lt;&gt;"",MAX('DDD Model Calculations'!$D$20-'Weather Data'!E2679,0),MAX('DDD Model Calculations'!$D$20-AVERAGE('Weather Data'!E2678,'Weather Data'!E2680),0))</f>
        <v>12</v>
      </c>
      <c r="J2679">
        <f>IF(F2679&lt;&gt;"",MAX('DDD Model Calculations'!$D$20-'Weather Data'!F2679,0),MAX('DDD Model Calculations'!$D$20-AVERAGE('Weather Data'!F2678,'Weather Data'!F2680),0))</f>
        <v>12.699999809265137</v>
      </c>
      <c r="K2679">
        <f>IF(G2679&lt;&gt;"",MAX('DDD Model Calculations'!$D$20-'Weather Data'!G2679,0),MAX('DDD Model Calculations'!$D$20-AVERAGE('Weather Data'!G2678,'Weather Data'!G2680),0))</f>
        <v>7.1000003814697301</v>
      </c>
      <c r="L2679" s="2">
        <f t="shared" si="205"/>
        <v>44317</v>
      </c>
      <c r="M2679">
        <f t="shared" si="206"/>
        <v>28108.200001768768</v>
      </c>
      <c r="N2679">
        <f t="shared" si="207"/>
        <v>29422.599989980459</v>
      </c>
      <c r="O2679">
        <f t="shared" si="208"/>
        <v>33873.000002555549</v>
      </c>
      <c r="P2679">
        <f t="shared" si="209"/>
        <v>41628.049999848008</v>
      </c>
    </row>
    <row r="2680" spans="1:16" x14ac:dyDescent="0.4">
      <c r="A2680" s="1">
        <v>2021</v>
      </c>
      <c r="B2680" s="1">
        <v>5</v>
      </c>
      <c r="C2680" s="1">
        <v>2</v>
      </c>
      <c r="D2680" s="1">
        <v>12</v>
      </c>
      <c r="E2680" s="1">
        <v>18</v>
      </c>
      <c r="F2680" s="1">
        <v>7.6999998092651367</v>
      </c>
      <c r="G2680" s="1">
        <v>6.5999999046325684</v>
      </c>
      <c r="H2680">
        <f>IF(D2680&lt;&gt;"",MAX('DDD Model Calculations'!$D$20-'Weather Data'!D2680,0),MAX('DDD Model Calculations'!$D$20-AVERAGE('Weather Data'!D2679,'Weather Data'!D2681),0))</f>
        <v>6</v>
      </c>
      <c r="I2680">
        <f>IF(E2680&lt;&gt;"",MAX('DDD Model Calculations'!$D$20-'Weather Data'!E2680,0),MAX('DDD Model Calculations'!$D$20-AVERAGE('Weather Data'!E2679,'Weather Data'!E2681),0))</f>
        <v>0</v>
      </c>
      <c r="J2680">
        <f>IF(F2680&lt;&gt;"",MAX('DDD Model Calculations'!$D$20-'Weather Data'!F2680,0),MAX('DDD Model Calculations'!$D$20-AVERAGE('Weather Data'!F2679,'Weather Data'!F2681),0))</f>
        <v>10.300000190734863</v>
      </c>
      <c r="K2680">
        <f>IF(G2680&lt;&gt;"",MAX('DDD Model Calculations'!$D$20-'Weather Data'!G2680,0),MAX('DDD Model Calculations'!$D$20-AVERAGE('Weather Data'!G2679,'Weather Data'!G2681),0))</f>
        <v>11.400000095367432</v>
      </c>
      <c r="L2680" s="2">
        <f t="shared" si="205"/>
        <v>44318</v>
      </c>
      <c r="M2680">
        <f t="shared" si="206"/>
        <v>28114.200001768768</v>
      </c>
      <c r="N2680">
        <f t="shared" si="207"/>
        <v>29422.599989980459</v>
      </c>
      <c r="O2680">
        <f t="shared" si="208"/>
        <v>33883.300002746284</v>
      </c>
      <c r="P2680">
        <f t="shared" si="209"/>
        <v>41639.449999943376</v>
      </c>
    </row>
    <row r="2681" spans="1:16" x14ac:dyDescent="0.4">
      <c r="A2681" s="1">
        <v>2021</v>
      </c>
      <c r="B2681" s="1">
        <v>5</v>
      </c>
      <c r="C2681" s="1">
        <v>3</v>
      </c>
      <c r="D2681" s="1">
        <v>10.5</v>
      </c>
      <c r="E2681" s="1">
        <v>11.19999980926514</v>
      </c>
      <c r="F2681" s="1">
        <v>7.1999998092651367</v>
      </c>
      <c r="G2681" s="1">
        <v>5.6999998092651367</v>
      </c>
      <c r="H2681">
        <f>IF(D2681&lt;&gt;"",MAX('DDD Model Calculations'!$D$20-'Weather Data'!D2681,0),MAX('DDD Model Calculations'!$D$20-AVERAGE('Weather Data'!D2680,'Weather Data'!D2682),0))</f>
        <v>7.5</v>
      </c>
      <c r="I2681">
        <f>IF(E2681&lt;&gt;"",MAX('DDD Model Calculations'!$D$20-'Weather Data'!E2681,0),MAX('DDD Model Calculations'!$D$20-AVERAGE('Weather Data'!E2680,'Weather Data'!E2682),0))</f>
        <v>6.8000001907348597</v>
      </c>
      <c r="J2681">
        <f>IF(F2681&lt;&gt;"",MAX('DDD Model Calculations'!$D$20-'Weather Data'!F2681,0),MAX('DDD Model Calculations'!$D$20-AVERAGE('Weather Data'!F2680,'Weather Data'!F2682),0))</f>
        <v>10.800000190734863</v>
      </c>
      <c r="K2681">
        <f>IF(G2681&lt;&gt;"",MAX('DDD Model Calculations'!$D$20-'Weather Data'!G2681,0),MAX('DDD Model Calculations'!$D$20-AVERAGE('Weather Data'!G2680,'Weather Data'!G2682),0))</f>
        <v>12.300000190734863</v>
      </c>
      <c r="L2681" s="2">
        <f t="shared" si="205"/>
        <v>44319</v>
      </c>
      <c r="M2681">
        <f t="shared" si="206"/>
        <v>28121.700001768768</v>
      </c>
      <c r="N2681">
        <f t="shared" si="207"/>
        <v>29429.399990171194</v>
      </c>
      <c r="O2681">
        <f t="shared" si="208"/>
        <v>33894.100002937019</v>
      </c>
      <c r="P2681">
        <f t="shared" si="209"/>
        <v>41651.75000013411</v>
      </c>
    </row>
    <row r="2682" spans="1:16" x14ac:dyDescent="0.4">
      <c r="A2682" s="1">
        <v>2021</v>
      </c>
      <c r="B2682" s="1">
        <v>5</v>
      </c>
      <c r="C2682" s="1">
        <v>4</v>
      </c>
      <c r="D2682" s="1">
        <v>9.8999996185302734</v>
      </c>
      <c r="E2682" s="1">
        <v>11.30000019073486</v>
      </c>
      <c r="F2682" s="1">
        <v>10.5</v>
      </c>
      <c r="G2682" s="1">
        <v>4.1999998092651367</v>
      </c>
      <c r="H2682">
        <f>IF(D2682&lt;&gt;"",MAX('DDD Model Calculations'!$D$20-'Weather Data'!D2682,0),MAX('DDD Model Calculations'!$D$20-AVERAGE('Weather Data'!D2681,'Weather Data'!D2683),0))</f>
        <v>8.1000003814697266</v>
      </c>
      <c r="I2682">
        <f>IF(E2682&lt;&gt;"",MAX('DDD Model Calculations'!$D$20-'Weather Data'!E2682,0),MAX('DDD Model Calculations'!$D$20-AVERAGE('Weather Data'!E2681,'Weather Data'!E2683),0))</f>
        <v>6.6999998092651403</v>
      </c>
      <c r="J2682">
        <f>IF(F2682&lt;&gt;"",MAX('DDD Model Calculations'!$D$20-'Weather Data'!F2682,0),MAX('DDD Model Calculations'!$D$20-AVERAGE('Weather Data'!F2681,'Weather Data'!F2683),0))</f>
        <v>7.5</v>
      </c>
      <c r="K2682">
        <f>IF(G2682&lt;&gt;"",MAX('DDD Model Calculations'!$D$20-'Weather Data'!G2682,0),MAX('DDD Model Calculations'!$D$20-AVERAGE('Weather Data'!G2681,'Weather Data'!G2683),0))</f>
        <v>13.800000190734863</v>
      </c>
      <c r="L2682" s="2">
        <f t="shared" si="205"/>
        <v>44320</v>
      </c>
      <c r="M2682">
        <f t="shared" si="206"/>
        <v>28129.800002150238</v>
      </c>
      <c r="N2682">
        <f t="shared" si="207"/>
        <v>29436.099989980459</v>
      </c>
      <c r="O2682">
        <f t="shared" si="208"/>
        <v>33901.600002937019</v>
      </c>
      <c r="P2682">
        <f t="shared" si="209"/>
        <v>41665.550000324845</v>
      </c>
    </row>
    <row r="2683" spans="1:16" x14ac:dyDescent="0.4">
      <c r="A2683" s="1">
        <v>2021</v>
      </c>
      <c r="B2683" s="1">
        <v>5</v>
      </c>
      <c r="C2683" s="1">
        <v>5</v>
      </c>
      <c r="D2683" s="1">
        <v>8.3000001907348633</v>
      </c>
      <c r="E2683" s="1">
        <v>5.4000000953674316</v>
      </c>
      <c r="F2683" s="1">
        <v>8.8999996185302734</v>
      </c>
      <c r="G2683" s="1">
        <v>5.5</v>
      </c>
      <c r="H2683">
        <f>IF(D2683&lt;&gt;"",MAX('DDD Model Calculations'!$D$20-'Weather Data'!D2683,0),MAX('DDD Model Calculations'!$D$20-AVERAGE('Weather Data'!D2682,'Weather Data'!D2684),0))</f>
        <v>9.6999998092651367</v>
      </c>
      <c r="I2683">
        <f>IF(E2683&lt;&gt;"",MAX('DDD Model Calculations'!$D$20-'Weather Data'!E2683,0),MAX('DDD Model Calculations'!$D$20-AVERAGE('Weather Data'!E2682,'Weather Data'!E2684),0))</f>
        <v>12.599999904632568</v>
      </c>
      <c r="J2683">
        <f>IF(F2683&lt;&gt;"",MAX('DDD Model Calculations'!$D$20-'Weather Data'!F2683,0),MAX('DDD Model Calculations'!$D$20-AVERAGE('Weather Data'!F2682,'Weather Data'!F2684),0))</f>
        <v>9.1000003814697266</v>
      </c>
      <c r="K2683">
        <f>IF(G2683&lt;&gt;"",MAX('DDD Model Calculations'!$D$20-'Weather Data'!G2683,0),MAX('DDD Model Calculations'!$D$20-AVERAGE('Weather Data'!G2682,'Weather Data'!G2684),0))</f>
        <v>12.5</v>
      </c>
      <c r="L2683" s="2">
        <f t="shared" si="205"/>
        <v>44321</v>
      </c>
      <c r="M2683">
        <f t="shared" si="206"/>
        <v>28139.500001959503</v>
      </c>
      <c r="N2683">
        <f t="shared" si="207"/>
        <v>29448.699989885092</v>
      </c>
      <c r="O2683">
        <f t="shared" si="208"/>
        <v>33910.700003318489</v>
      </c>
      <c r="P2683">
        <f t="shared" si="209"/>
        <v>41678.050000324845</v>
      </c>
    </row>
    <row r="2684" spans="1:16" x14ac:dyDescent="0.4">
      <c r="A2684" s="1">
        <v>2021</v>
      </c>
      <c r="B2684" s="1">
        <v>5</v>
      </c>
      <c r="C2684" s="1">
        <v>6</v>
      </c>
      <c r="D2684" s="1">
        <v>8.3000001907348633</v>
      </c>
      <c r="E2684" s="1">
        <v>6.5999999046325684</v>
      </c>
      <c r="F2684" s="1">
        <v>8.3999996185302734</v>
      </c>
      <c r="G2684" s="1">
        <v>4.1999998092651367</v>
      </c>
      <c r="H2684">
        <f>IF(D2684&lt;&gt;"",MAX('DDD Model Calculations'!$D$20-'Weather Data'!D2684,0),MAX('DDD Model Calculations'!$D$20-AVERAGE('Weather Data'!D2683,'Weather Data'!D2685),0))</f>
        <v>9.6999998092651367</v>
      </c>
      <c r="I2684">
        <f>IF(E2684&lt;&gt;"",MAX('DDD Model Calculations'!$D$20-'Weather Data'!E2684,0),MAX('DDD Model Calculations'!$D$20-AVERAGE('Weather Data'!E2683,'Weather Data'!E2685),0))</f>
        <v>11.400000095367432</v>
      </c>
      <c r="J2684">
        <f>IF(F2684&lt;&gt;"",MAX('DDD Model Calculations'!$D$20-'Weather Data'!F2684,0),MAX('DDD Model Calculations'!$D$20-AVERAGE('Weather Data'!F2683,'Weather Data'!F2685),0))</f>
        <v>9.6000003814697266</v>
      </c>
      <c r="K2684">
        <f>IF(G2684&lt;&gt;"",MAX('DDD Model Calculations'!$D$20-'Weather Data'!G2684,0),MAX('DDD Model Calculations'!$D$20-AVERAGE('Weather Data'!G2683,'Weather Data'!G2685),0))</f>
        <v>13.800000190734863</v>
      </c>
      <c r="L2684" s="2">
        <f t="shared" si="205"/>
        <v>44322</v>
      </c>
      <c r="M2684">
        <f t="shared" si="206"/>
        <v>28149.200001768768</v>
      </c>
      <c r="N2684">
        <f t="shared" si="207"/>
        <v>29460.099989980459</v>
      </c>
      <c r="O2684">
        <f t="shared" si="208"/>
        <v>33920.300003699958</v>
      </c>
      <c r="P2684">
        <f t="shared" si="209"/>
        <v>41691.85000051558</v>
      </c>
    </row>
    <row r="2685" spans="1:16" x14ac:dyDescent="0.4">
      <c r="A2685" s="1">
        <v>2021</v>
      </c>
      <c r="B2685" s="1">
        <v>5</v>
      </c>
      <c r="C2685" s="1">
        <v>7</v>
      </c>
      <c r="D2685" s="1">
        <v>5.9000000953674316</v>
      </c>
      <c r="E2685" s="1">
        <v>7.0999999046325684</v>
      </c>
      <c r="F2685" s="1">
        <v>7.5999999046325684</v>
      </c>
      <c r="G2685" s="1">
        <v>2.7000000476837158</v>
      </c>
      <c r="H2685">
        <f>IF(D2685&lt;&gt;"",MAX('DDD Model Calculations'!$D$20-'Weather Data'!D2685,0),MAX('DDD Model Calculations'!$D$20-AVERAGE('Weather Data'!D2684,'Weather Data'!D2686),0))</f>
        <v>12.099999904632568</v>
      </c>
      <c r="I2685">
        <f>IF(E2685&lt;&gt;"",MAX('DDD Model Calculations'!$D$20-'Weather Data'!E2685,0),MAX('DDD Model Calculations'!$D$20-AVERAGE('Weather Data'!E2684,'Weather Data'!E2686),0))</f>
        <v>10.900000095367432</v>
      </c>
      <c r="J2685">
        <f>IF(F2685&lt;&gt;"",MAX('DDD Model Calculations'!$D$20-'Weather Data'!F2685,0),MAX('DDD Model Calculations'!$D$20-AVERAGE('Weather Data'!F2684,'Weather Data'!F2686),0))</f>
        <v>10.400000095367432</v>
      </c>
      <c r="K2685">
        <f>IF(G2685&lt;&gt;"",MAX('DDD Model Calculations'!$D$20-'Weather Data'!G2685,0),MAX('DDD Model Calculations'!$D$20-AVERAGE('Weather Data'!G2684,'Weather Data'!G2686),0))</f>
        <v>15.299999952316284</v>
      </c>
      <c r="L2685" s="2">
        <f t="shared" si="205"/>
        <v>44323</v>
      </c>
      <c r="M2685">
        <f t="shared" si="206"/>
        <v>28161.3000016734</v>
      </c>
      <c r="N2685">
        <f t="shared" si="207"/>
        <v>29470.999990075827</v>
      </c>
      <c r="O2685">
        <f t="shared" si="208"/>
        <v>33930.700003795326</v>
      </c>
      <c r="P2685">
        <f t="shared" si="209"/>
        <v>41707.150000467896</v>
      </c>
    </row>
    <row r="2686" spans="1:16" x14ac:dyDescent="0.4">
      <c r="A2686" s="1">
        <v>2021</v>
      </c>
      <c r="B2686" s="1">
        <v>5</v>
      </c>
      <c r="C2686" s="1">
        <v>8</v>
      </c>
      <c r="D2686" s="1">
        <v>8.8999996185302734</v>
      </c>
      <c r="E2686" s="1">
        <v>5.9000000953674316</v>
      </c>
      <c r="F2686" s="1">
        <v>7.5</v>
      </c>
      <c r="G2686" s="1">
        <v>3.2000000476837158</v>
      </c>
      <c r="H2686">
        <f>IF(D2686&lt;&gt;"",MAX('DDD Model Calculations'!$D$20-'Weather Data'!D2686,0),MAX('DDD Model Calculations'!$D$20-AVERAGE('Weather Data'!D2685,'Weather Data'!D2687),0))</f>
        <v>9.1000003814697266</v>
      </c>
      <c r="I2686">
        <f>IF(E2686&lt;&gt;"",MAX('DDD Model Calculations'!$D$20-'Weather Data'!E2686,0),MAX('DDD Model Calculations'!$D$20-AVERAGE('Weather Data'!E2685,'Weather Data'!E2687),0))</f>
        <v>12.099999904632568</v>
      </c>
      <c r="J2686">
        <f>IF(F2686&lt;&gt;"",MAX('DDD Model Calculations'!$D$20-'Weather Data'!F2686,0),MAX('DDD Model Calculations'!$D$20-AVERAGE('Weather Data'!F2685,'Weather Data'!F2687),0))</f>
        <v>10.5</v>
      </c>
      <c r="K2686">
        <f>IF(G2686&lt;&gt;"",MAX('DDD Model Calculations'!$D$20-'Weather Data'!G2686,0),MAX('DDD Model Calculations'!$D$20-AVERAGE('Weather Data'!G2685,'Weather Data'!G2687),0))</f>
        <v>14.799999952316284</v>
      </c>
      <c r="L2686" s="2">
        <f t="shared" si="205"/>
        <v>44324</v>
      </c>
      <c r="M2686">
        <f t="shared" si="206"/>
        <v>28170.40000205487</v>
      </c>
      <c r="N2686">
        <f t="shared" si="207"/>
        <v>29483.099989980459</v>
      </c>
      <c r="O2686">
        <f t="shared" si="208"/>
        <v>33941.200003795326</v>
      </c>
      <c r="P2686">
        <f t="shared" si="209"/>
        <v>41721.950000420213</v>
      </c>
    </row>
    <row r="2687" spans="1:16" x14ac:dyDescent="0.4">
      <c r="A2687" s="1">
        <v>2021</v>
      </c>
      <c r="B2687" s="1">
        <v>5</v>
      </c>
      <c r="C2687" s="1">
        <v>9</v>
      </c>
      <c r="D2687" s="1">
        <v>6.6999998092651367</v>
      </c>
      <c r="E2687" s="1">
        <v>5.1999998092651367</v>
      </c>
      <c r="F2687" s="1">
        <v>10</v>
      </c>
      <c r="G2687" s="1">
        <v>2.9000000953674321</v>
      </c>
      <c r="H2687">
        <f>IF(D2687&lt;&gt;"",MAX('DDD Model Calculations'!$D$20-'Weather Data'!D2687,0),MAX('DDD Model Calculations'!$D$20-AVERAGE('Weather Data'!D2686,'Weather Data'!D2688),0))</f>
        <v>11.300000190734863</v>
      </c>
      <c r="I2687">
        <f>IF(E2687&lt;&gt;"",MAX('DDD Model Calculations'!$D$20-'Weather Data'!E2687,0),MAX('DDD Model Calculations'!$D$20-AVERAGE('Weather Data'!E2686,'Weather Data'!E2688),0))</f>
        <v>12.800000190734863</v>
      </c>
      <c r="J2687">
        <f>IF(F2687&lt;&gt;"",MAX('DDD Model Calculations'!$D$20-'Weather Data'!F2687,0),MAX('DDD Model Calculations'!$D$20-AVERAGE('Weather Data'!F2686,'Weather Data'!F2688),0))</f>
        <v>8</v>
      </c>
      <c r="K2687">
        <f>IF(G2687&lt;&gt;"",MAX('DDD Model Calculations'!$D$20-'Weather Data'!G2687,0),MAX('DDD Model Calculations'!$D$20-AVERAGE('Weather Data'!G2686,'Weather Data'!G2688),0))</f>
        <v>15.099999904632568</v>
      </c>
      <c r="L2687" s="2">
        <f t="shared" si="205"/>
        <v>44325</v>
      </c>
      <c r="M2687">
        <f t="shared" si="206"/>
        <v>28181.700002245605</v>
      </c>
      <c r="N2687">
        <f t="shared" si="207"/>
        <v>29495.899990171194</v>
      </c>
      <c r="O2687">
        <f t="shared" si="208"/>
        <v>33949.200003795326</v>
      </c>
      <c r="P2687">
        <f t="shared" si="209"/>
        <v>41737.050000324845</v>
      </c>
    </row>
    <row r="2688" spans="1:16" x14ac:dyDescent="0.4">
      <c r="A2688" s="1">
        <v>2021</v>
      </c>
      <c r="B2688" s="1">
        <v>5</v>
      </c>
      <c r="C2688" s="1">
        <v>10</v>
      </c>
      <c r="D2688" s="1">
        <v>7.6999998092651367</v>
      </c>
      <c r="E2688" s="1">
        <v>6.1999998092651367</v>
      </c>
      <c r="F2688" s="1">
        <v>10.10000038146973</v>
      </c>
      <c r="G2688" s="1">
        <v>4.0999999046325684</v>
      </c>
      <c r="H2688">
        <f>IF(D2688&lt;&gt;"",MAX('DDD Model Calculations'!$D$20-'Weather Data'!D2688,0),MAX('DDD Model Calculations'!$D$20-AVERAGE('Weather Data'!D2687,'Weather Data'!D2689),0))</f>
        <v>10.300000190734863</v>
      </c>
      <c r="I2688">
        <f>IF(E2688&lt;&gt;"",MAX('DDD Model Calculations'!$D$20-'Weather Data'!E2688,0),MAX('DDD Model Calculations'!$D$20-AVERAGE('Weather Data'!E2687,'Weather Data'!E2689),0))</f>
        <v>11.800000190734863</v>
      </c>
      <c r="J2688">
        <f>IF(F2688&lt;&gt;"",MAX('DDD Model Calculations'!$D$20-'Weather Data'!F2688,0),MAX('DDD Model Calculations'!$D$20-AVERAGE('Weather Data'!F2687,'Weather Data'!F2689),0))</f>
        <v>7.8999996185302699</v>
      </c>
      <c r="K2688">
        <f>IF(G2688&lt;&gt;"",MAX('DDD Model Calculations'!$D$20-'Weather Data'!G2688,0),MAX('DDD Model Calculations'!$D$20-AVERAGE('Weather Data'!G2687,'Weather Data'!G2689),0))</f>
        <v>13.900000095367432</v>
      </c>
      <c r="L2688" s="2">
        <f t="shared" si="205"/>
        <v>44326</v>
      </c>
      <c r="M2688">
        <f t="shared" si="206"/>
        <v>28192.00000243634</v>
      </c>
      <c r="N2688">
        <f t="shared" si="207"/>
        <v>29507.699990361929</v>
      </c>
      <c r="O2688">
        <f t="shared" si="208"/>
        <v>33957.100003413856</v>
      </c>
      <c r="P2688">
        <f t="shared" si="209"/>
        <v>41750.950000420213</v>
      </c>
    </row>
    <row r="2689" spans="1:16" x14ac:dyDescent="0.4">
      <c r="A2689" s="1">
        <v>2021</v>
      </c>
      <c r="B2689" s="1">
        <v>5</v>
      </c>
      <c r="C2689" s="1">
        <v>11</v>
      </c>
      <c r="D2689" s="1">
        <v>5.5999999046325684</v>
      </c>
      <c r="E2689" s="1">
        <v>6.0999999046325684</v>
      </c>
      <c r="F2689" s="1">
        <v>6.8000001907348633</v>
      </c>
      <c r="G2689" s="1">
        <v>6.6999998092651367</v>
      </c>
      <c r="H2689">
        <f>IF(D2689&lt;&gt;"",MAX('DDD Model Calculations'!$D$20-'Weather Data'!D2689,0),MAX('DDD Model Calculations'!$D$20-AVERAGE('Weather Data'!D2688,'Weather Data'!D2690),0))</f>
        <v>12.400000095367432</v>
      </c>
      <c r="I2689">
        <f>IF(E2689&lt;&gt;"",MAX('DDD Model Calculations'!$D$20-'Weather Data'!E2689,0),MAX('DDD Model Calculations'!$D$20-AVERAGE('Weather Data'!E2688,'Weather Data'!E2690),0))</f>
        <v>11.900000095367432</v>
      </c>
      <c r="J2689">
        <f>IF(F2689&lt;&gt;"",MAX('DDD Model Calculations'!$D$20-'Weather Data'!F2689,0),MAX('DDD Model Calculations'!$D$20-AVERAGE('Weather Data'!F2688,'Weather Data'!F2690),0))</f>
        <v>11.199999809265137</v>
      </c>
      <c r="K2689">
        <f>IF(G2689&lt;&gt;"",MAX('DDD Model Calculations'!$D$20-'Weather Data'!G2689,0),MAX('DDD Model Calculations'!$D$20-AVERAGE('Weather Data'!G2688,'Weather Data'!G2690),0))</f>
        <v>11.300000190734863</v>
      </c>
      <c r="L2689" s="2">
        <f t="shared" si="205"/>
        <v>44327</v>
      </c>
      <c r="M2689">
        <f t="shared" si="206"/>
        <v>28204.400002531707</v>
      </c>
      <c r="N2689">
        <f t="shared" si="207"/>
        <v>29519.599990457296</v>
      </c>
      <c r="O2689">
        <f t="shared" si="208"/>
        <v>33968.300003223121</v>
      </c>
      <c r="P2689">
        <f t="shared" si="209"/>
        <v>41762.250000610948</v>
      </c>
    </row>
    <row r="2690" spans="1:16" x14ac:dyDescent="0.4">
      <c r="A2690" s="1">
        <v>2021</v>
      </c>
      <c r="B2690" s="1">
        <v>5</v>
      </c>
      <c r="C2690" s="1">
        <v>12</v>
      </c>
      <c r="D2690" s="1">
        <v>11.19999980926514</v>
      </c>
      <c r="E2690" s="1">
        <v>9.5</v>
      </c>
      <c r="F2690" s="1">
        <v>10.69999980926514</v>
      </c>
      <c r="G2690" s="1">
        <v>7.9000000953674316</v>
      </c>
      <c r="H2690">
        <f>IF(D2690&lt;&gt;"",MAX('DDD Model Calculations'!$D$20-'Weather Data'!D2690,0),MAX('DDD Model Calculations'!$D$20-AVERAGE('Weather Data'!D2689,'Weather Data'!D2691),0))</f>
        <v>6.8000001907348597</v>
      </c>
      <c r="I2690">
        <f>IF(E2690&lt;&gt;"",MAX('DDD Model Calculations'!$D$20-'Weather Data'!E2690,0),MAX('DDD Model Calculations'!$D$20-AVERAGE('Weather Data'!E2689,'Weather Data'!E2691),0))</f>
        <v>8.5</v>
      </c>
      <c r="J2690">
        <f>IF(F2690&lt;&gt;"",MAX('DDD Model Calculations'!$D$20-'Weather Data'!F2690,0),MAX('DDD Model Calculations'!$D$20-AVERAGE('Weather Data'!F2689,'Weather Data'!F2691),0))</f>
        <v>7.3000001907348597</v>
      </c>
      <c r="K2690">
        <f>IF(G2690&lt;&gt;"",MAX('DDD Model Calculations'!$D$20-'Weather Data'!G2690,0),MAX('DDD Model Calculations'!$D$20-AVERAGE('Weather Data'!G2689,'Weather Data'!G2691),0))</f>
        <v>10.099999904632568</v>
      </c>
      <c r="L2690" s="2">
        <f t="shared" ref="L2690:L2753" si="210">DATE(A2690,B2690,C2690)</f>
        <v>44328</v>
      </c>
      <c r="M2690">
        <f t="shared" si="206"/>
        <v>28211.200002722442</v>
      </c>
      <c r="N2690">
        <f t="shared" si="207"/>
        <v>29528.099990457296</v>
      </c>
      <c r="O2690">
        <f t="shared" si="208"/>
        <v>33975.600003413856</v>
      </c>
      <c r="P2690">
        <f t="shared" si="209"/>
        <v>41772.35000051558</v>
      </c>
    </row>
    <row r="2691" spans="1:16" x14ac:dyDescent="0.4">
      <c r="A2691" s="1">
        <v>2021</v>
      </c>
      <c r="B2691" s="1">
        <v>5</v>
      </c>
      <c r="C2691" s="1">
        <v>13</v>
      </c>
      <c r="D2691" s="1">
        <v>13.39999961853027</v>
      </c>
      <c r="E2691" s="1">
        <v>10.19999980926514</v>
      </c>
      <c r="F2691" s="1">
        <v>12.30000019073486</v>
      </c>
      <c r="G2691" s="1">
        <v>10.69999980926514</v>
      </c>
      <c r="H2691">
        <f>IF(D2691&lt;&gt;"",MAX('DDD Model Calculations'!$D$20-'Weather Data'!D2691,0),MAX('DDD Model Calculations'!$D$20-AVERAGE('Weather Data'!D2690,'Weather Data'!D2692),0))</f>
        <v>4.6000003814697301</v>
      </c>
      <c r="I2691">
        <f>IF(E2691&lt;&gt;"",MAX('DDD Model Calculations'!$D$20-'Weather Data'!E2691,0),MAX('DDD Model Calculations'!$D$20-AVERAGE('Weather Data'!E2690,'Weather Data'!E2692),0))</f>
        <v>7.8000001907348597</v>
      </c>
      <c r="J2691">
        <f>IF(F2691&lt;&gt;"",MAX('DDD Model Calculations'!$D$20-'Weather Data'!F2691,0),MAX('DDD Model Calculations'!$D$20-AVERAGE('Weather Data'!F2690,'Weather Data'!F2692),0))</f>
        <v>5.6999998092651403</v>
      </c>
      <c r="K2691">
        <f>IF(G2691&lt;&gt;"",MAX('DDD Model Calculations'!$D$20-'Weather Data'!G2691,0),MAX('DDD Model Calculations'!$D$20-AVERAGE('Weather Data'!G2690,'Weather Data'!G2692),0))</f>
        <v>7.3000001907348597</v>
      </c>
      <c r="L2691" s="2">
        <f t="shared" si="210"/>
        <v>44329</v>
      </c>
      <c r="M2691">
        <f t="shared" ref="M2691:M2754" si="211">M2690+H2691</f>
        <v>28215.800003103912</v>
      </c>
      <c r="N2691">
        <f t="shared" ref="N2691:N2754" si="212">N2690+I2691</f>
        <v>29535.899990648031</v>
      </c>
      <c r="O2691">
        <f t="shared" ref="O2691:O2754" si="213">O2690+J2691</f>
        <v>33981.300003223121</v>
      </c>
      <c r="P2691">
        <f t="shared" ref="P2691:P2754" si="214">P2690+K2691</f>
        <v>41779.650000706315</v>
      </c>
    </row>
    <row r="2692" spans="1:16" x14ac:dyDescent="0.4">
      <c r="A2692" s="1">
        <v>2021</v>
      </c>
      <c r="B2692" s="1">
        <v>5</v>
      </c>
      <c r="C2692" s="1">
        <v>14</v>
      </c>
      <c r="D2692" s="1">
        <v>13.89999961853027</v>
      </c>
      <c r="E2692" s="1">
        <v>11.10000038146973</v>
      </c>
      <c r="F2692" s="1">
        <v>15.30000019073486</v>
      </c>
      <c r="G2692" s="1">
        <v>13.5</v>
      </c>
      <c r="H2692">
        <f>IF(D2692&lt;&gt;"",MAX('DDD Model Calculations'!$D$20-'Weather Data'!D2692,0),MAX('DDD Model Calculations'!$D$20-AVERAGE('Weather Data'!D2691,'Weather Data'!D2693),0))</f>
        <v>4.1000003814697301</v>
      </c>
      <c r="I2692">
        <f>IF(E2692&lt;&gt;"",MAX('DDD Model Calculations'!$D$20-'Weather Data'!E2692,0),MAX('DDD Model Calculations'!$D$20-AVERAGE('Weather Data'!E2691,'Weather Data'!E2693),0))</f>
        <v>6.8999996185302699</v>
      </c>
      <c r="J2692">
        <f>IF(F2692&lt;&gt;"",MAX('DDD Model Calculations'!$D$20-'Weather Data'!F2692,0),MAX('DDD Model Calculations'!$D$20-AVERAGE('Weather Data'!F2691,'Weather Data'!F2693),0))</f>
        <v>2.6999998092651403</v>
      </c>
      <c r="K2692">
        <f>IF(G2692&lt;&gt;"",MAX('DDD Model Calculations'!$D$20-'Weather Data'!G2692,0),MAX('DDD Model Calculations'!$D$20-AVERAGE('Weather Data'!G2691,'Weather Data'!G2693),0))</f>
        <v>4.5</v>
      </c>
      <c r="L2692" s="2">
        <f t="shared" si="210"/>
        <v>44330</v>
      </c>
      <c r="M2692">
        <f t="shared" si="211"/>
        <v>28219.900003485382</v>
      </c>
      <c r="N2692">
        <f t="shared" si="212"/>
        <v>29542.799990266562</v>
      </c>
      <c r="O2692">
        <f t="shared" si="213"/>
        <v>33984.000003032386</v>
      </c>
      <c r="P2692">
        <f t="shared" si="214"/>
        <v>41784.150000706315</v>
      </c>
    </row>
    <row r="2693" spans="1:16" x14ac:dyDescent="0.4">
      <c r="A2693" s="1">
        <v>2021</v>
      </c>
      <c r="B2693" s="1">
        <v>5</v>
      </c>
      <c r="C2693" s="1">
        <v>15</v>
      </c>
      <c r="D2693" s="1">
        <v>14.19999980926514</v>
      </c>
      <c r="E2693" s="1">
        <v>12.60000038146973</v>
      </c>
      <c r="F2693" s="1">
        <v>15.89999961853027</v>
      </c>
      <c r="G2693" s="1">
        <v>11.69999980926514</v>
      </c>
      <c r="H2693">
        <f>IF(D2693&lt;&gt;"",MAX('DDD Model Calculations'!$D$20-'Weather Data'!D2693,0),MAX('DDD Model Calculations'!$D$20-AVERAGE('Weather Data'!D2692,'Weather Data'!D2694),0))</f>
        <v>3.8000001907348597</v>
      </c>
      <c r="I2693">
        <f>IF(E2693&lt;&gt;"",MAX('DDD Model Calculations'!$D$20-'Weather Data'!E2693,0),MAX('DDD Model Calculations'!$D$20-AVERAGE('Weather Data'!E2692,'Weather Data'!E2694),0))</f>
        <v>5.3999996185302699</v>
      </c>
      <c r="J2693">
        <f>IF(F2693&lt;&gt;"",MAX('DDD Model Calculations'!$D$20-'Weather Data'!F2693,0),MAX('DDD Model Calculations'!$D$20-AVERAGE('Weather Data'!F2692,'Weather Data'!F2694),0))</f>
        <v>2.1000003814697301</v>
      </c>
      <c r="K2693">
        <f>IF(G2693&lt;&gt;"",MAX('DDD Model Calculations'!$D$20-'Weather Data'!G2693,0),MAX('DDD Model Calculations'!$D$20-AVERAGE('Weather Data'!G2692,'Weather Data'!G2694),0))</f>
        <v>6.3000001907348597</v>
      </c>
      <c r="L2693" s="2">
        <f t="shared" si="210"/>
        <v>44331</v>
      </c>
      <c r="M2693">
        <f t="shared" si="211"/>
        <v>28223.700003676116</v>
      </c>
      <c r="N2693">
        <f t="shared" si="212"/>
        <v>29548.199989885092</v>
      </c>
      <c r="O2693">
        <f t="shared" si="213"/>
        <v>33986.100003413856</v>
      </c>
      <c r="P2693">
        <f t="shared" si="214"/>
        <v>41790.45000089705</v>
      </c>
    </row>
    <row r="2694" spans="1:16" x14ac:dyDescent="0.4">
      <c r="A2694" s="1">
        <v>2021</v>
      </c>
      <c r="B2694" s="1">
        <v>5</v>
      </c>
      <c r="C2694" s="1">
        <v>16</v>
      </c>
      <c r="D2694" s="1">
        <v>15.60000038146973</v>
      </c>
      <c r="E2694" s="1">
        <v>13.10000038146973</v>
      </c>
      <c r="F2694" s="1">
        <v>16.39999961853027</v>
      </c>
      <c r="G2694" s="1">
        <v>11</v>
      </c>
      <c r="H2694">
        <f>IF(D2694&lt;&gt;"",MAX('DDD Model Calculations'!$D$20-'Weather Data'!D2694,0),MAX('DDD Model Calculations'!$D$20-AVERAGE('Weather Data'!D2693,'Weather Data'!D2695),0))</f>
        <v>2.3999996185302699</v>
      </c>
      <c r="I2694">
        <f>IF(E2694&lt;&gt;"",MAX('DDD Model Calculations'!$D$20-'Weather Data'!E2694,0),MAX('DDD Model Calculations'!$D$20-AVERAGE('Weather Data'!E2693,'Weather Data'!E2695),0))</f>
        <v>4.8999996185302699</v>
      </c>
      <c r="J2694">
        <f>IF(F2694&lt;&gt;"",MAX('DDD Model Calculations'!$D$20-'Weather Data'!F2694,0),MAX('DDD Model Calculations'!$D$20-AVERAGE('Weather Data'!F2693,'Weather Data'!F2695),0))</f>
        <v>1.6000003814697301</v>
      </c>
      <c r="K2694">
        <f>IF(G2694&lt;&gt;"",MAX('DDD Model Calculations'!$D$20-'Weather Data'!G2694,0),MAX('DDD Model Calculations'!$D$20-AVERAGE('Weather Data'!G2693,'Weather Data'!G2695),0))</f>
        <v>7</v>
      </c>
      <c r="L2694" s="2">
        <f t="shared" si="210"/>
        <v>44332</v>
      </c>
      <c r="M2694">
        <f t="shared" si="211"/>
        <v>28226.100003294647</v>
      </c>
      <c r="N2694">
        <f t="shared" si="212"/>
        <v>29553.099989503622</v>
      </c>
      <c r="O2694">
        <f t="shared" si="213"/>
        <v>33987.700003795326</v>
      </c>
      <c r="P2694">
        <f t="shared" si="214"/>
        <v>41797.45000089705</v>
      </c>
    </row>
    <row r="2695" spans="1:16" x14ac:dyDescent="0.4">
      <c r="A2695" s="1">
        <v>2021</v>
      </c>
      <c r="B2695" s="1">
        <v>5</v>
      </c>
      <c r="C2695" s="1">
        <v>17</v>
      </c>
      <c r="D2695" s="1">
        <v>16.10000038146973</v>
      </c>
      <c r="E2695" s="1">
        <v>14.60000038146973</v>
      </c>
      <c r="F2695" s="1">
        <v>16</v>
      </c>
      <c r="G2695" s="1">
        <v>15.30000019073486</v>
      </c>
      <c r="H2695">
        <f>IF(D2695&lt;&gt;"",MAX('DDD Model Calculations'!$D$20-'Weather Data'!D2695,0),MAX('DDD Model Calculations'!$D$20-AVERAGE('Weather Data'!D2694,'Weather Data'!D2696),0))</f>
        <v>1.8999996185302699</v>
      </c>
      <c r="I2695">
        <f>IF(E2695&lt;&gt;"",MAX('DDD Model Calculations'!$D$20-'Weather Data'!E2695,0),MAX('DDD Model Calculations'!$D$20-AVERAGE('Weather Data'!E2694,'Weather Data'!E2696),0))</f>
        <v>3.3999996185302699</v>
      </c>
      <c r="J2695">
        <f>IF(F2695&lt;&gt;"",MAX('DDD Model Calculations'!$D$20-'Weather Data'!F2695,0),MAX('DDD Model Calculations'!$D$20-AVERAGE('Weather Data'!F2694,'Weather Data'!F2696),0))</f>
        <v>2</v>
      </c>
      <c r="K2695">
        <f>IF(G2695&lt;&gt;"",MAX('DDD Model Calculations'!$D$20-'Weather Data'!G2695,0),MAX('DDD Model Calculations'!$D$20-AVERAGE('Weather Data'!G2694,'Weather Data'!G2696),0))</f>
        <v>2.6999998092651403</v>
      </c>
      <c r="L2695" s="2">
        <f t="shared" si="210"/>
        <v>44333</v>
      </c>
      <c r="M2695">
        <f t="shared" si="211"/>
        <v>28228.000002913177</v>
      </c>
      <c r="N2695">
        <f t="shared" si="212"/>
        <v>29556.499989122152</v>
      </c>
      <c r="O2695">
        <f t="shared" si="213"/>
        <v>33989.700003795326</v>
      </c>
      <c r="P2695">
        <f t="shared" si="214"/>
        <v>41800.150000706315</v>
      </c>
    </row>
    <row r="2696" spans="1:16" x14ac:dyDescent="0.4">
      <c r="A2696" s="1">
        <v>2021</v>
      </c>
      <c r="B2696" s="1">
        <v>5</v>
      </c>
      <c r="C2696" s="1">
        <v>18</v>
      </c>
      <c r="D2696" s="1">
        <v>20.20000076293945</v>
      </c>
      <c r="E2696" s="1">
        <v>16.20000076293945</v>
      </c>
      <c r="F2696" s="1">
        <v>19.10000038146973</v>
      </c>
      <c r="G2696" s="1">
        <v>15.19999980926514</v>
      </c>
      <c r="H2696">
        <f>IF(D2696&lt;&gt;"",MAX('DDD Model Calculations'!$D$20-'Weather Data'!D2696,0),MAX('DDD Model Calculations'!$D$20-AVERAGE('Weather Data'!D2695,'Weather Data'!D2697),0))</f>
        <v>0</v>
      </c>
      <c r="I2696">
        <f>IF(E2696&lt;&gt;"",MAX('DDD Model Calculations'!$D$20-'Weather Data'!E2696,0),MAX('DDD Model Calculations'!$D$20-AVERAGE('Weather Data'!E2695,'Weather Data'!E2697),0))</f>
        <v>1.7999992370605504</v>
      </c>
      <c r="J2696">
        <f>IF(F2696&lt;&gt;"",MAX('DDD Model Calculations'!$D$20-'Weather Data'!F2696,0),MAX('DDD Model Calculations'!$D$20-AVERAGE('Weather Data'!F2695,'Weather Data'!F2697),0))</f>
        <v>0</v>
      </c>
      <c r="K2696">
        <f>IF(G2696&lt;&gt;"",MAX('DDD Model Calculations'!$D$20-'Weather Data'!G2696,0),MAX('DDD Model Calculations'!$D$20-AVERAGE('Weather Data'!G2695,'Weather Data'!G2697),0))</f>
        <v>2.8000001907348597</v>
      </c>
      <c r="L2696" s="2">
        <f t="shared" si="210"/>
        <v>44334</v>
      </c>
      <c r="M2696">
        <f t="shared" si="211"/>
        <v>28228.000002913177</v>
      </c>
      <c r="N2696">
        <f t="shared" si="212"/>
        <v>29558.299988359213</v>
      </c>
      <c r="O2696">
        <f t="shared" si="213"/>
        <v>33989.700003795326</v>
      </c>
      <c r="P2696">
        <f t="shared" si="214"/>
        <v>41802.95000089705</v>
      </c>
    </row>
    <row r="2697" spans="1:16" x14ac:dyDescent="0.4">
      <c r="A2697" s="1">
        <v>2021</v>
      </c>
      <c r="B2697" s="1">
        <v>5</v>
      </c>
      <c r="C2697" s="1">
        <v>19</v>
      </c>
      <c r="D2697" s="1">
        <v>20.20000076293945</v>
      </c>
      <c r="E2697" s="1">
        <v>17.70000076293945</v>
      </c>
      <c r="F2697" s="1">
        <v>20.10000038146973</v>
      </c>
      <c r="G2697" s="1">
        <v>16</v>
      </c>
      <c r="H2697">
        <f>IF(D2697&lt;&gt;"",MAX('DDD Model Calculations'!$D$20-'Weather Data'!D2697,0),MAX('DDD Model Calculations'!$D$20-AVERAGE('Weather Data'!D2696,'Weather Data'!D2698),0))</f>
        <v>0</v>
      </c>
      <c r="I2697">
        <f>IF(E2697&lt;&gt;"",MAX('DDD Model Calculations'!$D$20-'Weather Data'!E2697,0),MAX('DDD Model Calculations'!$D$20-AVERAGE('Weather Data'!E2696,'Weather Data'!E2698),0))</f>
        <v>0.29999923706055043</v>
      </c>
      <c r="J2697">
        <f>IF(F2697&lt;&gt;"",MAX('DDD Model Calculations'!$D$20-'Weather Data'!F2697,0),MAX('DDD Model Calculations'!$D$20-AVERAGE('Weather Data'!F2696,'Weather Data'!F2698),0))</f>
        <v>0</v>
      </c>
      <c r="K2697">
        <f>IF(G2697&lt;&gt;"",MAX('DDD Model Calculations'!$D$20-'Weather Data'!G2697,0),MAX('DDD Model Calculations'!$D$20-AVERAGE('Weather Data'!G2696,'Weather Data'!G2698),0))</f>
        <v>2</v>
      </c>
      <c r="L2697" s="2">
        <f t="shared" si="210"/>
        <v>44335</v>
      </c>
      <c r="M2697">
        <f t="shared" si="211"/>
        <v>28228.000002913177</v>
      </c>
      <c r="N2697">
        <f t="shared" si="212"/>
        <v>29558.599987596273</v>
      </c>
      <c r="O2697">
        <f t="shared" si="213"/>
        <v>33989.700003795326</v>
      </c>
      <c r="P2697">
        <f t="shared" si="214"/>
        <v>41804.95000089705</v>
      </c>
    </row>
    <row r="2698" spans="1:16" x14ac:dyDescent="0.4">
      <c r="A2698" s="1">
        <v>2021</v>
      </c>
      <c r="B2698" s="1">
        <v>5</v>
      </c>
      <c r="C2698" s="1">
        <v>20</v>
      </c>
      <c r="D2698" s="1">
        <v>23.20000076293945</v>
      </c>
      <c r="E2698" s="1">
        <v>23</v>
      </c>
      <c r="F2698" s="1">
        <v>22.5</v>
      </c>
      <c r="G2698" s="1">
        <v>12.89999961853027</v>
      </c>
      <c r="H2698">
        <f>IF(D2698&lt;&gt;"",MAX('DDD Model Calculations'!$D$20-'Weather Data'!D2698,0),MAX('DDD Model Calculations'!$D$20-AVERAGE('Weather Data'!D2697,'Weather Data'!D2699),0))</f>
        <v>0</v>
      </c>
      <c r="I2698">
        <f>IF(E2698&lt;&gt;"",MAX('DDD Model Calculations'!$D$20-'Weather Data'!E2698,0),MAX('DDD Model Calculations'!$D$20-AVERAGE('Weather Data'!E2697,'Weather Data'!E2699),0))</f>
        <v>0</v>
      </c>
      <c r="J2698">
        <f>IF(F2698&lt;&gt;"",MAX('DDD Model Calculations'!$D$20-'Weather Data'!F2698,0),MAX('DDD Model Calculations'!$D$20-AVERAGE('Weather Data'!F2697,'Weather Data'!F2699),0))</f>
        <v>0</v>
      </c>
      <c r="K2698">
        <f>IF(G2698&lt;&gt;"",MAX('DDD Model Calculations'!$D$20-'Weather Data'!G2698,0),MAX('DDD Model Calculations'!$D$20-AVERAGE('Weather Data'!G2697,'Weather Data'!G2699),0))</f>
        <v>5.1000003814697301</v>
      </c>
      <c r="L2698" s="2">
        <f t="shared" si="210"/>
        <v>44336</v>
      </c>
      <c r="M2698">
        <f t="shared" si="211"/>
        <v>28228.000002913177</v>
      </c>
      <c r="N2698">
        <f t="shared" si="212"/>
        <v>29558.599987596273</v>
      </c>
      <c r="O2698">
        <f t="shared" si="213"/>
        <v>33989.700003795326</v>
      </c>
      <c r="P2698">
        <f t="shared" si="214"/>
        <v>41810.05000127852</v>
      </c>
    </row>
    <row r="2699" spans="1:16" x14ac:dyDescent="0.4">
      <c r="A2699" s="1">
        <v>2021</v>
      </c>
      <c r="B2699" s="1">
        <v>5</v>
      </c>
      <c r="C2699" s="1">
        <v>21</v>
      </c>
      <c r="D2699" s="1">
        <v>23.70000076293945</v>
      </c>
      <c r="E2699" s="1">
        <v>23</v>
      </c>
      <c r="F2699" s="1">
        <v>24.70000076293945</v>
      </c>
      <c r="G2699" s="1">
        <v>19.79999923706055</v>
      </c>
      <c r="H2699">
        <f>IF(D2699&lt;&gt;"",MAX('DDD Model Calculations'!$D$20-'Weather Data'!D2699,0),MAX('DDD Model Calculations'!$D$20-AVERAGE('Weather Data'!D2698,'Weather Data'!D2700),0))</f>
        <v>0</v>
      </c>
      <c r="I2699">
        <f>IF(E2699&lt;&gt;"",MAX('DDD Model Calculations'!$D$20-'Weather Data'!E2699,0),MAX('DDD Model Calculations'!$D$20-AVERAGE('Weather Data'!E2698,'Weather Data'!E2700),0))</f>
        <v>0</v>
      </c>
      <c r="J2699">
        <f>IF(F2699&lt;&gt;"",MAX('DDD Model Calculations'!$D$20-'Weather Data'!F2699,0),MAX('DDD Model Calculations'!$D$20-AVERAGE('Weather Data'!F2698,'Weather Data'!F2700),0))</f>
        <v>0</v>
      </c>
      <c r="K2699">
        <f>IF(G2699&lt;&gt;"",MAX('DDD Model Calculations'!$D$20-'Weather Data'!G2699,0),MAX('DDD Model Calculations'!$D$20-AVERAGE('Weather Data'!G2698,'Weather Data'!G2700),0))</f>
        <v>0</v>
      </c>
      <c r="L2699" s="2">
        <f t="shared" si="210"/>
        <v>44337</v>
      </c>
      <c r="M2699">
        <f t="shared" si="211"/>
        <v>28228.000002913177</v>
      </c>
      <c r="N2699">
        <f t="shared" si="212"/>
        <v>29558.599987596273</v>
      </c>
      <c r="O2699">
        <f t="shared" si="213"/>
        <v>33989.700003795326</v>
      </c>
      <c r="P2699">
        <f t="shared" si="214"/>
        <v>41810.05000127852</v>
      </c>
    </row>
    <row r="2700" spans="1:16" x14ac:dyDescent="0.4">
      <c r="A2700" s="1">
        <v>2021</v>
      </c>
      <c r="B2700" s="1">
        <v>5</v>
      </c>
      <c r="C2700" s="1">
        <v>22</v>
      </c>
      <c r="D2700" s="1">
        <v>23.5</v>
      </c>
      <c r="E2700" s="1">
        <v>22.20000076293945</v>
      </c>
      <c r="F2700" s="1">
        <v>22.79999923706055</v>
      </c>
      <c r="G2700" s="1">
        <v>17.79999923706055</v>
      </c>
      <c r="H2700">
        <f>IF(D2700&lt;&gt;"",MAX('DDD Model Calculations'!$D$20-'Weather Data'!D2700,0),MAX('DDD Model Calculations'!$D$20-AVERAGE('Weather Data'!D2699,'Weather Data'!D2701),0))</f>
        <v>0</v>
      </c>
      <c r="I2700">
        <f>IF(E2700&lt;&gt;"",MAX('DDD Model Calculations'!$D$20-'Weather Data'!E2700,0),MAX('DDD Model Calculations'!$D$20-AVERAGE('Weather Data'!E2699,'Weather Data'!E2701),0))</f>
        <v>0</v>
      </c>
      <c r="J2700">
        <f>IF(F2700&lt;&gt;"",MAX('DDD Model Calculations'!$D$20-'Weather Data'!F2700,0),MAX('DDD Model Calculations'!$D$20-AVERAGE('Weather Data'!F2699,'Weather Data'!F2701),0))</f>
        <v>0</v>
      </c>
      <c r="K2700">
        <f>IF(G2700&lt;&gt;"",MAX('DDD Model Calculations'!$D$20-'Weather Data'!G2700,0),MAX('DDD Model Calculations'!$D$20-AVERAGE('Weather Data'!G2699,'Weather Data'!G2701),0))</f>
        <v>0.20000076293944957</v>
      </c>
      <c r="L2700" s="2">
        <f t="shared" si="210"/>
        <v>44338</v>
      </c>
      <c r="M2700">
        <f t="shared" si="211"/>
        <v>28228.000002913177</v>
      </c>
      <c r="N2700">
        <f t="shared" si="212"/>
        <v>29558.599987596273</v>
      </c>
      <c r="O2700">
        <f t="shared" si="213"/>
        <v>33989.700003795326</v>
      </c>
      <c r="P2700">
        <f t="shared" si="214"/>
        <v>41810.250002041459</v>
      </c>
    </row>
    <row r="2701" spans="1:16" x14ac:dyDescent="0.4">
      <c r="A2701" s="1">
        <v>2021</v>
      </c>
      <c r="B2701" s="1">
        <v>5</v>
      </c>
      <c r="C2701" s="1">
        <v>23</v>
      </c>
      <c r="D2701" s="1">
        <v>19.70000076293945</v>
      </c>
      <c r="E2701" s="1">
        <v>21.5</v>
      </c>
      <c r="F2701" s="1">
        <v>14.39999961853027</v>
      </c>
      <c r="G2701" s="1">
        <v>7.9000000953674316</v>
      </c>
      <c r="H2701">
        <f>IF(D2701&lt;&gt;"",MAX('DDD Model Calculations'!$D$20-'Weather Data'!D2701,0),MAX('DDD Model Calculations'!$D$20-AVERAGE('Weather Data'!D2700,'Weather Data'!D2702),0))</f>
        <v>0</v>
      </c>
      <c r="I2701">
        <f>IF(E2701&lt;&gt;"",MAX('DDD Model Calculations'!$D$20-'Weather Data'!E2701,0),MAX('DDD Model Calculations'!$D$20-AVERAGE('Weather Data'!E2700,'Weather Data'!E2702),0))</f>
        <v>0</v>
      </c>
      <c r="J2701">
        <f>IF(F2701&lt;&gt;"",MAX('DDD Model Calculations'!$D$20-'Weather Data'!F2701,0),MAX('DDD Model Calculations'!$D$20-AVERAGE('Weather Data'!F2700,'Weather Data'!F2702),0))</f>
        <v>3.6000003814697301</v>
      </c>
      <c r="K2701">
        <f>IF(G2701&lt;&gt;"",MAX('DDD Model Calculations'!$D$20-'Weather Data'!G2701,0),MAX('DDD Model Calculations'!$D$20-AVERAGE('Weather Data'!G2700,'Weather Data'!G2702),0))</f>
        <v>10.099999904632568</v>
      </c>
      <c r="L2701" s="2">
        <f t="shared" si="210"/>
        <v>44339</v>
      </c>
      <c r="M2701">
        <f t="shared" si="211"/>
        <v>28228.000002913177</v>
      </c>
      <c r="N2701">
        <f t="shared" si="212"/>
        <v>29558.599987596273</v>
      </c>
      <c r="O2701">
        <f t="shared" si="213"/>
        <v>33993.300004176795</v>
      </c>
      <c r="P2701">
        <f t="shared" si="214"/>
        <v>41820.350001946092</v>
      </c>
    </row>
    <row r="2702" spans="1:16" x14ac:dyDescent="0.4">
      <c r="A2702" s="1">
        <v>2021</v>
      </c>
      <c r="B2702" s="1">
        <v>5</v>
      </c>
      <c r="C2702" s="1">
        <v>24</v>
      </c>
      <c r="D2702" s="1">
        <v>16.79999923706055</v>
      </c>
      <c r="E2702" s="1">
        <v>19.5</v>
      </c>
      <c r="F2702" s="1">
        <v>13.60000038146973</v>
      </c>
      <c r="G2702" s="1">
        <v>10.89999961853027</v>
      </c>
      <c r="H2702">
        <f>IF(D2702&lt;&gt;"",MAX('DDD Model Calculations'!$D$20-'Weather Data'!D2702,0),MAX('DDD Model Calculations'!$D$20-AVERAGE('Weather Data'!D2701,'Weather Data'!D2703),0))</f>
        <v>1.2000007629394496</v>
      </c>
      <c r="I2702">
        <f>IF(E2702&lt;&gt;"",MAX('DDD Model Calculations'!$D$20-'Weather Data'!E2702,0),MAX('DDD Model Calculations'!$D$20-AVERAGE('Weather Data'!E2701,'Weather Data'!E2703),0))</f>
        <v>0</v>
      </c>
      <c r="J2702">
        <f>IF(F2702&lt;&gt;"",MAX('DDD Model Calculations'!$D$20-'Weather Data'!F2702,0),MAX('DDD Model Calculations'!$D$20-AVERAGE('Weather Data'!F2701,'Weather Data'!F2703),0))</f>
        <v>4.3999996185302699</v>
      </c>
      <c r="K2702">
        <f>IF(G2702&lt;&gt;"",MAX('DDD Model Calculations'!$D$20-'Weather Data'!G2702,0),MAX('DDD Model Calculations'!$D$20-AVERAGE('Weather Data'!G2701,'Weather Data'!G2703),0))</f>
        <v>7.1000003814697301</v>
      </c>
      <c r="L2702" s="2">
        <f t="shared" si="210"/>
        <v>44340</v>
      </c>
      <c r="M2702">
        <f t="shared" si="211"/>
        <v>28229.200003676116</v>
      </c>
      <c r="N2702">
        <f t="shared" si="212"/>
        <v>29558.599987596273</v>
      </c>
      <c r="O2702">
        <f t="shared" si="213"/>
        <v>33997.700003795326</v>
      </c>
      <c r="P2702">
        <f t="shared" si="214"/>
        <v>41827.450002327561</v>
      </c>
    </row>
    <row r="2703" spans="1:16" x14ac:dyDescent="0.4">
      <c r="A2703" s="1">
        <v>2021</v>
      </c>
      <c r="B2703" s="1">
        <v>5</v>
      </c>
      <c r="C2703" s="1">
        <v>25</v>
      </c>
      <c r="D2703" s="1">
        <v>23.39999961853027</v>
      </c>
      <c r="E2703" s="1">
        <v>22.79999923706055</v>
      </c>
      <c r="F2703" s="1">
        <v>19.20000076293945</v>
      </c>
      <c r="G2703" s="1">
        <v>18</v>
      </c>
      <c r="H2703">
        <f>IF(D2703&lt;&gt;"",MAX('DDD Model Calculations'!$D$20-'Weather Data'!D2703,0),MAX('DDD Model Calculations'!$D$20-AVERAGE('Weather Data'!D2702,'Weather Data'!D2704),0))</f>
        <v>0</v>
      </c>
      <c r="I2703">
        <f>IF(E2703&lt;&gt;"",MAX('DDD Model Calculations'!$D$20-'Weather Data'!E2703,0),MAX('DDD Model Calculations'!$D$20-AVERAGE('Weather Data'!E2702,'Weather Data'!E2704),0))</f>
        <v>0</v>
      </c>
      <c r="J2703">
        <f>IF(F2703&lt;&gt;"",MAX('DDD Model Calculations'!$D$20-'Weather Data'!F2703,0),MAX('DDD Model Calculations'!$D$20-AVERAGE('Weather Data'!F2702,'Weather Data'!F2704),0))</f>
        <v>0</v>
      </c>
      <c r="K2703">
        <f>IF(G2703&lt;&gt;"",MAX('DDD Model Calculations'!$D$20-'Weather Data'!G2703,0),MAX('DDD Model Calculations'!$D$20-AVERAGE('Weather Data'!G2702,'Weather Data'!G2704),0))</f>
        <v>0</v>
      </c>
      <c r="L2703" s="2">
        <f t="shared" si="210"/>
        <v>44341</v>
      </c>
      <c r="M2703">
        <f t="shared" si="211"/>
        <v>28229.200003676116</v>
      </c>
      <c r="N2703">
        <f t="shared" si="212"/>
        <v>29558.599987596273</v>
      </c>
      <c r="O2703">
        <f t="shared" si="213"/>
        <v>33997.700003795326</v>
      </c>
      <c r="P2703">
        <f t="shared" si="214"/>
        <v>41827.450002327561</v>
      </c>
    </row>
    <row r="2704" spans="1:16" x14ac:dyDescent="0.4">
      <c r="A2704" s="1">
        <v>2021</v>
      </c>
      <c r="B2704" s="1">
        <v>5</v>
      </c>
      <c r="C2704" s="1">
        <v>26</v>
      </c>
      <c r="D2704" s="1">
        <v>17.70000076293945</v>
      </c>
      <c r="E2704" s="1">
        <v>15.60000038146973</v>
      </c>
      <c r="F2704" s="1">
        <v>22</v>
      </c>
      <c r="G2704" s="1">
        <v>9.3999996185302734</v>
      </c>
      <c r="H2704">
        <f>IF(D2704&lt;&gt;"",MAX('DDD Model Calculations'!$D$20-'Weather Data'!D2704,0),MAX('DDD Model Calculations'!$D$20-AVERAGE('Weather Data'!D2703,'Weather Data'!D2705),0))</f>
        <v>0.29999923706055043</v>
      </c>
      <c r="I2704">
        <f>IF(E2704&lt;&gt;"",MAX('DDD Model Calculations'!$D$20-'Weather Data'!E2704,0),MAX('DDD Model Calculations'!$D$20-AVERAGE('Weather Data'!E2703,'Weather Data'!E2705),0))</f>
        <v>2.3999996185302699</v>
      </c>
      <c r="J2704">
        <f>IF(F2704&lt;&gt;"",MAX('DDD Model Calculations'!$D$20-'Weather Data'!F2704,0),MAX('DDD Model Calculations'!$D$20-AVERAGE('Weather Data'!F2703,'Weather Data'!F2705),0))</f>
        <v>0</v>
      </c>
      <c r="K2704">
        <f>IF(G2704&lt;&gt;"",MAX('DDD Model Calculations'!$D$20-'Weather Data'!G2704,0),MAX('DDD Model Calculations'!$D$20-AVERAGE('Weather Data'!G2703,'Weather Data'!G2705),0))</f>
        <v>8.6000003814697266</v>
      </c>
      <c r="L2704" s="2">
        <f t="shared" si="210"/>
        <v>44342</v>
      </c>
      <c r="M2704">
        <f t="shared" si="211"/>
        <v>28229.500002913177</v>
      </c>
      <c r="N2704">
        <f t="shared" si="212"/>
        <v>29560.999987214804</v>
      </c>
      <c r="O2704">
        <f t="shared" si="213"/>
        <v>33997.700003795326</v>
      </c>
      <c r="P2704">
        <f t="shared" si="214"/>
        <v>41836.050002709031</v>
      </c>
    </row>
    <row r="2705" spans="1:16" x14ac:dyDescent="0.4">
      <c r="A2705" s="1">
        <v>2021</v>
      </c>
      <c r="B2705" s="1">
        <v>5</v>
      </c>
      <c r="C2705" s="1">
        <v>27</v>
      </c>
      <c r="D2705" s="1">
        <v>13.39999961853027</v>
      </c>
      <c r="E2705" s="1">
        <v>10.89999961853027</v>
      </c>
      <c r="F2705" s="1">
        <v>8.5</v>
      </c>
      <c r="G2705" s="1">
        <v>3.5999999046325679</v>
      </c>
      <c r="H2705">
        <f>IF(D2705&lt;&gt;"",MAX('DDD Model Calculations'!$D$20-'Weather Data'!D2705,0),MAX('DDD Model Calculations'!$D$20-AVERAGE('Weather Data'!D2704,'Weather Data'!D2706),0))</f>
        <v>4.6000003814697301</v>
      </c>
      <c r="I2705">
        <f>IF(E2705&lt;&gt;"",MAX('DDD Model Calculations'!$D$20-'Weather Data'!E2705,0),MAX('DDD Model Calculations'!$D$20-AVERAGE('Weather Data'!E2704,'Weather Data'!E2706),0))</f>
        <v>7.1000003814697301</v>
      </c>
      <c r="J2705">
        <f>IF(F2705&lt;&gt;"",MAX('DDD Model Calculations'!$D$20-'Weather Data'!F2705,0),MAX('DDD Model Calculations'!$D$20-AVERAGE('Weather Data'!F2704,'Weather Data'!F2706),0))</f>
        <v>9.5</v>
      </c>
      <c r="K2705">
        <f>IF(G2705&lt;&gt;"",MAX('DDD Model Calculations'!$D$20-'Weather Data'!G2705,0),MAX('DDD Model Calculations'!$D$20-AVERAGE('Weather Data'!G2704,'Weather Data'!G2706),0))</f>
        <v>14.400000095367432</v>
      </c>
      <c r="L2705" s="2">
        <f t="shared" si="210"/>
        <v>44343</v>
      </c>
      <c r="M2705">
        <f t="shared" si="211"/>
        <v>28234.100003294647</v>
      </c>
      <c r="N2705">
        <f t="shared" si="212"/>
        <v>29568.099987596273</v>
      </c>
      <c r="O2705">
        <f t="shared" si="213"/>
        <v>34007.200003795326</v>
      </c>
      <c r="P2705">
        <f t="shared" si="214"/>
        <v>41850.450002804399</v>
      </c>
    </row>
    <row r="2706" spans="1:16" x14ac:dyDescent="0.4">
      <c r="A2706" s="1">
        <v>2021</v>
      </c>
      <c r="B2706" s="1">
        <v>5</v>
      </c>
      <c r="C2706" s="1">
        <v>28</v>
      </c>
      <c r="D2706" s="1">
        <v>6</v>
      </c>
      <c r="E2706" s="1">
        <v>6.5999999046325684</v>
      </c>
      <c r="F2706" s="1">
        <v>7.6999998092651367</v>
      </c>
      <c r="G2706" s="1">
        <v>5.8000001907348633</v>
      </c>
      <c r="H2706">
        <f>IF(D2706&lt;&gt;"",MAX('DDD Model Calculations'!$D$20-'Weather Data'!D2706,0),MAX('DDD Model Calculations'!$D$20-AVERAGE('Weather Data'!D2705,'Weather Data'!D2707),0))</f>
        <v>12</v>
      </c>
      <c r="I2706">
        <f>IF(E2706&lt;&gt;"",MAX('DDD Model Calculations'!$D$20-'Weather Data'!E2706,0),MAX('DDD Model Calculations'!$D$20-AVERAGE('Weather Data'!E2705,'Weather Data'!E2707),0))</f>
        <v>11.400000095367432</v>
      </c>
      <c r="J2706">
        <f>IF(F2706&lt;&gt;"",MAX('DDD Model Calculations'!$D$20-'Weather Data'!F2706,0),MAX('DDD Model Calculations'!$D$20-AVERAGE('Weather Data'!F2705,'Weather Data'!F2707),0))</f>
        <v>10.300000190734863</v>
      </c>
      <c r="K2706">
        <f>IF(G2706&lt;&gt;"",MAX('DDD Model Calculations'!$D$20-'Weather Data'!G2706,0),MAX('DDD Model Calculations'!$D$20-AVERAGE('Weather Data'!G2705,'Weather Data'!G2707),0))</f>
        <v>12.199999809265137</v>
      </c>
      <c r="L2706" s="2">
        <f t="shared" si="210"/>
        <v>44344</v>
      </c>
      <c r="M2706">
        <f t="shared" si="211"/>
        <v>28246.100003294647</v>
      </c>
      <c r="N2706">
        <f t="shared" si="212"/>
        <v>29579.499987691641</v>
      </c>
      <c r="O2706">
        <f t="shared" si="213"/>
        <v>34017.500003986061</v>
      </c>
      <c r="P2706">
        <f t="shared" si="214"/>
        <v>41862.650002613664</v>
      </c>
    </row>
    <row r="2707" spans="1:16" x14ac:dyDescent="0.4">
      <c r="A2707" s="1">
        <v>2021</v>
      </c>
      <c r="B2707" s="1">
        <v>5</v>
      </c>
      <c r="C2707" s="1">
        <v>29</v>
      </c>
      <c r="D2707" s="1">
        <v>9.8000001907348633</v>
      </c>
      <c r="E2707" s="1">
        <v>9.6999998092651367</v>
      </c>
      <c r="F2707" s="1">
        <v>10.89999961853027</v>
      </c>
      <c r="G2707" s="1">
        <v>8.1000003814697266</v>
      </c>
      <c r="H2707">
        <f>IF(D2707&lt;&gt;"",MAX('DDD Model Calculations'!$D$20-'Weather Data'!D2707,0),MAX('DDD Model Calculations'!$D$20-AVERAGE('Weather Data'!D2706,'Weather Data'!D2708),0))</f>
        <v>8.1999998092651367</v>
      </c>
      <c r="I2707">
        <f>IF(E2707&lt;&gt;"",MAX('DDD Model Calculations'!$D$20-'Weather Data'!E2707,0),MAX('DDD Model Calculations'!$D$20-AVERAGE('Weather Data'!E2706,'Weather Data'!E2708),0))</f>
        <v>8.3000001907348633</v>
      </c>
      <c r="J2707">
        <f>IF(F2707&lt;&gt;"",MAX('DDD Model Calculations'!$D$20-'Weather Data'!F2707,0),MAX('DDD Model Calculations'!$D$20-AVERAGE('Weather Data'!F2706,'Weather Data'!F2708),0))</f>
        <v>7.1000003814697301</v>
      </c>
      <c r="K2707">
        <f>IF(G2707&lt;&gt;"",MAX('DDD Model Calculations'!$D$20-'Weather Data'!G2707,0),MAX('DDD Model Calculations'!$D$20-AVERAGE('Weather Data'!G2706,'Weather Data'!G2708),0))</f>
        <v>9.8999996185302734</v>
      </c>
      <c r="L2707" s="2">
        <f t="shared" si="210"/>
        <v>44345</v>
      </c>
      <c r="M2707">
        <f t="shared" si="211"/>
        <v>28254.300003103912</v>
      </c>
      <c r="N2707">
        <f t="shared" si="212"/>
        <v>29587.799987882376</v>
      </c>
      <c r="O2707">
        <f t="shared" si="213"/>
        <v>34024.60000436753</v>
      </c>
      <c r="P2707">
        <f t="shared" si="214"/>
        <v>41872.550002232194</v>
      </c>
    </row>
    <row r="2708" spans="1:16" x14ac:dyDescent="0.4">
      <c r="A2708" s="1">
        <v>2021</v>
      </c>
      <c r="B2708" s="1">
        <v>5</v>
      </c>
      <c r="C2708" s="1">
        <v>30</v>
      </c>
      <c r="D2708" s="1">
        <v>12.69999980926514</v>
      </c>
      <c r="E2708" s="1">
        <v>11.5</v>
      </c>
      <c r="F2708" s="1">
        <v>11.89999961853027</v>
      </c>
      <c r="G2708" s="1">
        <v>9.6999998092651367</v>
      </c>
      <c r="H2708">
        <f>IF(D2708&lt;&gt;"",MAX('DDD Model Calculations'!$D$20-'Weather Data'!D2708,0),MAX('DDD Model Calculations'!$D$20-AVERAGE('Weather Data'!D2707,'Weather Data'!D2709),0))</f>
        <v>5.3000001907348597</v>
      </c>
      <c r="I2708">
        <f>IF(E2708&lt;&gt;"",MAX('DDD Model Calculations'!$D$20-'Weather Data'!E2708,0),MAX('DDD Model Calculations'!$D$20-AVERAGE('Weather Data'!E2707,'Weather Data'!E2709),0))</f>
        <v>6.5</v>
      </c>
      <c r="J2708">
        <f>IF(F2708&lt;&gt;"",MAX('DDD Model Calculations'!$D$20-'Weather Data'!F2708,0),MAX('DDD Model Calculations'!$D$20-AVERAGE('Weather Data'!F2707,'Weather Data'!F2709),0))</f>
        <v>6.1000003814697301</v>
      </c>
      <c r="K2708">
        <f>IF(G2708&lt;&gt;"",MAX('DDD Model Calculations'!$D$20-'Weather Data'!G2708,0),MAX('DDD Model Calculations'!$D$20-AVERAGE('Weather Data'!G2707,'Weather Data'!G2709),0))</f>
        <v>8.3000001907348633</v>
      </c>
      <c r="L2708" s="2">
        <f t="shared" si="210"/>
        <v>44346</v>
      </c>
      <c r="M2708">
        <f t="shared" si="211"/>
        <v>28259.600003294647</v>
      </c>
      <c r="N2708">
        <f t="shared" si="212"/>
        <v>29594.299987882376</v>
      </c>
      <c r="O2708">
        <f t="shared" si="213"/>
        <v>34030.700004749</v>
      </c>
      <c r="P2708">
        <f t="shared" si="214"/>
        <v>41880.850002422929</v>
      </c>
    </row>
    <row r="2709" spans="1:16" x14ac:dyDescent="0.4">
      <c r="A2709" s="1">
        <v>2021</v>
      </c>
      <c r="B2709" s="1">
        <v>5</v>
      </c>
      <c r="C2709" s="1">
        <v>31</v>
      </c>
      <c r="D2709" s="1">
        <v>15.69999980926514</v>
      </c>
      <c r="E2709" s="1">
        <v>13.5</v>
      </c>
      <c r="F2709" s="1">
        <v>14.5</v>
      </c>
      <c r="G2709" s="1">
        <v>13.10000038146973</v>
      </c>
      <c r="H2709">
        <f>IF(D2709&lt;&gt;"",MAX('DDD Model Calculations'!$D$20-'Weather Data'!D2709,0),MAX('DDD Model Calculations'!$D$20-AVERAGE('Weather Data'!D2708,'Weather Data'!D2710),0))</f>
        <v>2.3000001907348597</v>
      </c>
      <c r="I2709">
        <f>IF(E2709&lt;&gt;"",MAX('DDD Model Calculations'!$D$20-'Weather Data'!E2709,0),MAX('DDD Model Calculations'!$D$20-AVERAGE('Weather Data'!E2708,'Weather Data'!E2710),0))</f>
        <v>4.5</v>
      </c>
      <c r="J2709">
        <f>IF(F2709&lt;&gt;"",MAX('DDD Model Calculations'!$D$20-'Weather Data'!F2709,0),MAX('DDD Model Calculations'!$D$20-AVERAGE('Weather Data'!F2708,'Weather Data'!F2710),0))</f>
        <v>3.5</v>
      </c>
      <c r="K2709">
        <f>IF(G2709&lt;&gt;"",MAX('DDD Model Calculations'!$D$20-'Weather Data'!G2709,0),MAX('DDD Model Calculations'!$D$20-AVERAGE('Weather Data'!G2708,'Weather Data'!G2710),0))</f>
        <v>4.8999996185302699</v>
      </c>
      <c r="L2709" s="2">
        <f t="shared" si="210"/>
        <v>44347</v>
      </c>
      <c r="M2709">
        <f t="shared" si="211"/>
        <v>28261.900003485382</v>
      </c>
      <c r="N2709">
        <f t="shared" si="212"/>
        <v>29598.799987882376</v>
      </c>
      <c r="O2709">
        <f t="shared" si="213"/>
        <v>34034.200004749</v>
      </c>
      <c r="P2709">
        <f t="shared" si="214"/>
        <v>41885.750002041459</v>
      </c>
    </row>
    <row r="2710" spans="1:16" x14ac:dyDescent="0.4">
      <c r="A2710" s="1">
        <v>2021</v>
      </c>
      <c r="B2710" s="1">
        <v>6</v>
      </c>
      <c r="C2710" s="1">
        <v>1</v>
      </c>
      <c r="D2710" s="1">
        <v>20.10000038146973</v>
      </c>
      <c r="E2710" s="1">
        <v>17.29999923706055</v>
      </c>
      <c r="F2710" s="1">
        <v>18.20000076293945</v>
      </c>
      <c r="G2710" s="1">
        <v>14.69999980926514</v>
      </c>
      <c r="H2710">
        <f>IF(D2710&lt;&gt;"",MAX('DDD Model Calculations'!$D$20-'Weather Data'!D2710,0),MAX('DDD Model Calculations'!$D$20-AVERAGE('Weather Data'!D2709,'Weather Data'!D2711),0))</f>
        <v>0</v>
      </c>
      <c r="I2710">
        <f>IF(E2710&lt;&gt;"",MAX('DDD Model Calculations'!$D$20-'Weather Data'!E2710,0),MAX('DDD Model Calculations'!$D$20-AVERAGE('Weather Data'!E2709,'Weather Data'!E2711),0))</f>
        <v>0.70000076293944957</v>
      </c>
      <c r="J2710">
        <f>IF(F2710&lt;&gt;"",MAX('DDD Model Calculations'!$D$20-'Weather Data'!F2710,0),MAX('DDD Model Calculations'!$D$20-AVERAGE('Weather Data'!F2709,'Weather Data'!F2711),0))</f>
        <v>0</v>
      </c>
      <c r="K2710">
        <f>IF(G2710&lt;&gt;"",MAX('DDD Model Calculations'!$D$20-'Weather Data'!G2710,0),MAX('DDD Model Calculations'!$D$20-AVERAGE('Weather Data'!G2709,'Weather Data'!G2711),0))</f>
        <v>3.3000001907348597</v>
      </c>
      <c r="L2710" s="2">
        <f t="shared" si="210"/>
        <v>44348</v>
      </c>
      <c r="M2710">
        <f t="shared" si="211"/>
        <v>28261.900003485382</v>
      </c>
      <c r="N2710">
        <f t="shared" si="212"/>
        <v>29599.499988645315</v>
      </c>
      <c r="O2710">
        <f t="shared" si="213"/>
        <v>34034.200004749</v>
      </c>
      <c r="P2710">
        <f t="shared" si="214"/>
        <v>41889.050002232194</v>
      </c>
    </row>
    <row r="2711" spans="1:16" x14ac:dyDescent="0.4">
      <c r="A2711" s="1">
        <v>2021</v>
      </c>
      <c r="B2711" s="1">
        <v>6</v>
      </c>
      <c r="C2711" s="1">
        <v>2</v>
      </c>
      <c r="D2711" s="1">
        <v>19.10000038146973</v>
      </c>
      <c r="E2711" s="1">
        <v>15.89999961853027</v>
      </c>
      <c r="F2711" s="1">
        <v>18.29999923706055</v>
      </c>
      <c r="G2711" s="1">
        <v>14.69999980926514</v>
      </c>
      <c r="H2711">
        <f>IF(D2711&lt;&gt;"",MAX('DDD Model Calculations'!$D$20-'Weather Data'!D2711,0),MAX('DDD Model Calculations'!$D$20-AVERAGE('Weather Data'!D2710,'Weather Data'!D2712),0))</f>
        <v>0</v>
      </c>
      <c r="I2711">
        <f>IF(E2711&lt;&gt;"",MAX('DDD Model Calculations'!$D$20-'Weather Data'!E2711,0),MAX('DDD Model Calculations'!$D$20-AVERAGE('Weather Data'!E2710,'Weather Data'!E2712),0))</f>
        <v>2.1000003814697301</v>
      </c>
      <c r="J2711">
        <f>IF(F2711&lt;&gt;"",MAX('DDD Model Calculations'!$D$20-'Weather Data'!F2711,0),MAX('DDD Model Calculations'!$D$20-AVERAGE('Weather Data'!F2710,'Weather Data'!F2712),0))</f>
        <v>0</v>
      </c>
      <c r="K2711">
        <f>IF(G2711&lt;&gt;"",MAX('DDD Model Calculations'!$D$20-'Weather Data'!G2711,0),MAX('DDD Model Calculations'!$D$20-AVERAGE('Weather Data'!G2710,'Weather Data'!G2712),0))</f>
        <v>3.3000001907348597</v>
      </c>
      <c r="L2711" s="2">
        <f t="shared" si="210"/>
        <v>44349</v>
      </c>
      <c r="M2711">
        <f t="shared" si="211"/>
        <v>28261.900003485382</v>
      </c>
      <c r="N2711">
        <f t="shared" si="212"/>
        <v>29601.599989026785</v>
      </c>
      <c r="O2711">
        <f t="shared" si="213"/>
        <v>34034.200004749</v>
      </c>
      <c r="P2711">
        <f t="shared" si="214"/>
        <v>41892.350002422929</v>
      </c>
    </row>
    <row r="2712" spans="1:16" x14ac:dyDescent="0.4">
      <c r="A2712" s="1">
        <v>2021</v>
      </c>
      <c r="B2712" s="1">
        <v>6</v>
      </c>
      <c r="C2712" s="1">
        <v>3</v>
      </c>
      <c r="D2712" s="1">
        <v>18.5</v>
      </c>
      <c r="E2712" s="1">
        <v>18.89999961853027</v>
      </c>
      <c r="F2712" s="1">
        <v>18.60000038146973</v>
      </c>
      <c r="G2712" s="1">
        <v>18</v>
      </c>
      <c r="H2712">
        <f>IF(D2712&lt;&gt;"",MAX('DDD Model Calculations'!$D$20-'Weather Data'!D2712,0),MAX('DDD Model Calculations'!$D$20-AVERAGE('Weather Data'!D2711,'Weather Data'!D2713),0))</f>
        <v>0</v>
      </c>
      <c r="I2712">
        <f>IF(E2712&lt;&gt;"",MAX('DDD Model Calculations'!$D$20-'Weather Data'!E2712,0),MAX('DDD Model Calculations'!$D$20-AVERAGE('Weather Data'!E2711,'Weather Data'!E2713),0))</f>
        <v>0</v>
      </c>
      <c r="J2712">
        <f>IF(F2712&lt;&gt;"",MAX('DDD Model Calculations'!$D$20-'Weather Data'!F2712,0),MAX('DDD Model Calculations'!$D$20-AVERAGE('Weather Data'!F2711,'Weather Data'!F2713),0))</f>
        <v>0</v>
      </c>
      <c r="K2712">
        <f>IF(G2712&lt;&gt;"",MAX('DDD Model Calculations'!$D$20-'Weather Data'!G2712,0),MAX('DDD Model Calculations'!$D$20-AVERAGE('Weather Data'!G2711,'Weather Data'!G2713),0))</f>
        <v>0</v>
      </c>
      <c r="L2712" s="2">
        <f t="shared" si="210"/>
        <v>44350</v>
      </c>
      <c r="M2712">
        <f t="shared" si="211"/>
        <v>28261.900003485382</v>
      </c>
      <c r="N2712">
        <f t="shared" si="212"/>
        <v>29601.599989026785</v>
      </c>
      <c r="O2712">
        <f t="shared" si="213"/>
        <v>34034.200004749</v>
      </c>
      <c r="P2712">
        <f t="shared" si="214"/>
        <v>41892.350002422929</v>
      </c>
    </row>
    <row r="2713" spans="1:16" x14ac:dyDescent="0.4">
      <c r="A2713" s="1">
        <v>2021</v>
      </c>
      <c r="B2713" s="1">
        <v>6</v>
      </c>
      <c r="C2713" s="1">
        <v>4</v>
      </c>
      <c r="D2713" s="1">
        <v>22</v>
      </c>
      <c r="E2713" s="1">
        <v>20.60000038146973</v>
      </c>
      <c r="F2713" s="1">
        <v>20.79999923706055</v>
      </c>
      <c r="G2713" s="1">
        <v>19.60000038146973</v>
      </c>
      <c r="H2713">
        <f>IF(D2713&lt;&gt;"",MAX('DDD Model Calculations'!$D$20-'Weather Data'!D2713,0),MAX('DDD Model Calculations'!$D$20-AVERAGE('Weather Data'!D2712,'Weather Data'!D2714),0))</f>
        <v>0</v>
      </c>
      <c r="I2713">
        <f>IF(E2713&lt;&gt;"",MAX('DDD Model Calculations'!$D$20-'Weather Data'!E2713,0),MAX('DDD Model Calculations'!$D$20-AVERAGE('Weather Data'!E2712,'Weather Data'!E2714),0))</f>
        <v>0</v>
      </c>
      <c r="J2713">
        <f>IF(F2713&lt;&gt;"",MAX('DDD Model Calculations'!$D$20-'Weather Data'!F2713,0),MAX('DDD Model Calculations'!$D$20-AVERAGE('Weather Data'!F2712,'Weather Data'!F2714),0))</f>
        <v>0</v>
      </c>
      <c r="K2713">
        <f>IF(G2713&lt;&gt;"",MAX('DDD Model Calculations'!$D$20-'Weather Data'!G2713,0),MAX('DDD Model Calculations'!$D$20-AVERAGE('Weather Data'!G2712,'Weather Data'!G2714),0))</f>
        <v>0</v>
      </c>
      <c r="L2713" s="2">
        <f t="shared" si="210"/>
        <v>44351</v>
      </c>
      <c r="M2713">
        <f t="shared" si="211"/>
        <v>28261.900003485382</v>
      </c>
      <c r="N2713">
        <f t="shared" si="212"/>
        <v>29601.599989026785</v>
      </c>
      <c r="O2713">
        <f t="shared" si="213"/>
        <v>34034.200004749</v>
      </c>
      <c r="P2713">
        <f t="shared" si="214"/>
        <v>41892.350002422929</v>
      </c>
    </row>
    <row r="2714" spans="1:16" x14ac:dyDescent="0.4">
      <c r="A2714" s="1">
        <v>2021</v>
      </c>
      <c r="B2714" s="1">
        <v>6</v>
      </c>
      <c r="C2714" s="1">
        <v>5</v>
      </c>
      <c r="D2714" s="1">
        <v>26.10000038146973</v>
      </c>
      <c r="E2714" s="1">
        <v>25.29999923706055</v>
      </c>
      <c r="F2714" s="1">
        <v>22.79999923706055</v>
      </c>
      <c r="G2714" s="1">
        <v>19.10000038146973</v>
      </c>
      <c r="H2714">
        <f>IF(D2714&lt;&gt;"",MAX('DDD Model Calculations'!$D$20-'Weather Data'!D2714,0),MAX('DDD Model Calculations'!$D$20-AVERAGE('Weather Data'!D2713,'Weather Data'!D2715),0))</f>
        <v>0</v>
      </c>
      <c r="I2714">
        <f>IF(E2714&lt;&gt;"",MAX('DDD Model Calculations'!$D$20-'Weather Data'!E2714,0),MAX('DDD Model Calculations'!$D$20-AVERAGE('Weather Data'!E2713,'Weather Data'!E2715),0))</f>
        <v>0</v>
      </c>
      <c r="J2714">
        <f>IF(F2714&lt;&gt;"",MAX('DDD Model Calculations'!$D$20-'Weather Data'!F2714,0),MAX('DDD Model Calculations'!$D$20-AVERAGE('Weather Data'!F2713,'Weather Data'!F2715),0))</f>
        <v>0</v>
      </c>
      <c r="K2714">
        <f>IF(G2714&lt;&gt;"",MAX('DDD Model Calculations'!$D$20-'Weather Data'!G2714,0),MAX('DDD Model Calculations'!$D$20-AVERAGE('Weather Data'!G2713,'Weather Data'!G2715),0))</f>
        <v>0</v>
      </c>
      <c r="L2714" s="2">
        <f t="shared" si="210"/>
        <v>44352</v>
      </c>
      <c r="M2714">
        <f t="shared" si="211"/>
        <v>28261.900003485382</v>
      </c>
      <c r="N2714">
        <f t="shared" si="212"/>
        <v>29601.599989026785</v>
      </c>
      <c r="O2714">
        <f t="shared" si="213"/>
        <v>34034.200004749</v>
      </c>
      <c r="P2714">
        <f t="shared" si="214"/>
        <v>41892.350002422929</v>
      </c>
    </row>
    <row r="2715" spans="1:16" x14ac:dyDescent="0.4">
      <c r="A2715" s="1">
        <v>2021</v>
      </c>
      <c r="B2715" s="1">
        <v>6</v>
      </c>
      <c r="C2715" s="1">
        <v>6</v>
      </c>
      <c r="D2715" s="1">
        <v>26.70000076293945</v>
      </c>
      <c r="E2715" s="1">
        <v>25.29999923706055</v>
      </c>
      <c r="F2715" s="1">
        <v>24.60000038146973</v>
      </c>
      <c r="G2715" s="1">
        <v>22.20000076293945</v>
      </c>
      <c r="H2715">
        <f>IF(D2715&lt;&gt;"",MAX('DDD Model Calculations'!$D$20-'Weather Data'!D2715,0),MAX('DDD Model Calculations'!$D$20-AVERAGE('Weather Data'!D2714,'Weather Data'!D2716),0))</f>
        <v>0</v>
      </c>
      <c r="I2715">
        <f>IF(E2715&lt;&gt;"",MAX('DDD Model Calculations'!$D$20-'Weather Data'!E2715,0),MAX('DDD Model Calculations'!$D$20-AVERAGE('Weather Data'!E2714,'Weather Data'!E2716),0))</f>
        <v>0</v>
      </c>
      <c r="J2715">
        <f>IF(F2715&lt;&gt;"",MAX('DDD Model Calculations'!$D$20-'Weather Data'!F2715,0),MAX('DDD Model Calculations'!$D$20-AVERAGE('Weather Data'!F2714,'Weather Data'!F2716),0))</f>
        <v>0</v>
      </c>
      <c r="K2715">
        <f>IF(G2715&lt;&gt;"",MAX('DDD Model Calculations'!$D$20-'Weather Data'!G2715,0),MAX('DDD Model Calculations'!$D$20-AVERAGE('Weather Data'!G2714,'Weather Data'!G2716),0))</f>
        <v>0</v>
      </c>
      <c r="L2715" s="2">
        <f t="shared" si="210"/>
        <v>44353</v>
      </c>
      <c r="M2715">
        <f t="shared" si="211"/>
        <v>28261.900003485382</v>
      </c>
      <c r="N2715">
        <f t="shared" si="212"/>
        <v>29601.599989026785</v>
      </c>
      <c r="O2715">
        <f t="shared" si="213"/>
        <v>34034.200004749</v>
      </c>
      <c r="P2715">
        <f t="shared" si="214"/>
        <v>41892.350002422929</v>
      </c>
    </row>
    <row r="2716" spans="1:16" x14ac:dyDescent="0.4">
      <c r="A2716" s="1">
        <v>2021</v>
      </c>
      <c r="B2716" s="1">
        <v>6</v>
      </c>
      <c r="C2716" s="1">
        <v>7</v>
      </c>
      <c r="D2716" s="1">
        <v>25.70000076293945</v>
      </c>
      <c r="E2716" s="1">
        <v>23.79999923706055</v>
      </c>
      <c r="F2716" s="1">
        <v>26.10000038146973</v>
      </c>
      <c r="G2716" s="1">
        <v>21.5</v>
      </c>
      <c r="H2716">
        <f>IF(D2716&lt;&gt;"",MAX('DDD Model Calculations'!$D$20-'Weather Data'!D2716,0),MAX('DDD Model Calculations'!$D$20-AVERAGE('Weather Data'!D2715,'Weather Data'!D2717),0))</f>
        <v>0</v>
      </c>
      <c r="I2716">
        <f>IF(E2716&lt;&gt;"",MAX('DDD Model Calculations'!$D$20-'Weather Data'!E2716,0),MAX('DDD Model Calculations'!$D$20-AVERAGE('Weather Data'!E2715,'Weather Data'!E2717),0))</f>
        <v>0</v>
      </c>
      <c r="J2716">
        <f>IF(F2716&lt;&gt;"",MAX('DDD Model Calculations'!$D$20-'Weather Data'!F2716,0),MAX('DDD Model Calculations'!$D$20-AVERAGE('Weather Data'!F2715,'Weather Data'!F2717),0))</f>
        <v>0</v>
      </c>
      <c r="K2716">
        <f>IF(G2716&lt;&gt;"",MAX('DDD Model Calculations'!$D$20-'Weather Data'!G2716,0),MAX('DDD Model Calculations'!$D$20-AVERAGE('Weather Data'!G2715,'Weather Data'!G2717),0))</f>
        <v>0</v>
      </c>
      <c r="L2716" s="2">
        <f t="shared" si="210"/>
        <v>44354</v>
      </c>
      <c r="M2716">
        <f t="shared" si="211"/>
        <v>28261.900003485382</v>
      </c>
      <c r="N2716">
        <f t="shared" si="212"/>
        <v>29601.599989026785</v>
      </c>
      <c r="O2716">
        <f t="shared" si="213"/>
        <v>34034.200004749</v>
      </c>
      <c r="P2716">
        <f t="shared" si="214"/>
        <v>41892.350002422929</v>
      </c>
    </row>
    <row r="2717" spans="1:16" x14ac:dyDescent="0.4">
      <c r="A2717" s="1">
        <v>2021</v>
      </c>
      <c r="B2717" s="1">
        <v>6</v>
      </c>
      <c r="C2717" s="1">
        <v>8</v>
      </c>
      <c r="D2717" s="1">
        <v>23.70000076293945</v>
      </c>
      <c r="E2717" s="1">
        <v>24</v>
      </c>
      <c r="F2717" s="1">
        <v>26.5</v>
      </c>
      <c r="G2717" s="1">
        <v>18.29999923706055</v>
      </c>
      <c r="H2717">
        <f>IF(D2717&lt;&gt;"",MAX('DDD Model Calculations'!$D$20-'Weather Data'!D2717,0),MAX('DDD Model Calculations'!$D$20-AVERAGE('Weather Data'!D2716,'Weather Data'!D2718),0))</f>
        <v>0</v>
      </c>
      <c r="I2717">
        <f>IF(E2717&lt;&gt;"",MAX('DDD Model Calculations'!$D$20-'Weather Data'!E2717,0),MAX('DDD Model Calculations'!$D$20-AVERAGE('Weather Data'!E2716,'Weather Data'!E2718),0))</f>
        <v>0</v>
      </c>
      <c r="J2717">
        <f>IF(F2717&lt;&gt;"",MAX('DDD Model Calculations'!$D$20-'Weather Data'!F2717,0),MAX('DDD Model Calculations'!$D$20-AVERAGE('Weather Data'!F2716,'Weather Data'!F2718),0))</f>
        <v>0</v>
      </c>
      <c r="K2717">
        <f>IF(G2717&lt;&gt;"",MAX('DDD Model Calculations'!$D$20-'Weather Data'!G2717,0),MAX('DDD Model Calculations'!$D$20-AVERAGE('Weather Data'!G2716,'Weather Data'!G2718),0))</f>
        <v>0</v>
      </c>
      <c r="L2717" s="2">
        <f t="shared" si="210"/>
        <v>44355</v>
      </c>
      <c r="M2717">
        <f t="shared" si="211"/>
        <v>28261.900003485382</v>
      </c>
      <c r="N2717">
        <f t="shared" si="212"/>
        <v>29601.599989026785</v>
      </c>
      <c r="O2717">
        <f t="shared" si="213"/>
        <v>34034.200004749</v>
      </c>
      <c r="P2717">
        <f t="shared" si="214"/>
        <v>41892.350002422929</v>
      </c>
    </row>
    <row r="2718" spans="1:16" x14ac:dyDescent="0.4">
      <c r="A2718" s="1">
        <v>2021</v>
      </c>
      <c r="B2718" s="1">
        <v>6</v>
      </c>
      <c r="C2718" s="1">
        <v>9</v>
      </c>
      <c r="D2718" s="1">
        <v>24.5</v>
      </c>
      <c r="E2718" s="1">
        <v>24.5</v>
      </c>
      <c r="F2718" s="1">
        <v>23.5</v>
      </c>
      <c r="G2718" s="1">
        <v>17.39999961853027</v>
      </c>
      <c r="H2718">
        <f>IF(D2718&lt;&gt;"",MAX('DDD Model Calculations'!$D$20-'Weather Data'!D2718,0),MAX('DDD Model Calculations'!$D$20-AVERAGE('Weather Data'!D2717,'Weather Data'!D2719),0))</f>
        <v>0</v>
      </c>
      <c r="I2718">
        <f>IF(E2718&lt;&gt;"",MAX('DDD Model Calculations'!$D$20-'Weather Data'!E2718,0),MAX('DDD Model Calculations'!$D$20-AVERAGE('Weather Data'!E2717,'Weather Data'!E2719),0))</f>
        <v>0</v>
      </c>
      <c r="J2718">
        <f>IF(F2718&lt;&gt;"",MAX('DDD Model Calculations'!$D$20-'Weather Data'!F2718,0),MAX('DDD Model Calculations'!$D$20-AVERAGE('Weather Data'!F2717,'Weather Data'!F2719),0))</f>
        <v>0</v>
      </c>
      <c r="K2718">
        <f>IF(G2718&lt;&gt;"",MAX('DDD Model Calculations'!$D$20-'Weather Data'!G2718,0),MAX('DDD Model Calculations'!$D$20-AVERAGE('Weather Data'!G2717,'Weather Data'!G2719),0))</f>
        <v>0.60000038146973012</v>
      </c>
      <c r="L2718" s="2">
        <f t="shared" si="210"/>
        <v>44356</v>
      </c>
      <c r="M2718">
        <f t="shared" si="211"/>
        <v>28261.900003485382</v>
      </c>
      <c r="N2718">
        <f t="shared" si="212"/>
        <v>29601.599989026785</v>
      </c>
      <c r="O2718">
        <f t="shared" si="213"/>
        <v>34034.200004749</v>
      </c>
      <c r="P2718">
        <f t="shared" si="214"/>
        <v>41892.950002804399</v>
      </c>
    </row>
    <row r="2719" spans="1:16" x14ac:dyDescent="0.4">
      <c r="A2719" s="1">
        <v>2021</v>
      </c>
      <c r="B2719" s="1">
        <v>6</v>
      </c>
      <c r="C2719" s="1">
        <v>10</v>
      </c>
      <c r="D2719" s="1">
        <v>21.5</v>
      </c>
      <c r="E2719" s="1">
        <v>22.79999923706055</v>
      </c>
      <c r="F2719" s="1">
        <v>17.89999961853027</v>
      </c>
      <c r="G2719" s="1">
        <v>14.89999961853027</v>
      </c>
      <c r="H2719">
        <f>IF(D2719&lt;&gt;"",MAX('DDD Model Calculations'!$D$20-'Weather Data'!D2719,0),MAX('DDD Model Calculations'!$D$20-AVERAGE('Weather Data'!D2718,'Weather Data'!D2720),0))</f>
        <v>0</v>
      </c>
      <c r="I2719">
        <f>IF(E2719&lt;&gt;"",MAX('DDD Model Calculations'!$D$20-'Weather Data'!E2719,0),MAX('DDD Model Calculations'!$D$20-AVERAGE('Weather Data'!E2718,'Weather Data'!E2720),0))</f>
        <v>0</v>
      </c>
      <c r="J2719">
        <f>IF(F2719&lt;&gt;"",MAX('DDD Model Calculations'!$D$20-'Weather Data'!F2719,0),MAX('DDD Model Calculations'!$D$20-AVERAGE('Weather Data'!F2718,'Weather Data'!F2720),0))</f>
        <v>0.10000038146973012</v>
      </c>
      <c r="K2719">
        <f>IF(G2719&lt;&gt;"",MAX('DDD Model Calculations'!$D$20-'Weather Data'!G2719,0),MAX('DDD Model Calculations'!$D$20-AVERAGE('Weather Data'!G2718,'Weather Data'!G2720),0))</f>
        <v>3.1000003814697301</v>
      </c>
      <c r="L2719" s="2">
        <f t="shared" si="210"/>
        <v>44357</v>
      </c>
      <c r="M2719">
        <f t="shared" si="211"/>
        <v>28261.900003485382</v>
      </c>
      <c r="N2719">
        <f t="shared" si="212"/>
        <v>29601.599989026785</v>
      </c>
      <c r="O2719">
        <f t="shared" si="213"/>
        <v>34034.30000513047</v>
      </c>
      <c r="P2719">
        <f t="shared" si="214"/>
        <v>41896.050003185868</v>
      </c>
    </row>
    <row r="2720" spans="1:16" x14ac:dyDescent="0.4">
      <c r="A2720" s="1">
        <v>2021</v>
      </c>
      <c r="B2720" s="1">
        <v>6</v>
      </c>
      <c r="C2720" s="1">
        <v>11</v>
      </c>
      <c r="D2720" s="1">
        <v>21.29999923706055</v>
      </c>
      <c r="E2720" s="1">
        <v>22.89999961853027</v>
      </c>
      <c r="F2720" s="1">
        <v>18.5</v>
      </c>
      <c r="G2720" s="1">
        <v>13.5</v>
      </c>
      <c r="H2720">
        <f>IF(D2720&lt;&gt;"",MAX('DDD Model Calculations'!$D$20-'Weather Data'!D2720,0),MAX('DDD Model Calculations'!$D$20-AVERAGE('Weather Data'!D2719,'Weather Data'!D2721),0))</f>
        <v>0</v>
      </c>
      <c r="I2720">
        <f>IF(E2720&lt;&gt;"",MAX('DDD Model Calculations'!$D$20-'Weather Data'!E2720,0),MAX('DDD Model Calculations'!$D$20-AVERAGE('Weather Data'!E2719,'Weather Data'!E2721),0))</f>
        <v>0</v>
      </c>
      <c r="J2720">
        <f>IF(F2720&lt;&gt;"",MAX('DDD Model Calculations'!$D$20-'Weather Data'!F2720,0),MAX('DDD Model Calculations'!$D$20-AVERAGE('Weather Data'!F2719,'Weather Data'!F2721),0))</f>
        <v>0</v>
      </c>
      <c r="K2720">
        <f>IF(G2720&lt;&gt;"",MAX('DDD Model Calculations'!$D$20-'Weather Data'!G2720,0),MAX('DDD Model Calculations'!$D$20-AVERAGE('Weather Data'!G2719,'Weather Data'!G2721),0))</f>
        <v>4.5</v>
      </c>
      <c r="L2720" s="2">
        <f t="shared" si="210"/>
        <v>44358</v>
      </c>
      <c r="M2720">
        <f t="shared" si="211"/>
        <v>28261.900003485382</v>
      </c>
      <c r="N2720">
        <f t="shared" si="212"/>
        <v>29601.599989026785</v>
      </c>
      <c r="O2720">
        <f t="shared" si="213"/>
        <v>34034.30000513047</v>
      </c>
      <c r="P2720">
        <f t="shared" si="214"/>
        <v>41900.550003185868</v>
      </c>
    </row>
    <row r="2721" spans="1:16" x14ac:dyDescent="0.4">
      <c r="A2721" s="1">
        <v>2021</v>
      </c>
      <c r="B2721" s="1">
        <v>6</v>
      </c>
      <c r="C2721" s="1">
        <v>12</v>
      </c>
      <c r="D2721" s="1">
        <v>21.29999923706055</v>
      </c>
      <c r="E2721" s="1">
        <v>21</v>
      </c>
      <c r="F2721" s="1">
        <v>19.60000038146973</v>
      </c>
      <c r="G2721" s="1">
        <v>20</v>
      </c>
      <c r="H2721">
        <f>IF(D2721&lt;&gt;"",MAX('DDD Model Calculations'!$D$20-'Weather Data'!D2721,0),MAX('DDD Model Calculations'!$D$20-AVERAGE('Weather Data'!D2720,'Weather Data'!D2722),0))</f>
        <v>0</v>
      </c>
      <c r="I2721">
        <f>IF(E2721&lt;&gt;"",MAX('DDD Model Calculations'!$D$20-'Weather Data'!E2721,0),MAX('DDD Model Calculations'!$D$20-AVERAGE('Weather Data'!E2720,'Weather Data'!E2722),0))</f>
        <v>0</v>
      </c>
      <c r="J2721">
        <f>IF(F2721&lt;&gt;"",MAX('DDD Model Calculations'!$D$20-'Weather Data'!F2721,0),MAX('DDD Model Calculations'!$D$20-AVERAGE('Weather Data'!F2720,'Weather Data'!F2722),0))</f>
        <v>0</v>
      </c>
      <c r="K2721">
        <f>IF(G2721&lt;&gt;"",MAX('DDD Model Calculations'!$D$20-'Weather Data'!G2721,0),MAX('DDD Model Calculations'!$D$20-AVERAGE('Weather Data'!G2720,'Weather Data'!G2722),0))</f>
        <v>0</v>
      </c>
      <c r="L2721" s="2">
        <f t="shared" si="210"/>
        <v>44359</v>
      </c>
      <c r="M2721">
        <f t="shared" si="211"/>
        <v>28261.900003485382</v>
      </c>
      <c r="N2721">
        <f t="shared" si="212"/>
        <v>29601.599989026785</v>
      </c>
      <c r="O2721">
        <f t="shared" si="213"/>
        <v>34034.30000513047</v>
      </c>
      <c r="P2721">
        <f t="shared" si="214"/>
        <v>41900.550003185868</v>
      </c>
    </row>
    <row r="2722" spans="1:16" x14ac:dyDescent="0.4">
      <c r="A2722" s="1">
        <v>2021</v>
      </c>
      <c r="B2722" s="1">
        <v>6</v>
      </c>
      <c r="C2722" s="1">
        <v>13</v>
      </c>
      <c r="D2722" s="1">
        <v>22.89999961853027</v>
      </c>
      <c r="E2722" s="1">
        <v>19.60000038146973</v>
      </c>
      <c r="F2722" s="1">
        <v>20.10000038146973</v>
      </c>
      <c r="G2722" s="1">
        <v>18.70000076293945</v>
      </c>
      <c r="H2722">
        <f>IF(D2722&lt;&gt;"",MAX('DDD Model Calculations'!$D$20-'Weather Data'!D2722,0),MAX('DDD Model Calculations'!$D$20-AVERAGE('Weather Data'!D2721,'Weather Data'!D2723),0))</f>
        <v>0</v>
      </c>
      <c r="I2722">
        <f>IF(E2722&lt;&gt;"",MAX('DDD Model Calculations'!$D$20-'Weather Data'!E2722,0),MAX('DDD Model Calculations'!$D$20-AVERAGE('Weather Data'!E2721,'Weather Data'!E2723),0))</f>
        <v>0</v>
      </c>
      <c r="J2722">
        <f>IF(F2722&lt;&gt;"",MAX('DDD Model Calculations'!$D$20-'Weather Data'!F2722,0),MAX('DDD Model Calculations'!$D$20-AVERAGE('Weather Data'!F2721,'Weather Data'!F2723),0))</f>
        <v>0</v>
      </c>
      <c r="K2722">
        <f>IF(G2722&lt;&gt;"",MAX('DDD Model Calculations'!$D$20-'Weather Data'!G2722,0),MAX('DDD Model Calculations'!$D$20-AVERAGE('Weather Data'!G2721,'Weather Data'!G2723),0))</f>
        <v>0</v>
      </c>
      <c r="L2722" s="2">
        <f t="shared" si="210"/>
        <v>44360</v>
      </c>
      <c r="M2722">
        <f t="shared" si="211"/>
        <v>28261.900003485382</v>
      </c>
      <c r="N2722">
        <f t="shared" si="212"/>
        <v>29601.599989026785</v>
      </c>
      <c r="O2722">
        <f t="shared" si="213"/>
        <v>34034.30000513047</v>
      </c>
      <c r="P2722">
        <f t="shared" si="214"/>
        <v>41900.550003185868</v>
      </c>
    </row>
    <row r="2723" spans="1:16" x14ac:dyDescent="0.4">
      <c r="A2723" s="1">
        <v>2021</v>
      </c>
      <c r="B2723" s="1">
        <v>6</v>
      </c>
      <c r="C2723" s="1">
        <v>14</v>
      </c>
      <c r="D2723" s="1">
        <v>20.29999923706055</v>
      </c>
      <c r="E2723" s="1">
        <v>18.10000038146973</v>
      </c>
      <c r="F2723" s="1">
        <v>20.10000038146973</v>
      </c>
      <c r="G2723" s="1">
        <v>18.29999923706055</v>
      </c>
      <c r="H2723">
        <f>IF(D2723&lt;&gt;"",MAX('DDD Model Calculations'!$D$20-'Weather Data'!D2723,0),MAX('DDD Model Calculations'!$D$20-AVERAGE('Weather Data'!D2722,'Weather Data'!D2724),0))</f>
        <v>0</v>
      </c>
      <c r="I2723">
        <f>IF(E2723&lt;&gt;"",MAX('DDD Model Calculations'!$D$20-'Weather Data'!E2723,0),MAX('DDD Model Calculations'!$D$20-AVERAGE('Weather Data'!E2722,'Weather Data'!E2724),0))</f>
        <v>0</v>
      </c>
      <c r="J2723">
        <f>IF(F2723&lt;&gt;"",MAX('DDD Model Calculations'!$D$20-'Weather Data'!F2723,0),MAX('DDD Model Calculations'!$D$20-AVERAGE('Weather Data'!F2722,'Weather Data'!F2724),0))</f>
        <v>0</v>
      </c>
      <c r="K2723">
        <f>IF(G2723&lt;&gt;"",MAX('DDD Model Calculations'!$D$20-'Weather Data'!G2723,0),MAX('DDD Model Calculations'!$D$20-AVERAGE('Weather Data'!G2722,'Weather Data'!G2724),0))</f>
        <v>0</v>
      </c>
      <c r="L2723" s="2">
        <f t="shared" si="210"/>
        <v>44361</v>
      </c>
      <c r="M2723">
        <f t="shared" si="211"/>
        <v>28261.900003485382</v>
      </c>
      <c r="N2723">
        <f t="shared" si="212"/>
        <v>29601.599989026785</v>
      </c>
      <c r="O2723">
        <f t="shared" si="213"/>
        <v>34034.30000513047</v>
      </c>
      <c r="P2723">
        <f t="shared" si="214"/>
        <v>41900.550003185868</v>
      </c>
    </row>
    <row r="2724" spans="1:16" x14ac:dyDescent="0.4">
      <c r="A2724" s="1">
        <v>2021</v>
      </c>
      <c r="B2724" s="1">
        <v>6</v>
      </c>
      <c r="C2724" s="1">
        <v>15</v>
      </c>
      <c r="D2724" s="1">
        <v>17.70000076293945</v>
      </c>
      <c r="E2724" s="1">
        <v>16</v>
      </c>
      <c r="F2724" s="1">
        <v>18.10000038146973</v>
      </c>
      <c r="G2724" s="1">
        <v>16</v>
      </c>
      <c r="H2724">
        <f>IF(D2724&lt;&gt;"",MAX('DDD Model Calculations'!$D$20-'Weather Data'!D2724,0),MAX('DDD Model Calculations'!$D$20-AVERAGE('Weather Data'!D2723,'Weather Data'!D2725),0))</f>
        <v>0.29999923706055043</v>
      </c>
      <c r="I2724">
        <f>IF(E2724&lt;&gt;"",MAX('DDD Model Calculations'!$D$20-'Weather Data'!E2724,0),MAX('DDD Model Calculations'!$D$20-AVERAGE('Weather Data'!E2723,'Weather Data'!E2725),0))</f>
        <v>2</v>
      </c>
      <c r="J2724">
        <f>IF(F2724&lt;&gt;"",MAX('DDD Model Calculations'!$D$20-'Weather Data'!F2724,0),MAX('DDD Model Calculations'!$D$20-AVERAGE('Weather Data'!F2723,'Weather Data'!F2725),0))</f>
        <v>0</v>
      </c>
      <c r="K2724">
        <f>IF(G2724&lt;&gt;"",MAX('DDD Model Calculations'!$D$20-'Weather Data'!G2724,0),MAX('DDD Model Calculations'!$D$20-AVERAGE('Weather Data'!G2723,'Weather Data'!G2725),0))</f>
        <v>2</v>
      </c>
      <c r="L2724" s="2">
        <f t="shared" si="210"/>
        <v>44362</v>
      </c>
      <c r="M2724">
        <f t="shared" si="211"/>
        <v>28262.200002722442</v>
      </c>
      <c r="N2724">
        <f t="shared" si="212"/>
        <v>29603.599989026785</v>
      </c>
      <c r="O2724">
        <f t="shared" si="213"/>
        <v>34034.30000513047</v>
      </c>
      <c r="P2724">
        <f t="shared" si="214"/>
        <v>41902.550003185868</v>
      </c>
    </row>
    <row r="2725" spans="1:16" x14ac:dyDescent="0.4">
      <c r="A2725" s="1">
        <v>2021</v>
      </c>
      <c r="B2725" s="1">
        <v>6</v>
      </c>
      <c r="C2725" s="1">
        <v>16</v>
      </c>
      <c r="D2725" s="1">
        <v>16.39999961853027</v>
      </c>
      <c r="E2725" s="1">
        <v>13.10000038146973</v>
      </c>
      <c r="F2725" s="1">
        <v>15.69999980926514</v>
      </c>
      <c r="G2725" s="1">
        <v>16</v>
      </c>
      <c r="H2725">
        <f>IF(D2725&lt;&gt;"",MAX('DDD Model Calculations'!$D$20-'Weather Data'!D2725,0),MAX('DDD Model Calculations'!$D$20-AVERAGE('Weather Data'!D2724,'Weather Data'!D2726),0))</f>
        <v>1.6000003814697301</v>
      </c>
      <c r="I2725">
        <f>IF(E2725&lt;&gt;"",MAX('DDD Model Calculations'!$D$20-'Weather Data'!E2725,0),MAX('DDD Model Calculations'!$D$20-AVERAGE('Weather Data'!E2724,'Weather Data'!E2726),0))</f>
        <v>4.8999996185302699</v>
      </c>
      <c r="J2725">
        <f>IF(F2725&lt;&gt;"",MAX('DDD Model Calculations'!$D$20-'Weather Data'!F2725,0),MAX('DDD Model Calculations'!$D$20-AVERAGE('Weather Data'!F2724,'Weather Data'!F2726),0))</f>
        <v>2.3000001907348597</v>
      </c>
      <c r="K2725">
        <f>IF(G2725&lt;&gt;"",MAX('DDD Model Calculations'!$D$20-'Weather Data'!G2725,0),MAX('DDD Model Calculations'!$D$20-AVERAGE('Weather Data'!G2724,'Weather Data'!G2726),0))</f>
        <v>2</v>
      </c>
      <c r="L2725" s="2">
        <f t="shared" si="210"/>
        <v>44363</v>
      </c>
      <c r="M2725">
        <f t="shared" si="211"/>
        <v>28263.800003103912</v>
      </c>
      <c r="N2725">
        <f t="shared" si="212"/>
        <v>29608.499988645315</v>
      </c>
      <c r="O2725">
        <f t="shared" si="213"/>
        <v>34036.600005321205</v>
      </c>
      <c r="P2725">
        <f t="shared" si="214"/>
        <v>41904.550003185868</v>
      </c>
    </row>
    <row r="2726" spans="1:16" x14ac:dyDescent="0.4">
      <c r="A2726" s="1">
        <v>2021</v>
      </c>
      <c r="B2726" s="1">
        <v>6</v>
      </c>
      <c r="C2726" s="1">
        <v>17</v>
      </c>
      <c r="D2726" s="1">
        <v>17.79999923706055</v>
      </c>
      <c r="E2726" s="1">
        <v>14.30000019073486</v>
      </c>
      <c r="F2726" s="1">
        <v>17.20000076293945</v>
      </c>
      <c r="G2726" s="1">
        <v>21.10000038146973</v>
      </c>
      <c r="H2726">
        <f>IF(D2726&lt;&gt;"",MAX('DDD Model Calculations'!$D$20-'Weather Data'!D2726,0),MAX('DDD Model Calculations'!$D$20-AVERAGE('Weather Data'!D2725,'Weather Data'!D2727),0))</f>
        <v>0.20000076293944957</v>
      </c>
      <c r="I2726">
        <f>IF(E2726&lt;&gt;"",MAX('DDD Model Calculations'!$D$20-'Weather Data'!E2726,0),MAX('DDD Model Calculations'!$D$20-AVERAGE('Weather Data'!E2725,'Weather Data'!E2727),0))</f>
        <v>3.6999998092651403</v>
      </c>
      <c r="J2726">
        <f>IF(F2726&lt;&gt;"",MAX('DDD Model Calculations'!$D$20-'Weather Data'!F2726,0),MAX('DDD Model Calculations'!$D$20-AVERAGE('Weather Data'!F2725,'Weather Data'!F2727),0))</f>
        <v>0.79999923706055043</v>
      </c>
      <c r="K2726">
        <f>IF(G2726&lt;&gt;"",MAX('DDD Model Calculations'!$D$20-'Weather Data'!G2726,0),MAX('DDD Model Calculations'!$D$20-AVERAGE('Weather Data'!G2725,'Weather Data'!G2727),0))</f>
        <v>0</v>
      </c>
      <c r="L2726" s="2">
        <f t="shared" si="210"/>
        <v>44364</v>
      </c>
      <c r="M2726">
        <f t="shared" si="211"/>
        <v>28264.000003866851</v>
      </c>
      <c r="N2726">
        <f t="shared" si="212"/>
        <v>29612.19998845458</v>
      </c>
      <c r="O2726">
        <f t="shared" si="213"/>
        <v>34037.400004558265</v>
      </c>
      <c r="P2726">
        <f t="shared" si="214"/>
        <v>41904.550003185868</v>
      </c>
    </row>
    <row r="2727" spans="1:16" x14ac:dyDescent="0.4">
      <c r="A2727" s="1">
        <v>2021</v>
      </c>
      <c r="B2727" s="1">
        <v>6</v>
      </c>
      <c r="C2727" s="1">
        <v>18</v>
      </c>
      <c r="D2727" s="1">
        <v>21.5</v>
      </c>
      <c r="E2727" s="1">
        <v>20.79999923706055</v>
      </c>
      <c r="F2727" s="1">
        <v>17.39999961853027</v>
      </c>
      <c r="G2727" s="1">
        <v>17.10000038146973</v>
      </c>
      <c r="H2727">
        <f>IF(D2727&lt;&gt;"",MAX('DDD Model Calculations'!$D$20-'Weather Data'!D2727,0),MAX('DDD Model Calculations'!$D$20-AVERAGE('Weather Data'!D2726,'Weather Data'!D2728),0))</f>
        <v>0</v>
      </c>
      <c r="I2727">
        <f>IF(E2727&lt;&gt;"",MAX('DDD Model Calculations'!$D$20-'Weather Data'!E2727,0),MAX('DDD Model Calculations'!$D$20-AVERAGE('Weather Data'!E2726,'Weather Data'!E2728),0))</f>
        <v>0</v>
      </c>
      <c r="J2727">
        <f>IF(F2727&lt;&gt;"",MAX('DDD Model Calculations'!$D$20-'Weather Data'!F2727,0),MAX('DDD Model Calculations'!$D$20-AVERAGE('Weather Data'!F2726,'Weather Data'!F2728),0))</f>
        <v>0.60000038146973012</v>
      </c>
      <c r="K2727">
        <f>IF(G2727&lt;&gt;"",MAX('DDD Model Calculations'!$D$20-'Weather Data'!G2727,0),MAX('DDD Model Calculations'!$D$20-AVERAGE('Weather Data'!G2726,'Weather Data'!G2728),0))</f>
        <v>0.89999961853026988</v>
      </c>
      <c r="L2727" s="2">
        <f t="shared" si="210"/>
        <v>44365</v>
      </c>
      <c r="M2727">
        <f t="shared" si="211"/>
        <v>28264.000003866851</v>
      </c>
      <c r="N2727">
        <f t="shared" si="212"/>
        <v>29612.19998845458</v>
      </c>
      <c r="O2727">
        <f t="shared" si="213"/>
        <v>34038.000004939735</v>
      </c>
      <c r="P2727">
        <f t="shared" si="214"/>
        <v>41905.450002804399</v>
      </c>
    </row>
    <row r="2728" spans="1:16" x14ac:dyDescent="0.4">
      <c r="A2728" s="1">
        <v>2021</v>
      </c>
      <c r="B2728" s="1">
        <v>6</v>
      </c>
      <c r="C2728" s="1">
        <v>19</v>
      </c>
      <c r="D2728" s="1">
        <v>23.20000076293945</v>
      </c>
      <c r="E2728" s="1">
        <v>19.70000076293945</v>
      </c>
      <c r="F2728" s="1">
        <v>20.79999923706055</v>
      </c>
      <c r="G2728" s="1">
        <v>13.39999961853027</v>
      </c>
      <c r="H2728">
        <f>IF(D2728&lt;&gt;"",MAX('DDD Model Calculations'!$D$20-'Weather Data'!D2728,0),MAX('DDD Model Calculations'!$D$20-AVERAGE('Weather Data'!D2727,'Weather Data'!D2729),0))</f>
        <v>0</v>
      </c>
      <c r="I2728">
        <f>IF(E2728&lt;&gt;"",MAX('DDD Model Calculations'!$D$20-'Weather Data'!E2728,0),MAX('DDD Model Calculations'!$D$20-AVERAGE('Weather Data'!E2727,'Weather Data'!E2729),0))</f>
        <v>0</v>
      </c>
      <c r="J2728">
        <f>IF(F2728&lt;&gt;"",MAX('DDD Model Calculations'!$D$20-'Weather Data'!F2728,0),MAX('DDD Model Calculations'!$D$20-AVERAGE('Weather Data'!F2727,'Weather Data'!F2729),0))</f>
        <v>0</v>
      </c>
      <c r="K2728">
        <f>IF(G2728&lt;&gt;"",MAX('DDD Model Calculations'!$D$20-'Weather Data'!G2728,0),MAX('DDD Model Calculations'!$D$20-AVERAGE('Weather Data'!G2727,'Weather Data'!G2729),0))</f>
        <v>4.6000003814697301</v>
      </c>
      <c r="L2728" s="2">
        <f t="shared" si="210"/>
        <v>44366</v>
      </c>
      <c r="M2728">
        <f t="shared" si="211"/>
        <v>28264.000003866851</v>
      </c>
      <c r="N2728">
        <f t="shared" si="212"/>
        <v>29612.19998845458</v>
      </c>
      <c r="O2728">
        <f t="shared" si="213"/>
        <v>34038.000004939735</v>
      </c>
      <c r="P2728">
        <f t="shared" si="214"/>
        <v>41910.050003185868</v>
      </c>
    </row>
    <row r="2729" spans="1:16" x14ac:dyDescent="0.4">
      <c r="A2729" s="1">
        <v>2021</v>
      </c>
      <c r="B2729" s="1">
        <v>6</v>
      </c>
      <c r="C2729" s="1">
        <v>20</v>
      </c>
      <c r="D2729" s="1">
        <v>20.60000038146973</v>
      </c>
      <c r="E2729" s="1">
        <v>19.89999961853027</v>
      </c>
      <c r="F2729" s="1">
        <v>21.10000038146973</v>
      </c>
      <c r="G2729" s="1">
        <v>13.30000019073486</v>
      </c>
      <c r="H2729">
        <f>IF(D2729&lt;&gt;"",MAX('DDD Model Calculations'!$D$20-'Weather Data'!D2729,0),MAX('DDD Model Calculations'!$D$20-AVERAGE('Weather Data'!D2728,'Weather Data'!D2730),0))</f>
        <v>0</v>
      </c>
      <c r="I2729">
        <f>IF(E2729&lt;&gt;"",MAX('DDD Model Calculations'!$D$20-'Weather Data'!E2729,0),MAX('DDD Model Calculations'!$D$20-AVERAGE('Weather Data'!E2728,'Weather Data'!E2730),0))</f>
        <v>0</v>
      </c>
      <c r="J2729">
        <f>IF(F2729&lt;&gt;"",MAX('DDD Model Calculations'!$D$20-'Weather Data'!F2729,0),MAX('DDD Model Calculations'!$D$20-AVERAGE('Weather Data'!F2728,'Weather Data'!F2730),0))</f>
        <v>0</v>
      </c>
      <c r="K2729">
        <f>IF(G2729&lt;&gt;"",MAX('DDD Model Calculations'!$D$20-'Weather Data'!G2729,0),MAX('DDD Model Calculations'!$D$20-AVERAGE('Weather Data'!G2728,'Weather Data'!G2730),0))</f>
        <v>4.6999998092651403</v>
      </c>
      <c r="L2729" s="2">
        <f t="shared" si="210"/>
        <v>44367</v>
      </c>
      <c r="M2729">
        <f t="shared" si="211"/>
        <v>28264.000003866851</v>
      </c>
      <c r="N2729">
        <f t="shared" si="212"/>
        <v>29612.19998845458</v>
      </c>
      <c r="O2729">
        <f t="shared" si="213"/>
        <v>34038.000004939735</v>
      </c>
      <c r="P2729">
        <f t="shared" si="214"/>
        <v>41914.750002995133</v>
      </c>
    </row>
    <row r="2730" spans="1:16" x14ac:dyDescent="0.4">
      <c r="A2730" s="1">
        <v>2021</v>
      </c>
      <c r="B2730" s="1">
        <v>6</v>
      </c>
      <c r="C2730" s="1">
        <v>21</v>
      </c>
      <c r="D2730" s="1">
        <v>20.70000076293945</v>
      </c>
      <c r="E2730" s="1">
        <v>18.39999961853027</v>
      </c>
      <c r="F2730" s="1">
        <v>22.5</v>
      </c>
      <c r="G2730" s="1">
        <v>10.80000019073486</v>
      </c>
      <c r="H2730">
        <f>IF(D2730&lt;&gt;"",MAX('DDD Model Calculations'!$D$20-'Weather Data'!D2730,0),MAX('DDD Model Calculations'!$D$20-AVERAGE('Weather Data'!D2729,'Weather Data'!D2731),0))</f>
        <v>0</v>
      </c>
      <c r="I2730">
        <f>IF(E2730&lt;&gt;"",MAX('DDD Model Calculations'!$D$20-'Weather Data'!E2730,0),MAX('DDD Model Calculations'!$D$20-AVERAGE('Weather Data'!E2729,'Weather Data'!E2731),0))</f>
        <v>0</v>
      </c>
      <c r="J2730">
        <f>IF(F2730&lt;&gt;"",MAX('DDD Model Calculations'!$D$20-'Weather Data'!F2730,0),MAX('DDD Model Calculations'!$D$20-AVERAGE('Weather Data'!F2729,'Weather Data'!F2731),0))</f>
        <v>0</v>
      </c>
      <c r="K2730">
        <f>IF(G2730&lt;&gt;"",MAX('DDD Model Calculations'!$D$20-'Weather Data'!G2730,0),MAX('DDD Model Calculations'!$D$20-AVERAGE('Weather Data'!G2729,'Weather Data'!G2731),0))</f>
        <v>7.1999998092651403</v>
      </c>
      <c r="L2730" s="2">
        <f t="shared" si="210"/>
        <v>44368</v>
      </c>
      <c r="M2730">
        <f t="shared" si="211"/>
        <v>28264.000003866851</v>
      </c>
      <c r="N2730">
        <f t="shared" si="212"/>
        <v>29612.19998845458</v>
      </c>
      <c r="O2730">
        <f t="shared" si="213"/>
        <v>34038.000004939735</v>
      </c>
      <c r="P2730">
        <f t="shared" si="214"/>
        <v>41921.950002804399</v>
      </c>
    </row>
    <row r="2731" spans="1:16" x14ac:dyDescent="0.4">
      <c r="A2731" s="1">
        <v>2021</v>
      </c>
      <c r="B2731" s="1">
        <v>6</v>
      </c>
      <c r="C2731" s="1">
        <v>22</v>
      </c>
      <c r="D2731" s="1">
        <v>14.80000019073486</v>
      </c>
      <c r="E2731" s="1">
        <v>13.60000038146973</v>
      </c>
      <c r="F2731" s="1">
        <v>12</v>
      </c>
      <c r="G2731" s="1">
        <v>11.39999961853027</v>
      </c>
      <c r="H2731">
        <f>IF(D2731&lt;&gt;"",MAX('DDD Model Calculations'!$D$20-'Weather Data'!D2731,0),MAX('DDD Model Calculations'!$D$20-AVERAGE('Weather Data'!D2730,'Weather Data'!D2732),0))</f>
        <v>3.1999998092651403</v>
      </c>
      <c r="I2731">
        <f>IF(E2731&lt;&gt;"",MAX('DDD Model Calculations'!$D$20-'Weather Data'!E2731,0),MAX('DDD Model Calculations'!$D$20-AVERAGE('Weather Data'!E2730,'Weather Data'!E2732),0))</f>
        <v>4.3999996185302699</v>
      </c>
      <c r="J2731">
        <f>IF(F2731&lt;&gt;"",MAX('DDD Model Calculations'!$D$20-'Weather Data'!F2731,0),MAX('DDD Model Calculations'!$D$20-AVERAGE('Weather Data'!F2730,'Weather Data'!F2732),0))</f>
        <v>6</v>
      </c>
      <c r="K2731">
        <f>IF(G2731&lt;&gt;"",MAX('DDD Model Calculations'!$D$20-'Weather Data'!G2731,0),MAX('DDD Model Calculations'!$D$20-AVERAGE('Weather Data'!G2730,'Weather Data'!G2732),0))</f>
        <v>6.6000003814697301</v>
      </c>
      <c r="L2731" s="2">
        <f t="shared" si="210"/>
        <v>44369</v>
      </c>
      <c r="M2731">
        <f t="shared" si="211"/>
        <v>28267.200003676116</v>
      </c>
      <c r="N2731">
        <f t="shared" si="212"/>
        <v>29616.599988073111</v>
      </c>
      <c r="O2731">
        <f t="shared" si="213"/>
        <v>34044.000004939735</v>
      </c>
      <c r="P2731">
        <f t="shared" si="214"/>
        <v>41928.550003185868</v>
      </c>
    </row>
    <row r="2732" spans="1:16" x14ac:dyDescent="0.4">
      <c r="A2732" s="1">
        <v>2021</v>
      </c>
      <c r="B2732" s="1">
        <v>6</v>
      </c>
      <c r="C2732" s="1">
        <v>23</v>
      </c>
      <c r="D2732" s="1">
        <v>16.29999923706055</v>
      </c>
      <c r="E2732" s="1">
        <v>15</v>
      </c>
      <c r="F2732" s="1">
        <v>14</v>
      </c>
      <c r="G2732" s="1">
        <v>16.20000076293945</v>
      </c>
      <c r="H2732">
        <f>IF(D2732&lt;&gt;"",MAX('DDD Model Calculations'!$D$20-'Weather Data'!D2732,0),MAX('DDD Model Calculations'!$D$20-AVERAGE('Weather Data'!D2731,'Weather Data'!D2733),0))</f>
        <v>1.7000007629394496</v>
      </c>
      <c r="I2732">
        <f>IF(E2732&lt;&gt;"",MAX('DDD Model Calculations'!$D$20-'Weather Data'!E2732,0),MAX('DDD Model Calculations'!$D$20-AVERAGE('Weather Data'!E2731,'Weather Data'!E2733),0))</f>
        <v>3</v>
      </c>
      <c r="J2732">
        <f>IF(F2732&lt;&gt;"",MAX('DDD Model Calculations'!$D$20-'Weather Data'!F2732,0),MAX('DDD Model Calculations'!$D$20-AVERAGE('Weather Data'!F2731,'Weather Data'!F2733),0))</f>
        <v>4</v>
      </c>
      <c r="K2732">
        <f>IF(G2732&lt;&gt;"",MAX('DDD Model Calculations'!$D$20-'Weather Data'!G2732,0),MAX('DDD Model Calculations'!$D$20-AVERAGE('Weather Data'!G2731,'Weather Data'!G2733),0))</f>
        <v>1.7999992370605504</v>
      </c>
      <c r="L2732" s="2">
        <f t="shared" si="210"/>
        <v>44370</v>
      </c>
      <c r="M2732">
        <f t="shared" si="211"/>
        <v>28268.900004439056</v>
      </c>
      <c r="N2732">
        <f t="shared" si="212"/>
        <v>29619.599988073111</v>
      </c>
      <c r="O2732">
        <f t="shared" si="213"/>
        <v>34048.000004939735</v>
      </c>
      <c r="P2732">
        <f t="shared" si="214"/>
        <v>41930.350002422929</v>
      </c>
    </row>
    <row r="2733" spans="1:16" x14ac:dyDescent="0.4">
      <c r="A2733" s="1">
        <v>2021</v>
      </c>
      <c r="B2733" s="1">
        <v>6</v>
      </c>
      <c r="C2733" s="1">
        <v>24</v>
      </c>
      <c r="D2733" s="1">
        <v>22</v>
      </c>
      <c r="E2733" s="1">
        <v>20.29999923706055</v>
      </c>
      <c r="F2733" s="1">
        <v>19</v>
      </c>
      <c r="G2733" s="1">
        <v>19.89999961853027</v>
      </c>
      <c r="H2733">
        <f>IF(D2733&lt;&gt;"",MAX('DDD Model Calculations'!$D$20-'Weather Data'!D2733,0),MAX('DDD Model Calculations'!$D$20-AVERAGE('Weather Data'!D2732,'Weather Data'!D2734),0))</f>
        <v>0</v>
      </c>
      <c r="I2733">
        <f>IF(E2733&lt;&gt;"",MAX('DDD Model Calculations'!$D$20-'Weather Data'!E2733,0),MAX('DDD Model Calculations'!$D$20-AVERAGE('Weather Data'!E2732,'Weather Data'!E2734),0))</f>
        <v>0</v>
      </c>
      <c r="J2733">
        <f>IF(F2733&lt;&gt;"",MAX('DDD Model Calculations'!$D$20-'Weather Data'!F2733,0),MAX('DDD Model Calculations'!$D$20-AVERAGE('Weather Data'!F2732,'Weather Data'!F2734),0))</f>
        <v>0</v>
      </c>
      <c r="K2733">
        <f>IF(G2733&lt;&gt;"",MAX('DDD Model Calculations'!$D$20-'Weather Data'!G2733,0),MAX('DDD Model Calculations'!$D$20-AVERAGE('Weather Data'!G2732,'Weather Data'!G2734),0))</f>
        <v>0</v>
      </c>
      <c r="L2733" s="2">
        <f t="shared" si="210"/>
        <v>44371</v>
      </c>
      <c r="M2733">
        <f t="shared" si="211"/>
        <v>28268.900004439056</v>
      </c>
      <c r="N2733">
        <f t="shared" si="212"/>
        <v>29619.599988073111</v>
      </c>
      <c r="O2733">
        <f t="shared" si="213"/>
        <v>34048.000004939735</v>
      </c>
      <c r="P2733">
        <f t="shared" si="214"/>
        <v>41930.350002422929</v>
      </c>
    </row>
    <row r="2734" spans="1:16" x14ac:dyDescent="0.4">
      <c r="A2734" s="1">
        <v>2021</v>
      </c>
      <c r="B2734" s="1">
        <v>6</v>
      </c>
      <c r="C2734" s="1">
        <v>25</v>
      </c>
      <c r="D2734" s="1">
        <v>22.29999923706055</v>
      </c>
      <c r="E2734" s="1">
        <v>21.70000076293945</v>
      </c>
      <c r="F2734" s="1">
        <v>21.5</v>
      </c>
      <c r="G2734" s="1">
        <v>18.39999961853027</v>
      </c>
      <c r="H2734">
        <f>IF(D2734&lt;&gt;"",MAX('DDD Model Calculations'!$D$20-'Weather Data'!D2734,0),MAX('DDD Model Calculations'!$D$20-AVERAGE('Weather Data'!D2733,'Weather Data'!D2735),0))</f>
        <v>0</v>
      </c>
      <c r="I2734">
        <f>IF(E2734&lt;&gt;"",MAX('DDD Model Calculations'!$D$20-'Weather Data'!E2734,0),MAX('DDD Model Calculations'!$D$20-AVERAGE('Weather Data'!E2733,'Weather Data'!E2735),0))</f>
        <v>0</v>
      </c>
      <c r="J2734">
        <f>IF(F2734&lt;&gt;"",MAX('DDD Model Calculations'!$D$20-'Weather Data'!F2734,0),MAX('DDD Model Calculations'!$D$20-AVERAGE('Weather Data'!F2733,'Weather Data'!F2735),0))</f>
        <v>0</v>
      </c>
      <c r="K2734">
        <f>IF(G2734&lt;&gt;"",MAX('DDD Model Calculations'!$D$20-'Weather Data'!G2734,0),MAX('DDD Model Calculations'!$D$20-AVERAGE('Weather Data'!G2733,'Weather Data'!G2735),0))</f>
        <v>0</v>
      </c>
      <c r="L2734" s="2">
        <f t="shared" si="210"/>
        <v>44372</v>
      </c>
      <c r="M2734">
        <f t="shared" si="211"/>
        <v>28268.900004439056</v>
      </c>
      <c r="N2734">
        <f t="shared" si="212"/>
        <v>29619.599988073111</v>
      </c>
      <c r="O2734">
        <f t="shared" si="213"/>
        <v>34048.000004939735</v>
      </c>
      <c r="P2734">
        <f t="shared" si="214"/>
        <v>41930.350002422929</v>
      </c>
    </row>
    <row r="2735" spans="1:16" x14ac:dyDescent="0.4">
      <c r="A2735" s="1">
        <v>2021</v>
      </c>
      <c r="B2735" s="1">
        <v>6</v>
      </c>
      <c r="C2735" s="1">
        <v>26</v>
      </c>
      <c r="D2735" s="1">
        <v>23.29999923706055</v>
      </c>
      <c r="E2735" s="1">
        <v>23.60000038146973</v>
      </c>
      <c r="F2735" s="1">
        <v>20.70000076293945</v>
      </c>
      <c r="G2735" s="1">
        <v>17.70000076293945</v>
      </c>
      <c r="H2735">
        <f>IF(D2735&lt;&gt;"",MAX('DDD Model Calculations'!$D$20-'Weather Data'!D2735,0),MAX('DDD Model Calculations'!$D$20-AVERAGE('Weather Data'!D2734,'Weather Data'!D2736),0))</f>
        <v>0</v>
      </c>
      <c r="I2735">
        <f>IF(E2735&lt;&gt;"",MAX('DDD Model Calculations'!$D$20-'Weather Data'!E2735,0),MAX('DDD Model Calculations'!$D$20-AVERAGE('Weather Data'!E2734,'Weather Data'!E2736),0))</f>
        <v>0</v>
      </c>
      <c r="J2735">
        <f>IF(F2735&lt;&gt;"",MAX('DDD Model Calculations'!$D$20-'Weather Data'!F2735,0),MAX('DDD Model Calculations'!$D$20-AVERAGE('Weather Data'!F2734,'Weather Data'!F2736),0))</f>
        <v>0</v>
      </c>
      <c r="K2735">
        <f>IF(G2735&lt;&gt;"",MAX('DDD Model Calculations'!$D$20-'Weather Data'!G2735,0),MAX('DDD Model Calculations'!$D$20-AVERAGE('Weather Data'!G2734,'Weather Data'!G2736),0))</f>
        <v>0.29999923706055043</v>
      </c>
      <c r="L2735" s="2">
        <f t="shared" si="210"/>
        <v>44373</v>
      </c>
      <c r="M2735">
        <f t="shared" si="211"/>
        <v>28268.900004439056</v>
      </c>
      <c r="N2735">
        <f t="shared" si="212"/>
        <v>29619.599988073111</v>
      </c>
      <c r="O2735">
        <f t="shared" si="213"/>
        <v>34048.000004939735</v>
      </c>
      <c r="P2735">
        <f t="shared" si="214"/>
        <v>41930.650001659989</v>
      </c>
    </row>
    <row r="2736" spans="1:16" x14ac:dyDescent="0.4">
      <c r="A2736" s="1">
        <v>2021</v>
      </c>
      <c r="B2736" s="1">
        <v>6</v>
      </c>
      <c r="C2736" s="1">
        <v>27</v>
      </c>
      <c r="D2736" s="1">
        <v>27.5</v>
      </c>
      <c r="E2736" s="1">
        <v>25.10000038146973</v>
      </c>
      <c r="F2736" s="1">
        <v>26.79999923706055</v>
      </c>
      <c r="G2736" s="1">
        <v>19</v>
      </c>
      <c r="H2736">
        <f>IF(D2736&lt;&gt;"",MAX('DDD Model Calculations'!$D$20-'Weather Data'!D2736,0),MAX('DDD Model Calculations'!$D$20-AVERAGE('Weather Data'!D2735,'Weather Data'!D2737),0))</f>
        <v>0</v>
      </c>
      <c r="I2736">
        <f>IF(E2736&lt;&gt;"",MAX('DDD Model Calculations'!$D$20-'Weather Data'!E2736,0),MAX('DDD Model Calculations'!$D$20-AVERAGE('Weather Data'!E2735,'Weather Data'!E2737),0))</f>
        <v>0</v>
      </c>
      <c r="J2736">
        <f>IF(F2736&lt;&gt;"",MAX('DDD Model Calculations'!$D$20-'Weather Data'!F2736,0),MAX('DDD Model Calculations'!$D$20-AVERAGE('Weather Data'!F2735,'Weather Data'!F2737),0))</f>
        <v>0</v>
      </c>
      <c r="K2736">
        <f>IF(G2736&lt;&gt;"",MAX('DDD Model Calculations'!$D$20-'Weather Data'!G2736,0),MAX('DDD Model Calculations'!$D$20-AVERAGE('Weather Data'!G2735,'Weather Data'!G2737),0))</f>
        <v>0</v>
      </c>
      <c r="L2736" s="2">
        <f t="shared" si="210"/>
        <v>44374</v>
      </c>
      <c r="M2736">
        <f t="shared" si="211"/>
        <v>28268.900004439056</v>
      </c>
      <c r="N2736">
        <f t="shared" si="212"/>
        <v>29619.599988073111</v>
      </c>
      <c r="O2736">
        <f t="shared" si="213"/>
        <v>34048.000004939735</v>
      </c>
      <c r="P2736">
        <f t="shared" si="214"/>
        <v>41930.650001659989</v>
      </c>
    </row>
    <row r="2737" spans="1:16" x14ac:dyDescent="0.4">
      <c r="A2737" s="1">
        <v>2021</v>
      </c>
      <c r="B2737" s="1">
        <v>6</v>
      </c>
      <c r="C2737" s="1">
        <v>28</v>
      </c>
      <c r="D2737" s="1">
        <v>27</v>
      </c>
      <c r="E2737" s="1">
        <v>25.39999961853027</v>
      </c>
      <c r="F2737" s="1">
        <v>27.10000038146973</v>
      </c>
      <c r="G2737" s="1">
        <v>18.70000076293945</v>
      </c>
      <c r="H2737">
        <f>IF(D2737&lt;&gt;"",MAX('DDD Model Calculations'!$D$20-'Weather Data'!D2737,0),MAX('DDD Model Calculations'!$D$20-AVERAGE('Weather Data'!D2736,'Weather Data'!D2738),0))</f>
        <v>0</v>
      </c>
      <c r="I2737">
        <f>IF(E2737&lt;&gt;"",MAX('DDD Model Calculations'!$D$20-'Weather Data'!E2737,0),MAX('DDD Model Calculations'!$D$20-AVERAGE('Weather Data'!E2736,'Weather Data'!E2738),0))</f>
        <v>0</v>
      </c>
      <c r="J2737">
        <f>IF(F2737&lt;&gt;"",MAX('DDD Model Calculations'!$D$20-'Weather Data'!F2737,0),MAX('DDD Model Calculations'!$D$20-AVERAGE('Weather Data'!F2736,'Weather Data'!F2738),0))</f>
        <v>0</v>
      </c>
      <c r="K2737">
        <f>IF(G2737&lt;&gt;"",MAX('DDD Model Calculations'!$D$20-'Weather Data'!G2737,0),MAX('DDD Model Calculations'!$D$20-AVERAGE('Weather Data'!G2736,'Weather Data'!G2738),0))</f>
        <v>0</v>
      </c>
      <c r="L2737" s="2">
        <f t="shared" si="210"/>
        <v>44375</v>
      </c>
      <c r="M2737">
        <f t="shared" si="211"/>
        <v>28268.900004439056</v>
      </c>
      <c r="N2737">
        <f t="shared" si="212"/>
        <v>29619.599988073111</v>
      </c>
      <c r="O2737">
        <f t="shared" si="213"/>
        <v>34048.000004939735</v>
      </c>
      <c r="P2737">
        <f t="shared" si="214"/>
        <v>41930.650001659989</v>
      </c>
    </row>
    <row r="2738" spans="1:16" x14ac:dyDescent="0.4">
      <c r="A2738" s="1">
        <v>2021</v>
      </c>
      <c r="B2738" s="1">
        <v>6</v>
      </c>
      <c r="C2738" s="1">
        <v>29</v>
      </c>
      <c r="D2738" s="1">
        <v>26.79999923706055</v>
      </c>
      <c r="E2738" s="1">
        <v>25.89999961853027</v>
      </c>
      <c r="F2738" s="1">
        <v>23.70000076293945</v>
      </c>
      <c r="G2738" s="1">
        <v>18.10000038146973</v>
      </c>
      <c r="H2738">
        <f>IF(D2738&lt;&gt;"",MAX('DDD Model Calculations'!$D$20-'Weather Data'!D2738,0),MAX('DDD Model Calculations'!$D$20-AVERAGE('Weather Data'!D2737,'Weather Data'!D2739),0))</f>
        <v>0</v>
      </c>
      <c r="I2738">
        <f>IF(E2738&lt;&gt;"",MAX('DDD Model Calculations'!$D$20-'Weather Data'!E2738,0),MAX('DDD Model Calculations'!$D$20-AVERAGE('Weather Data'!E2737,'Weather Data'!E2739),0))</f>
        <v>0</v>
      </c>
      <c r="J2738">
        <f>IF(F2738&lt;&gt;"",MAX('DDD Model Calculations'!$D$20-'Weather Data'!F2738,0),MAX('DDD Model Calculations'!$D$20-AVERAGE('Weather Data'!F2737,'Weather Data'!F2739),0))</f>
        <v>0</v>
      </c>
      <c r="K2738">
        <f>IF(G2738&lt;&gt;"",MAX('DDD Model Calculations'!$D$20-'Weather Data'!G2738,0),MAX('DDD Model Calculations'!$D$20-AVERAGE('Weather Data'!G2737,'Weather Data'!G2739),0))</f>
        <v>0</v>
      </c>
      <c r="L2738" s="2">
        <f t="shared" si="210"/>
        <v>44376</v>
      </c>
      <c r="M2738">
        <f t="shared" si="211"/>
        <v>28268.900004439056</v>
      </c>
      <c r="N2738">
        <f t="shared" si="212"/>
        <v>29619.599988073111</v>
      </c>
      <c r="O2738">
        <f t="shared" si="213"/>
        <v>34048.000004939735</v>
      </c>
      <c r="P2738">
        <f t="shared" si="214"/>
        <v>41930.650001659989</v>
      </c>
    </row>
    <row r="2739" spans="1:16" x14ac:dyDescent="0.4">
      <c r="A2739" s="1">
        <v>2021</v>
      </c>
      <c r="B2739" s="1">
        <v>6</v>
      </c>
      <c r="C2739" s="1">
        <v>30</v>
      </c>
      <c r="D2739" s="1">
        <v>23.39999961853027</v>
      </c>
      <c r="E2739" s="1">
        <v>21.79999923706055</v>
      </c>
      <c r="F2739" s="1">
        <v>22.79999923706055</v>
      </c>
      <c r="G2739" s="1">
        <v>18.70000076293945</v>
      </c>
      <c r="H2739">
        <f>IF(D2739&lt;&gt;"",MAX('DDD Model Calculations'!$D$20-'Weather Data'!D2739,0),MAX('DDD Model Calculations'!$D$20-AVERAGE('Weather Data'!D2738,'Weather Data'!D2740),0))</f>
        <v>0</v>
      </c>
      <c r="I2739">
        <f>IF(E2739&lt;&gt;"",MAX('DDD Model Calculations'!$D$20-'Weather Data'!E2739,0),MAX('DDD Model Calculations'!$D$20-AVERAGE('Weather Data'!E2738,'Weather Data'!E2740),0))</f>
        <v>0</v>
      </c>
      <c r="J2739">
        <f>IF(F2739&lt;&gt;"",MAX('DDD Model Calculations'!$D$20-'Weather Data'!F2739,0),MAX('DDD Model Calculations'!$D$20-AVERAGE('Weather Data'!F2738,'Weather Data'!F2740),0))</f>
        <v>0</v>
      </c>
      <c r="K2739">
        <f>IF(G2739&lt;&gt;"",MAX('DDD Model Calculations'!$D$20-'Weather Data'!G2739,0),MAX('DDD Model Calculations'!$D$20-AVERAGE('Weather Data'!G2738,'Weather Data'!G2740),0))</f>
        <v>0</v>
      </c>
      <c r="L2739" s="2">
        <f t="shared" si="210"/>
        <v>44377</v>
      </c>
      <c r="M2739">
        <f t="shared" si="211"/>
        <v>28268.900004439056</v>
      </c>
      <c r="N2739">
        <f t="shared" si="212"/>
        <v>29619.599988073111</v>
      </c>
      <c r="O2739">
        <f t="shared" si="213"/>
        <v>34048.000004939735</v>
      </c>
      <c r="P2739">
        <f t="shared" si="214"/>
        <v>41930.650001659989</v>
      </c>
    </row>
    <row r="2740" spans="1:16" x14ac:dyDescent="0.4">
      <c r="A2740" s="1">
        <v>2021</v>
      </c>
      <c r="B2740" s="1">
        <v>7</v>
      </c>
      <c r="C2740" s="1">
        <v>1</v>
      </c>
      <c r="D2740" s="1">
        <v>21.29999923706055</v>
      </c>
      <c r="E2740" s="1">
        <v>18.60000038146973</v>
      </c>
      <c r="F2740" s="1">
        <v>19.79999923706055</v>
      </c>
      <c r="G2740" s="1">
        <v>15.5</v>
      </c>
      <c r="H2740">
        <f>IF(D2740&lt;&gt;"",MAX('DDD Model Calculations'!$D$20-'Weather Data'!D2740,0),MAX('DDD Model Calculations'!$D$20-AVERAGE('Weather Data'!D2739,'Weather Data'!D2741),0))</f>
        <v>0</v>
      </c>
      <c r="I2740">
        <f>IF(E2740&lt;&gt;"",MAX('DDD Model Calculations'!$D$20-'Weather Data'!E2740,0),MAX('DDD Model Calculations'!$D$20-AVERAGE('Weather Data'!E2739,'Weather Data'!E2741),0))</f>
        <v>0</v>
      </c>
      <c r="J2740">
        <f>IF(F2740&lt;&gt;"",MAX('DDD Model Calculations'!$D$20-'Weather Data'!F2740,0),MAX('DDD Model Calculations'!$D$20-AVERAGE('Weather Data'!F2739,'Weather Data'!F2741),0))</f>
        <v>0</v>
      </c>
      <c r="K2740">
        <f>IF(G2740&lt;&gt;"",MAX('DDD Model Calculations'!$D$20-'Weather Data'!G2740,0),MAX('DDD Model Calculations'!$D$20-AVERAGE('Weather Data'!G2739,'Weather Data'!G2741),0))</f>
        <v>2.5</v>
      </c>
      <c r="L2740" s="2">
        <f t="shared" si="210"/>
        <v>44378</v>
      </c>
      <c r="M2740">
        <f t="shared" si="211"/>
        <v>28268.900004439056</v>
      </c>
      <c r="N2740">
        <f t="shared" si="212"/>
        <v>29619.599988073111</v>
      </c>
      <c r="O2740">
        <f t="shared" si="213"/>
        <v>34048.000004939735</v>
      </c>
      <c r="P2740">
        <f t="shared" si="214"/>
        <v>41933.150001659989</v>
      </c>
    </row>
    <row r="2741" spans="1:16" x14ac:dyDescent="0.4">
      <c r="A2741" s="1">
        <v>2021</v>
      </c>
      <c r="B2741" s="1">
        <v>7</v>
      </c>
      <c r="C2741" s="1">
        <v>2</v>
      </c>
      <c r="D2741" s="1">
        <v>20.20000076293945</v>
      </c>
      <c r="E2741" s="1">
        <v>18.70000076293945</v>
      </c>
      <c r="F2741" s="1">
        <v>18.89999961853027</v>
      </c>
      <c r="G2741" s="1">
        <v>20.10000038146973</v>
      </c>
      <c r="H2741">
        <f>IF(D2741&lt;&gt;"",MAX('DDD Model Calculations'!$D$20-'Weather Data'!D2741,0),MAX('DDD Model Calculations'!$D$20-AVERAGE('Weather Data'!D2740,'Weather Data'!D2742),0))</f>
        <v>0</v>
      </c>
      <c r="I2741">
        <f>IF(E2741&lt;&gt;"",MAX('DDD Model Calculations'!$D$20-'Weather Data'!E2741,0),MAX('DDD Model Calculations'!$D$20-AVERAGE('Weather Data'!E2740,'Weather Data'!E2742),0))</f>
        <v>0</v>
      </c>
      <c r="J2741">
        <f>IF(F2741&lt;&gt;"",MAX('DDD Model Calculations'!$D$20-'Weather Data'!F2741,0),MAX('DDD Model Calculations'!$D$20-AVERAGE('Weather Data'!F2740,'Weather Data'!F2742),0))</f>
        <v>0</v>
      </c>
      <c r="K2741">
        <f>IF(G2741&lt;&gt;"",MAX('DDD Model Calculations'!$D$20-'Weather Data'!G2741,0),MAX('DDD Model Calculations'!$D$20-AVERAGE('Weather Data'!G2740,'Weather Data'!G2742),0))</f>
        <v>0</v>
      </c>
      <c r="L2741" s="2">
        <f t="shared" si="210"/>
        <v>44379</v>
      </c>
      <c r="M2741">
        <f t="shared" si="211"/>
        <v>28268.900004439056</v>
      </c>
      <c r="N2741">
        <f t="shared" si="212"/>
        <v>29619.599988073111</v>
      </c>
      <c r="O2741">
        <f t="shared" si="213"/>
        <v>34048.000004939735</v>
      </c>
      <c r="P2741">
        <f t="shared" si="214"/>
        <v>41933.150001659989</v>
      </c>
    </row>
    <row r="2742" spans="1:16" x14ac:dyDescent="0.4">
      <c r="A2742" s="1">
        <v>2021</v>
      </c>
      <c r="B2742" s="1">
        <v>7</v>
      </c>
      <c r="C2742" s="1">
        <v>3</v>
      </c>
      <c r="D2742" s="1">
        <v>19.79999923706055</v>
      </c>
      <c r="E2742" s="1">
        <v>18.29999923706055</v>
      </c>
      <c r="F2742" s="1">
        <v>17.39999961853027</v>
      </c>
      <c r="G2742" s="1">
        <v>26.89999961853027</v>
      </c>
      <c r="H2742">
        <f>IF(D2742&lt;&gt;"",MAX('DDD Model Calculations'!$D$20-'Weather Data'!D2742,0),MAX('DDD Model Calculations'!$D$20-AVERAGE('Weather Data'!D2741,'Weather Data'!D2743),0))</f>
        <v>0</v>
      </c>
      <c r="I2742">
        <f>IF(E2742&lt;&gt;"",MAX('DDD Model Calculations'!$D$20-'Weather Data'!E2742,0),MAX('DDD Model Calculations'!$D$20-AVERAGE('Weather Data'!E2741,'Weather Data'!E2743),0))</f>
        <v>0</v>
      </c>
      <c r="J2742">
        <f>IF(F2742&lt;&gt;"",MAX('DDD Model Calculations'!$D$20-'Weather Data'!F2742,0),MAX('DDD Model Calculations'!$D$20-AVERAGE('Weather Data'!F2741,'Weather Data'!F2743),0))</f>
        <v>0.60000038146973012</v>
      </c>
      <c r="K2742">
        <f>IF(G2742&lt;&gt;"",MAX('DDD Model Calculations'!$D$20-'Weather Data'!G2742,0),MAX('DDD Model Calculations'!$D$20-AVERAGE('Weather Data'!G2741,'Weather Data'!G2743),0))</f>
        <v>0</v>
      </c>
      <c r="L2742" s="2">
        <f t="shared" si="210"/>
        <v>44380</v>
      </c>
      <c r="M2742">
        <f t="shared" si="211"/>
        <v>28268.900004439056</v>
      </c>
      <c r="N2742">
        <f t="shared" si="212"/>
        <v>29619.599988073111</v>
      </c>
      <c r="O2742">
        <f t="shared" si="213"/>
        <v>34048.600005321205</v>
      </c>
      <c r="P2742">
        <f t="shared" si="214"/>
        <v>41933.150001659989</v>
      </c>
    </row>
    <row r="2743" spans="1:16" x14ac:dyDescent="0.4">
      <c r="A2743" s="1">
        <v>2021</v>
      </c>
      <c r="B2743" s="1">
        <v>7</v>
      </c>
      <c r="C2743" s="1">
        <v>4</v>
      </c>
      <c r="D2743" s="1">
        <v>20.60000038146973</v>
      </c>
      <c r="E2743" s="1">
        <v>20.39999961853027</v>
      </c>
      <c r="F2743" s="1">
        <v>18.39999961853027</v>
      </c>
      <c r="G2743" s="1">
        <v>23.79999923706055</v>
      </c>
      <c r="H2743">
        <f>IF(D2743&lt;&gt;"",MAX('DDD Model Calculations'!$D$20-'Weather Data'!D2743,0),MAX('DDD Model Calculations'!$D$20-AVERAGE('Weather Data'!D2742,'Weather Data'!D2744),0))</f>
        <v>0</v>
      </c>
      <c r="I2743">
        <f>IF(E2743&lt;&gt;"",MAX('DDD Model Calculations'!$D$20-'Weather Data'!E2743,0),MAX('DDD Model Calculations'!$D$20-AVERAGE('Weather Data'!E2742,'Weather Data'!E2744),0))</f>
        <v>0</v>
      </c>
      <c r="J2743">
        <f>IF(F2743&lt;&gt;"",MAX('DDD Model Calculations'!$D$20-'Weather Data'!F2743,0),MAX('DDD Model Calculations'!$D$20-AVERAGE('Weather Data'!F2742,'Weather Data'!F2744),0))</f>
        <v>0</v>
      </c>
      <c r="K2743">
        <f>IF(G2743&lt;&gt;"",MAX('DDD Model Calculations'!$D$20-'Weather Data'!G2743,0),MAX('DDD Model Calculations'!$D$20-AVERAGE('Weather Data'!G2742,'Weather Data'!G2744),0))</f>
        <v>0</v>
      </c>
      <c r="L2743" s="2">
        <f t="shared" si="210"/>
        <v>44381</v>
      </c>
      <c r="M2743">
        <f t="shared" si="211"/>
        <v>28268.900004439056</v>
      </c>
      <c r="N2743">
        <f t="shared" si="212"/>
        <v>29619.599988073111</v>
      </c>
      <c r="O2743">
        <f t="shared" si="213"/>
        <v>34048.600005321205</v>
      </c>
      <c r="P2743">
        <f t="shared" si="214"/>
        <v>41933.150001659989</v>
      </c>
    </row>
    <row r="2744" spans="1:16" x14ac:dyDescent="0.4">
      <c r="A2744" s="1">
        <v>2021</v>
      </c>
      <c r="B2744" s="1">
        <v>7</v>
      </c>
      <c r="C2744" s="1">
        <v>5</v>
      </c>
      <c r="D2744" s="1">
        <v>25.5</v>
      </c>
      <c r="E2744" s="1">
        <v>24.10000038146973</v>
      </c>
      <c r="F2744" s="1">
        <v>19.60000038146973</v>
      </c>
      <c r="G2744" s="1">
        <v>25</v>
      </c>
      <c r="H2744">
        <f>IF(D2744&lt;&gt;"",MAX('DDD Model Calculations'!$D$20-'Weather Data'!D2744,0),MAX('DDD Model Calculations'!$D$20-AVERAGE('Weather Data'!D2743,'Weather Data'!D2745),0))</f>
        <v>0</v>
      </c>
      <c r="I2744">
        <f>IF(E2744&lt;&gt;"",MAX('DDD Model Calculations'!$D$20-'Weather Data'!E2744,0),MAX('DDD Model Calculations'!$D$20-AVERAGE('Weather Data'!E2743,'Weather Data'!E2745),0))</f>
        <v>0</v>
      </c>
      <c r="J2744">
        <f>IF(F2744&lt;&gt;"",MAX('DDD Model Calculations'!$D$20-'Weather Data'!F2744,0),MAX('DDD Model Calculations'!$D$20-AVERAGE('Weather Data'!F2743,'Weather Data'!F2745),0))</f>
        <v>0</v>
      </c>
      <c r="K2744">
        <f>IF(G2744&lt;&gt;"",MAX('DDD Model Calculations'!$D$20-'Weather Data'!G2744,0),MAX('DDD Model Calculations'!$D$20-AVERAGE('Weather Data'!G2743,'Weather Data'!G2745),0))</f>
        <v>0</v>
      </c>
      <c r="L2744" s="2">
        <f t="shared" si="210"/>
        <v>44382</v>
      </c>
      <c r="M2744">
        <f t="shared" si="211"/>
        <v>28268.900004439056</v>
      </c>
      <c r="N2744">
        <f t="shared" si="212"/>
        <v>29619.599988073111</v>
      </c>
      <c r="O2744">
        <f t="shared" si="213"/>
        <v>34048.600005321205</v>
      </c>
      <c r="P2744">
        <f t="shared" si="214"/>
        <v>41933.150001659989</v>
      </c>
    </row>
    <row r="2745" spans="1:16" x14ac:dyDescent="0.4">
      <c r="A2745" s="1">
        <v>2021</v>
      </c>
      <c r="B2745" s="1">
        <v>7</v>
      </c>
      <c r="C2745" s="1">
        <v>6</v>
      </c>
      <c r="D2745" s="1">
        <v>27.5</v>
      </c>
      <c r="E2745" s="1">
        <v>26.20000076293945</v>
      </c>
      <c r="F2745" s="1">
        <v>24.29999923706055</v>
      </c>
      <c r="G2745" s="1">
        <v>14.10000038146973</v>
      </c>
      <c r="H2745">
        <f>IF(D2745&lt;&gt;"",MAX('DDD Model Calculations'!$D$20-'Weather Data'!D2745,0),MAX('DDD Model Calculations'!$D$20-AVERAGE('Weather Data'!D2744,'Weather Data'!D2746),0))</f>
        <v>0</v>
      </c>
      <c r="I2745">
        <f>IF(E2745&lt;&gt;"",MAX('DDD Model Calculations'!$D$20-'Weather Data'!E2745,0),MAX('DDD Model Calculations'!$D$20-AVERAGE('Weather Data'!E2744,'Weather Data'!E2746),0))</f>
        <v>0</v>
      </c>
      <c r="J2745">
        <f>IF(F2745&lt;&gt;"",MAX('DDD Model Calculations'!$D$20-'Weather Data'!F2745,0),MAX('DDD Model Calculations'!$D$20-AVERAGE('Weather Data'!F2744,'Weather Data'!F2746),0))</f>
        <v>0</v>
      </c>
      <c r="K2745">
        <f>IF(G2745&lt;&gt;"",MAX('DDD Model Calculations'!$D$20-'Weather Data'!G2745,0),MAX('DDD Model Calculations'!$D$20-AVERAGE('Weather Data'!G2744,'Weather Data'!G2746),0))</f>
        <v>3.8999996185302699</v>
      </c>
      <c r="L2745" s="2">
        <f t="shared" si="210"/>
        <v>44383</v>
      </c>
      <c r="M2745">
        <f t="shared" si="211"/>
        <v>28268.900004439056</v>
      </c>
      <c r="N2745">
        <f t="shared" si="212"/>
        <v>29619.599988073111</v>
      </c>
      <c r="O2745">
        <f t="shared" si="213"/>
        <v>34048.600005321205</v>
      </c>
      <c r="P2745">
        <f t="shared" si="214"/>
        <v>41937.05000127852</v>
      </c>
    </row>
    <row r="2746" spans="1:16" x14ac:dyDescent="0.4">
      <c r="A2746" s="1">
        <v>2021</v>
      </c>
      <c r="B2746" s="1">
        <v>7</v>
      </c>
      <c r="C2746" s="1">
        <v>7</v>
      </c>
      <c r="D2746" s="1">
        <v>20.39999961853027</v>
      </c>
      <c r="E2746" s="1">
        <v>22.60000038146973</v>
      </c>
      <c r="F2746" s="1">
        <v>15.10000038146973</v>
      </c>
      <c r="G2746" s="1">
        <v>11.5</v>
      </c>
      <c r="H2746">
        <f>IF(D2746&lt;&gt;"",MAX('DDD Model Calculations'!$D$20-'Weather Data'!D2746,0),MAX('DDD Model Calculations'!$D$20-AVERAGE('Weather Data'!D2745,'Weather Data'!D2747),0))</f>
        <v>0</v>
      </c>
      <c r="I2746">
        <f>IF(E2746&lt;&gt;"",MAX('DDD Model Calculations'!$D$20-'Weather Data'!E2746,0),MAX('DDD Model Calculations'!$D$20-AVERAGE('Weather Data'!E2745,'Weather Data'!E2747),0))</f>
        <v>0</v>
      </c>
      <c r="J2746">
        <f>IF(F2746&lt;&gt;"",MAX('DDD Model Calculations'!$D$20-'Weather Data'!F2746,0),MAX('DDD Model Calculations'!$D$20-AVERAGE('Weather Data'!F2745,'Weather Data'!F2747),0))</f>
        <v>2.8999996185302699</v>
      </c>
      <c r="K2746">
        <f>IF(G2746&lt;&gt;"",MAX('DDD Model Calculations'!$D$20-'Weather Data'!G2746,0),MAX('DDD Model Calculations'!$D$20-AVERAGE('Weather Data'!G2745,'Weather Data'!G2747),0))</f>
        <v>6.5</v>
      </c>
      <c r="L2746" s="2">
        <f t="shared" si="210"/>
        <v>44384</v>
      </c>
      <c r="M2746">
        <f t="shared" si="211"/>
        <v>28268.900004439056</v>
      </c>
      <c r="N2746">
        <f t="shared" si="212"/>
        <v>29619.599988073111</v>
      </c>
      <c r="O2746">
        <f t="shared" si="213"/>
        <v>34051.500004939735</v>
      </c>
      <c r="P2746">
        <f t="shared" si="214"/>
        <v>41943.55000127852</v>
      </c>
    </row>
    <row r="2747" spans="1:16" x14ac:dyDescent="0.4">
      <c r="A2747" s="1">
        <v>2021</v>
      </c>
      <c r="B2747" s="1">
        <v>7</v>
      </c>
      <c r="C2747" s="1">
        <v>8</v>
      </c>
      <c r="D2747" s="1">
        <v>16.89999961853027</v>
      </c>
      <c r="E2747" s="1">
        <v>19.60000038146973</v>
      </c>
      <c r="F2747" s="1">
        <v>15.89999961853027</v>
      </c>
      <c r="G2747" s="1">
        <v>12.69999980926514</v>
      </c>
      <c r="H2747">
        <f>IF(D2747&lt;&gt;"",MAX('DDD Model Calculations'!$D$20-'Weather Data'!D2747,0),MAX('DDD Model Calculations'!$D$20-AVERAGE('Weather Data'!D2746,'Weather Data'!D2748),0))</f>
        <v>1.1000003814697301</v>
      </c>
      <c r="I2747">
        <f>IF(E2747&lt;&gt;"",MAX('DDD Model Calculations'!$D$20-'Weather Data'!E2747,0),MAX('DDD Model Calculations'!$D$20-AVERAGE('Weather Data'!E2746,'Weather Data'!E2748),0))</f>
        <v>0</v>
      </c>
      <c r="J2747">
        <f>IF(F2747&lt;&gt;"",MAX('DDD Model Calculations'!$D$20-'Weather Data'!F2747,0),MAX('DDD Model Calculations'!$D$20-AVERAGE('Weather Data'!F2746,'Weather Data'!F2748),0))</f>
        <v>2.1000003814697301</v>
      </c>
      <c r="K2747">
        <f>IF(G2747&lt;&gt;"",MAX('DDD Model Calculations'!$D$20-'Weather Data'!G2747,0),MAX('DDD Model Calculations'!$D$20-AVERAGE('Weather Data'!G2746,'Weather Data'!G2748),0))</f>
        <v>5.3000001907348597</v>
      </c>
      <c r="L2747" s="2">
        <f t="shared" si="210"/>
        <v>44385</v>
      </c>
      <c r="M2747">
        <f t="shared" si="211"/>
        <v>28270.000004820526</v>
      </c>
      <c r="N2747">
        <f t="shared" si="212"/>
        <v>29619.599988073111</v>
      </c>
      <c r="O2747">
        <f t="shared" si="213"/>
        <v>34053.600005321205</v>
      </c>
      <c r="P2747">
        <f t="shared" si="214"/>
        <v>41948.850001469254</v>
      </c>
    </row>
    <row r="2748" spans="1:16" x14ac:dyDescent="0.4">
      <c r="A2748" s="1">
        <v>2021</v>
      </c>
      <c r="B2748" s="1">
        <v>7</v>
      </c>
      <c r="C2748" s="1">
        <v>9</v>
      </c>
      <c r="D2748" s="1">
        <v>17.70000076293945</v>
      </c>
      <c r="E2748" s="1">
        <v>16.5</v>
      </c>
      <c r="F2748" s="1">
        <v>17.5</v>
      </c>
      <c r="G2748" s="1">
        <v>16.79999923706055</v>
      </c>
      <c r="H2748">
        <f>IF(D2748&lt;&gt;"",MAX('DDD Model Calculations'!$D$20-'Weather Data'!D2748,0),MAX('DDD Model Calculations'!$D$20-AVERAGE('Weather Data'!D2747,'Weather Data'!D2749),0))</f>
        <v>0.29999923706055043</v>
      </c>
      <c r="I2748">
        <f>IF(E2748&lt;&gt;"",MAX('DDD Model Calculations'!$D$20-'Weather Data'!E2748,0),MAX('DDD Model Calculations'!$D$20-AVERAGE('Weather Data'!E2747,'Weather Data'!E2749),0))</f>
        <v>1.5</v>
      </c>
      <c r="J2748">
        <f>IF(F2748&lt;&gt;"",MAX('DDD Model Calculations'!$D$20-'Weather Data'!F2748,0),MAX('DDD Model Calculations'!$D$20-AVERAGE('Weather Data'!F2747,'Weather Data'!F2749),0))</f>
        <v>0.5</v>
      </c>
      <c r="K2748">
        <f>IF(G2748&lt;&gt;"",MAX('DDD Model Calculations'!$D$20-'Weather Data'!G2748,0),MAX('DDD Model Calculations'!$D$20-AVERAGE('Weather Data'!G2747,'Weather Data'!G2749),0))</f>
        <v>1.2000007629394496</v>
      </c>
      <c r="L2748" s="2">
        <f t="shared" si="210"/>
        <v>44386</v>
      </c>
      <c r="M2748">
        <f t="shared" si="211"/>
        <v>28270.300004057586</v>
      </c>
      <c r="N2748">
        <f t="shared" si="212"/>
        <v>29621.099988073111</v>
      </c>
      <c r="O2748">
        <f t="shared" si="213"/>
        <v>34054.100005321205</v>
      </c>
      <c r="P2748">
        <f t="shared" si="214"/>
        <v>41950.050002232194</v>
      </c>
    </row>
    <row r="2749" spans="1:16" x14ac:dyDescent="0.4">
      <c r="A2749" s="1">
        <v>2021</v>
      </c>
      <c r="B2749" s="1">
        <v>7</v>
      </c>
      <c r="C2749" s="1">
        <v>10</v>
      </c>
      <c r="D2749" s="1">
        <v>18.29999923706055</v>
      </c>
      <c r="E2749" s="1">
        <v>17.29999923706055</v>
      </c>
      <c r="F2749" s="1">
        <v>19.20000076293945</v>
      </c>
      <c r="G2749" s="1">
        <v>17.89999961853027</v>
      </c>
      <c r="H2749">
        <f>IF(D2749&lt;&gt;"",MAX('DDD Model Calculations'!$D$20-'Weather Data'!D2749,0),MAX('DDD Model Calculations'!$D$20-AVERAGE('Weather Data'!D2748,'Weather Data'!D2750),0))</f>
        <v>0</v>
      </c>
      <c r="I2749">
        <f>IF(E2749&lt;&gt;"",MAX('DDD Model Calculations'!$D$20-'Weather Data'!E2749,0),MAX('DDD Model Calculations'!$D$20-AVERAGE('Weather Data'!E2748,'Weather Data'!E2750),0))</f>
        <v>0.70000076293944957</v>
      </c>
      <c r="J2749">
        <f>IF(F2749&lt;&gt;"",MAX('DDD Model Calculations'!$D$20-'Weather Data'!F2749,0),MAX('DDD Model Calculations'!$D$20-AVERAGE('Weather Data'!F2748,'Weather Data'!F2750),0))</f>
        <v>0</v>
      </c>
      <c r="K2749">
        <f>IF(G2749&lt;&gt;"",MAX('DDD Model Calculations'!$D$20-'Weather Data'!G2749,0),MAX('DDD Model Calculations'!$D$20-AVERAGE('Weather Data'!G2748,'Weather Data'!G2750),0))</f>
        <v>0.10000038146973012</v>
      </c>
      <c r="L2749" s="2">
        <f t="shared" si="210"/>
        <v>44387</v>
      </c>
      <c r="M2749">
        <f t="shared" si="211"/>
        <v>28270.300004057586</v>
      </c>
      <c r="N2749">
        <f t="shared" si="212"/>
        <v>29621.79998883605</v>
      </c>
      <c r="O2749">
        <f t="shared" si="213"/>
        <v>34054.100005321205</v>
      </c>
      <c r="P2749">
        <f t="shared" si="214"/>
        <v>41950.150002613664</v>
      </c>
    </row>
    <row r="2750" spans="1:16" x14ac:dyDescent="0.4">
      <c r="A2750" s="1">
        <v>2021</v>
      </c>
      <c r="B2750" s="1">
        <v>7</v>
      </c>
      <c r="C2750" s="1">
        <v>11</v>
      </c>
      <c r="D2750" s="1">
        <v>18.60000038146973</v>
      </c>
      <c r="E2750" s="1">
        <v>17.10000038146973</v>
      </c>
      <c r="F2750" s="1">
        <v>19.89999961853027</v>
      </c>
      <c r="G2750" s="1">
        <v>16.89999961853027</v>
      </c>
      <c r="H2750">
        <f>IF(D2750&lt;&gt;"",MAX('DDD Model Calculations'!$D$20-'Weather Data'!D2750,0),MAX('DDD Model Calculations'!$D$20-AVERAGE('Weather Data'!D2749,'Weather Data'!D2751),0))</f>
        <v>0</v>
      </c>
      <c r="I2750">
        <f>IF(E2750&lt;&gt;"",MAX('DDD Model Calculations'!$D$20-'Weather Data'!E2750,0),MAX('DDD Model Calculations'!$D$20-AVERAGE('Weather Data'!E2749,'Weather Data'!E2751),0))</f>
        <v>0.89999961853026988</v>
      </c>
      <c r="J2750">
        <f>IF(F2750&lt;&gt;"",MAX('DDD Model Calculations'!$D$20-'Weather Data'!F2750,0),MAX('DDD Model Calculations'!$D$20-AVERAGE('Weather Data'!F2749,'Weather Data'!F2751),0))</f>
        <v>0</v>
      </c>
      <c r="K2750">
        <f>IF(G2750&lt;&gt;"",MAX('DDD Model Calculations'!$D$20-'Weather Data'!G2750,0),MAX('DDD Model Calculations'!$D$20-AVERAGE('Weather Data'!G2749,'Weather Data'!G2751),0))</f>
        <v>1.1000003814697301</v>
      </c>
      <c r="L2750" s="2">
        <f t="shared" si="210"/>
        <v>44388</v>
      </c>
      <c r="M2750">
        <f t="shared" si="211"/>
        <v>28270.300004057586</v>
      </c>
      <c r="N2750">
        <f t="shared" si="212"/>
        <v>29622.69998845458</v>
      </c>
      <c r="O2750">
        <f t="shared" si="213"/>
        <v>34054.100005321205</v>
      </c>
      <c r="P2750">
        <f t="shared" si="214"/>
        <v>41951.250002995133</v>
      </c>
    </row>
    <row r="2751" spans="1:16" x14ac:dyDescent="0.4">
      <c r="A2751" s="1">
        <v>2021</v>
      </c>
      <c r="B2751" s="1">
        <v>7</v>
      </c>
      <c r="C2751" s="1">
        <v>12</v>
      </c>
      <c r="D2751" s="1">
        <v>21.89999961853027</v>
      </c>
      <c r="E2751" s="1">
        <v>20.20000076293945</v>
      </c>
      <c r="F2751" s="1">
        <v>21.79999923706055</v>
      </c>
      <c r="G2751" s="1">
        <v>17.10000038146973</v>
      </c>
      <c r="H2751">
        <f>IF(D2751&lt;&gt;"",MAX('DDD Model Calculations'!$D$20-'Weather Data'!D2751,0),MAX('DDD Model Calculations'!$D$20-AVERAGE('Weather Data'!D2750,'Weather Data'!D2752),0))</f>
        <v>0</v>
      </c>
      <c r="I2751">
        <f>IF(E2751&lt;&gt;"",MAX('DDD Model Calculations'!$D$20-'Weather Data'!E2751,0),MAX('DDD Model Calculations'!$D$20-AVERAGE('Weather Data'!E2750,'Weather Data'!E2752),0))</f>
        <v>0</v>
      </c>
      <c r="J2751">
        <f>IF(F2751&lt;&gt;"",MAX('DDD Model Calculations'!$D$20-'Weather Data'!F2751,0),MAX('DDD Model Calculations'!$D$20-AVERAGE('Weather Data'!F2750,'Weather Data'!F2752),0))</f>
        <v>0</v>
      </c>
      <c r="K2751">
        <f>IF(G2751&lt;&gt;"",MAX('DDD Model Calculations'!$D$20-'Weather Data'!G2751,0),MAX('DDD Model Calculations'!$D$20-AVERAGE('Weather Data'!G2750,'Weather Data'!G2752),0))</f>
        <v>0.89999961853026988</v>
      </c>
      <c r="L2751" s="2">
        <f t="shared" si="210"/>
        <v>44389</v>
      </c>
      <c r="M2751">
        <f t="shared" si="211"/>
        <v>28270.300004057586</v>
      </c>
      <c r="N2751">
        <f t="shared" si="212"/>
        <v>29622.69998845458</v>
      </c>
      <c r="O2751">
        <f t="shared" si="213"/>
        <v>34054.100005321205</v>
      </c>
      <c r="P2751">
        <f t="shared" si="214"/>
        <v>41952.150002613664</v>
      </c>
    </row>
    <row r="2752" spans="1:16" x14ac:dyDescent="0.4">
      <c r="A2752" s="1">
        <v>2021</v>
      </c>
      <c r="B2752" s="1">
        <v>7</v>
      </c>
      <c r="C2752" s="1">
        <v>13</v>
      </c>
      <c r="D2752" s="1">
        <v>23.29999923706055</v>
      </c>
      <c r="E2752" s="1">
        <v>22.5</v>
      </c>
      <c r="F2752" s="1">
        <v>23.79999923706055</v>
      </c>
      <c r="G2752" s="1">
        <v>18.10000038146973</v>
      </c>
      <c r="H2752">
        <f>IF(D2752&lt;&gt;"",MAX('DDD Model Calculations'!$D$20-'Weather Data'!D2752,0),MAX('DDD Model Calculations'!$D$20-AVERAGE('Weather Data'!D2751,'Weather Data'!D2753),0))</f>
        <v>0</v>
      </c>
      <c r="I2752">
        <f>IF(E2752&lt;&gt;"",MAX('DDD Model Calculations'!$D$20-'Weather Data'!E2752,0),MAX('DDD Model Calculations'!$D$20-AVERAGE('Weather Data'!E2751,'Weather Data'!E2753),0))</f>
        <v>0</v>
      </c>
      <c r="J2752">
        <f>IF(F2752&lt;&gt;"",MAX('DDD Model Calculations'!$D$20-'Weather Data'!F2752,0),MAX('DDD Model Calculations'!$D$20-AVERAGE('Weather Data'!F2751,'Weather Data'!F2753),0))</f>
        <v>0</v>
      </c>
      <c r="K2752">
        <f>IF(G2752&lt;&gt;"",MAX('DDD Model Calculations'!$D$20-'Weather Data'!G2752,0),MAX('DDD Model Calculations'!$D$20-AVERAGE('Weather Data'!G2751,'Weather Data'!G2753),0))</f>
        <v>0</v>
      </c>
      <c r="L2752" s="2">
        <f t="shared" si="210"/>
        <v>44390</v>
      </c>
      <c r="M2752">
        <f t="shared" si="211"/>
        <v>28270.300004057586</v>
      </c>
      <c r="N2752">
        <f t="shared" si="212"/>
        <v>29622.69998845458</v>
      </c>
      <c r="O2752">
        <f t="shared" si="213"/>
        <v>34054.100005321205</v>
      </c>
      <c r="P2752">
        <f t="shared" si="214"/>
        <v>41952.150002613664</v>
      </c>
    </row>
    <row r="2753" spans="1:16" x14ac:dyDescent="0.4">
      <c r="A2753" s="1">
        <v>2021</v>
      </c>
      <c r="B2753" s="1">
        <v>7</v>
      </c>
      <c r="C2753" s="1">
        <v>14</v>
      </c>
      <c r="D2753" s="1">
        <v>24.39999961853027</v>
      </c>
      <c r="E2753" s="1">
        <v>23.5</v>
      </c>
      <c r="F2753" s="1">
        <v>24.10000038146973</v>
      </c>
      <c r="G2753" s="1">
        <v>18.29999923706055</v>
      </c>
      <c r="H2753">
        <f>IF(D2753&lt;&gt;"",MAX('DDD Model Calculations'!$D$20-'Weather Data'!D2753,0),MAX('DDD Model Calculations'!$D$20-AVERAGE('Weather Data'!D2752,'Weather Data'!D2754),0))</f>
        <v>0</v>
      </c>
      <c r="I2753">
        <f>IF(E2753&lt;&gt;"",MAX('DDD Model Calculations'!$D$20-'Weather Data'!E2753,0),MAX('DDD Model Calculations'!$D$20-AVERAGE('Weather Data'!E2752,'Weather Data'!E2754),0))</f>
        <v>0</v>
      </c>
      <c r="J2753">
        <f>IF(F2753&lt;&gt;"",MAX('DDD Model Calculations'!$D$20-'Weather Data'!F2753,0),MAX('DDD Model Calculations'!$D$20-AVERAGE('Weather Data'!F2752,'Weather Data'!F2754),0))</f>
        <v>0</v>
      </c>
      <c r="K2753">
        <f>IF(G2753&lt;&gt;"",MAX('DDD Model Calculations'!$D$20-'Weather Data'!G2753,0),MAX('DDD Model Calculations'!$D$20-AVERAGE('Weather Data'!G2752,'Weather Data'!G2754),0))</f>
        <v>0</v>
      </c>
      <c r="L2753" s="2">
        <f t="shared" si="210"/>
        <v>44391</v>
      </c>
      <c r="M2753">
        <f t="shared" si="211"/>
        <v>28270.300004057586</v>
      </c>
      <c r="N2753">
        <f t="shared" si="212"/>
        <v>29622.69998845458</v>
      </c>
      <c r="O2753">
        <f t="shared" si="213"/>
        <v>34054.100005321205</v>
      </c>
      <c r="P2753">
        <f t="shared" si="214"/>
        <v>41952.150002613664</v>
      </c>
    </row>
    <row r="2754" spans="1:16" x14ac:dyDescent="0.4">
      <c r="A2754" s="1">
        <v>2021</v>
      </c>
      <c r="B2754" s="1">
        <v>7</v>
      </c>
      <c r="C2754" s="1">
        <v>15</v>
      </c>
      <c r="D2754" s="1">
        <v>24.89999961853027</v>
      </c>
      <c r="E2754" s="1">
        <v>23.5</v>
      </c>
      <c r="F2754" s="1">
        <v>22.70000076293945</v>
      </c>
      <c r="G2754" s="1">
        <v>19.5</v>
      </c>
      <c r="H2754">
        <f>IF(D2754&lt;&gt;"",MAX('DDD Model Calculations'!$D$20-'Weather Data'!D2754,0),MAX('DDD Model Calculations'!$D$20-AVERAGE('Weather Data'!D2753,'Weather Data'!D2755),0))</f>
        <v>0</v>
      </c>
      <c r="I2754">
        <f>IF(E2754&lt;&gt;"",MAX('DDD Model Calculations'!$D$20-'Weather Data'!E2754,0),MAX('DDD Model Calculations'!$D$20-AVERAGE('Weather Data'!E2753,'Weather Data'!E2755),0))</f>
        <v>0</v>
      </c>
      <c r="J2754">
        <f>IF(F2754&lt;&gt;"",MAX('DDD Model Calculations'!$D$20-'Weather Data'!F2754,0),MAX('DDD Model Calculations'!$D$20-AVERAGE('Weather Data'!F2753,'Weather Data'!F2755),0))</f>
        <v>0</v>
      </c>
      <c r="K2754">
        <f>IF(G2754&lt;&gt;"",MAX('DDD Model Calculations'!$D$20-'Weather Data'!G2754,0),MAX('DDD Model Calculations'!$D$20-AVERAGE('Weather Data'!G2753,'Weather Data'!G2755),0))</f>
        <v>0</v>
      </c>
      <c r="L2754" s="2">
        <f t="shared" ref="L2754:L2817" si="215">DATE(A2754,B2754,C2754)</f>
        <v>44392</v>
      </c>
      <c r="M2754">
        <f t="shared" si="211"/>
        <v>28270.300004057586</v>
      </c>
      <c r="N2754">
        <f t="shared" si="212"/>
        <v>29622.69998845458</v>
      </c>
      <c r="O2754">
        <f t="shared" si="213"/>
        <v>34054.100005321205</v>
      </c>
      <c r="P2754">
        <f t="shared" si="214"/>
        <v>41952.150002613664</v>
      </c>
    </row>
    <row r="2755" spans="1:16" x14ac:dyDescent="0.4">
      <c r="A2755" s="1">
        <v>2021</v>
      </c>
      <c r="B2755" s="1">
        <v>7</v>
      </c>
      <c r="C2755" s="1">
        <v>16</v>
      </c>
      <c r="D2755" s="1">
        <v>21.60000038146973</v>
      </c>
      <c r="E2755" s="1">
        <v>18.5</v>
      </c>
      <c r="F2755" s="1">
        <v>21.39999961853027</v>
      </c>
      <c r="G2755" s="1">
        <v>19.29999923706055</v>
      </c>
      <c r="H2755">
        <f>IF(D2755&lt;&gt;"",MAX('DDD Model Calculations'!$D$20-'Weather Data'!D2755,0),MAX('DDD Model Calculations'!$D$20-AVERAGE('Weather Data'!D2754,'Weather Data'!D2756),0))</f>
        <v>0</v>
      </c>
      <c r="I2755">
        <f>IF(E2755&lt;&gt;"",MAX('DDD Model Calculations'!$D$20-'Weather Data'!E2755,0),MAX('DDD Model Calculations'!$D$20-AVERAGE('Weather Data'!E2754,'Weather Data'!E2756),0))</f>
        <v>0</v>
      </c>
      <c r="J2755">
        <f>IF(F2755&lt;&gt;"",MAX('DDD Model Calculations'!$D$20-'Weather Data'!F2755,0),MAX('DDD Model Calculations'!$D$20-AVERAGE('Weather Data'!F2754,'Weather Data'!F2756),0))</f>
        <v>0</v>
      </c>
      <c r="K2755">
        <f>IF(G2755&lt;&gt;"",MAX('DDD Model Calculations'!$D$20-'Weather Data'!G2755,0),MAX('DDD Model Calculations'!$D$20-AVERAGE('Weather Data'!G2754,'Weather Data'!G2756),0))</f>
        <v>0</v>
      </c>
      <c r="L2755" s="2">
        <f t="shared" si="215"/>
        <v>44393</v>
      </c>
      <c r="M2755">
        <f t="shared" ref="M2755:M2818" si="216">M2754+H2755</f>
        <v>28270.300004057586</v>
      </c>
      <c r="N2755">
        <f t="shared" ref="N2755:N2818" si="217">N2754+I2755</f>
        <v>29622.69998845458</v>
      </c>
      <c r="O2755">
        <f t="shared" ref="O2755:O2818" si="218">O2754+J2755</f>
        <v>34054.100005321205</v>
      </c>
      <c r="P2755">
        <f t="shared" ref="P2755:P2818" si="219">P2754+K2755</f>
        <v>41952.150002613664</v>
      </c>
    </row>
    <row r="2756" spans="1:16" x14ac:dyDescent="0.4">
      <c r="A2756" s="1">
        <v>2021</v>
      </c>
      <c r="B2756" s="1">
        <v>7</v>
      </c>
      <c r="C2756" s="1">
        <v>17</v>
      </c>
      <c r="D2756" s="1">
        <v>20.39999961853027</v>
      </c>
      <c r="E2756" s="1">
        <v>19.60000038146973</v>
      </c>
      <c r="F2756" s="1">
        <v>20.60000038146973</v>
      </c>
      <c r="G2756" s="1">
        <v>21</v>
      </c>
      <c r="H2756">
        <f>IF(D2756&lt;&gt;"",MAX('DDD Model Calculations'!$D$20-'Weather Data'!D2756,0),MAX('DDD Model Calculations'!$D$20-AVERAGE('Weather Data'!D2755,'Weather Data'!D2757),0))</f>
        <v>0</v>
      </c>
      <c r="I2756">
        <f>IF(E2756&lt;&gt;"",MAX('DDD Model Calculations'!$D$20-'Weather Data'!E2756,0),MAX('DDD Model Calculations'!$D$20-AVERAGE('Weather Data'!E2755,'Weather Data'!E2757),0))</f>
        <v>0</v>
      </c>
      <c r="J2756">
        <f>IF(F2756&lt;&gt;"",MAX('DDD Model Calculations'!$D$20-'Weather Data'!F2756,0),MAX('DDD Model Calculations'!$D$20-AVERAGE('Weather Data'!F2755,'Weather Data'!F2757),0))</f>
        <v>0</v>
      </c>
      <c r="K2756">
        <f>IF(G2756&lt;&gt;"",MAX('DDD Model Calculations'!$D$20-'Weather Data'!G2756,0),MAX('DDD Model Calculations'!$D$20-AVERAGE('Weather Data'!G2755,'Weather Data'!G2757),0))</f>
        <v>0</v>
      </c>
      <c r="L2756" s="2">
        <f t="shared" si="215"/>
        <v>44394</v>
      </c>
      <c r="M2756">
        <f t="shared" si="216"/>
        <v>28270.300004057586</v>
      </c>
      <c r="N2756">
        <f t="shared" si="217"/>
        <v>29622.69998845458</v>
      </c>
      <c r="O2756">
        <f t="shared" si="218"/>
        <v>34054.100005321205</v>
      </c>
      <c r="P2756">
        <f t="shared" si="219"/>
        <v>41952.150002613664</v>
      </c>
    </row>
    <row r="2757" spans="1:16" x14ac:dyDescent="0.4">
      <c r="A2757" s="1">
        <v>2021</v>
      </c>
      <c r="B2757" s="1">
        <v>7</v>
      </c>
      <c r="C2757" s="1">
        <v>18</v>
      </c>
      <c r="D2757" s="1">
        <v>23.79999923706055</v>
      </c>
      <c r="E2757" s="1">
        <v>21.70000076293945</v>
      </c>
      <c r="F2757" s="1">
        <v>23.20000076293945</v>
      </c>
      <c r="G2757" s="1">
        <v>23.20000076293945</v>
      </c>
      <c r="H2757">
        <f>IF(D2757&lt;&gt;"",MAX('DDD Model Calculations'!$D$20-'Weather Data'!D2757,0),MAX('DDD Model Calculations'!$D$20-AVERAGE('Weather Data'!D2756,'Weather Data'!D2758),0))</f>
        <v>0</v>
      </c>
      <c r="I2757">
        <f>IF(E2757&lt;&gt;"",MAX('DDD Model Calculations'!$D$20-'Weather Data'!E2757,0),MAX('DDD Model Calculations'!$D$20-AVERAGE('Weather Data'!E2756,'Weather Data'!E2758),0))</f>
        <v>0</v>
      </c>
      <c r="J2757">
        <f>IF(F2757&lt;&gt;"",MAX('DDD Model Calculations'!$D$20-'Weather Data'!F2757,0),MAX('DDD Model Calculations'!$D$20-AVERAGE('Weather Data'!F2756,'Weather Data'!F2758),0))</f>
        <v>0</v>
      </c>
      <c r="K2757">
        <f>IF(G2757&lt;&gt;"",MAX('DDD Model Calculations'!$D$20-'Weather Data'!G2757,0),MAX('DDD Model Calculations'!$D$20-AVERAGE('Weather Data'!G2756,'Weather Data'!G2758),0))</f>
        <v>0</v>
      </c>
      <c r="L2757" s="2">
        <f t="shared" si="215"/>
        <v>44395</v>
      </c>
      <c r="M2757">
        <f t="shared" si="216"/>
        <v>28270.300004057586</v>
      </c>
      <c r="N2757">
        <f t="shared" si="217"/>
        <v>29622.69998845458</v>
      </c>
      <c r="O2757">
        <f t="shared" si="218"/>
        <v>34054.100005321205</v>
      </c>
      <c r="P2757">
        <f t="shared" si="219"/>
        <v>41952.150002613664</v>
      </c>
    </row>
    <row r="2758" spans="1:16" x14ac:dyDescent="0.4">
      <c r="A2758" s="1">
        <v>2021</v>
      </c>
      <c r="B2758" s="1">
        <v>7</v>
      </c>
      <c r="C2758" s="1">
        <v>19</v>
      </c>
      <c r="D2758" s="1">
        <v>24.20000076293945</v>
      </c>
      <c r="E2758" s="1">
        <v>20.79999923706055</v>
      </c>
      <c r="F2758" s="1">
        <v>23.10000038146973</v>
      </c>
      <c r="G2758" s="1">
        <v>22</v>
      </c>
      <c r="H2758">
        <f>IF(D2758&lt;&gt;"",MAX('DDD Model Calculations'!$D$20-'Weather Data'!D2758,0),MAX('DDD Model Calculations'!$D$20-AVERAGE('Weather Data'!D2757,'Weather Data'!D2759),0))</f>
        <v>0</v>
      </c>
      <c r="I2758">
        <f>IF(E2758&lt;&gt;"",MAX('DDD Model Calculations'!$D$20-'Weather Data'!E2758,0),MAX('DDD Model Calculations'!$D$20-AVERAGE('Weather Data'!E2757,'Weather Data'!E2759),0))</f>
        <v>0</v>
      </c>
      <c r="J2758">
        <f>IF(F2758&lt;&gt;"",MAX('DDD Model Calculations'!$D$20-'Weather Data'!F2758,0),MAX('DDD Model Calculations'!$D$20-AVERAGE('Weather Data'!F2757,'Weather Data'!F2759),0))</f>
        <v>0</v>
      </c>
      <c r="K2758">
        <f>IF(G2758&lt;&gt;"",MAX('DDD Model Calculations'!$D$20-'Weather Data'!G2758,0),MAX('DDD Model Calculations'!$D$20-AVERAGE('Weather Data'!G2757,'Weather Data'!G2759),0))</f>
        <v>0</v>
      </c>
      <c r="L2758" s="2">
        <f t="shared" si="215"/>
        <v>44396</v>
      </c>
      <c r="M2758">
        <f t="shared" si="216"/>
        <v>28270.300004057586</v>
      </c>
      <c r="N2758">
        <f t="shared" si="217"/>
        <v>29622.69998845458</v>
      </c>
      <c r="O2758">
        <f t="shared" si="218"/>
        <v>34054.100005321205</v>
      </c>
      <c r="P2758">
        <f t="shared" si="219"/>
        <v>41952.150002613664</v>
      </c>
    </row>
    <row r="2759" spans="1:16" x14ac:dyDescent="0.4">
      <c r="A2759" s="1">
        <v>2021</v>
      </c>
      <c r="B2759" s="1">
        <v>7</v>
      </c>
      <c r="C2759" s="1">
        <v>20</v>
      </c>
      <c r="D2759" s="1"/>
      <c r="E2759" s="1">
        <v>21.89999961853027</v>
      </c>
      <c r="F2759" s="1"/>
      <c r="G2759" s="1">
        <v>15.19999980926514</v>
      </c>
      <c r="H2759">
        <f>IF(D2759&lt;&gt;"",MAX('DDD Model Calculations'!$D$20-'Weather Data'!D2759,0),MAX('DDD Model Calculations'!$D$20-AVERAGE('Weather Data'!D2758,'Weather Data'!D2760),0))</f>
        <v>0</v>
      </c>
      <c r="I2759">
        <f>IF(E2759&lt;&gt;"",MAX('DDD Model Calculations'!$D$20-'Weather Data'!E2759,0),MAX('DDD Model Calculations'!$D$20-AVERAGE('Weather Data'!E2758,'Weather Data'!E2760),0))</f>
        <v>0</v>
      </c>
      <c r="J2759">
        <f>IF(F2759&lt;&gt;"",MAX('DDD Model Calculations'!$D$20-'Weather Data'!F2759,0),MAX('DDD Model Calculations'!$D$20-AVERAGE('Weather Data'!F2758,'Weather Data'!F2760),0))</f>
        <v>0</v>
      </c>
      <c r="K2759">
        <f>IF(G2759&lt;&gt;"",MAX('DDD Model Calculations'!$D$20-'Weather Data'!G2759,0),MAX('DDD Model Calculations'!$D$20-AVERAGE('Weather Data'!G2758,'Weather Data'!G2760),0))</f>
        <v>2.8000001907348597</v>
      </c>
      <c r="L2759" s="2">
        <f t="shared" si="215"/>
        <v>44397</v>
      </c>
      <c r="M2759">
        <f t="shared" si="216"/>
        <v>28270.300004057586</v>
      </c>
      <c r="N2759">
        <f t="shared" si="217"/>
        <v>29622.69998845458</v>
      </c>
      <c r="O2759">
        <f t="shared" si="218"/>
        <v>34054.100005321205</v>
      </c>
      <c r="P2759">
        <f t="shared" si="219"/>
        <v>41954.950002804399</v>
      </c>
    </row>
    <row r="2760" spans="1:16" x14ac:dyDescent="0.4">
      <c r="A2760" s="1">
        <v>2021</v>
      </c>
      <c r="B2760" s="1">
        <v>7</v>
      </c>
      <c r="C2760" s="1">
        <v>21</v>
      </c>
      <c r="D2760" s="1">
        <v>19.89999961853027</v>
      </c>
      <c r="E2760" s="1">
        <v>18.10000038146973</v>
      </c>
      <c r="F2760" s="1">
        <v>19.89999961853027</v>
      </c>
      <c r="G2760" s="1">
        <v>14.80000019073486</v>
      </c>
      <c r="H2760">
        <f>IF(D2760&lt;&gt;"",MAX('DDD Model Calculations'!$D$20-'Weather Data'!D2760,0),MAX('DDD Model Calculations'!$D$20-AVERAGE('Weather Data'!D2759,'Weather Data'!D2761),0))</f>
        <v>0</v>
      </c>
      <c r="I2760">
        <f>IF(E2760&lt;&gt;"",MAX('DDD Model Calculations'!$D$20-'Weather Data'!E2760,0),MAX('DDD Model Calculations'!$D$20-AVERAGE('Weather Data'!E2759,'Weather Data'!E2761),0))</f>
        <v>0</v>
      </c>
      <c r="J2760">
        <f>IF(F2760&lt;&gt;"",MAX('DDD Model Calculations'!$D$20-'Weather Data'!F2760,0),MAX('DDD Model Calculations'!$D$20-AVERAGE('Weather Data'!F2759,'Weather Data'!F2761),0))</f>
        <v>0</v>
      </c>
      <c r="K2760">
        <f>IF(G2760&lt;&gt;"",MAX('DDD Model Calculations'!$D$20-'Weather Data'!G2760,0),MAX('DDD Model Calculations'!$D$20-AVERAGE('Weather Data'!G2759,'Weather Data'!G2761),0))</f>
        <v>3.1999998092651403</v>
      </c>
      <c r="L2760" s="2">
        <f t="shared" si="215"/>
        <v>44398</v>
      </c>
      <c r="M2760">
        <f t="shared" si="216"/>
        <v>28270.300004057586</v>
      </c>
      <c r="N2760">
        <f t="shared" si="217"/>
        <v>29622.69998845458</v>
      </c>
      <c r="O2760">
        <f t="shared" si="218"/>
        <v>34054.100005321205</v>
      </c>
      <c r="P2760">
        <f t="shared" si="219"/>
        <v>41958.150002613664</v>
      </c>
    </row>
    <row r="2761" spans="1:16" x14ac:dyDescent="0.4">
      <c r="A2761" s="1">
        <v>2021</v>
      </c>
      <c r="B2761" s="1">
        <v>7</v>
      </c>
      <c r="C2761" s="1">
        <v>22</v>
      </c>
      <c r="D2761" s="1">
        <v>19.79999923706055</v>
      </c>
      <c r="E2761" s="1">
        <v>18</v>
      </c>
      <c r="F2761" s="1">
        <v>19.5</v>
      </c>
      <c r="G2761" s="1">
        <v>18</v>
      </c>
      <c r="H2761">
        <f>IF(D2761&lt;&gt;"",MAX('DDD Model Calculations'!$D$20-'Weather Data'!D2761,0),MAX('DDD Model Calculations'!$D$20-AVERAGE('Weather Data'!D2760,'Weather Data'!D2762),0))</f>
        <v>0</v>
      </c>
      <c r="I2761">
        <f>IF(E2761&lt;&gt;"",MAX('DDD Model Calculations'!$D$20-'Weather Data'!E2761,0),MAX('DDD Model Calculations'!$D$20-AVERAGE('Weather Data'!E2760,'Weather Data'!E2762),0))</f>
        <v>0</v>
      </c>
      <c r="J2761">
        <f>IF(F2761&lt;&gt;"",MAX('DDD Model Calculations'!$D$20-'Weather Data'!F2761,0),MAX('DDD Model Calculations'!$D$20-AVERAGE('Weather Data'!F2760,'Weather Data'!F2762),0))</f>
        <v>0</v>
      </c>
      <c r="K2761">
        <f>IF(G2761&lt;&gt;"",MAX('DDD Model Calculations'!$D$20-'Weather Data'!G2761,0),MAX('DDD Model Calculations'!$D$20-AVERAGE('Weather Data'!G2760,'Weather Data'!G2762),0))</f>
        <v>0</v>
      </c>
      <c r="L2761" s="2">
        <f t="shared" si="215"/>
        <v>44399</v>
      </c>
      <c r="M2761">
        <f t="shared" si="216"/>
        <v>28270.300004057586</v>
      </c>
      <c r="N2761">
        <f t="shared" si="217"/>
        <v>29622.69998845458</v>
      </c>
      <c r="O2761">
        <f t="shared" si="218"/>
        <v>34054.100005321205</v>
      </c>
      <c r="P2761">
        <f t="shared" si="219"/>
        <v>41958.150002613664</v>
      </c>
    </row>
    <row r="2762" spans="1:16" x14ac:dyDescent="0.4">
      <c r="A2762" s="1">
        <v>2021</v>
      </c>
      <c r="B2762" s="1">
        <v>7</v>
      </c>
      <c r="C2762" s="1">
        <v>23</v>
      </c>
      <c r="D2762" s="1">
        <v>20.39999961853027</v>
      </c>
      <c r="E2762" s="1">
        <v>20.29999923706055</v>
      </c>
      <c r="F2762" s="1">
        <v>19.70000076293945</v>
      </c>
      <c r="G2762" s="1">
        <v>19</v>
      </c>
      <c r="H2762">
        <f>IF(D2762&lt;&gt;"",MAX('DDD Model Calculations'!$D$20-'Weather Data'!D2762,0),MAX('DDD Model Calculations'!$D$20-AVERAGE('Weather Data'!D2761,'Weather Data'!D2763),0))</f>
        <v>0</v>
      </c>
      <c r="I2762">
        <f>IF(E2762&lt;&gt;"",MAX('DDD Model Calculations'!$D$20-'Weather Data'!E2762,0),MAX('DDD Model Calculations'!$D$20-AVERAGE('Weather Data'!E2761,'Weather Data'!E2763),0))</f>
        <v>0</v>
      </c>
      <c r="J2762">
        <f>IF(F2762&lt;&gt;"",MAX('DDD Model Calculations'!$D$20-'Weather Data'!F2762,0),MAX('DDD Model Calculations'!$D$20-AVERAGE('Weather Data'!F2761,'Weather Data'!F2763),0))</f>
        <v>0</v>
      </c>
      <c r="K2762">
        <f>IF(G2762&lt;&gt;"",MAX('DDD Model Calculations'!$D$20-'Weather Data'!G2762,0),MAX('DDD Model Calculations'!$D$20-AVERAGE('Weather Data'!G2761,'Weather Data'!G2763),0))</f>
        <v>0</v>
      </c>
      <c r="L2762" s="2">
        <f t="shared" si="215"/>
        <v>44400</v>
      </c>
      <c r="M2762">
        <f t="shared" si="216"/>
        <v>28270.300004057586</v>
      </c>
      <c r="N2762">
        <f t="shared" si="217"/>
        <v>29622.69998845458</v>
      </c>
      <c r="O2762">
        <f t="shared" si="218"/>
        <v>34054.100005321205</v>
      </c>
      <c r="P2762">
        <f t="shared" si="219"/>
        <v>41958.150002613664</v>
      </c>
    </row>
    <row r="2763" spans="1:16" x14ac:dyDescent="0.4">
      <c r="A2763" s="1">
        <v>2021</v>
      </c>
      <c r="B2763" s="1">
        <v>7</v>
      </c>
      <c r="C2763" s="1">
        <v>24</v>
      </c>
      <c r="D2763" s="1">
        <v>20.5</v>
      </c>
      <c r="E2763" s="1">
        <v>19.60000038146973</v>
      </c>
      <c r="F2763" s="1">
        <v>19.29999923706055</v>
      </c>
      <c r="G2763" s="1">
        <v>23.5</v>
      </c>
      <c r="H2763">
        <f>IF(D2763&lt;&gt;"",MAX('DDD Model Calculations'!$D$20-'Weather Data'!D2763,0),MAX('DDD Model Calculations'!$D$20-AVERAGE('Weather Data'!D2762,'Weather Data'!D2764),0))</f>
        <v>0</v>
      </c>
      <c r="I2763">
        <f>IF(E2763&lt;&gt;"",MAX('DDD Model Calculations'!$D$20-'Weather Data'!E2763,0),MAX('DDD Model Calculations'!$D$20-AVERAGE('Weather Data'!E2762,'Weather Data'!E2764),0))</f>
        <v>0</v>
      </c>
      <c r="J2763">
        <f>IF(F2763&lt;&gt;"",MAX('DDD Model Calculations'!$D$20-'Weather Data'!F2763,0),MAX('DDD Model Calculations'!$D$20-AVERAGE('Weather Data'!F2762,'Weather Data'!F2764),0))</f>
        <v>0</v>
      </c>
      <c r="K2763">
        <f>IF(G2763&lt;&gt;"",MAX('DDD Model Calculations'!$D$20-'Weather Data'!G2763,0),MAX('DDD Model Calculations'!$D$20-AVERAGE('Weather Data'!G2762,'Weather Data'!G2764),0))</f>
        <v>0</v>
      </c>
      <c r="L2763" s="2">
        <f t="shared" si="215"/>
        <v>44401</v>
      </c>
      <c r="M2763">
        <f t="shared" si="216"/>
        <v>28270.300004057586</v>
      </c>
      <c r="N2763">
        <f t="shared" si="217"/>
        <v>29622.69998845458</v>
      </c>
      <c r="O2763">
        <f t="shared" si="218"/>
        <v>34054.100005321205</v>
      </c>
      <c r="P2763">
        <f t="shared" si="219"/>
        <v>41958.150002613664</v>
      </c>
    </row>
    <row r="2764" spans="1:16" x14ac:dyDescent="0.4">
      <c r="A2764" s="1">
        <v>2021</v>
      </c>
      <c r="B2764" s="1">
        <v>7</v>
      </c>
      <c r="C2764" s="1">
        <v>25</v>
      </c>
      <c r="D2764" s="1">
        <v>24.20000076293945</v>
      </c>
      <c r="E2764" s="1">
        <v>22.5</v>
      </c>
      <c r="F2764" s="1">
        <v>21</v>
      </c>
      <c r="G2764" s="1">
        <v>22</v>
      </c>
      <c r="H2764">
        <f>IF(D2764&lt;&gt;"",MAX('DDD Model Calculations'!$D$20-'Weather Data'!D2764,0),MAX('DDD Model Calculations'!$D$20-AVERAGE('Weather Data'!D2763,'Weather Data'!D2765),0))</f>
        <v>0</v>
      </c>
      <c r="I2764">
        <f>IF(E2764&lt;&gt;"",MAX('DDD Model Calculations'!$D$20-'Weather Data'!E2764,0),MAX('DDD Model Calculations'!$D$20-AVERAGE('Weather Data'!E2763,'Weather Data'!E2765),0))</f>
        <v>0</v>
      </c>
      <c r="J2764">
        <f>IF(F2764&lt;&gt;"",MAX('DDD Model Calculations'!$D$20-'Weather Data'!F2764,0),MAX('DDD Model Calculations'!$D$20-AVERAGE('Weather Data'!F2763,'Weather Data'!F2765),0))</f>
        <v>0</v>
      </c>
      <c r="K2764">
        <f>IF(G2764&lt;&gt;"",MAX('DDD Model Calculations'!$D$20-'Weather Data'!G2764,0),MAX('DDD Model Calculations'!$D$20-AVERAGE('Weather Data'!G2763,'Weather Data'!G2765),0))</f>
        <v>0</v>
      </c>
      <c r="L2764" s="2">
        <f t="shared" si="215"/>
        <v>44402</v>
      </c>
      <c r="M2764">
        <f t="shared" si="216"/>
        <v>28270.300004057586</v>
      </c>
      <c r="N2764">
        <f t="shared" si="217"/>
        <v>29622.69998845458</v>
      </c>
      <c r="O2764">
        <f t="shared" si="218"/>
        <v>34054.100005321205</v>
      </c>
      <c r="P2764">
        <f t="shared" si="219"/>
        <v>41958.150002613664</v>
      </c>
    </row>
    <row r="2765" spans="1:16" x14ac:dyDescent="0.4">
      <c r="A2765" s="1">
        <v>2021</v>
      </c>
      <c r="B2765" s="1">
        <v>7</v>
      </c>
      <c r="C2765" s="1">
        <v>26</v>
      </c>
      <c r="D2765" s="1">
        <v>23.5</v>
      </c>
      <c r="E2765" s="1">
        <v>21.79999923706055</v>
      </c>
      <c r="F2765" s="1">
        <v>21.89999961853027</v>
      </c>
      <c r="G2765" s="1">
        <v>21.39999961853027</v>
      </c>
      <c r="H2765">
        <f>IF(D2765&lt;&gt;"",MAX('DDD Model Calculations'!$D$20-'Weather Data'!D2765,0),MAX('DDD Model Calculations'!$D$20-AVERAGE('Weather Data'!D2764,'Weather Data'!D2766),0))</f>
        <v>0</v>
      </c>
      <c r="I2765">
        <f>IF(E2765&lt;&gt;"",MAX('DDD Model Calculations'!$D$20-'Weather Data'!E2765,0),MAX('DDD Model Calculations'!$D$20-AVERAGE('Weather Data'!E2764,'Weather Data'!E2766),0))</f>
        <v>0</v>
      </c>
      <c r="J2765">
        <f>IF(F2765&lt;&gt;"",MAX('DDD Model Calculations'!$D$20-'Weather Data'!F2765,0),MAX('DDD Model Calculations'!$D$20-AVERAGE('Weather Data'!F2764,'Weather Data'!F2766),0))</f>
        <v>0</v>
      </c>
      <c r="K2765">
        <f>IF(G2765&lt;&gt;"",MAX('DDD Model Calculations'!$D$20-'Weather Data'!G2765,0),MAX('DDD Model Calculations'!$D$20-AVERAGE('Weather Data'!G2764,'Weather Data'!G2766),0))</f>
        <v>0</v>
      </c>
      <c r="L2765" s="2">
        <f t="shared" si="215"/>
        <v>44403</v>
      </c>
      <c r="M2765">
        <f t="shared" si="216"/>
        <v>28270.300004057586</v>
      </c>
      <c r="N2765">
        <f t="shared" si="217"/>
        <v>29622.69998845458</v>
      </c>
      <c r="O2765">
        <f t="shared" si="218"/>
        <v>34054.100005321205</v>
      </c>
      <c r="P2765">
        <f t="shared" si="219"/>
        <v>41958.150002613664</v>
      </c>
    </row>
    <row r="2766" spans="1:16" x14ac:dyDescent="0.4">
      <c r="A2766" s="1">
        <v>2021</v>
      </c>
      <c r="B2766" s="1">
        <v>7</v>
      </c>
      <c r="C2766" s="1">
        <v>27</v>
      </c>
      <c r="D2766" s="1">
        <v>21.39999961853027</v>
      </c>
      <c r="E2766" s="1">
        <v>20.79999923706055</v>
      </c>
      <c r="F2766" s="1">
        <v>15.69999980926514</v>
      </c>
      <c r="G2766" s="1">
        <v>19.5</v>
      </c>
      <c r="H2766">
        <f>IF(D2766&lt;&gt;"",MAX('DDD Model Calculations'!$D$20-'Weather Data'!D2766,0),MAX('DDD Model Calculations'!$D$20-AVERAGE('Weather Data'!D2765,'Weather Data'!D2767),0))</f>
        <v>0</v>
      </c>
      <c r="I2766">
        <f>IF(E2766&lt;&gt;"",MAX('DDD Model Calculations'!$D$20-'Weather Data'!E2766,0),MAX('DDD Model Calculations'!$D$20-AVERAGE('Weather Data'!E2765,'Weather Data'!E2767),0))</f>
        <v>0</v>
      </c>
      <c r="J2766">
        <f>IF(F2766&lt;&gt;"",MAX('DDD Model Calculations'!$D$20-'Weather Data'!F2766,0),MAX('DDD Model Calculations'!$D$20-AVERAGE('Weather Data'!F2765,'Weather Data'!F2767),0))</f>
        <v>2.3000001907348597</v>
      </c>
      <c r="K2766">
        <f>IF(G2766&lt;&gt;"",MAX('DDD Model Calculations'!$D$20-'Weather Data'!G2766,0),MAX('DDD Model Calculations'!$D$20-AVERAGE('Weather Data'!G2765,'Weather Data'!G2767),0))</f>
        <v>0</v>
      </c>
      <c r="L2766" s="2">
        <f t="shared" si="215"/>
        <v>44404</v>
      </c>
      <c r="M2766">
        <f t="shared" si="216"/>
        <v>28270.300004057586</v>
      </c>
      <c r="N2766">
        <f t="shared" si="217"/>
        <v>29622.69998845458</v>
      </c>
      <c r="O2766">
        <f t="shared" si="218"/>
        <v>34056.40000551194</v>
      </c>
      <c r="P2766">
        <f t="shared" si="219"/>
        <v>41958.150002613664</v>
      </c>
    </row>
    <row r="2767" spans="1:16" x14ac:dyDescent="0.4">
      <c r="A2767" s="1">
        <v>2021</v>
      </c>
      <c r="B2767" s="1">
        <v>7</v>
      </c>
      <c r="C2767" s="1">
        <v>28</v>
      </c>
      <c r="D2767" s="1">
        <v>20.5</v>
      </c>
      <c r="E2767" s="1">
        <v>21</v>
      </c>
      <c r="F2767" s="1">
        <v>18.39999961853027</v>
      </c>
      <c r="G2767" s="1">
        <v>18.20000076293945</v>
      </c>
      <c r="H2767">
        <f>IF(D2767&lt;&gt;"",MAX('DDD Model Calculations'!$D$20-'Weather Data'!D2767,0),MAX('DDD Model Calculations'!$D$20-AVERAGE('Weather Data'!D2766,'Weather Data'!D2768),0))</f>
        <v>0</v>
      </c>
      <c r="I2767">
        <f>IF(E2767&lt;&gt;"",MAX('DDD Model Calculations'!$D$20-'Weather Data'!E2767,0),MAX('DDD Model Calculations'!$D$20-AVERAGE('Weather Data'!E2766,'Weather Data'!E2768),0))</f>
        <v>0</v>
      </c>
      <c r="J2767">
        <f>IF(F2767&lt;&gt;"",MAX('DDD Model Calculations'!$D$20-'Weather Data'!F2767,0),MAX('DDD Model Calculations'!$D$20-AVERAGE('Weather Data'!F2766,'Weather Data'!F2768),0))</f>
        <v>0</v>
      </c>
      <c r="K2767">
        <f>IF(G2767&lt;&gt;"",MAX('DDD Model Calculations'!$D$20-'Weather Data'!G2767,0),MAX('DDD Model Calculations'!$D$20-AVERAGE('Weather Data'!G2766,'Weather Data'!G2768),0))</f>
        <v>0</v>
      </c>
      <c r="L2767" s="2">
        <f t="shared" si="215"/>
        <v>44405</v>
      </c>
      <c r="M2767">
        <f t="shared" si="216"/>
        <v>28270.300004057586</v>
      </c>
      <c r="N2767">
        <f t="shared" si="217"/>
        <v>29622.69998845458</v>
      </c>
      <c r="O2767">
        <f t="shared" si="218"/>
        <v>34056.40000551194</v>
      </c>
      <c r="P2767">
        <f t="shared" si="219"/>
        <v>41958.150002613664</v>
      </c>
    </row>
    <row r="2768" spans="1:16" x14ac:dyDescent="0.4">
      <c r="A2768" s="1">
        <v>2021</v>
      </c>
      <c r="B2768" s="1">
        <v>7</v>
      </c>
      <c r="C2768" s="1">
        <v>29</v>
      </c>
      <c r="D2768" s="1">
        <v>22.79999923706055</v>
      </c>
      <c r="E2768" s="1">
        <v>21.70000076293945</v>
      </c>
      <c r="F2768" s="1">
        <v>16</v>
      </c>
      <c r="G2768" s="1">
        <v>16</v>
      </c>
      <c r="H2768">
        <f>IF(D2768&lt;&gt;"",MAX('DDD Model Calculations'!$D$20-'Weather Data'!D2768,0),MAX('DDD Model Calculations'!$D$20-AVERAGE('Weather Data'!D2767,'Weather Data'!D2769),0))</f>
        <v>0</v>
      </c>
      <c r="I2768">
        <f>IF(E2768&lt;&gt;"",MAX('DDD Model Calculations'!$D$20-'Weather Data'!E2768,0),MAX('DDD Model Calculations'!$D$20-AVERAGE('Weather Data'!E2767,'Weather Data'!E2769),0))</f>
        <v>0</v>
      </c>
      <c r="J2768">
        <f>IF(F2768&lt;&gt;"",MAX('DDD Model Calculations'!$D$20-'Weather Data'!F2768,0),MAX('DDD Model Calculations'!$D$20-AVERAGE('Weather Data'!F2767,'Weather Data'!F2769),0))</f>
        <v>2</v>
      </c>
      <c r="K2768">
        <f>IF(G2768&lt;&gt;"",MAX('DDD Model Calculations'!$D$20-'Weather Data'!G2768,0),MAX('DDD Model Calculations'!$D$20-AVERAGE('Weather Data'!G2767,'Weather Data'!G2769),0))</f>
        <v>2</v>
      </c>
      <c r="L2768" s="2">
        <f t="shared" si="215"/>
        <v>44406</v>
      </c>
      <c r="M2768">
        <f t="shared" si="216"/>
        <v>28270.300004057586</v>
      </c>
      <c r="N2768">
        <f t="shared" si="217"/>
        <v>29622.69998845458</v>
      </c>
      <c r="O2768">
        <f t="shared" si="218"/>
        <v>34058.40000551194</v>
      </c>
      <c r="P2768">
        <f t="shared" si="219"/>
        <v>41960.150002613664</v>
      </c>
    </row>
    <row r="2769" spans="1:16" x14ac:dyDescent="0.4">
      <c r="A2769" s="1">
        <v>2021</v>
      </c>
      <c r="B2769" s="1">
        <v>7</v>
      </c>
      <c r="C2769" s="1">
        <v>30</v>
      </c>
      <c r="D2769" s="1">
        <v>16.70000076293945</v>
      </c>
      <c r="E2769" s="1">
        <v>16.10000038146973</v>
      </c>
      <c r="F2769" s="1">
        <v>14.10000038146973</v>
      </c>
      <c r="G2769" s="1">
        <v>13.80000019073486</v>
      </c>
      <c r="H2769">
        <f>IF(D2769&lt;&gt;"",MAX('DDD Model Calculations'!$D$20-'Weather Data'!D2769,0),MAX('DDD Model Calculations'!$D$20-AVERAGE('Weather Data'!D2768,'Weather Data'!D2770),0))</f>
        <v>1.2999992370605504</v>
      </c>
      <c r="I2769">
        <f>IF(E2769&lt;&gt;"",MAX('DDD Model Calculations'!$D$20-'Weather Data'!E2769,0),MAX('DDD Model Calculations'!$D$20-AVERAGE('Weather Data'!E2768,'Weather Data'!E2770),0))</f>
        <v>1.8999996185302699</v>
      </c>
      <c r="J2769">
        <f>IF(F2769&lt;&gt;"",MAX('DDD Model Calculations'!$D$20-'Weather Data'!F2769,0),MAX('DDD Model Calculations'!$D$20-AVERAGE('Weather Data'!F2768,'Weather Data'!F2770),0))</f>
        <v>3.8999996185302699</v>
      </c>
      <c r="K2769">
        <f>IF(G2769&lt;&gt;"",MAX('DDD Model Calculations'!$D$20-'Weather Data'!G2769,0),MAX('DDD Model Calculations'!$D$20-AVERAGE('Weather Data'!G2768,'Weather Data'!G2770),0))</f>
        <v>4.1999998092651403</v>
      </c>
      <c r="L2769" s="2">
        <f t="shared" si="215"/>
        <v>44407</v>
      </c>
      <c r="M2769">
        <f t="shared" si="216"/>
        <v>28271.600003294647</v>
      </c>
      <c r="N2769">
        <f t="shared" si="217"/>
        <v>29624.599988073111</v>
      </c>
      <c r="O2769">
        <f t="shared" si="218"/>
        <v>34062.30000513047</v>
      </c>
      <c r="P2769">
        <f t="shared" si="219"/>
        <v>41964.350002422929</v>
      </c>
    </row>
    <row r="2770" spans="1:16" x14ac:dyDescent="0.4">
      <c r="A2770" s="1">
        <v>2021</v>
      </c>
      <c r="B2770" s="1">
        <v>7</v>
      </c>
      <c r="C2770" s="1">
        <v>31</v>
      </c>
      <c r="D2770" s="1">
        <v>16.29999923706055</v>
      </c>
      <c r="E2770" s="1">
        <v>15.10000038146973</v>
      </c>
      <c r="F2770" s="1">
        <v>16.20000076293945</v>
      </c>
      <c r="G2770" s="1">
        <v>18.79999923706055</v>
      </c>
      <c r="H2770">
        <f>IF(D2770&lt;&gt;"",MAX('DDD Model Calculations'!$D$20-'Weather Data'!D2770,0),MAX('DDD Model Calculations'!$D$20-AVERAGE('Weather Data'!D2769,'Weather Data'!D2771),0))</f>
        <v>1.7000007629394496</v>
      </c>
      <c r="I2770">
        <f>IF(E2770&lt;&gt;"",MAX('DDD Model Calculations'!$D$20-'Weather Data'!E2770,0),MAX('DDD Model Calculations'!$D$20-AVERAGE('Weather Data'!E2769,'Weather Data'!E2771),0))</f>
        <v>2.8999996185302699</v>
      </c>
      <c r="J2770">
        <f>IF(F2770&lt;&gt;"",MAX('DDD Model Calculations'!$D$20-'Weather Data'!F2770,0),MAX('DDD Model Calculations'!$D$20-AVERAGE('Weather Data'!F2769,'Weather Data'!F2771),0))</f>
        <v>1.7999992370605504</v>
      </c>
      <c r="K2770">
        <f>IF(G2770&lt;&gt;"",MAX('DDD Model Calculations'!$D$20-'Weather Data'!G2770,0),MAX('DDD Model Calculations'!$D$20-AVERAGE('Weather Data'!G2769,'Weather Data'!G2771),0))</f>
        <v>0</v>
      </c>
      <c r="L2770" s="2">
        <f t="shared" si="215"/>
        <v>44408</v>
      </c>
      <c r="M2770">
        <f t="shared" si="216"/>
        <v>28273.300004057586</v>
      </c>
      <c r="N2770">
        <f t="shared" si="217"/>
        <v>29627.499987691641</v>
      </c>
      <c r="O2770">
        <f t="shared" si="218"/>
        <v>34064.10000436753</v>
      </c>
      <c r="P2770">
        <f t="shared" si="219"/>
        <v>41964.350002422929</v>
      </c>
    </row>
    <row r="2771" spans="1:16" x14ac:dyDescent="0.4">
      <c r="A2771" s="1">
        <v>2021</v>
      </c>
      <c r="B2771" s="1">
        <v>8</v>
      </c>
      <c r="C2771" s="1">
        <v>1</v>
      </c>
      <c r="D2771" s="1">
        <v>18.89999961853027</v>
      </c>
      <c r="E2771" s="1">
        <v>17.70000076293945</v>
      </c>
      <c r="F2771" s="1">
        <v>14.89999961853027</v>
      </c>
      <c r="G2771" s="1">
        <v>16.10000038146973</v>
      </c>
      <c r="H2771">
        <f>IF(D2771&lt;&gt;"",MAX('DDD Model Calculations'!$D$20-'Weather Data'!D2771,0),MAX('DDD Model Calculations'!$D$20-AVERAGE('Weather Data'!D2770,'Weather Data'!D2772),0))</f>
        <v>0</v>
      </c>
      <c r="I2771">
        <f>IF(E2771&lt;&gt;"",MAX('DDD Model Calculations'!$D$20-'Weather Data'!E2771,0),MAX('DDD Model Calculations'!$D$20-AVERAGE('Weather Data'!E2770,'Weather Data'!E2772),0))</f>
        <v>0.29999923706055043</v>
      </c>
      <c r="J2771">
        <f>IF(F2771&lt;&gt;"",MAX('DDD Model Calculations'!$D$20-'Weather Data'!F2771,0),MAX('DDD Model Calculations'!$D$20-AVERAGE('Weather Data'!F2770,'Weather Data'!F2772),0))</f>
        <v>3.1000003814697301</v>
      </c>
      <c r="K2771">
        <f>IF(G2771&lt;&gt;"",MAX('DDD Model Calculations'!$D$20-'Weather Data'!G2771,0),MAX('DDD Model Calculations'!$D$20-AVERAGE('Weather Data'!G2770,'Weather Data'!G2772),0))</f>
        <v>1.8999996185302699</v>
      </c>
      <c r="L2771" s="2">
        <f t="shared" si="215"/>
        <v>44409</v>
      </c>
      <c r="M2771">
        <f t="shared" si="216"/>
        <v>28273.300004057586</v>
      </c>
      <c r="N2771">
        <f t="shared" si="217"/>
        <v>29627.799986928701</v>
      </c>
      <c r="O2771">
        <f t="shared" si="218"/>
        <v>34067.200004749</v>
      </c>
      <c r="P2771">
        <f t="shared" si="219"/>
        <v>41966.250002041459</v>
      </c>
    </row>
    <row r="2772" spans="1:16" x14ac:dyDescent="0.4">
      <c r="A2772" s="1">
        <v>2021</v>
      </c>
      <c r="B2772" s="1">
        <v>8</v>
      </c>
      <c r="C2772" s="1">
        <v>2</v>
      </c>
      <c r="D2772" s="1">
        <v>19</v>
      </c>
      <c r="E2772" s="1">
        <v>17.89999961853027</v>
      </c>
      <c r="F2772" s="1">
        <v>18.29999923706055</v>
      </c>
      <c r="G2772" s="1">
        <v>19.20000076293945</v>
      </c>
      <c r="H2772">
        <f>IF(D2772&lt;&gt;"",MAX('DDD Model Calculations'!$D$20-'Weather Data'!D2772,0),MAX('DDD Model Calculations'!$D$20-AVERAGE('Weather Data'!D2771,'Weather Data'!D2773),0))</f>
        <v>0</v>
      </c>
      <c r="I2772">
        <f>IF(E2772&lt;&gt;"",MAX('DDD Model Calculations'!$D$20-'Weather Data'!E2772,0),MAX('DDD Model Calculations'!$D$20-AVERAGE('Weather Data'!E2771,'Weather Data'!E2773),0))</f>
        <v>0.10000038146973012</v>
      </c>
      <c r="J2772">
        <f>IF(F2772&lt;&gt;"",MAX('DDD Model Calculations'!$D$20-'Weather Data'!F2772,0),MAX('DDD Model Calculations'!$D$20-AVERAGE('Weather Data'!F2771,'Weather Data'!F2773),0))</f>
        <v>0</v>
      </c>
      <c r="K2772">
        <f>IF(G2772&lt;&gt;"",MAX('DDD Model Calculations'!$D$20-'Weather Data'!G2772,0),MAX('DDD Model Calculations'!$D$20-AVERAGE('Weather Data'!G2771,'Weather Data'!G2773),0))</f>
        <v>0</v>
      </c>
      <c r="L2772" s="2">
        <f t="shared" si="215"/>
        <v>44410</v>
      </c>
      <c r="M2772">
        <f t="shared" si="216"/>
        <v>28273.300004057586</v>
      </c>
      <c r="N2772">
        <f t="shared" si="217"/>
        <v>29627.899987310171</v>
      </c>
      <c r="O2772">
        <f t="shared" si="218"/>
        <v>34067.200004749</v>
      </c>
      <c r="P2772">
        <f t="shared" si="219"/>
        <v>41966.250002041459</v>
      </c>
    </row>
    <row r="2773" spans="1:16" x14ac:dyDescent="0.4">
      <c r="A2773" s="1">
        <v>2021</v>
      </c>
      <c r="B2773" s="1">
        <v>8</v>
      </c>
      <c r="C2773" s="1">
        <v>3</v>
      </c>
      <c r="D2773" s="1">
        <v>20.5</v>
      </c>
      <c r="E2773" s="1">
        <v>17.60000038146973</v>
      </c>
      <c r="F2773" s="1">
        <v>18.70000076293945</v>
      </c>
      <c r="G2773" s="1">
        <v>20.10000038146973</v>
      </c>
      <c r="H2773">
        <f>IF(D2773&lt;&gt;"",MAX('DDD Model Calculations'!$D$20-'Weather Data'!D2773,0),MAX('DDD Model Calculations'!$D$20-AVERAGE('Weather Data'!D2772,'Weather Data'!D2774),0))</f>
        <v>0</v>
      </c>
      <c r="I2773">
        <f>IF(E2773&lt;&gt;"",MAX('DDD Model Calculations'!$D$20-'Weather Data'!E2773,0),MAX('DDD Model Calculations'!$D$20-AVERAGE('Weather Data'!E2772,'Weather Data'!E2774),0))</f>
        <v>0.39999961853026988</v>
      </c>
      <c r="J2773">
        <f>IF(F2773&lt;&gt;"",MAX('DDD Model Calculations'!$D$20-'Weather Data'!F2773,0),MAX('DDD Model Calculations'!$D$20-AVERAGE('Weather Data'!F2772,'Weather Data'!F2774),0))</f>
        <v>0</v>
      </c>
      <c r="K2773">
        <f>IF(G2773&lt;&gt;"",MAX('DDD Model Calculations'!$D$20-'Weather Data'!G2773,0),MAX('DDD Model Calculations'!$D$20-AVERAGE('Weather Data'!G2772,'Weather Data'!G2774),0))</f>
        <v>0</v>
      </c>
      <c r="L2773" s="2">
        <f t="shared" si="215"/>
        <v>44411</v>
      </c>
      <c r="M2773">
        <f t="shared" si="216"/>
        <v>28273.300004057586</v>
      </c>
      <c r="N2773">
        <f t="shared" si="217"/>
        <v>29628.299986928701</v>
      </c>
      <c r="O2773">
        <f t="shared" si="218"/>
        <v>34067.200004749</v>
      </c>
      <c r="P2773">
        <f t="shared" si="219"/>
        <v>41966.250002041459</v>
      </c>
    </row>
    <row r="2774" spans="1:16" x14ac:dyDescent="0.4">
      <c r="A2774" s="1">
        <v>2021</v>
      </c>
      <c r="B2774" s="1">
        <v>8</v>
      </c>
      <c r="C2774" s="1">
        <v>4</v>
      </c>
      <c r="D2774" s="1">
        <v>21.5</v>
      </c>
      <c r="E2774" s="1">
        <v>19</v>
      </c>
      <c r="F2774" s="1">
        <v>20.5</v>
      </c>
      <c r="G2774" s="1">
        <v>21.60000038146973</v>
      </c>
      <c r="H2774">
        <f>IF(D2774&lt;&gt;"",MAX('DDD Model Calculations'!$D$20-'Weather Data'!D2774,0),MAX('DDD Model Calculations'!$D$20-AVERAGE('Weather Data'!D2773,'Weather Data'!D2775),0))</f>
        <v>0</v>
      </c>
      <c r="I2774">
        <f>IF(E2774&lt;&gt;"",MAX('DDD Model Calculations'!$D$20-'Weather Data'!E2774,0),MAX('DDD Model Calculations'!$D$20-AVERAGE('Weather Data'!E2773,'Weather Data'!E2775),0))</f>
        <v>0</v>
      </c>
      <c r="J2774">
        <f>IF(F2774&lt;&gt;"",MAX('DDD Model Calculations'!$D$20-'Weather Data'!F2774,0),MAX('DDD Model Calculations'!$D$20-AVERAGE('Weather Data'!F2773,'Weather Data'!F2775),0))</f>
        <v>0</v>
      </c>
      <c r="K2774">
        <f>IF(G2774&lt;&gt;"",MAX('DDD Model Calculations'!$D$20-'Weather Data'!G2774,0),MAX('DDD Model Calculations'!$D$20-AVERAGE('Weather Data'!G2773,'Weather Data'!G2775),0))</f>
        <v>0</v>
      </c>
      <c r="L2774" s="2">
        <f t="shared" si="215"/>
        <v>44412</v>
      </c>
      <c r="M2774">
        <f t="shared" si="216"/>
        <v>28273.300004057586</v>
      </c>
      <c r="N2774">
        <f t="shared" si="217"/>
        <v>29628.299986928701</v>
      </c>
      <c r="O2774">
        <f t="shared" si="218"/>
        <v>34067.200004749</v>
      </c>
      <c r="P2774">
        <f t="shared" si="219"/>
        <v>41966.250002041459</v>
      </c>
    </row>
    <row r="2775" spans="1:16" x14ac:dyDescent="0.4">
      <c r="A2775" s="1">
        <v>2021</v>
      </c>
      <c r="B2775" s="1">
        <v>8</v>
      </c>
      <c r="C2775" s="1">
        <v>5</v>
      </c>
      <c r="D2775" s="1">
        <v>21.29999923706055</v>
      </c>
      <c r="E2775" s="1">
        <v>23.29999923706055</v>
      </c>
      <c r="F2775" s="1">
        <v>21.60000038146973</v>
      </c>
      <c r="G2775" s="1">
        <v>21.39999961853027</v>
      </c>
      <c r="H2775">
        <f>IF(D2775&lt;&gt;"",MAX('DDD Model Calculations'!$D$20-'Weather Data'!D2775,0),MAX('DDD Model Calculations'!$D$20-AVERAGE('Weather Data'!D2774,'Weather Data'!D2776),0))</f>
        <v>0</v>
      </c>
      <c r="I2775">
        <f>IF(E2775&lt;&gt;"",MAX('DDD Model Calculations'!$D$20-'Weather Data'!E2775,0),MAX('DDD Model Calculations'!$D$20-AVERAGE('Weather Data'!E2774,'Weather Data'!E2776),0))</f>
        <v>0</v>
      </c>
      <c r="J2775">
        <f>IF(F2775&lt;&gt;"",MAX('DDD Model Calculations'!$D$20-'Weather Data'!F2775,0),MAX('DDD Model Calculations'!$D$20-AVERAGE('Weather Data'!F2774,'Weather Data'!F2776),0))</f>
        <v>0</v>
      </c>
      <c r="K2775">
        <f>IF(G2775&lt;&gt;"",MAX('DDD Model Calculations'!$D$20-'Weather Data'!G2775,0),MAX('DDD Model Calculations'!$D$20-AVERAGE('Weather Data'!G2774,'Weather Data'!G2776),0))</f>
        <v>0</v>
      </c>
      <c r="L2775" s="2">
        <f t="shared" si="215"/>
        <v>44413</v>
      </c>
      <c r="M2775">
        <f t="shared" si="216"/>
        <v>28273.300004057586</v>
      </c>
      <c r="N2775">
        <f t="shared" si="217"/>
        <v>29628.299986928701</v>
      </c>
      <c r="O2775">
        <f t="shared" si="218"/>
        <v>34067.200004749</v>
      </c>
      <c r="P2775">
        <f t="shared" si="219"/>
        <v>41966.250002041459</v>
      </c>
    </row>
    <row r="2776" spans="1:16" x14ac:dyDescent="0.4">
      <c r="A2776" s="1">
        <v>2021</v>
      </c>
      <c r="B2776" s="1">
        <v>8</v>
      </c>
      <c r="C2776" s="1">
        <v>6</v>
      </c>
      <c r="D2776" s="1">
        <v>23.60000038146973</v>
      </c>
      <c r="E2776" s="1">
        <v>21.10000038146973</v>
      </c>
      <c r="F2776" s="1">
        <v>22.79999923706055</v>
      </c>
      <c r="G2776" s="1">
        <v>18</v>
      </c>
      <c r="H2776">
        <f>IF(D2776&lt;&gt;"",MAX('DDD Model Calculations'!$D$20-'Weather Data'!D2776,0),MAX('DDD Model Calculations'!$D$20-AVERAGE('Weather Data'!D2775,'Weather Data'!D2777),0))</f>
        <v>0</v>
      </c>
      <c r="I2776">
        <f>IF(E2776&lt;&gt;"",MAX('DDD Model Calculations'!$D$20-'Weather Data'!E2776,0),MAX('DDD Model Calculations'!$D$20-AVERAGE('Weather Data'!E2775,'Weather Data'!E2777),0))</f>
        <v>0</v>
      </c>
      <c r="J2776">
        <f>IF(F2776&lt;&gt;"",MAX('DDD Model Calculations'!$D$20-'Weather Data'!F2776,0),MAX('DDD Model Calculations'!$D$20-AVERAGE('Weather Data'!F2775,'Weather Data'!F2777),0))</f>
        <v>0</v>
      </c>
      <c r="K2776">
        <f>IF(G2776&lt;&gt;"",MAX('DDD Model Calculations'!$D$20-'Weather Data'!G2776,0),MAX('DDD Model Calculations'!$D$20-AVERAGE('Weather Data'!G2775,'Weather Data'!G2777),0))</f>
        <v>0</v>
      </c>
      <c r="L2776" s="2">
        <f t="shared" si="215"/>
        <v>44414</v>
      </c>
      <c r="M2776">
        <f t="shared" si="216"/>
        <v>28273.300004057586</v>
      </c>
      <c r="N2776">
        <f t="shared" si="217"/>
        <v>29628.299986928701</v>
      </c>
      <c r="O2776">
        <f t="shared" si="218"/>
        <v>34067.200004749</v>
      </c>
      <c r="P2776">
        <f t="shared" si="219"/>
        <v>41966.250002041459</v>
      </c>
    </row>
    <row r="2777" spans="1:16" x14ac:dyDescent="0.4">
      <c r="A2777" s="1">
        <v>2021</v>
      </c>
      <c r="B2777" s="1">
        <v>8</v>
      </c>
      <c r="C2777" s="1">
        <v>7</v>
      </c>
      <c r="D2777" s="1">
        <v>23.70000076293945</v>
      </c>
      <c r="E2777" s="1">
        <v>22</v>
      </c>
      <c r="F2777" s="1">
        <v>21.39999961853027</v>
      </c>
      <c r="G2777" s="1">
        <v>16.60000038146973</v>
      </c>
      <c r="H2777">
        <f>IF(D2777&lt;&gt;"",MAX('DDD Model Calculations'!$D$20-'Weather Data'!D2777,0),MAX('DDD Model Calculations'!$D$20-AVERAGE('Weather Data'!D2776,'Weather Data'!D2778),0))</f>
        <v>0</v>
      </c>
      <c r="I2777">
        <f>IF(E2777&lt;&gt;"",MAX('DDD Model Calculations'!$D$20-'Weather Data'!E2777,0),MAX('DDD Model Calculations'!$D$20-AVERAGE('Weather Data'!E2776,'Weather Data'!E2778),0))</f>
        <v>0</v>
      </c>
      <c r="J2777">
        <f>IF(F2777&lt;&gt;"",MAX('DDD Model Calculations'!$D$20-'Weather Data'!F2777,0),MAX('DDD Model Calculations'!$D$20-AVERAGE('Weather Data'!F2776,'Weather Data'!F2778),0))</f>
        <v>0</v>
      </c>
      <c r="K2777">
        <f>IF(G2777&lt;&gt;"",MAX('DDD Model Calculations'!$D$20-'Weather Data'!G2777,0),MAX('DDD Model Calculations'!$D$20-AVERAGE('Weather Data'!G2776,'Weather Data'!G2778),0))</f>
        <v>1.3999996185302699</v>
      </c>
      <c r="L2777" s="2">
        <f t="shared" si="215"/>
        <v>44415</v>
      </c>
      <c r="M2777">
        <f t="shared" si="216"/>
        <v>28273.300004057586</v>
      </c>
      <c r="N2777">
        <f t="shared" si="217"/>
        <v>29628.299986928701</v>
      </c>
      <c r="O2777">
        <f t="shared" si="218"/>
        <v>34067.200004749</v>
      </c>
      <c r="P2777">
        <f t="shared" si="219"/>
        <v>41967.650001659989</v>
      </c>
    </row>
    <row r="2778" spans="1:16" x14ac:dyDescent="0.4">
      <c r="A2778" s="1">
        <v>2021</v>
      </c>
      <c r="B2778" s="1">
        <v>8</v>
      </c>
      <c r="C2778" s="1">
        <v>8</v>
      </c>
      <c r="D2778" s="1">
        <v>23.39999961853027</v>
      </c>
      <c r="E2778" s="1">
        <v>21.79999923706055</v>
      </c>
      <c r="F2778" s="1">
        <v>22.79999923706055</v>
      </c>
      <c r="G2778" s="1">
        <v>17.5</v>
      </c>
      <c r="H2778">
        <f>IF(D2778&lt;&gt;"",MAX('DDD Model Calculations'!$D$20-'Weather Data'!D2778,0),MAX('DDD Model Calculations'!$D$20-AVERAGE('Weather Data'!D2777,'Weather Data'!D2779),0))</f>
        <v>0</v>
      </c>
      <c r="I2778">
        <f>IF(E2778&lt;&gt;"",MAX('DDD Model Calculations'!$D$20-'Weather Data'!E2778,0),MAX('DDD Model Calculations'!$D$20-AVERAGE('Weather Data'!E2777,'Weather Data'!E2779),0))</f>
        <v>0</v>
      </c>
      <c r="J2778">
        <f>IF(F2778&lt;&gt;"",MAX('DDD Model Calculations'!$D$20-'Weather Data'!F2778,0),MAX('DDD Model Calculations'!$D$20-AVERAGE('Weather Data'!F2777,'Weather Data'!F2779),0))</f>
        <v>0</v>
      </c>
      <c r="K2778">
        <f>IF(G2778&lt;&gt;"",MAX('DDD Model Calculations'!$D$20-'Weather Data'!G2778,0),MAX('DDD Model Calculations'!$D$20-AVERAGE('Weather Data'!G2777,'Weather Data'!G2779),0))</f>
        <v>0.5</v>
      </c>
      <c r="L2778" s="2">
        <f t="shared" si="215"/>
        <v>44416</v>
      </c>
      <c r="M2778">
        <f t="shared" si="216"/>
        <v>28273.300004057586</v>
      </c>
      <c r="N2778">
        <f t="shared" si="217"/>
        <v>29628.299986928701</v>
      </c>
      <c r="O2778">
        <f t="shared" si="218"/>
        <v>34067.200004749</v>
      </c>
      <c r="P2778">
        <f t="shared" si="219"/>
        <v>41968.150001659989</v>
      </c>
    </row>
    <row r="2779" spans="1:16" x14ac:dyDescent="0.4">
      <c r="A2779" s="1">
        <v>2021</v>
      </c>
      <c r="B2779" s="1">
        <v>8</v>
      </c>
      <c r="C2779" s="1">
        <v>9</v>
      </c>
      <c r="D2779" s="1">
        <v>26.5</v>
      </c>
      <c r="E2779" s="1">
        <v>24.60000038146973</v>
      </c>
      <c r="F2779" s="1">
        <v>25.29999923706055</v>
      </c>
      <c r="G2779" s="1">
        <v>22.70000076293945</v>
      </c>
      <c r="H2779">
        <f>IF(D2779&lt;&gt;"",MAX('DDD Model Calculations'!$D$20-'Weather Data'!D2779,0),MAX('DDD Model Calculations'!$D$20-AVERAGE('Weather Data'!D2778,'Weather Data'!D2780),0))</f>
        <v>0</v>
      </c>
      <c r="I2779">
        <f>IF(E2779&lt;&gt;"",MAX('DDD Model Calculations'!$D$20-'Weather Data'!E2779,0),MAX('DDD Model Calculations'!$D$20-AVERAGE('Weather Data'!E2778,'Weather Data'!E2780),0))</f>
        <v>0</v>
      </c>
      <c r="J2779">
        <f>IF(F2779&lt;&gt;"",MAX('DDD Model Calculations'!$D$20-'Weather Data'!F2779,0),MAX('DDD Model Calculations'!$D$20-AVERAGE('Weather Data'!F2778,'Weather Data'!F2780),0))</f>
        <v>0</v>
      </c>
      <c r="K2779">
        <f>IF(G2779&lt;&gt;"",MAX('DDD Model Calculations'!$D$20-'Weather Data'!G2779,0),MAX('DDD Model Calculations'!$D$20-AVERAGE('Weather Data'!G2778,'Weather Data'!G2780),0))</f>
        <v>0</v>
      </c>
      <c r="L2779" s="2">
        <f t="shared" si="215"/>
        <v>44417</v>
      </c>
      <c r="M2779">
        <f t="shared" si="216"/>
        <v>28273.300004057586</v>
      </c>
      <c r="N2779">
        <f t="shared" si="217"/>
        <v>29628.299986928701</v>
      </c>
      <c r="O2779">
        <f t="shared" si="218"/>
        <v>34067.200004749</v>
      </c>
      <c r="P2779">
        <f t="shared" si="219"/>
        <v>41968.150001659989</v>
      </c>
    </row>
    <row r="2780" spans="1:16" x14ac:dyDescent="0.4">
      <c r="A2780" s="1">
        <v>2021</v>
      </c>
      <c r="B2780" s="1">
        <v>8</v>
      </c>
      <c r="C2780" s="1">
        <v>10</v>
      </c>
      <c r="D2780" s="1">
        <v>25.89999961853027</v>
      </c>
      <c r="E2780" s="1">
        <v>24.10000038146973</v>
      </c>
      <c r="F2780" s="1">
        <v>25.5</v>
      </c>
      <c r="G2780" s="1">
        <v>18.39999961853027</v>
      </c>
      <c r="H2780">
        <f>IF(D2780&lt;&gt;"",MAX('DDD Model Calculations'!$D$20-'Weather Data'!D2780,0),MAX('DDD Model Calculations'!$D$20-AVERAGE('Weather Data'!D2779,'Weather Data'!D2781),0))</f>
        <v>0</v>
      </c>
      <c r="I2780">
        <f>IF(E2780&lt;&gt;"",MAX('DDD Model Calculations'!$D$20-'Weather Data'!E2780,0),MAX('DDD Model Calculations'!$D$20-AVERAGE('Weather Data'!E2779,'Weather Data'!E2781),0))</f>
        <v>0</v>
      </c>
      <c r="J2780">
        <f>IF(F2780&lt;&gt;"",MAX('DDD Model Calculations'!$D$20-'Weather Data'!F2780,0),MAX('DDD Model Calculations'!$D$20-AVERAGE('Weather Data'!F2779,'Weather Data'!F2781),0))</f>
        <v>0</v>
      </c>
      <c r="K2780">
        <f>IF(G2780&lt;&gt;"",MAX('DDD Model Calculations'!$D$20-'Weather Data'!G2780,0),MAX('DDD Model Calculations'!$D$20-AVERAGE('Weather Data'!G2779,'Weather Data'!G2781),0))</f>
        <v>0</v>
      </c>
      <c r="L2780" s="2">
        <f t="shared" si="215"/>
        <v>44418</v>
      </c>
      <c r="M2780">
        <f t="shared" si="216"/>
        <v>28273.300004057586</v>
      </c>
      <c r="N2780">
        <f t="shared" si="217"/>
        <v>29628.299986928701</v>
      </c>
      <c r="O2780">
        <f t="shared" si="218"/>
        <v>34067.200004749</v>
      </c>
      <c r="P2780">
        <f t="shared" si="219"/>
        <v>41968.150001659989</v>
      </c>
    </row>
    <row r="2781" spans="1:16" x14ac:dyDescent="0.4">
      <c r="A2781" s="1">
        <v>2021</v>
      </c>
      <c r="B2781" s="1">
        <v>8</v>
      </c>
      <c r="C2781" s="1">
        <v>11</v>
      </c>
      <c r="D2781" s="1">
        <v>27.20000076293945</v>
      </c>
      <c r="E2781" s="1">
        <v>24.89999961853027</v>
      </c>
      <c r="F2781" s="1">
        <v>26.10000038146973</v>
      </c>
      <c r="G2781" s="1">
        <v>20.20000076293945</v>
      </c>
      <c r="H2781">
        <f>IF(D2781&lt;&gt;"",MAX('DDD Model Calculations'!$D$20-'Weather Data'!D2781,0),MAX('DDD Model Calculations'!$D$20-AVERAGE('Weather Data'!D2780,'Weather Data'!D2782),0))</f>
        <v>0</v>
      </c>
      <c r="I2781">
        <f>IF(E2781&lt;&gt;"",MAX('DDD Model Calculations'!$D$20-'Weather Data'!E2781,0),MAX('DDD Model Calculations'!$D$20-AVERAGE('Weather Data'!E2780,'Weather Data'!E2782),0))</f>
        <v>0</v>
      </c>
      <c r="J2781">
        <f>IF(F2781&lt;&gt;"",MAX('DDD Model Calculations'!$D$20-'Weather Data'!F2781,0),MAX('DDD Model Calculations'!$D$20-AVERAGE('Weather Data'!F2780,'Weather Data'!F2782),0))</f>
        <v>0</v>
      </c>
      <c r="K2781">
        <f>IF(G2781&lt;&gt;"",MAX('DDD Model Calculations'!$D$20-'Weather Data'!G2781,0),MAX('DDD Model Calculations'!$D$20-AVERAGE('Weather Data'!G2780,'Weather Data'!G2782),0))</f>
        <v>0</v>
      </c>
      <c r="L2781" s="2">
        <f t="shared" si="215"/>
        <v>44419</v>
      </c>
      <c r="M2781">
        <f t="shared" si="216"/>
        <v>28273.300004057586</v>
      </c>
      <c r="N2781">
        <f t="shared" si="217"/>
        <v>29628.299986928701</v>
      </c>
      <c r="O2781">
        <f t="shared" si="218"/>
        <v>34067.200004749</v>
      </c>
      <c r="P2781">
        <f t="shared" si="219"/>
        <v>41968.150001659989</v>
      </c>
    </row>
    <row r="2782" spans="1:16" x14ac:dyDescent="0.4">
      <c r="A2782" s="1">
        <v>2021</v>
      </c>
      <c r="B2782" s="1">
        <v>8</v>
      </c>
      <c r="C2782" s="1">
        <v>12</v>
      </c>
      <c r="D2782" s="1">
        <v>26</v>
      </c>
      <c r="E2782" s="1">
        <v>24.29999923706055</v>
      </c>
      <c r="F2782" s="1">
        <v>25.60000038146973</v>
      </c>
      <c r="G2782" s="1">
        <v>17.79999923706055</v>
      </c>
      <c r="H2782">
        <f>IF(D2782&lt;&gt;"",MAX('DDD Model Calculations'!$D$20-'Weather Data'!D2782,0),MAX('DDD Model Calculations'!$D$20-AVERAGE('Weather Data'!D2781,'Weather Data'!D2783),0))</f>
        <v>0</v>
      </c>
      <c r="I2782">
        <f>IF(E2782&lt;&gt;"",MAX('DDD Model Calculations'!$D$20-'Weather Data'!E2782,0),MAX('DDD Model Calculations'!$D$20-AVERAGE('Weather Data'!E2781,'Weather Data'!E2783),0))</f>
        <v>0</v>
      </c>
      <c r="J2782">
        <f>IF(F2782&lt;&gt;"",MAX('DDD Model Calculations'!$D$20-'Weather Data'!F2782,0),MAX('DDD Model Calculations'!$D$20-AVERAGE('Weather Data'!F2781,'Weather Data'!F2783),0))</f>
        <v>0</v>
      </c>
      <c r="K2782">
        <f>IF(G2782&lt;&gt;"",MAX('DDD Model Calculations'!$D$20-'Weather Data'!G2782,0),MAX('DDD Model Calculations'!$D$20-AVERAGE('Weather Data'!G2781,'Weather Data'!G2783),0))</f>
        <v>0.20000076293944957</v>
      </c>
      <c r="L2782" s="2">
        <f t="shared" si="215"/>
        <v>44420</v>
      </c>
      <c r="M2782">
        <f t="shared" si="216"/>
        <v>28273.300004057586</v>
      </c>
      <c r="N2782">
        <f t="shared" si="217"/>
        <v>29628.299986928701</v>
      </c>
      <c r="O2782">
        <f t="shared" si="218"/>
        <v>34067.200004749</v>
      </c>
      <c r="P2782">
        <f t="shared" si="219"/>
        <v>41968.350002422929</v>
      </c>
    </row>
    <row r="2783" spans="1:16" x14ac:dyDescent="0.4">
      <c r="A2783" s="1">
        <v>2021</v>
      </c>
      <c r="B2783" s="1">
        <v>8</v>
      </c>
      <c r="C2783" s="1">
        <v>13</v>
      </c>
      <c r="D2783" s="1">
        <v>24.89999961853027</v>
      </c>
      <c r="E2783" s="1">
        <v>21.39999961853027</v>
      </c>
      <c r="F2783" s="1">
        <v>24.39999961853027</v>
      </c>
      <c r="G2783" s="1">
        <v>14.60000038146973</v>
      </c>
      <c r="H2783">
        <f>IF(D2783&lt;&gt;"",MAX('DDD Model Calculations'!$D$20-'Weather Data'!D2783,0),MAX('DDD Model Calculations'!$D$20-AVERAGE('Weather Data'!D2782,'Weather Data'!D2784),0))</f>
        <v>0</v>
      </c>
      <c r="I2783">
        <f>IF(E2783&lt;&gt;"",MAX('DDD Model Calculations'!$D$20-'Weather Data'!E2783,0),MAX('DDD Model Calculations'!$D$20-AVERAGE('Weather Data'!E2782,'Weather Data'!E2784),0))</f>
        <v>0</v>
      </c>
      <c r="J2783">
        <f>IF(F2783&lt;&gt;"",MAX('DDD Model Calculations'!$D$20-'Weather Data'!F2783,0),MAX('DDD Model Calculations'!$D$20-AVERAGE('Weather Data'!F2782,'Weather Data'!F2784),0))</f>
        <v>0</v>
      </c>
      <c r="K2783">
        <f>IF(G2783&lt;&gt;"",MAX('DDD Model Calculations'!$D$20-'Weather Data'!G2783,0),MAX('DDD Model Calculations'!$D$20-AVERAGE('Weather Data'!G2782,'Weather Data'!G2784),0))</f>
        <v>3.3999996185302699</v>
      </c>
      <c r="L2783" s="2">
        <f t="shared" si="215"/>
        <v>44421</v>
      </c>
      <c r="M2783">
        <f t="shared" si="216"/>
        <v>28273.300004057586</v>
      </c>
      <c r="N2783">
        <f t="shared" si="217"/>
        <v>29628.299986928701</v>
      </c>
      <c r="O2783">
        <f t="shared" si="218"/>
        <v>34067.200004749</v>
      </c>
      <c r="P2783">
        <f t="shared" si="219"/>
        <v>41971.750002041459</v>
      </c>
    </row>
    <row r="2784" spans="1:16" x14ac:dyDescent="0.4">
      <c r="A2784" s="1">
        <v>2021</v>
      </c>
      <c r="B2784" s="1">
        <v>8</v>
      </c>
      <c r="C2784" s="1">
        <v>14</v>
      </c>
      <c r="D2784" s="1">
        <v>20.29999923706055</v>
      </c>
      <c r="E2784" s="1">
        <v>17.29999923706055</v>
      </c>
      <c r="F2784" s="1">
        <v>18</v>
      </c>
      <c r="G2784" s="1">
        <v>15.80000019073486</v>
      </c>
      <c r="H2784">
        <f>IF(D2784&lt;&gt;"",MAX('DDD Model Calculations'!$D$20-'Weather Data'!D2784,0),MAX('DDD Model Calculations'!$D$20-AVERAGE('Weather Data'!D2783,'Weather Data'!D2785),0))</f>
        <v>0</v>
      </c>
      <c r="I2784">
        <f>IF(E2784&lt;&gt;"",MAX('DDD Model Calculations'!$D$20-'Weather Data'!E2784,0),MAX('DDD Model Calculations'!$D$20-AVERAGE('Weather Data'!E2783,'Weather Data'!E2785),0))</f>
        <v>0.70000076293944957</v>
      </c>
      <c r="J2784">
        <f>IF(F2784&lt;&gt;"",MAX('DDD Model Calculations'!$D$20-'Weather Data'!F2784,0),MAX('DDD Model Calculations'!$D$20-AVERAGE('Weather Data'!F2783,'Weather Data'!F2785),0))</f>
        <v>0</v>
      </c>
      <c r="K2784">
        <f>IF(G2784&lt;&gt;"",MAX('DDD Model Calculations'!$D$20-'Weather Data'!G2784,0),MAX('DDD Model Calculations'!$D$20-AVERAGE('Weather Data'!G2783,'Weather Data'!G2785),0))</f>
        <v>2.1999998092651403</v>
      </c>
      <c r="L2784" s="2">
        <f t="shared" si="215"/>
        <v>44422</v>
      </c>
      <c r="M2784">
        <f t="shared" si="216"/>
        <v>28273.300004057586</v>
      </c>
      <c r="N2784">
        <f t="shared" si="217"/>
        <v>29628.999987691641</v>
      </c>
      <c r="O2784">
        <f t="shared" si="218"/>
        <v>34067.200004749</v>
      </c>
      <c r="P2784">
        <f t="shared" si="219"/>
        <v>41973.950001850724</v>
      </c>
    </row>
    <row r="2785" spans="1:16" x14ac:dyDescent="0.4">
      <c r="A2785" s="1">
        <v>2021</v>
      </c>
      <c r="B2785" s="1">
        <v>8</v>
      </c>
      <c r="C2785" s="1">
        <v>15</v>
      </c>
      <c r="D2785" s="1">
        <v>18.39999961853027</v>
      </c>
      <c r="E2785" s="1">
        <v>16</v>
      </c>
      <c r="F2785" s="1">
        <v>17.5</v>
      </c>
      <c r="G2785" s="1">
        <v>21.89999961853027</v>
      </c>
      <c r="H2785">
        <f>IF(D2785&lt;&gt;"",MAX('DDD Model Calculations'!$D$20-'Weather Data'!D2785,0),MAX('DDD Model Calculations'!$D$20-AVERAGE('Weather Data'!D2784,'Weather Data'!D2786),0))</f>
        <v>0</v>
      </c>
      <c r="I2785">
        <f>IF(E2785&lt;&gt;"",MAX('DDD Model Calculations'!$D$20-'Weather Data'!E2785,0),MAX('DDD Model Calculations'!$D$20-AVERAGE('Weather Data'!E2784,'Weather Data'!E2786),0))</f>
        <v>2</v>
      </c>
      <c r="J2785">
        <f>IF(F2785&lt;&gt;"",MAX('DDD Model Calculations'!$D$20-'Weather Data'!F2785,0),MAX('DDD Model Calculations'!$D$20-AVERAGE('Weather Data'!F2784,'Weather Data'!F2786),0))</f>
        <v>0.5</v>
      </c>
      <c r="K2785">
        <f>IF(G2785&lt;&gt;"",MAX('DDD Model Calculations'!$D$20-'Weather Data'!G2785,0),MAX('DDD Model Calculations'!$D$20-AVERAGE('Weather Data'!G2784,'Weather Data'!G2786),0))</f>
        <v>0</v>
      </c>
      <c r="L2785" s="2">
        <f t="shared" si="215"/>
        <v>44423</v>
      </c>
      <c r="M2785">
        <f t="shared" si="216"/>
        <v>28273.300004057586</v>
      </c>
      <c r="N2785">
        <f t="shared" si="217"/>
        <v>29630.999987691641</v>
      </c>
      <c r="O2785">
        <f t="shared" si="218"/>
        <v>34067.700004749</v>
      </c>
      <c r="P2785">
        <f t="shared" si="219"/>
        <v>41973.950001850724</v>
      </c>
    </row>
    <row r="2786" spans="1:16" x14ac:dyDescent="0.4">
      <c r="A2786" s="1">
        <v>2021</v>
      </c>
      <c r="B2786" s="1">
        <v>8</v>
      </c>
      <c r="C2786" s="1">
        <v>16</v>
      </c>
      <c r="D2786" s="1">
        <v>19.79999923706055</v>
      </c>
      <c r="E2786" s="1">
        <v>19.29999923706055</v>
      </c>
      <c r="F2786" s="1">
        <v>17.79999923706055</v>
      </c>
      <c r="G2786" s="1">
        <v>21.60000038146973</v>
      </c>
      <c r="H2786">
        <f>IF(D2786&lt;&gt;"",MAX('DDD Model Calculations'!$D$20-'Weather Data'!D2786,0),MAX('DDD Model Calculations'!$D$20-AVERAGE('Weather Data'!D2785,'Weather Data'!D2787),0))</f>
        <v>0</v>
      </c>
      <c r="I2786">
        <f>IF(E2786&lt;&gt;"",MAX('DDD Model Calculations'!$D$20-'Weather Data'!E2786,0),MAX('DDD Model Calculations'!$D$20-AVERAGE('Weather Data'!E2785,'Weather Data'!E2787),0))</f>
        <v>0</v>
      </c>
      <c r="J2786">
        <f>IF(F2786&lt;&gt;"",MAX('DDD Model Calculations'!$D$20-'Weather Data'!F2786,0),MAX('DDD Model Calculations'!$D$20-AVERAGE('Weather Data'!F2785,'Weather Data'!F2787),0))</f>
        <v>0.20000076293944957</v>
      </c>
      <c r="K2786">
        <f>IF(G2786&lt;&gt;"",MAX('DDD Model Calculations'!$D$20-'Weather Data'!G2786,0),MAX('DDD Model Calculations'!$D$20-AVERAGE('Weather Data'!G2785,'Weather Data'!G2787),0))</f>
        <v>0</v>
      </c>
      <c r="L2786" s="2">
        <f t="shared" si="215"/>
        <v>44424</v>
      </c>
      <c r="M2786">
        <f t="shared" si="216"/>
        <v>28273.300004057586</v>
      </c>
      <c r="N2786">
        <f t="shared" si="217"/>
        <v>29630.999987691641</v>
      </c>
      <c r="O2786">
        <f t="shared" si="218"/>
        <v>34067.90000551194</v>
      </c>
      <c r="P2786">
        <f t="shared" si="219"/>
        <v>41973.950001850724</v>
      </c>
    </row>
    <row r="2787" spans="1:16" x14ac:dyDescent="0.4">
      <c r="A2787" s="1">
        <v>2021</v>
      </c>
      <c r="B2787" s="1">
        <v>8</v>
      </c>
      <c r="C2787" s="1">
        <v>17</v>
      </c>
      <c r="D2787" s="1">
        <v>24.20000076293945</v>
      </c>
      <c r="E2787" s="1">
        <v>21.20000076293945</v>
      </c>
      <c r="F2787" s="1">
        <v>19.10000038146973</v>
      </c>
      <c r="G2787" s="1">
        <v>20.10000038146973</v>
      </c>
      <c r="H2787">
        <f>IF(D2787&lt;&gt;"",MAX('DDD Model Calculations'!$D$20-'Weather Data'!D2787,0),MAX('DDD Model Calculations'!$D$20-AVERAGE('Weather Data'!D2786,'Weather Data'!D2788),0))</f>
        <v>0</v>
      </c>
      <c r="I2787">
        <f>IF(E2787&lt;&gt;"",MAX('DDD Model Calculations'!$D$20-'Weather Data'!E2787,0),MAX('DDD Model Calculations'!$D$20-AVERAGE('Weather Data'!E2786,'Weather Data'!E2788),0))</f>
        <v>0</v>
      </c>
      <c r="J2787">
        <f>IF(F2787&lt;&gt;"",MAX('DDD Model Calculations'!$D$20-'Weather Data'!F2787,0),MAX('DDD Model Calculations'!$D$20-AVERAGE('Weather Data'!F2786,'Weather Data'!F2788),0))</f>
        <v>0</v>
      </c>
      <c r="K2787">
        <f>IF(G2787&lt;&gt;"",MAX('DDD Model Calculations'!$D$20-'Weather Data'!G2787,0),MAX('DDD Model Calculations'!$D$20-AVERAGE('Weather Data'!G2786,'Weather Data'!G2788),0))</f>
        <v>0</v>
      </c>
      <c r="L2787" s="2">
        <f t="shared" si="215"/>
        <v>44425</v>
      </c>
      <c r="M2787">
        <f t="shared" si="216"/>
        <v>28273.300004057586</v>
      </c>
      <c r="N2787">
        <f t="shared" si="217"/>
        <v>29630.999987691641</v>
      </c>
      <c r="O2787">
        <f t="shared" si="218"/>
        <v>34067.90000551194</v>
      </c>
      <c r="P2787">
        <f t="shared" si="219"/>
        <v>41973.950001850724</v>
      </c>
    </row>
    <row r="2788" spans="1:16" x14ac:dyDescent="0.4">
      <c r="A2788" s="1">
        <v>2021</v>
      </c>
      <c r="B2788" s="1">
        <v>8</v>
      </c>
      <c r="C2788" s="1">
        <v>18</v>
      </c>
      <c r="D2788" s="1">
        <v>24.10000038146973</v>
      </c>
      <c r="E2788" s="1">
        <v>22</v>
      </c>
      <c r="F2788" s="1">
        <v>24.20000076293945</v>
      </c>
      <c r="G2788" s="1">
        <v>24.5</v>
      </c>
      <c r="H2788">
        <f>IF(D2788&lt;&gt;"",MAX('DDD Model Calculations'!$D$20-'Weather Data'!D2788,0),MAX('DDD Model Calculations'!$D$20-AVERAGE('Weather Data'!D2787,'Weather Data'!D2789),0))</f>
        <v>0</v>
      </c>
      <c r="I2788">
        <f>IF(E2788&lt;&gt;"",MAX('DDD Model Calculations'!$D$20-'Weather Data'!E2788,0),MAX('DDD Model Calculations'!$D$20-AVERAGE('Weather Data'!E2787,'Weather Data'!E2789),0))</f>
        <v>0</v>
      </c>
      <c r="J2788">
        <f>IF(F2788&lt;&gt;"",MAX('DDD Model Calculations'!$D$20-'Weather Data'!F2788,0),MAX('DDD Model Calculations'!$D$20-AVERAGE('Weather Data'!F2787,'Weather Data'!F2789),0))</f>
        <v>0</v>
      </c>
      <c r="K2788">
        <f>IF(G2788&lt;&gt;"",MAX('DDD Model Calculations'!$D$20-'Weather Data'!G2788,0),MAX('DDD Model Calculations'!$D$20-AVERAGE('Weather Data'!G2787,'Weather Data'!G2789),0))</f>
        <v>0</v>
      </c>
      <c r="L2788" s="2">
        <f t="shared" si="215"/>
        <v>44426</v>
      </c>
      <c r="M2788">
        <f t="shared" si="216"/>
        <v>28273.300004057586</v>
      </c>
      <c r="N2788">
        <f t="shared" si="217"/>
        <v>29630.999987691641</v>
      </c>
      <c r="O2788">
        <f t="shared" si="218"/>
        <v>34067.90000551194</v>
      </c>
      <c r="P2788">
        <f t="shared" si="219"/>
        <v>41973.950001850724</v>
      </c>
    </row>
    <row r="2789" spans="1:16" x14ac:dyDescent="0.4">
      <c r="A2789" s="1">
        <v>2021</v>
      </c>
      <c r="B2789" s="1">
        <v>8</v>
      </c>
      <c r="C2789" s="1">
        <v>19</v>
      </c>
      <c r="D2789" s="1">
        <v>25.89999961853027</v>
      </c>
      <c r="E2789" s="1">
        <v>21.89999961853027</v>
      </c>
      <c r="F2789" s="1">
        <v>23.79999923706055</v>
      </c>
      <c r="G2789" s="1">
        <v>23.39999961853027</v>
      </c>
      <c r="H2789">
        <f>IF(D2789&lt;&gt;"",MAX('DDD Model Calculations'!$D$20-'Weather Data'!D2789,0),MAX('DDD Model Calculations'!$D$20-AVERAGE('Weather Data'!D2788,'Weather Data'!D2790),0))</f>
        <v>0</v>
      </c>
      <c r="I2789">
        <f>IF(E2789&lt;&gt;"",MAX('DDD Model Calculations'!$D$20-'Weather Data'!E2789,0),MAX('DDD Model Calculations'!$D$20-AVERAGE('Weather Data'!E2788,'Weather Data'!E2790),0))</f>
        <v>0</v>
      </c>
      <c r="J2789">
        <f>IF(F2789&lt;&gt;"",MAX('DDD Model Calculations'!$D$20-'Weather Data'!F2789,0),MAX('DDD Model Calculations'!$D$20-AVERAGE('Weather Data'!F2788,'Weather Data'!F2790),0))</f>
        <v>0</v>
      </c>
      <c r="K2789">
        <f>IF(G2789&lt;&gt;"",MAX('DDD Model Calculations'!$D$20-'Weather Data'!G2789,0),MAX('DDD Model Calculations'!$D$20-AVERAGE('Weather Data'!G2788,'Weather Data'!G2790),0))</f>
        <v>0</v>
      </c>
      <c r="L2789" s="2">
        <f t="shared" si="215"/>
        <v>44427</v>
      </c>
      <c r="M2789">
        <f t="shared" si="216"/>
        <v>28273.300004057586</v>
      </c>
      <c r="N2789">
        <f t="shared" si="217"/>
        <v>29630.999987691641</v>
      </c>
      <c r="O2789">
        <f t="shared" si="218"/>
        <v>34067.90000551194</v>
      </c>
      <c r="P2789">
        <f t="shared" si="219"/>
        <v>41973.950001850724</v>
      </c>
    </row>
    <row r="2790" spans="1:16" x14ac:dyDescent="0.4">
      <c r="A2790" s="1">
        <v>2021</v>
      </c>
      <c r="B2790" s="1">
        <v>8</v>
      </c>
      <c r="C2790" s="1">
        <v>20</v>
      </c>
      <c r="D2790" s="1">
        <v>24.70000076293945</v>
      </c>
      <c r="E2790" s="1">
        <v>21.20000076293945</v>
      </c>
      <c r="F2790" s="1">
        <v>24.89999961853027</v>
      </c>
      <c r="G2790" s="1">
        <v>23.10000038146973</v>
      </c>
      <c r="H2790">
        <f>IF(D2790&lt;&gt;"",MAX('DDD Model Calculations'!$D$20-'Weather Data'!D2790,0),MAX('DDD Model Calculations'!$D$20-AVERAGE('Weather Data'!D2789,'Weather Data'!D2791),0))</f>
        <v>0</v>
      </c>
      <c r="I2790">
        <f>IF(E2790&lt;&gt;"",MAX('DDD Model Calculations'!$D$20-'Weather Data'!E2790,0),MAX('DDD Model Calculations'!$D$20-AVERAGE('Weather Data'!E2789,'Weather Data'!E2791),0))</f>
        <v>0</v>
      </c>
      <c r="J2790">
        <f>IF(F2790&lt;&gt;"",MAX('DDD Model Calculations'!$D$20-'Weather Data'!F2790,0),MAX('DDD Model Calculations'!$D$20-AVERAGE('Weather Data'!F2789,'Weather Data'!F2791),0))</f>
        <v>0</v>
      </c>
      <c r="K2790">
        <f>IF(G2790&lt;&gt;"",MAX('DDD Model Calculations'!$D$20-'Weather Data'!G2790,0),MAX('DDD Model Calculations'!$D$20-AVERAGE('Weather Data'!G2789,'Weather Data'!G2791),0))</f>
        <v>0</v>
      </c>
      <c r="L2790" s="2">
        <f t="shared" si="215"/>
        <v>44428</v>
      </c>
      <c r="M2790">
        <f t="shared" si="216"/>
        <v>28273.300004057586</v>
      </c>
      <c r="N2790">
        <f t="shared" si="217"/>
        <v>29630.999987691641</v>
      </c>
      <c r="O2790">
        <f t="shared" si="218"/>
        <v>34067.90000551194</v>
      </c>
      <c r="P2790">
        <f t="shared" si="219"/>
        <v>41973.950001850724</v>
      </c>
    </row>
    <row r="2791" spans="1:16" x14ac:dyDescent="0.4">
      <c r="A2791" s="1">
        <v>2021</v>
      </c>
      <c r="B2791" s="1">
        <v>8</v>
      </c>
      <c r="C2791" s="1">
        <v>21</v>
      </c>
      <c r="D2791" s="1">
        <v>26.20000076293945</v>
      </c>
      <c r="E2791" s="1">
        <v>23.20000076293945</v>
      </c>
      <c r="F2791" s="1">
        <v>26.10000038146973</v>
      </c>
      <c r="G2791" s="1">
        <v>20</v>
      </c>
      <c r="H2791">
        <f>IF(D2791&lt;&gt;"",MAX('DDD Model Calculations'!$D$20-'Weather Data'!D2791,0),MAX('DDD Model Calculations'!$D$20-AVERAGE('Weather Data'!D2790,'Weather Data'!D2792),0))</f>
        <v>0</v>
      </c>
      <c r="I2791">
        <f>IF(E2791&lt;&gt;"",MAX('DDD Model Calculations'!$D$20-'Weather Data'!E2791,0),MAX('DDD Model Calculations'!$D$20-AVERAGE('Weather Data'!E2790,'Weather Data'!E2792),0))</f>
        <v>0</v>
      </c>
      <c r="J2791">
        <f>IF(F2791&lt;&gt;"",MAX('DDD Model Calculations'!$D$20-'Weather Data'!F2791,0),MAX('DDD Model Calculations'!$D$20-AVERAGE('Weather Data'!F2790,'Weather Data'!F2792),0))</f>
        <v>0</v>
      </c>
      <c r="K2791">
        <f>IF(G2791&lt;&gt;"",MAX('DDD Model Calculations'!$D$20-'Weather Data'!G2791,0),MAX('DDD Model Calculations'!$D$20-AVERAGE('Weather Data'!G2790,'Weather Data'!G2792),0))</f>
        <v>0</v>
      </c>
      <c r="L2791" s="2">
        <f t="shared" si="215"/>
        <v>44429</v>
      </c>
      <c r="M2791">
        <f t="shared" si="216"/>
        <v>28273.300004057586</v>
      </c>
      <c r="N2791">
        <f t="shared" si="217"/>
        <v>29630.999987691641</v>
      </c>
      <c r="O2791">
        <f t="shared" si="218"/>
        <v>34067.90000551194</v>
      </c>
      <c r="P2791">
        <f t="shared" si="219"/>
        <v>41973.950001850724</v>
      </c>
    </row>
    <row r="2792" spans="1:16" x14ac:dyDescent="0.4">
      <c r="A2792" s="1">
        <v>2021</v>
      </c>
      <c r="B2792" s="1">
        <v>8</v>
      </c>
      <c r="C2792" s="1">
        <v>22</v>
      </c>
      <c r="D2792" s="1">
        <v>25.79999923706055</v>
      </c>
      <c r="E2792" s="1">
        <v>23.5</v>
      </c>
      <c r="F2792" s="1">
        <v>26.10000038146973</v>
      </c>
      <c r="G2792" s="1">
        <v>15.10000038146973</v>
      </c>
      <c r="H2792">
        <f>IF(D2792&lt;&gt;"",MAX('DDD Model Calculations'!$D$20-'Weather Data'!D2792,0),MAX('DDD Model Calculations'!$D$20-AVERAGE('Weather Data'!D2791,'Weather Data'!D2793),0))</f>
        <v>0</v>
      </c>
      <c r="I2792">
        <f>IF(E2792&lt;&gt;"",MAX('DDD Model Calculations'!$D$20-'Weather Data'!E2792,0),MAX('DDD Model Calculations'!$D$20-AVERAGE('Weather Data'!E2791,'Weather Data'!E2793),0))</f>
        <v>0</v>
      </c>
      <c r="J2792">
        <f>IF(F2792&lt;&gt;"",MAX('DDD Model Calculations'!$D$20-'Weather Data'!F2792,0),MAX('DDD Model Calculations'!$D$20-AVERAGE('Weather Data'!F2791,'Weather Data'!F2793),0))</f>
        <v>0</v>
      </c>
      <c r="K2792">
        <f>IF(G2792&lt;&gt;"",MAX('DDD Model Calculations'!$D$20-'Weather Data'!G2792,0),MAX('DDD Model Calculations'!$D$20-AVERAGE('Weather Data'!G2791,'Weather Data'!G2793),0))</f>
        <v>2.8999996185302699</v>
      </c>
      <c r="L2792" s="2">
        <f t="shared" si="215"/>
        <v>44430</v>
      </c>
      <c r="M2792">
        <f t="shared" si="216"/>
        <v>28273.300004057586</v>
      </c>
      <c r="N2792">
        <f t="shared" si="217"/>
        <v>29630.999987691641</v>
      </c>
      <c r="O2792">
        <f t="shared" si="218"/>
        <v>34067.90000551194</v>
      </c>
      <c r="P2792">
        <f t="shared" si="219"/>
        <v>41976.850001469254</v>
      </c>
    </row>
    <row r="2793" spans="1:16" x14ac:dyDescent="0.4">
      <c r="A2793" s="1">
        <v>2021</v>
      </c>
      <c r="B2793" s="1">
        <v>8</v>
      </c>
      <c r="C2793" s="1">
        <v>23</v>
      </c>
      <c r="D2793" s="1">
        <v>26.79999923706055</v>
      </c>
      <c r="E2793" s="1">
        <v>23.20000076293945</v>
      </c>
      <c r="F2793" s="1">
        <v>24.89999961853027</v>
      </c>
      <c r="G2793" s="1">
        <v>22.89999961853027</v>
      </c>
      <c r="H2793">
        <f>IF(D2793&lt;&gt;"",MAX('DDD Model Calculations'!$D$20-'Weather Data'!D2793,0),MAX('DDD Model Calculations'!$D$20-AVERAGE('Weather Data'!D2792,'Weather Data'!D2794),0))</f>
        <v>0</v>
      </c>
      <c r="I2793">
        <f>IF(E2793&lt;&gt;"",MAX('DDD Model Calculations'!$D$20-'Weather Data'!E2793,0),MAX('DDD Model Calculations'!$D$20-AVERAGE('Weather Data'!E2792,'Weather Data'!E2794),0))</f>
        <v>0</v>
      </c>
      <c r="J2793">
        <f>IF(F2793&lt;&gt;"",MAX('DDD Model Calculations'!$D$20-'Weather Data'!F2793,0),MAX('DDD Model Calculations'!$D$20-AVERAGE('Weather Data'!F2792,'Weather Data'!F2794),0))</f>
        <v>0</v>
      </c>
      <c r="K2793">
        <f>IF(G2793&lt;&gt;"",MAX('DDD Model Calculations'!$D$20-'Weather Data'!G2793,0),MAX('DDD Model Calculations'!$D$20-AVERAGE('Weather Data'!G2792,'Weather Data'!G2794),0))</f>
        <v>0</v>
      </c>
      <c r="L2793" s="2">
        <f t="shared" si="215"/>
        <v>44431</v>
      </c>
      <c r="M2793">
        <f t="shared" si="216"/>
        <v>28273.300004057586</v>
      </c>
      <c r="N2793">
        <f t="shared" si="217"/>
        <v>29630.999987691641</v>
      </c>
      <c r="O2793">
        <f t="shared" si="218"/>
        <v>34067.90000551194</v>
      </c>
      <c r="P2793">
        <f t="shared" si="219"/>
        <v>41976.850001469254</v>
      </c>
    </row>
    <row r="2794" spans="1:16" x14ac:dyDescent="0.4">
      <c r="A2794" s="1">
        <v>2021</v>
      </c>
      <c r="B2794" s="1">
        <v>8</v>
      </c>
      <c r="C2794" s="1">
        <v>24</v>
      </c>
      <c r="D2794" s="1">
        <v>26.5</v>
      </c>
      <c r="E2794" s="1">
        <v>23.5</v>
      </c>
      <c r="F2794" s="1">
        <v>25.79999923706055</v>
      </c>
      <c r="G2794" s="1">
        <v>16.20000076293945</v>
      </c>
      <c r="H2794">
        <f>IF(D2794&lt;&gt;"",MAX('DDD Model Calculations'!$D$20-'Weather Data'!D2794,0),MAX('DDD Model Calculations'!$D$20-AVERAGE('Weather Data'!D2793,'Weather Data'!D2795),0))</f>
        <v>0</v>
      </c>
      <c r="I2794">
        <f>IF(E2794&lt;&gt;"",MAX('DDD Model Calculations'!$D$20-'Weather Data'!E2794,0),MAX('DDD Model Calculations'!$D$20-AVERAGE('Weather Data'!E2793,'Weather Data'!E2795),0))</f>
        <v>0</v>
      </c>
      <c r="J2794">
        <f>IF(F2794&lt;&gt;"",MAX('DDD Model Calculations'!$D$20-'Weather Data'!F2794,0),MAX('DDD Model Calculations'!$D$20-AVERAGE('Weather Data'!F2793,'Weather Data'!F2795),0))</f>
        <v>0</v>
      </c>
      <c r="K2794">
        <f>IF(G2794&lt;&gt;"",MAX('DDD Model Calculations'!$D$20-'Weather Data'!G2794,0),MAX('DDD Model Calculations'!$D$20-AVERAGE('Weather Data'!G2793,'Weather Data'!G2795),0))</f>
        <v>1.7999992370605504</v>
      </c>
      <c r="L2794" s="2">
        <f t="shared" si="215"/>
        <v>44432</v>
      </c>
      <c r="M2794">
        <f t="shared" si="216"/>
        <v>28273.300004057586</v>
      </c>
      <c r="N2794">
        <f t="shared" si="217"/>
        <v>29630.999987691641</v>
      </c>
      <c r="O2794">
        <f t="shared" si="218"/>
        <v>34067.90000551194</v>
      </c>
      <c r="P2794">
        <f t="shared" si="219"/>
        <v>41978.650000706315</v>
      </c>
    </row>
    <row r="2795" spans="1:16" x14ac:dyDescent="0.4">
      <c r="A2795" s="1">
        <v>2021</v>
      </c>
      <c r="B2795" s="1">
        <v>8</v>
      </c>
      <c r="C2795" s="1">
        <v>25</v>
      </c>
      <c r="D2795" s="1">
        <v>27.29999923706055</v>
      </c>
      <c r="E2795" s="1">
        <v>24.10000038146973</v>
      </c>
      <c r="F2795" s="1">
        <v>25.5</v>
      </c>
      <c r="G2795" s="1">
        <v>19.20000076293945</v>
      </c>
      <c r="H2795">
        <f>IF(D2795&lt;&gt;"",MAX('DDD Model Calculations'!$D$20-'Weather Data'!D2795,0),MAX('DDD Model Calculations'!$D$20-AVERAGE('Weather Data'!D2794,'Weather Data'!D2796),0))</f>
        <v>0</v>
      </c>
      <c r="I2795">
        <f>IF(E2795&lt;&gt;"",MAX('DDD Model Calculations'!$D$20-'Weather Data'!E2795,0),MAX('DDD Model Calculations'!$D$20-AVERAGE('Weather Data'!E2794,'Weather Data'!E2796),0))</f>
        <v>0</v>
      </c>
      <c r="J2795">
        <f>IF(F2795&lt;&gt;"",MAX('DDD Model Calculations'!$D$20-'Weather Data'!F2795,0),MAX('DDD Model Calculations'!$D$20-AVERAGE('Weather Data'!F2794,'Weather Data'!F2796),0))</f>
        <v>0</v>
      </c>
      <c r="K2795">
        <f>IF(G2795&lt;&gt;"",MAX('DDD Model Calculations'!$D$20-'Weather Data'!G2795,0),MAX('DDD Model Calculations'!$D$20-AVERAGE('Weather Data'!G2794,'Weather Data'!G2796),0))</f>
        <v>0</v>
      </c>
      <c r="L2795" s="2">
        <f t="shared" si="215"/>
        <v>44433</v>
      </c>
      <c r="M2795">
        <f t="shared" si="216"/>
        <v>28273.300004057586</v>
      </c>
      <c r="N2795">
        <f t="shared" si="217"/>
        <v>29630.999987691641</v>
      </c>
      <c r="O2795">
        <f t="shared" si="218"/>
        <v>34067.90000551194</v>
      </c>
      <c r="P2795">
        <f t="shared" si="219"/>
        <v>41978.650000706315</v>
      </c>
    </row>
    <row r="2796" spans="1:16" x14ac:dyDescent="0.4">
      <c r="A2796" s="1">
        <v>2021</v>
      </c>
      <c r="B2796" s="1">
        <v>8</v>
      </c>
      <c r="C2796" s="1">
        <v>26</v>
      </c>
      <c r="D2796" s="1">
        <v>27.10000038146973</v>
      </c>
      <c r="E2796" s="1">
        <v>25.10000038146973</v>
      </c>
      <c r="F2796" s="1">
        <v>26.60000038146973</v>
      </c>
      <c r="G2796" s="1">
        <v>14.5</v>
      </c>
      <c r="H2796">
        <f>IF(D2796&lt;&gt;"",MAX('DDD Model Calculations'!$D$20-'Weather Data'!D2796,0),MAX('DDD Model Calculations'!$D$20-AVERAGE('Weather Data'!D2795,'Weather Data'!D2797),0))</f>
        <v>0</v>
      </c>
      <c r="I2796">
        <f>IF(E2796&lt;&gt;"",MAX('DDD Model Calculations'!$D$20-'Weather Data'!E2796,0),MAX('DDD Model Calculations'!$D$20-AVERAGE('Weather Data'!E2795,'Weather Data'!E2797),0))</f>
        <v>0</v>
      </c>
      <c r="J2796">
        <f>IF(F2796&lt;&gt;"",MAX('DDD Model Calculations'!$D$20-'Weather Data'!F2796,0),MAX('DDD Model Calculations'!$D$20-AVERAGE('Weather Data'!F2795,'Weather Data'!F2797),0))</f>
        <v>0</v>
      </c>
      <c r="K2796">
        <f>IF(G2796&lt;&gt;"",MAX('DDD Model Calculations'!$D$20-'Weather Data'!G2796,0),MAX('DDD Model Calculations'!$D$20-AVERAGE('Weather Data'!G2795,'Weather Data'!G2797),0))</f>
        <v>3.5</v>
      </c>
      <c r="L2796" s="2">
        <f t="shared" si="215"/>
        <v>44434</v>
      </c>
      <c r="M2796">
        <f t="shared" si="216"/>
        <v>28273.300004057586</v>
      </c>
      <c r="N2796">
        <f t="shared" si="217"/>
        <v>29630.999987691641</v>
      </c>
      <c r="O2796">
        <f t="shared" si="218"/>
        <v>34067.90000551194</v>
      </c>
      <c r="P2796">
        <f t="shared" si="219"/>
        <v>41982.150000706315</v>
      </c>
    </row>
    <row r="2797" spans="1:16" x14ac:dyDescent="0.4">
      <c r="A2797" s="1">
        <v>2021</v>
      </c>
      <c r="B2797" s="1">
        <v>8</v>
      </c>
      <c r="C2797" s="1">
        <v>27</v>
      </c>
      <c r="D2797" s="1">
        <v>23.39999961853027</v>
      </c>
      <c r="E2797" s="1">
        <v>22.79999923706055</v>
      </c>
      <c r="F2797" s="1">
        <v>20.60000038146973</v>
      </c>
      <c r="G2797" s="1">
        <v>16.10000038146973</v>
      </c>
      <c r="H2797">
        <f>IF(D2797&lt;&gt;"",MAX('DDD Model Calculations'!$D$20-'Weather Data'!D2797,0),MAX('DDD Model Calculations'!$D$20-AVERAGE('Weather Data'!D2796,'Weather Data'!D2798),0))</f>
        <v>0</v>
      </c>
      <c r="I2797">
        <f>IF(E2797&lt;&gt;"",MAX('DDD Model Calculations'!$D$20-'Weather Data'!E2797,0),MAX('DDD Model Calculations'!$D$20-AVERAGE('Weather Data'!E2796,'Weather Data'!E2798),0))</f>
        <v>0</v>
      </c>
      <c r="J2797">
        <f>IF(F2797&lt;&gt;"",MAX('DDD Model Calculations'!$D$20-'Weather Data'!F2797,0),MAX('DDD Model Calculations'!$D$20-AVERAGE('Weather Data'!F2796,'Weather Data'!F2798),0))</f>
        <v>0</v>
      </c>
      <c r="K2797">
        <f>IF(G2797&lt;&gt;"",MAX('DDD Model Calculations'!$D$20-'Weather Data'!G2797,0),MAX('DDD Model Calculations'!$D$20-AVERAGE('Weather Data'!G2796,'Weather Data'!G2798),0))</f>
        <v>1.8999996185302699</v>
      </c>
      <c r="L2797" s="2">
        <f t="shared" si="215"/>
        <v>44435</v>
      </c>
      <c r="M2797">
        <f t="shared" si="216"/>
        <v>28273.300004057586</v>
      </c>
      <c r="N2797">
        <f t="shared" si="217"/>
        <v>29630.999987691641</v>
      </c>
      <c r="O2797">
        <f t="shared" si="218"/>
        <v>34067.90000551194</v>
      </c>
      <c r="P2797">
        <f t="shared" si="219"/>
        <v>41984.050000324845</v>
      </c>
    </row>
    <row r="2798" spans="1:16" x14ac:dyDescent="0.4">
      <c r="A2798" s="1">
        <v>2021</v>
      </c>
      <c r="B2798" s="1">
        <v>8</v>
      </c>
      <c r="C2798" s="1">
        <v>28</v>
      </c>
      <c r="D2798" s="1">
        <v>23.39999961853027</v>
      </c>
      <c r="E2798" s="1">
        <v>23.70000076293945</v>
      </c>
      <c r="F2798" s="1">
        <v>17.39999961853027</v>
      </c>
      <c r="G2798" s="1">
        <v>18.5</v>
      </c>
      <c r="H2798">
        <f>IF(D2798&lt;&gt;"",MAX('DDD Model Calculations'!$D$20-'Weather Data'!D2798,0),MAX('DDD Model Calculations'!$D$20-AVERAGE('Weather Data'!D2797,'Weather Data'!D2799),0))</f>
        <v>0</v>
      </c>
      <c r="I2798">
        <f>IF(E2798&lt;&gt;"",MAX('DDD Model Calculations'!$D$20-'Weather Data'!E2798,0),MAX('DDD Model Calculations'!$D$20-AVERAGE('Weather Data'!E2797,'Weather Data'!E2799),0))</f>
        <v>0</v>
      </c>
      <c r="J2798">
        <f>IF(F2798&lt;&gt;"",MAX('DDD Model Calculations'!$D$20-'Weather Data'!F2798,0),MAX('DDD Model Calculations'!$D$20-AVERAGE('Weather Data'!F2797,'Weather Data'!F2799),0))</f>
        <v>0.60000038146973012</v>
      </c>
      <c r="K2798">
        <f>IF(G2798&lt;&gt;"",MAX('DDD Model Calculations'!$D$20-'Weather Data'!G2798,0),MAX('DDD Model Calculations'!$D$20-AVERAGE('Weather Data'!G2797,'Weather Data'!G2799),0))</f>
        <v>0</v>
      </c>
      <c r="L2798" s="2">
        <f t="shared" si="215"/>
        <v>44436</v>
      </c>
      <c r="M2798">
        <f t="shared" si="216"/>
        <v>28273.300004057586</v>
      </c>
      <c r="N2798">
        <f t="shared" si="217"/>
        <v>29630.999987691641</v>
      </c>
      <c r="O2798">
        <f t="shared" si="218"/>
        <v>34068.500005893409</v>
      </c>
      <c r="P2798">
        <f t="shared" si="219"/>
        <v>41984.050000324845</v>
      </c>
    </row>
    <row r="2799" spans="1:16" x14ac:dyDescent="0.4">
      <c r="A2799" s="1">
        <v>2021</v>
      </c>
      <c r="B2799" s="1">
        <v>8</v>
      </c>
      <c r="C2799" s="1">
        <v>29</v>
      </c>
      <c r="D2799" s="1">
        <v>26.60000038146973</v>
      </c>
      <c r="E2799" s="1">
        <v>24.70000076293945</v>
      </c>
      <c r="F2799" s="1">
        <v>21.10000038146973</v>
      </c>
      <c r="G2799" s="1">
        <v>19.79999923706055</v>
      </c>
      <c r="H2799">
        <f>IF(D2799&lt;&gt;"",MAX('DDD Model Calculations'!$D$20-'Weather Data'!D2799,0),MAX('DDD Model Calculations'!$D$20-AVERAGE('Weather Data'!D2798,'Weather Data'!D2800),0))</f>
        <v>0</v>
      </c>
      <c r="I2799">
        <f>IF(E2799&lt;&gt;"",MAX('DDD Model Calculations'!$D$20-'Weather Data'!E2799,0),MAX('DDD Model Calculations'!$D$20-AVERAGE('Weather Data'!E2798,'Weather Data'!E2800),0))</f>
        <v>0</v>
      </c>
      <c r="J2799">
        <f>IF(F2799&lt;&gt;"",MAX('DDD Model Calculations'!$D$20-'Weather Data'!F2799,0),MAX('DDD Model Calculations'!$D$20-AVERAGE('Weather Data'!F2798,'Weather Data'!F2800),0))</f>
        <v>0</v>
      </c>
      <c r="K2799">
        <f>IF(G2799&lt;&gt;"",MAX('DDD Model Calculations'!$D$20-'Weather Data'!G2799,0),MAX('DDD Model Calculations'!$D$20-AVERAGE('Weather Data'!G2798,'Weather Data'!G2800),0))</f>
        <v>0</v>
      </c>
      <c r="L2799" s="2">
        <f t="shared" si="215"/>
        <v>44437</v>
      </c>
      <c r="M2799">
        <f t="shared" si="216"/>
        <v>28273.300004057586</v>
      </c>
      <c r="N2799">
        <f t="shared" si="217"/>
        <v>29630.999987691641</v>
      </c>
      <c r="O2799">
        <f t="shared" si="218"/>
        <v>34068.500005893409</v>
      </c>
      <c r="P2799">
        <f t="shared" si="219"/>
        <v>41984.050000324845</v>
      </c>
    </row>
    <row r="2800" spans="1:16" x14ac:dyDescent="0.4">
      <c r="A2800" s="1">
        <v>2021</v>
      </c>
      <c r="B2800" s="1">
        <v>8</v>
      </c>
      <c r="C2800" s="1">
        <v>30</v>
      </c>
      <c r="D2800" s="1">
        <v>23.39999961853027</v>
      </c>
      <c r="E2800" s="1">
        <v>21.29999923706055</v>
      </c>
      <c r="F2800" s="1">
        <v>22.60000038146973</v>
      </c>
      <c r="G2800" s="1">
        <v>17.70000076293945</v>
      </c>
      <c r="H2800">
        <f>IF(D2800&lt;&gt;"",MAX('DDD Model Calculations'!$D$20-'Weather Data'!D2800,0),MAX('DDD Model Calculations'!$D$20-AVERAGE('Weather Data'!D2799,'Weather Data'!D2801),0))</f>
        <v>0</v>
      </c>
      <c r="I2800">
        <f>IF(E2800&lt;&gt;"",MAX('DDD Model Calculations'!$D$20-'Weather Data'!E2800,0),MAX('DDD Model Calculations'!$D$20-AVERAGE('Weather Data'!E2799,'Weather Data'!E2801),0))</f>
        <v>0</v>
      </c>
      <c r="J2800">
        <f>IF(F2800&lt;&gt;"",MAX('DDD Model Calculations'!$D$20-'Weather Data'!F2800,0),MAX('DDD Model Calculations'!$D$20-AVERAGE('Weather Data'!F2799,'Weather Data'!F2801),0))</f>
        <v>0</v>
      </c>
      <c r="K2800">
        <f>IF(G2800&lt;&gt;"",MAX('DDD Model Calculations'!$D$20-'Weather Data'!G2800,0),MAX('DDD Model Calculations'!$D$20-AVERAGE('Weather Data'!G2799,'Weather Data'!G2801),0))</f>
        <v>0.29999923706055043</v>
      </c>
      <c r="L2800" s="2">
        <f t="shared" si="215"/>
        <v>44438</v>
      </c>
      <c r="M2800">
        <f t="shared" si="216"/>
        <v>28273.300004057586</v>
      </c>
      <c r="N2800">
        <f t="shared" si="217"/>
        <v>29630.999987691641</v>
      </c>
      <c r="O2800">
        <f t="shared" si="218"/>
        <v>34068.500005893409</v>
      </c>
      <c r="P2800">
        <f t="shared" si="219"/>
        <v>41984.349999561906</v>
      </c>
    </row>
    <row r="2801" spans="1:16" x14ac:dyDescent="0.4">
      <c r="A2801" s="1">
        <v>2021</v>
      </c>
      <c r="B2801" s="1">
        <v>8</v>
      </c>
      <c r="C2801" s="1">
        <v>31</v>
      </c>
      <c r="D2801" s="1">
        <v>21.10000038146973</v>
      </c>
      <c r="E2801" s="1">
        <v>19.20000076293945</v>
      </c>
      <c r="F2801" s="1">
        <v>19.70000076293945</v>
      </c>
      <c r="G2801" s="1">
        <v>15.10000038146973</v>
      </c>
      <c r="H2801">
        <f>IF(D2801&lt;&gt;"",MAX('DDD Model Calculations'!$D$20-'Weather Data'!D2801,0),MAX('DDD Model Calculations'!$D$20-AVERAGE('Weather Data'!D2800,'Weather Data'!D2802),0))</f>
        <v>0</v>
      </c>
      <c r="I2801">
        <f>IF(E2801&lt;&gt;"",MAX('DDD Model Calculations'!$D$20-'Weather Data'!E2801,0),MAX('DDD Model Calculations'!$D$20-AVERAGE('Weather Data'!E2800,'Weather Data'!E2802),0))</f>
        <v>0</v>
      </c>
      <c r="J2801">
        <f>IF(F2801&lt;&gt;"",MAX('DDD Model Calculations'!$D$20-'Weather Data'!F2801,0),MAX('DDD Model Calculations'!$D$20-AVERAGE('Weather Data'!F2800,'Weather Data'!F2802),0))</f>
        <v>0</v>
      </c>
      <c r="K2801">
        <f>IF(G2801&lt;&gt;"",MAX('DDD Model Calculations'!$D$20-'Weather Data'!G2801,0),MAX('DDD Model Calculations'!$D$20-AVERAGE('Weather Data'!G2800,'Weather Data'!G2802),0))</f>
        <v>2.8999996185302699</v>
      </c>
      <c r="L2801" s="2">
        <f t="shared" si="215"/>
        <v>44439</v>
      </c>
      <c r="M2801">
        <f t="shared" si="216"/>
        <v>28273.300004057586</v>
      </c>
      <c r="N2801">
        <f t="shared" si="217"/>
        <v>29630.999987691641</v>
      </c>
      <c r="O2801">
        <f t="shared" si="218"/>
        <v>34068.500005893409</v>
      </c>
      <c r="P2801">
        <f t="shared" si="219"/>
        <v>41987.249999180436</v>
      </c>
    </row>
    <row r="2802" spans="1:16" x14ac:dyDescent="0.4">
      <c r="A2802" s="1">
        <v>2021</v>
      </c>
      <c r="B2802" s="1">
        <v>9</v>
      </c>
      <c r="C2802" s="1">
        <v>1</v>
      </c>
      <c r="D2802" s="1">
        <v>19.89999961853027</v>
      </c>
      <c r="E2802" s="1">
        <v>17.60000038146973</v>
      </c>
      <c r="F2802" s="1">
        <v>17.5</v>
      </c>
      <c r="G2802" s="1">
        <v>14.5</v>
      </c>
      <c r="H2802">
        <f>IF(D2802&lt;&gt;"",MAX('DDD Model Calculations'!$D$20-'Weather Data'!D2802,0),MAX('DDD Model Calculations'!$D$20-AVERAGE('Weather Data'!D2801,'Weather Data'!D2803),0))</f>
        <v>0</v>
      </c>
      <c r="I2802">
        <f>IF(E2802&lt;&gt;"",MAX('DDD Model Calculations'!$D$20-'Weather Data'!E2802,0),MAX('DDD Model Calculations'!$D$20-AVERAGE('Weather Data'!E2801,'Weather Data'!E2803),0))</f>
        <v>0.39999961853026988</v>
      </c>
      <c r="J2802">
        <f>IF(F2802&lt;&gt;"",MAX('DDD Model Calculations'!$D$20-'Weather Data'!F2802,0),MAX('DDD Model Calculations'!$D$20-AVERAGE('Weather Data'!F2801,'Weather Data'!F2803),0))</f>
        <v>0.5</v>
      </c>
      <c r="K2802">
        <f>IF(G2802&lt;&gt;"",MAX('DDD Model Calculations'!$D$20-'Weather Data'!G2802,0),MAX('DDD Model Calculations'!$D$20-AVERAGE('Weather Data'!G2801,'Weather Data'!G2803),0))</f>
        <v>3.5</v>
      </c>
      <c r="L2802" s="2">
        <f t="shared" si="215"/>
        <v>44440</v>
      </c>
      <c r="M2802">
        <f t="shared" si="216"/>
        <v>28273.300004057586</v>
      </c>
      <c r="N2802">
        <f t="shared" si="217"/>
        <v>29631.399987310171</v>
      </c>
      <c r="O2802">
        <f t="shared" si="218"/>
        <v>34069.000005893409</v>
      </c>
      <c r="P2802">
        <f t="shared" si="219"/>
        <v>41990.749999180436</v>
      </c>
    </row>
    <row r="2803" spans="1:16" x14ac:dyDescent="0.4">
      <c r="A2803" s="1">
        <v>2021</v>
      </c>
      <c r="B2803" s="1">
        <v>9</v>
      </c>
      <c r="C2803" s="1">
        <v>2</v>
      </c>
      <c r="D2803" s="1">
        <v>16.89999961853027</v>
      </c>
      <c r="E2803" s="1">
        <v>15.60000038146973</v>
      </c>
      <c r="F2803" s="1">
        <v>13.5</v>
      </c>
      <c r="G2803" s="1">
        <v>13.60000038146973</v>
      </c>
      <c r="H2803">
        <f>IF(D2803&lt;&gt;"",MAX('DDD Model Calculations'!$D$20-'Weather Data'!D2803,0),MAX('DDD Model Calculations'!$D$20-AVERAGE('Weather Data'!D2802,'Weather Data'!D2804),0))</f>
        <v>1.1000003814697301</v>
      </c>
      <c r="I2803">
        <f>IF(E2803&lt;&gt;"",MAX('DDD Model Calculations'!$D$20-'Weather Data'!E2803,0),MAX('DDD Model Calculations'!$D$20-AVERAGE('Weather Data'!E2802,'Weather Data'!E2804),0))</f>
        <v>2.3999996185302699</v>
      </c>
      <c r="J2803">
        <f>IF(F2803&lt;&gt;"",MAX('DDD Model Calculations'!$D$20-'Weather Data'!F2803,0),MAX('DDD Model Calculations'!$D$20-AVERAGE('Weather Data'!F2802,'Weather Data'!F2804),0))</f>
        <v>4.5</v>
      </c>
      <c r="K2803">
        <f>IF(G2803&lt;&gt;"",MAX('DDD Model Calculations'!$D$20-'Weather Data'!G2803,0),MAX('DDD Model Calculations'!$D$20-AVERAGE('Weather Data'!G2802,'Weather Data'!G2804),0))</f>
        <v>4.3999996185302699</v>
      </c>
      <c r="L2803" s="2">
        <f t="shared" si="215"/>
        <v>44441</v>
      </c>
      <c r="M2803">
        <f t="shared" si="216"/>
        <v>28274.400004439056</v>
      </c>
      <c r="N2803">
        <f t="shared" si="217"/>
        <v>29633.799986928701</v>
      </c>
      <c r="O2803">
        <f t="shared" si="218"/>
        <v>34073.500005893409</v>
      </c>
      <c r="P2803">
        <f t="shared" si="219"/>
        <v>41995.149998798966</v>
      </c>
    </row>
    <row r="2804" spans="1:16" x14ac:dyDescent="0.4">
      <c r="A2804" s="1">
        <v>2021</v>
      </c>
      <c r="B2804" s="1">
        <v>9</v>
      </c>
      <c r="C2804" s="1">
        <v>3</v>
      </c>
      <c r="D2804" s="1">
        <v>18</v>
      </c>
      <c r="E2804" s="1">
        <v>15.30000019073486</v>
      </c>
      <c r="F2804" s="1">
        <v>17</v>
      </c>
      <c r="G2804" s="1">
        <v>18.70000076293945</v>
      </c>
      <c r="H2804">
        <f>IF(D2804&lt;&gt;"",MAX('DDD Model Calculations'!$D$20-'Weather Data'!D2804,0),MAX('DDD Model Calculations'!$D$20-AVERAGE('Weather Data'!D2803,'Weather Data'!D2805),0))</f>
        <v>0</v>
      </c>
      <c r="I2804">
        <f>IF(E2804&lt;&gt;"",MAX('DDD Model Calculations'!$D$20-'Weather Data'!E2804,0),MAX('DDD Model Calculations'!$D$20-AVERAGE('Weather Data'!E2803,'Weather Data'!E2805),0))</f>
        <v>2.6999998092651403</v>
      </c>
      <c r="J2804">
        <f>IF(F2804&lt;&gt;"",MAX('DDD Model Calculations'!$D$20-'Weather Data'!F2804,0),MAX('DDD Model Calculations'!$D$20-AVERAGE('Weather Data'!F2803,'Weather Data'!F2805),0))</f>
        <v>1</v>
      </c>
      <c r="K2804">
        <f>IF(G2804&lt;&gt;"",MAX('DDD Model Calculations'!$D$20-'Weather Data'!G2804,0),MAX('DDD Model Calculations'!$D$20-AVERAGE('Weather Data'!G2803,'Weather Data'!G2805),0))</f>
        <v>0</v>
      </c>
      <c r="L2804" s="2">
        <f t="shared" si="215"/>
        <v>44442</v>
      </c>
      <c r="M2804">
        <f t="shared" si="216"/>
        <v>28274.400004439056</v>
      </c>
      <c r="N2804">
        <f t="shared" si="217"/>
        <v>29636.499986737967</v>
      </c>
      <c r="O2804">
        <f t="shared" si="218"/>
        <v>34074.500005893409</v>
      </c>
      <c r="P2804">
        <f t="shared" si="219"/>
        <v>41995.149998798966</v>
      </c>
    </row>
    <row r="2805" spans="1:16" x14ac:dyDescent="0.4">
      <c r="A2805" s="1">
        <v>2021</v>
      </c>
      <c r="B2805" s="1">
        <v>9</v>
      </c>
      <c r="C2805" s="1">
        <v>4</v>
      </c>
      <c r="D2805" s="1">
        <v>19.20000076293945</v>
      </c>
      <c r="E2805" s="1">
        <v>17.79999923706055</v>
      </c>
      <c r="F2805" s="1">
        <v>16.79999923706055</v>
      </c>
      <c r="G2805" s="1">
        <v>17.89999961853027</v>
      </c>
      <c r="H2805">
        <f>IF(D2805&lt;&gt;"",MAX('DDD Model Calculations'!$D$20-'Weather Data'!D2805,0),MAX('DDD Model Calculations'!$D$20-AVERAGE('Weather Data'!D2804,'Weather Data'!D2806),0))</f>
        <v>0</v>
      </c>
      <c r="I2805">
        <f>IF(E2805&lt;&gt;"",MAX('DDD Model Calculations'!$D$20-'Weather Data'!E2805,0),MAX('DDD Model Calculations'!$D$20-AVERAGE('Weather Data'!E2804,'Weather Data'!E2806),0))</f>
        <v>0.20000076293944957</v>
      </c>
      <c r="J2805">
        <f>IF(F2805&lt;&gt;"",MAX('DDD Model Calculations'!$D$20-'Weather Data'!F2805,0),MAX('DDD Model Calculations'!$D$20-AVERAGE('Weather Data'!F2804,'Weather Data'!F2806),0))</f>
        <v>1.2000007629394496</v>
      </c>
      <c r="K2805">
        <f>IF(G2805&lt;&gt;"",MAX('DDD Model Calculations'!$D$20-'Weather Data'!G2805,0),MAX('DDD Model Calculations'!$D$20-AVERAGE('Weather Data'!G2804,'Weather Data'!G2806),0))</f>
        <v>0.10000038146973012</v>
      </c>
      <c r="L2805" s="2">
        <f t="shared" si="215"/>
        <v>44443</v>
      </c>
      <c r="M2805">
        <f t="shared" si="216"/>
        <v>28274.400004439056</v>
      </c>
      <c r="N2805">
        <f t="shared" si="217"/>
        <v>29636.699987500906</v>
      </c>
      <c r="O2805">
        <f t="shared" si="218"/>
        <v>34075.700006656349</v>
      </c>
      <c r="P2805">
        <f t="shared" si="219"/>
        <v>41995.249999180436</v>
      </c>
    </row>
    <row r="2806" spans="1:16" x14ac:dyDescent="0.4">
      <c r="A2806" s="1">
        <v>2021</v>
      </c>
      <c r="B2806" s="1">
        <v>9</v>
      </c>
      <c r="C2806" s="1">
        <v>5</v>
      </c>
      <c r="D2806" s="1">
        <v>20.79999923706055</v>
      </c>
      <c r="E2806" s="1">
        <v>19.60000038146973</v>
      </c>
      <c r="F2806" s="1">
        <v>18.89999961853027</v>
      </c>
      <c r="G2806" s="1">
        <v>14.60000038146973</v>
      </c>
      <c r="H2806">
        <f>IF(D2806&lt;&gt;"",MAX('DDD Model Calculations'!$D$20-'Weather Data'!D2806,0),MAX('DDD Model Calculations'!$D$20-AVERAGE('Weather Data'!D2805,'Weather Data'!D2807),0))</f>
        <v>0</v>
      </c>
      <c r="I2806">
        <f>IF(E2806&lt;&gt;"",MAX('DDD Model Calculations'!$D$20-'Weather Data'!E2806,0),MAX('DDD Model Calculations'!$D$20-AVERAGE('Weather Data'!E2805,'Weather Data'!E2807),0))</f>
        <v>0</v>
      </c>
      <c r="J2806">
        <f>IF(F2806&lt;&gt;"",MAX('DDD Model Calculations'!$D$20-'Weather Data'!F2806,0),MAX('DDD Model Calculations'!$D$20-AVERAGE('Weather Data'!F2805,'Weather Data'!F2807),0))</f>
        <v>0</v>
      </c>
      <c r="K2806">
        <f>IF(G2806&lt;&gt;"",MAX('DDD Model Calculations'!$D$20-'Weather Data'!G2806,0),MAX('DDD Model Calculations'!$D$20-AVERAGE('Weather Data'!G2805,'Weather Data'!G2807),0))</f>
        <v>3.3999996185302699</v>
      </c>
      <c r="L2806" s="2">
        <f t="shared" si="215"/>
        <v>44444</v>
      </c>
      <c r="M2806">
        <f t="shared" si="216"/>
        <v>28274.400004439056</v>
      </c>
      <c r="N2806">
        <f t="shared" si="217"/>
        <v>29636.699987500906</v>
      </c>
      <c r="O2806">
        <f t="shared" si="218"/>
        <v>34075.700006656349</v>
      </c>
      <c r="P2806">
        <f t="shared" si="219"/>
        <v>41998.649998798966</v>
      </c>
    </row>
    <row r="2807" spans="1:16" x14ac:dyDescent="0.4">
      <c r="A2807" s="1">
        <v>2021</v>
      </c>
      <c r="B2807" s="1">
        <v>9</v>
      </c>
      <c r="C2807" s="1">
        <v>6</v>
      </c>
      <c r="D2807" s="1">
        <v>18.5</v>
      </c>
      <c r="E2807" s="1">
        <v>15.80000019073486</v>
      </c>
      <c r="F2807" s="1">
        <v>17</v>
      </c>
      <c r="G2807" s="1">
        <v>13.89999961853027</v>
      </c>
      <c r="H2807">
        <f>IF(D2807&lt;&gt;"",MAX('DDD Model Calculations'!$D$20-'Weather Data'!D2807,0),MAX('DDD Model Calculations'!$D$20-AVERAGE('Weather Data'!D2806,'Weather Data'!D2808),0))</f>
        <v>0</v>
      </c>
      <c r="I2807">
        <f>IF(E2807&lt;&gt;"",MAX('DDD Model Calculations'!$D$20-'Weather Data'!E2807,0),MAX('DDD Model Calculations'!$D$20-AVERAGE('Weather Data'!E2806,'Weather Data'!E2808),0))</f>
        <v>2.1999998092651403</v>
      </c>
      <c r="J2807">
        <f>IF(F2807&lt;&gt;"",MAX('DDD Model Calculations'!$D$20-'Weather Data'!F2807,0),MAX('DDD Model Calculations'!$D$20-AVERAGE('Weather Data'!F2806,'Weather Data'!F2808),0))</f>
        <v>1</v>
      </c>
      <c r="K2807">
        <f>IF(G2807&lt;&gt;"",MAX('DDD Model Calculations'!$D$20-'Weather Data'!G2807,0),MAX('DDD Model Calculations'!$D$20-AVERAGE('Weather Data'!G2806,'Weather Data'!G2808),0))</f>
        <v>4.1000003814697301</v>
      </c>
      <c r="L2807" s="2">
        <f t="shared" si="215"/>
        <v>44445</v>
      </c>
      <c r="M2807">
        <f t="shared" si="216"/>
        <v>28274.400004439056</v>
      </c>
      <c r="N2807">
        <f t="shared" si="217"/>
        <v>29638.899987310171</v>
      </c>
      <c r="O2807">
        <f t="shared" si="218"/>
        <v>34076.700006656349</v>
      </c>
      <c r="P2807">
        <f t="shared" si="219"/>
        <v>42002.749999180436</v>
      </c>
    </row>
    <row r="2808" spans="1:16" x14ac:dyDescent="0.4">
      <c r="A2808" s="1">
        <v>2021</v>
      </c>
      <c r="B2808" s="1">
        <v>9</v>
      </c>
      <c r="C2808" s="1">
        <v>7</v>
      </c>
      <c r="D2808" s="1">
        <v>19.29999923706055</v>
      </c>
      <c r="E2808" s="1">
        <v>17.70000076293945</v>
      </c>
      <c r="F2808" s="1">
        <v>16.70000076293945</v>
      </c>
      <c r="G2808" s="1">
        <v>16.79999923706055</v>
      </c>
      <c r="H2808">
        <f>IF(D2808&lt;&gt;"",MAX('DDD Model Calculations'!$D$20-'Weather Data'!D2808,0),MAX('DDD Model Calculations'!$D$20-AVERAGE('Weather Data'!D2807,'Weather Data'!D2809),0))</f>
        <v>0</v>
      </c>
      <c r="I2808">
        <f>IF(E2808&lt;&gt;"",MAX('DDD Model Calculations'!$D$20-'Weather Data'!E2808,0),MAX('DDD Model Calculations'!$D$20-AVERAGE('Weather Data'!E2807,'Weather Data'!E2809),0))</f>
        <v>0.29999923706055043</v>
      </c>
      <c r="J2808">
        <f>IF(F2808&lt;&gt;"",MAX('DDD Model Calculations'!$D$20-'Weather Data'!F2808,0),MAX('DDD Model Calculations'!$D$20-AVERAGE('Weather Data'!F2807,'Weather Data'!F2809),0))</f>
        <v>1.2999992370605504</v>
      </c>
      <c r="K2808">
        <f>IF(G2808&lt;&gt;"",MAX('DDD Model Calculations'!$D$20-'Weather Data'!G2808,0),MAX('DDD Model Calculations'!$D$20-AVERAGE('Weather Data'!G2807,'Weather Data'!G2809),0))</f>
        <v>1.2000007629394496</v>
      </c>
      <c r="L2808" s="2">
        <f t="shared" si="215"/>
        <v>44446</v>
      </c>
      <c r="M2808">
        <f t="shared" si="216"/>
        <v>28274.400004439056</v>
      </c>
      <c r="N2808">
        <f t="shared" si="217"/>
        <v>29639.199986547232</v>
      </c>
      <c r="O2808">
        <f t="shared" si="218"/>
        <v>34078.000005893409</v>
      </c>
      <c r="P2808">
        <f t="shared" si="219"/>
        <v>42003.949999943376</v>
      </c>
    </row>
    <row r="2809" spans="1:16" x14ac:dyDescent="0.4">
      <c r="A2809" s="1">
        <v>2021</v>
      </c>
      <c r="B2809" s="1">
        <v>9</v>
      </c>
      <c r="C2809" s="1">
        <v>8</v>
      </c>
      <c r="D2809" s="1">
        <v>20</v>
      </c>
      <c r="E2809" s="1">
        <v>18.79999923706055</v>
      </c>
      <c r="F2809" s="1">
        <v>19.89999961853027</v>
      </c>
      <c r="G2809" s="1">
        <v>15.89999961853027</v>
      </c>
      <c r="H2809">
        <f>IF(D2809&lt;&gt;"",MAX('DDD Model Calculations'!$D$20-'Weather Data'!D2809,0),MAX('DDD Model Calculations'!$D$20-AVERAGE('Weather Data'!D2808,'Weather Data'!D2810),0))</f>
        <v>0</v>
      </c>
      <c r="I2809">
        <f>IF(E2809&lt;&gt;"",MAX('DDD Model Calculations'!$D$20-'Weather Data'!E2809,0),MAX('DDD Model Calculations'!$D$20-AVERAGE('Weather Data'!E2808,'Weather Data'!E2810),0))</f>
        <v>0</v>
      </c>
      <c r="J2809">
        <f>IF(F2809&lt;&gt;"",MAX('DDD Model Calculations'!$D$20-'Weather Data'!F2809,0),MAX('DDD Model Calculations'!$D$20-AVERAGE('Weather Data'!F2808,'Weather Data'!F2810),0))</f>
        <v>0</v>
      </c>
      <c r="K2809">
        <f>IF(G2809&lt;&gt;"",MAX('DDD Model Calculations'!$D$20-'Weather Data'!G2809,0),MAX('DDD Model Calculations'!$D$20-AVERAGE('Weather Data'!G2808,'Weather Data'!G2810),0))</f>
        <v>2.1000003814697301</v>
      </c>
      <c r="L2809" s="2">
        <f t="shared" si="215"/>
        <v>44447</v>
      </c>
      <c r="M2809">
        <f t="shared" si="216"/>
        <v>28274.400004439056</v>
      </c>
      <c r="N2809">
        <f t="shared" si="217"/>
        <v>29639.199986547232</v>
      </c>
      <c r="O2809">
        <f t="shared" si="218"/>
        <v>34078.000005893409</v>
      </c>
      <c r="P2809">
        <f t="shared" si="219"/>
        <v>42006.050000324845</v>
      </c>
    </row>
    <row r="2810" spans="1:16" x14ac:dyDescent="0.4">
      <c r="A2810" s="1">
        <v>2021</v>
      </c>
      <c r="B2810" s="1">
        <v>9</v>
      </c>
      <c r="C2810" s="1">
        <v>9</v>
      </c>
      <c r="D2810" s="1">
        <v>17.20000076293945</v>
      </c>
      <c r="E2810" s="1">
        <v>14.89999961853027</v>
      </c>
      <c r="F2810" s="1">
        <v>17</v>
      </c>
      <c r="G2810" s="1">
        <v>14.5</v>
      </c>
      <c r="H2810">
        <f>IF(D2810&lt;&gt;"",MAX('DDD Model Calculations'!$D$20-'Weather Data'!D2810,0),MAX('DDD Model Calculations'!$D$20-AVERAGE('Weather Data'!D2809,'Weather Data'!D2811),0))</f>
        <v>0.79999923706055043</v>
      </c>
      <c r="I2810">
        <f>IF(E2810&lt;&gt;"",MAX('DDD Model Calculations'!$D$20-'Weather Data'!E2810,0),MAX('DDD Model Calculations'!$D$20-AVERAGE('Weather Data'!E2809,'Weather Data'!E2811),0))</f>
        <v>3.1000003814697301</v>
      </c>
      <c r="J2810">
        <f>IF(F2810&lt;&gt;"",MAX('DDD Model Calculations'!$D$20-'Weather Data'!F2810,0),MAX('DDD Model Calculations'!$D$20-AVERAGE('Weather Data'!F2809,'Weather Data'!F2811),0))</f>
        <v>1</v>
      </c>
      <c r="K2810">
        <f>IF(G2810&lt;&gt;"",MAX('DDD Model Calculations'!$D$20-'Weather Data'!G2810,0),MAX('DDD Model Calculations'!$D$20-AVERAGE('Weather Data'!G2809,'Weather Data'!G2811),0))</f>
        <v>3.5</v>
      </c>
      <c r="L2810" s="2">
        <f t="shared" si="215"/>
        <v>44448</v>
      </c>
      <c r="M2810">
        <f t="shared" si="216"/>
        <v>28275.200003676116</v>
      </c>
      <c r="N2810">
        <f t="shared" si="217"/>
        <v>29642.299986928701</v>
      </c>
      <c r="O2810">
        <f t="shared" si="218"/>
        <v>34079.000005893409</v>
      </c>
      <c r="P2810">
        <f t="shared" si="219"/>
        <v>42009.550000324845</v>
      </c>
    </row>
    <row r="2811" spans="1:16" x14ac:dyDescent="0.4">
      <c r="A2811" s="1">
        <v>2021</v>
      </c>
      <c r="B2811" s="1">
        <v>9</v>
      </c>
      <c r="C2811" s="1">
        <v>10</v>
      </c>
      <c r="D2811" s="1">
        <v>17.89999961853027</v>
      </c>
      <c r="E2811" s="1">
        <v>15.5</v>
      </c>
      <c r="F2811" s="1">
        <v>16.29999923706055</v>
      </c>
      <c r="G2811" s="1">
        <v>14.80000019073486</v>
      </c>
      <c r="H2811">
        <f>IF(D2811&lt;&gt;"",MAX('DDD Model Calculations'!$D$20-'Weather Data'!D2811,0),MAX('DDD Model Calculations'!$D$20-AVERAGE('Weather Data'!D2810,'Weather Data'!D2812),0))</f>
        <v>0.10000038146973012</v>
      </c>
      <c r="I2811">
        <f>IF(E2811&lt;&gt;"",MAX('DDD Model Calculations'!$D$20-'Weather Data'!E2811,0),MAX('DDD Model Calculations'!$D$20-AVERAGE('Weather Data'!E2810,'Weather Data'!E2812),0))</f>
        <v>2.5</v>
      </c>
      <c r="J2811">
        <f>IF(F2811&lt;&gt;"",MAX('DDD Model Calculations'!$D$20-'Weather Data'!F2811,0),MAX('DDD Model Calculations'!$D$20-AVERAGE('Weather Data'!F2810,'Weather Data'!F2812),0))</f>
        <v>1.7000007629394496</v>
      </c>
      <c r="K2811">
        <f>IF(G2811&lt;&gt;"",MAX('DDD Model Calculations'!$D$20-'Weather Data'!G2811,0),MAX('DDD Model Calculations'!$D$20-AVERAGE('Weather Data'!G2810,'Weather Data'!G2812),0))</f>
        <v>3.1999998092651403</v>
      </c>
      <c r="L2811" s="2">
        <f t="shared" si="215"/>
        <v>44449</v>
      </c>
      <c r="M2811">
        <f t="shared" si="216"/>
        <v>28275.300004057586</v>
      </c>
      <c r="N2811">
        <f t="shared" si="217"/>
        <v>29644.799986928701</v>
      </c>
      <c r="O2811">
        <f t="shared" si="218"/>
        <v>34080.700006656349</v>
      </c>
      <c r="P2811">
        <f t="shared" si="219"/>
        <v>42012.75000013411</v>
      </c>
    </row>
    <row r="2812" spans="1:16" x14ac:dyDescent="0.4">
      <c r="A2812" s="1">
        <v>2021</v>
      </c>
      <c r="B2812" s="1">
        <v>9</v>
      </c>
      <c r="C2812" s="1">
        <v>11</v>
      </c>
      <c r="D2812" s="1">
        <v>19.5</v>
      </c>
      <c r="E2812" s="1">
        <v>18.10000038146973</v>
      </c>
      <c r="F2812" s="1">
        <v>16.60000038146973</v>
      </c>
      <c r="G2812" s="1">
        <v>16.39999961853027</v>
      </c>
      <c r="H2812">
        <f>IF(D2812&lt;&gt;"",MAX('DDD Model Calculations'!$D$20-'Weather Data'!D2812,0),MAX('DDD Model Calculations'!$D$20-AVERAGE('Weather Data'!D2811,'Weather Data'!D2813),0))</f>
        <v>0</v>
      </c>
      <c r="I2812">
        <f>IF(E2812&lt;&gt;"",MAX('DDD Model Calculations'!$D$20-'Weather Data'!E2812,0),MAX('DDD Model Calculations'!$D$20-AVERAGE('Weather Data'!E2811,'Weather Data'!E2813),0))</f>
        <v>0</v>
      </c>
      <c r="J2812">
        <f>IF(F2812&lt;&gt;"",MAX('DDD Model Calculations'!$D$20-'Weather Data'!F2812,0),MAX('DDD Model Calculations'!$D$20-AVERAGE('Weather Data'!F2811,'Weather Data'!F2813),0))</f>
        <v>1.3999996185302699</v>
      </c>
      <c r="K2812">
        <f>IF(G2812&lt;&gt;"",MAX('DDD Model Calculations'!$D$20-'Weather Data'!G2812,0),MAX('DDD Model Calculations'!$D$20-AVERAGE('Weather Data'!G2811,'Weather Data'!G2813),0))</f>
        <v>1.6000003814697301</v>
      </c>
      <c r="L2812" s="2">
        <f t="shared" si="215"/>
        <v>44450</v>
      </c>
      <c r="M2812">
        <f t="shared" si="216"/>
        <v>28275.300004057586</v>
      </c>
      <c r="N2812">
        <f t="shared" si="217"/>
        <v>29644.799986928701</v>
      </c>
      <c r="O2812">
        <f t="shared" si="218"/>
        <v>34082.100006274879</v>
      </c>
      <c r="P2812">
        <f t="shared" si="219"/>
        <v>42014.35000051558</v>
      </c>
    </row>
    <row r="2813" spans="1:16" x14ac:dyDescent="0.4">
      <c r="A2813" s="1">
        <v>2021</v>
      </c>
      <c r="B2813" s="1">
        <v>9</v>
      </c>
      <c r="C2813" s="1">
        <v>12</v>
      </c>
      <c r="D2813" s="1">
        <v>19.79999923706055</v>
      </c>
      <c r="E2813" s="1">
        <v>19.29999923706055</v>
      </c>
      <c r="F2813" s="1">
        <v>18.70000076293945</v>
      </c>
      <c r="G2813" s="1">
        <v>12.69999980926514</v>
      </c>
      <c r="H2813">
        <f>IF(D2813&lt;&gt;"",MAX('DDD Model Calculations'!$D$20-'Weather Data'!D2813,0),MAX('DDD Model Calculations'!$D$20-AVERAGE('Weather Data'!D2812,'Weather Data'!D2814),0))</f>
        <v>0</v>
      </c>
      <c r="I2813">
        <f>IF(E2813&lt;&gt;"",MAX('DDD Model Calculations'!$D$20-'Weather Data'!E2813,0),MAX('DDD Model Calculations'!$D$20-AVERAGE('Weather Data'!E2812,'Weather Data'!E2814),0))</f>
        <v>0</v>
      </c>
      <c r="J2813">
        <f>IF(F2813&lt;&gt;"",MAX('DDD Model Calculations'!$D$20-'Weather Data'!F2813,0),MAX('DDD Model Calculations'!$D$20-AVERAGE('Weather Data'!F2812,'Weather Data'!F2814),0))</f>
        <v>0</v>
      </c>
      <c r="K2813">
        <f>IF(G2813&lt;&gt;"",MAX('DDD Model Calculations'!$D$20-'Weather Data'!G2813,0),MAX('DDD Model Calculations'!$D$20-AVERAGE('Weather Data'!G2812,'Weather Data'!G2814),0))</f>
        <v>5.3000001907348597</v>
      </c>
      <c r="L2813" s="2">
        <f t="shared" si="215"/>
        <v>44451</v>
      </c>
      <c r="M2813">
        <f t="shared" si="216"/>
        <v>28275.300004057586</v>
      </c>
      <c r="N2813">
        <f t="shared" si="217"/>
        <v>29644.799986928701</v>
      </c>
      <c r="O2813">
        <f t="shared" si="218"/>
        <v>34082.100006274879</v>
      </c>
      <c r="P2813">
        <f t="shared" si="219"/>
        <v>42019.650000706315</v>
      </c>
    </row>
    <row r="2814" spans="1:16" x14ac:dyDescent="0.4">
      <c r="A2814" s="1">
        <v>2021</v>
      </c>
      <c r="B2814" s="1">
        <v>9</v>
      </c>
      <c r="C2814" s="1">
        <v>13</v>
      </c>
      <c r="D2814" s="1">
        <v>17.89999961853027</v>
      </c>
      <c r="E2814" s="1">
        <v>16</v>
      </c>
      <c r="F2814" s="1">
        <v>16.29999923706055</v>
      </c>
      <c r="G2814" s="1">
        <v>11.10000038146973</v>
      </c>
      <c r="H2814">
        <f>IF(D2814&lt;&gt;"",MAX('DDD Model Calculations'!$D$20-'Weather Data'!D2814,0),MAX('DDD Model Calculations'!$D$20-AVERAGE('Weather Data'!D2813,'Weather Data'!D2815),0))</f>
        <v>0.10000038146973012</v>
      </c>
      <c r="I2814">
        <f>IF(E2814&lt;&gt;"",MAX('DDD Model Calculations'!$D$20-'Weather Data'!E2814,0),MAX('DDD Model Calculations'!$D$20-AVERAGE('Weather Data'!E2813,'Weather Data'!E2815),0))</f>
        <v>2</v>
      </c>
      <c r="J2814">
        <f>IF(F2814&lt;&gt;"",MAX('DDD Model Calculations'!$D$20-'Weather Data'!F2814,0),MAX('DDD Model Calculations'!$D$20-AVERAGE('Weather Data'!F2813,'Weather Data'!F2815),0))</f>
        <v>1.7000007629394496</v>
      </c>
      <c r="K2814">
        <f>IF(G2814&lt;&gt;"",MAX('DDD Model Calculations'!$D$20-'Weather Data'!G2814,0),MAX('DDD Model Calculations'!$D$20-AVERAGE('Weather Data'!G2813,'Weather Data'!G2815),0))</f>
        <v>6.8999996185302699</v>
      </c>
      <c r="L2814" s="2">
        <f t="shared" si="215"/>
        <v>44452</v>
      </c>
      <c r="M2814">
        <f t="shared" si="216"/>
        <v>28275.400004439056</v>
      </c>
      <c r="N2814">
        <f t="shared" si="217"/>
        <v>29646.799986928701</v>
      </c>
      <c r="O2814">
        <f t="shared" si="218"/>
        <v>34083.800007037818</v>
      </c>
      <c r="P2814">
        <f t="shared" si="219"/>
        <v>42026.550000324845</v>
      </c>
    </row>
    <row r="2815" spans="1:16" x14ac:dyDescent="0.4">
      <c r="A2815" s="1">
        <v>2021</v>
      </c>
      <c r="B2815" s="1">
        <v>9</v>
      </c>
      <c r="C2815" s="1">
        <v>14</v>
      </c>
      <c r="D2815" s="1">
        <v>22</v>
      </c>
      <c r="E2815" s="1">
        <v>21.29999923706055</v>
      </c>
      <c r="F2815" s="1">
        <v>15.89999961853027</v>
      </c>
      <c r="G2815" s="1">
        <v>14.10000038146973</v>
      </c>
      <c r="H2815">
        <f>IF(D2815&lt;&gt;"",MAX('DDD Model Calculations'!$D$20-'Weather Data'!D2815,0),MAX('DDD Model Calculations'!$D$20-AVERAGE('Weather Data'!D2814,'Weather Data'!D2816),0))</f>
        <v>0</v>
      </c>
      <c r="I2815">
        <f>IF(E2815&lt;&gt;"",MAX('DDD Model Calculations'!$D$20-'Weather Data'!E2815,0),MAX('DDD Model Calculations'!$D$20-AVERAGE('Weather Data'!E2814,'Weather Data'!E2816),0))</f>
        <v>0</v>
      </c>
      <c r="J2815">
        <f>IF(F2815&lt;&gt;"",MAX('DDD Model Calculations'!$D$20-'Weather Data'!F2815,0),MAX('DDD Model Calculations'!$D$20-AVERAGE('Weather Data'!F2814,'Weather Data'!F2816),0))</f>
        <v>2.1000003814697301</v>
      </c>
      <c r="K2815">
        <f>IF(G2815&lt;&gt;"",MAX('DDD Model Calculations'!$D$20-'Weather Data'!G2815,0),MAX('DDD Model Calculations'!$D$20-AVERAGE('Weather Data'!G2814,'Weather Data'!G2816),0))</f>
        <v>3.8999996185302699</v>
      </c>
      <c r="L2815" s="2">
        <f t="shared" si="215"/>
        <v>44453</v>
      </c>
      <c r="M2815">
        <f t="shared" si="216"/>
        <v>28275.400004439056</v>
      </c>
      <c r="N2815">
        <f t="shared" si="217"/>
        <v>29646.799986928701</v>
      </c>
      <c r="O2815">
        <f t="shared" si="218"/>
        <v>34085.900007419288</v>
      </c>
      <c r="P2815">
        <f t="shared" si="219"/>
        <v>42030.449999943376</v>
      </c>
    </row>
    <row r="2816" spans="1:16" x14ac:dyDescent="0.4">
      <c r="A2816" s="1">
        <v>2021</v>
      </c>
      <c r="B2816" s="1">
        <v>9</v>
      </c>
      <c r="C2816" s="1">
        <v>15</v>
      </c>
      <c r="D2816" s="1">
        <v>18.60000038146973</v>
      </c>
      <c r="E2816" s="1">
        <v>17.29999923706055</v>
      </c>
      <c r="F2816" s="1">
        <v>15</v>
      </c>
      <c r="G2816" s="1">
        <v>13.30000019073486</v>
      </c>
      <c r="H2816">
        <f>IF(D2816&lt;&gt;"",MAX('DDD Model Calculations'!$D$20-'Weather Data'!D2816,0),MAX('DDD Model Calculations'!$D$20-AVERAGE('Weather Data'!D2815,'Weather Data'!D2817),0))</f>
        <v>0</v>
      </c>
      <c r="I2816">
        <f>IF(E2816&lt;&gt;"",MAX('DDD Model Calculations'!$D$20-'Weather Data'!E2816,0),MAX('DDD Model Calculations'!$D$20-AVERAGE('Weather Data'!E2815,'Weather Data'!E2817),0))</f>
        <v>0.70000076293944957</v>
      </c>
      <c r="J2816">
        <f>IF(F2816&lt;&gt;"",MAX('DDD Model Calculations'!$D$20-'Weather Data'!F2816,0),MAX('DDD Model Calculations'!$D$20-AVERAGE('Weather Data'!F2815,'Weather Data'!F2817),0))</f>
        <v>3</v>
      </c>
      <c r="K2816">
        <f>IF(G2816&lt;&gt;"",MAX('DDD Model Calculations'!$D$20-'Weather Data'!G2816,0),MAX('DDD Model Calculations'!$D$20-AVERAGE('Weather Data'!G2815,'Weather Data'!G2817),0))</f>
        <v>4.6999998092651403</v>
      </c>
      <c r="L2816" s="2">
        <f t="shared" si="215"/>
        <v>44454</v>
      </c>
      <c r="M2816">
        <f t="shared" si="216"/>
        <v>28275.400004439056</v>
      </c>
      <c r="N2816">
        <f t="shared" si="217"/>
        <v>29647.499987691641</v>
      </c>
      <c r="O2816">
        <f t="shared" si="218"/>
        <v>34088.900007419288</v>
      </c>
      <c r="P2816">
        <f t="shared" si="219"/>
        <v>42035.149999752641</v>
      </c>
    </row>
    <row r="2817" spans="1:16" x14ac:dyDescent="0.4">
      <c r="A2817" s="1">
        <v>2021</v>
      </c>
      <c r="B2817" s="1">
        <v>9</v>
      </c>
      <c r="C2817" s="1">
        <v>16</v>
      </c>
      <c r="D2817" s="1">
        <v>18</v>
      </c>
      <c r="E2817" s="1">
        <v>17.5</v>
      </c>
      <c r="F2817" s="1">
        <v>15.89999961853027</v>
      </c>
      <c r="G2817" s="1">
        <v>17.79999923706055</v>
      </c>
      <c r="H2817">
        <f>IF(D2817&lt;&gt;"",MAX('DDD Model Calculations'!$D$20-'Weather Data'!D2817,0),MAX('DDD Model Calculations'!$D$20-AVERAGE('Weather Data'!D2816,'Weather Data'!D2818),0))</f>
        <v>0</v>
      </c>
      <c r="I2817">
        <f>IF(E2817&lt;&gt;"",MAX('DDD Model Calculations'!$D$20-'Weather Data'!E2817,0),MAX('DDD Model Calculations'!$D$20-AVERAGE('Weather Data'!E2816,'Weather Data'!E2818),0))</f>
        <v>0.5</v>
      </c>
      <c r="J2817">
        <f>IF(F2817&lt;&gt;"",MAX('DDD Model Calculations'!$D$20-'Weather Data'!F2817,0),MAX('DDD Model Calculations'!$D$20-AVERAGE('Weather Data'!F2816,'Weather Data'!F2818),0))</f>
        <v>2.1000003814697301</v>
      </c>
      <c r="K2817">
        <f>IF(G2817&lt;&gt;"",MAX('DDD Model Calculations'!$D$20-'Weather Data'!G2817,0),MAX('DDD Model Calculations'!$D$20-AVERAGE('Weather Data'!G2816,'Weather Data'!G2818),0))</f>
        <v>0.20000076293944957</v>
      </c>
      <c r="L2817" s="2">
        <f t="shared" si="215"/>
        <v>44455</v>
      </c>
      <c r="M2817">
        <f t="shared" si="216"/>
        <v>28275.400004439056</v>
      </c>
      <c r="N2817">
        <f t="shared" si="217"/>
        <v>29647.999987691641</v>
      </c>
      <c r="O2817">
        <f t="shared" si="218"/>
        <v>34091.000007800758</v>
      </c>
      <c r="P2817">
        <f t="shared" si="219"/>
        <v>42035.35000051558</v>
      </c>
    </row>
    <row r="2818" spans="1:16" x14ac:dyDescent="0.4">
      <c r="A2818" s="1">
        <v>2021</v>
      </c>
      <c r="B2818" s="1">
        <v>9</v>
      </c>
      <c r="C2818" s="1">
        <v>17</v>
      </c>
      <c r="D2818" s="1">
        <v>19.79999923706055</v>
      </c>
      <c r="E2818" s="1">
        <v>19.5</v>
      </c>
      <c r="F2818" s="1">
        <v>17.70000076293945</v>
      </c>
      <c r="G2818" s="1">
        <v>12.5</v>
      </c>
      <c r="H2818">
        <f>IF(D2818&lt;&gt;"",MAX('DDD Model Calculations'!$D$20-'Weather Data'!D2818,0),MAX('DDD Model Calculations'!$D$20-AVERAGE('Weather Data'!D2817,'Weather Data'!D2819),0))</f>
        <v>0</v>
      </c>
      <c r="I2818">
        <f>IF(E2818&lt;&gt;"",MAX('DDD Model Calculations'!$D$20-'Weather Data'!E2818,0),MAX('DDD Model Calculations'!$D$20-AVERAGE('Weather Data'!E2817,'Weather Data'!E2819),0))</f>
        <v>0</v>
      </c>
      <c r="J2818">
        <f>IF(F2818&lt;&gt;"",MAX('DDD Model Calculations'!$D$20-'Weather Data'!F2818,0),MAX('DDD Model Calculations'!$D$20-AVERAGE('Weather Data'!F2817,'Weather Data'!F2819),0))</f>
        <v>0.29999923706055043</v>
      </c>
      <c r="K2818">
        <f>IF(G2818&lt;&gt;"",MAX('DDD Model Calculations'!$D$20-'Weather Data'!G2818,0),MAX('DDD Model Calculations'!$D$20-AVERAGE('Weather Data'!G2817,'Weather Data'!G2819),0))</f>
        <v>5.5</v>
      </c>
      <c r="L2818" s="2">
        <f t="shared" ref="L2818:L2881" si="220">DATE(A2818,B2818,C2818)</f>
        <v>44456</v>
      </c>
      <c r="M2818">
        <f t="shared" si="216"/>
        <v>28275.400004439056</v>
      </c>
      <c r="N2818">
        <f t="shared" si="217"/>
        <v>29647.999987691641</v>
      </c>
      <c r="O2818">
        <f t="shared" si="218"/>
        <v>34091.300007037818</v>
      </c>
      <c r="P2818">
        <f t="shared" si="219"/>
        <v>42040.85000051558</v>
      </c>
    </row>
    <row r="2819" spans="1:16" x14ac:dyDescent="0.4">
      <c r="A2819" s="1">
        <v>2021</v>
      </c>
      <c r="B2819" s="1">
        <v>9</v>
      </c>
      <c r="C2819" s="1">
        <v>18</v>
      </c>
      <c r="D2819" s="1">
        <v>18</v>
      </c>
      <c r="E2819" s="1">
        <v>16.10000038146973</v>
      </c>
      <c r="F2819" s="1">
        <v>17.5</v>
      </c>
      <c r="G2819" s="1">
        <v>11.30000019073486</v>
      </c>
      <c r="H2819">
        <f>IF(D2819&lt;&gt;"",MAX('DDD Model Calculations'!$D$20-'Weather Data'!D2819,0),MAX('DDD Model Calculations'!$D$20-AVERAGE('Weather Data'!D2818,'Weather Data'!D2820),0))</f>
        <v>0</v>
      </c>
      <c r="I2819">
        <f>IF(E2819&lt;&gt;"",MAX('DDD Model Calculations'!$D$20-'Weather Data'!E2819,0),MAX('DDD Model Calculations'!$D$20-AVERAGE('Weather Data'!E2818,'Weather Data'!E2820),0))</f>
        <v>1.8999996185302699</v>
      </c>
      <c r="J2819">
        <f>IF(F2819&lt;&gt;"",MAX('DDD Model Calculations'!$D$20-'Weather Data'!F2819,0),MAX('DDD Model Calculations'!$D$20-AVERAGE('Weather Data'!F2818,'Weather Data'!F2820),0))</f>
        <v>0.5</v>
      </c>
      <c r="K2819">
        <f>IF(G2819&lt;&gt;"",MAX('DDD Model Calculations'!$D$20-'Weather Data'!G2819,0),MAX('DDD Model Calculations'!$D$20-AVERAGE('Weather Data'!G2818,'Weather Data'!G2820),0))</f>
        <v>6.6999998092651403</v>
      </c>
      <c r="L2819" s="2">
        <f t="shared" si="220"/>
        <v>44457</v>
      </c>
      <c r="M2819">
        <f t="shared" ref="M2819:M2882" si="221">M2818+H2819</f>
        <v>28275.400004439056</v>
      </c>
      <c r="N2819">
        <f t="shared" ref="N2819:N2882" si="222">N2818+I2819</f>
        <v>29649.899987310171</v>
      </c>
      <c r="O2819">
        <f t="shared" ref="O2819:O2882" si="223">O2818+J2819</f>
        <v>34091.800007037818</v>
      </c>
      <c r="P2819">
        <f t="shared" ref="P2819:P2882" si="224">P2818+K2819</f>
        <v>42047.550000324845</v>
      </c>
    </row>
    <row r="2820" spans="1:16" x14ac:dyDescent="0.4">
      <c r="A2820" s="1">
        <v>2021</v>
      </c>
      <c r="B2820" s="1">
        <v>9</v>
      </c>
      <c r="C2820" s="1">
        <v>19</v>
      </c>
      <c r="D2820" s="1">
        <v>15.69999980926514</v>
      </c>
      <c r="E2820" s="1">
        <v>15.80000019073486</v>
      </c>
      <c r="F2820" s="1">
        <v>15</v>
      </c>
      <c r="G2820" s="1">
        <v>20.79999923706055</v>
      </c>
      <c r="H2820">
        <f>IF(D2820&lt;&gt;"",MAX('DDD Model Calculations'!$D$20-'Weather Data'!D2820,0),MAX('DDD Model Calculations'!$D$20-AVERAGE('Weather Data'!D2819,'Weather Data'!D2821),0))</f>
        <v>2.3000001907348597</v>
      </c>
      <c r="I2820">
        <f>IF(E2820&lt;&gt;"",MAX('DDD Model Calculations'!$D$20-'Weather Data'!E2820,0),MAX('DDD Model Calculations'!$D$20-AVERAGE('Weather Data'!E2819,'Weather Data'!E2821),0))</f>
        <v>2.1999998092651403</v>
      </c>
      <c r="J2820">
        <f>IF(F2820&lt;&gt;"",MAX('DDD Model Calculations'!$D$20-'Weather Data'!F2820,0),MAX('DDD Model Calculations'!$D$20-AVERAGE('Weather Data'!F2819,'Weather Data'!F2821),0))</f>
        <v>3</v>
      </c>
      <c r="K2820">
        <f>IF(G2820&lt;&gt;"",MAX('DDD Model Calculations'!$D$20-'Weather Data'!G2820,0),MAX('DDD Model Calculations'!$D$20-AVERAGE('Weather Data'!G2819,'Weather Data'!G2821),0))</f>
        <v>0</v>
      </c>
      <c r="L2820" s="2">
        <f t="shared" si="220"/>
        <v>44458</v>
      </c>
      <c r="M2820">
        <f t="shared" si="221"/>
        <v>28277.700004629791</v>
      </c>
      <c r="N2820">
        <f t="shared" si="222"/>
        <v>29652.099987119436</v>
      </c>
      <c r="O2820">
        <f t="shared" si="223"/>
        <v>34094.800007037818</v>
      </c>
      <c r="P2820">
        <f t="shared" si="224"/>
        <v>42047.550000324845</v>
      </c>
    </row>
    <row r="2821" spans="1:16" x14ac:dyDescent="0.4">
      <c r="A2821" s="1">
        <v>2021</v>
      </c>
      <c r="B2821" s="1">
        <v>9</v>
      </c>
      <c r="C2821" s="1">
        <v>20</v>
      </c>
      <c r="D2821" s="1">
        <v>16.79999923706055</v>
      </c>
      <c r="E2821" s="1">
        <v>18.60000038146973</v>
      </c>
      <c r="F2821" s="1">
        <v>14.69999980926514</v>
      </c>
      <c r="G2821" s="1">
        <v>19.29999923706055</v>
      </c>
      <c r="H2821">
        <f>IF(D2821&lt;&gt;"",MAX('DDD Model Calculations'!$D$20-'Weather Data'!D2821,0),MAX('DDD Model Calculations'!$D$20-AVERAGE('Weather Data'!D2820,'Weather Data'!D2822),0))</f>
        <v>1.2000007629394496</v>
      </c>
      <c r="I2821">
        <f>IF(E2821&lt;&gt;"",MAX('DDD Model Calculations'!$D$20-'Weather Data'!E2821,0),MAX('DDD Model Calculations'!$D$20-AVERAGE('Weather Data'!E2820,'Weather Data'!E2822),0))</f>
        <v>0</v>
      </c>
      <c r="J2821">
        <f>IF(F2821&lt;&gt;"",MAX('DDD Model Calculations'!$D$20-'Weather Data'!F2821,0),MAX('DDD Model Calculations'!$D$20-AVERAGE('Weather Data'!F2820,'Weather Data'!F2822),0))</f>
        <v>3.3000001907348597</v>
      </c>
      <c r="K2821">
        <f>IF(G2821&lt;&gt;"",MAX('DDD Model Calculations'!$D$20-'Weather Data'!G2821,0),MAX('DDD Model Calculations'!$D$20-AVERAGE('Weather Data'!G2820,'Weather Data'!G2822),0))</f>
        <v>0</v>
      </c>
      <c r="L2821" s="2">
        <f t="shared" si="220"/>
        <v>44459</v>
      </c>
      <c r="M2821">
        <f t="shared" si="221"/>
        <v>28278.90000539273</v>
      </c>
      <c r="N2821">
        <f t="shared" si="222"/>
        <v>29652.099987119436</v>
      </c>
      <c r="O2821">
        <f t="shared" si="223"/>
        <v>34098.100007228553</v>
      </c>
      <c r="P2821">
        <f t="shared" si="224"/>
        <v>42047.550000324845</v>
      </c>
    </row>
    <row r="2822" spans="1:16" x14ac:dyDescent="0.4">
      <c r="A2822" s="1">
        <v>2021</v>
      </c>
      <c r="B2822" s="1">
        <v>9</v>
      </c>
      <c r="C2822" s="1">
        <v>21</v>
      </c>
      <c r="D2822" s="1">
        <v>22.20000076293945</v>
      </c>
      <c r="E2822" s="1">
        <v>19</v>
      </c>
      <c r="F2822" s="1">
        <v>17.89999961853027</v>
      </c>
      <c r="G2822" s="1">
        <v>11.30000019073486</v>
      </c>
      <c r="H2822">
        <f>IF(D2822&lt;&gt;"",MAX('DDD Model Calculations'!$D$20-'Weather Data'!D2822,0),MAX('DDD Model Calculations'!$D$20-AVERAGE('Weather Data'!D2821,'Weather Data'!D2823),0))</f>
        <v>0</v>
      </c>
      <c r="I2822">
        <f>IF(E2822&lt;&gt;"",MAX('DDD Model Calculations'!$D$20-'Weather Data'!E2822,0),MAX('DDD Model Calculations'!$D$20-AVERAGE('Weather Data'!E2821,'Weather Data'!E2823),0))</f>
        <v>0</v>
      </c>
      <c r="J2822">
        <f>IF(F2822&lt;&gt;"",MAX('DDD Model Calculations'!$D$20-'Weather Data'!F2822,0),MAX('DDD Model Calculations'!$D$20-AVERAGE('Weather Data'!F2821,'Weather Data'!F2823),0))</f>
        <v>0.10000038146973012</v>
      </c>
      <c r="K2822">
        <f>IF(G2822&lt;&gt;"",MAX('DDD Model Calculations'!$D$20-'Weather Data'!G2822,0),MAX('DDD Model Calculations'!$D$20-AVERAGE('Weather Data'!G2821,'Weather Data'!G2823),0))</f>
        <v>6.6999998092651403</v>
      </c>
      <c r="L2822" s="2">
        <f t="shared" si="220"/>
        <v>44460</v>
      </c>
      <c r="M2822">
        <f t="shared" si="221"/>
        <v>28278.90000539273</v>
      </c>
      <c r="N2822">
        <f t="shared" si="222"/>
        <v>29652.099987119436</v>
      </c>
      <c r="O2822">
        <f t="shared" si="223"/>
        <v>34098.200007610023</v>
      </c>
      <c r="P2822">
        <f t="shared" si="224"/>
        <v>42054.25000013411</v>
      </c>
    </row>
    <row r="2823" spans="1:16" x14ac:dyDescent="0.4">
      <c r="A2823" s="1">
        <v>2021</v>
      </c>
      <c r="B2823" s="1">
        <v>9</v>
      </c>
      <c r="C2823" s="1">
        <v>22</v>
      </c>
      <c r="D2823" s="1">
        <v>15.80000019073486</v>
      </c>
      <c r="E2823" s="1">
        <v>13.80000019073486</v>
      </c>
      <c r="F2823" s="1">
        <v>17.5</v>
      </c>
      <c r="G2823" s="1">
        <v>10.39999961853027</v>
      </c>
      <c r="H2823">
        <f>IF(D2823&lt;&gt;"",MAX('DDD Model Calculations'!$D$20-'Weather Data'!D2823,0),MAX('DDD Model Calculations'!$D$20-AVERAGE('Weather Data'!D2822,'Weather Data'!D2824),0))</f>
        <v>2.1999998092651403</v>
      </c>
      <c r="I2823">
        <f>IF(E2823&lt;&gt;"",MAX('DDD Model Calculations'!$D$20-'Weather Data'!E2823,0),MAX('DDD Model Calculations'!$D$20-AVERAGE('Weather Data'!E2822,'Weather Data'!E2824),0))</f>
        <v>4.1999998092651403</v>
      </c>
      <c r="J2823">
        <f>IF(F2823&lt;&gt;"",MAX('DDD Model Calculations'!$D$20-'Weather Data'!F2823,0),MAX('DDD Model Calculations'!$D$20-AVERAGE('Weather Data'!F2822,'Weather Data'!F2824),0))</f>
        <v>0.5</v>
      </c>
      <c r="K2823">
        <f>IF(G2823&lt;&gt;"",MAX('DDD Model Calculations'!$D$20-'Weather Data'!G2823,0),MAX('DDD Model Calculations'!$D$20-AVERAGE('Weather Data'!G2822,'Weather Data'!G2824),0))</f>
        <v>7.6000003814697301</v>
      </c>
      <c r="L2823" s="2">
        <f t="shared" si="220"/>
        <v>44461</v>
      </c>
      <c r="M2823">
        <f t="shared" si="221"/>
        <v>28281.100005201995</v>
      </c>
      <c r="N2823">
        <f t="shared" si="222"/>
        <v>29656.299986928701</v>
      </c>
      <c r="O2823">
        <f t="shared" si="223"/>
        <v>34098.700007610023</v>
      </c>
      <c r="P2823">
        <f t="shared" si="224"/>
        <v>42061.85000051558</v>
      </c>
    </row>
    <row r="2824" spans="1:16" x14ac:dyDescent="0.4">
      <c r="A2824" s="1">
        <v>2021</v>
      </c>
      <c r="B2824" s="1">
        <v>9</v>
      </c>
      <c r="C2824" s="1">
        <v>23</v>
      </c>
      <c r="D2824" s="1">
        <v>15.69999980926514</v>
      </c>
      <c r="E2824" s="1">
        <v>12.30000019073486</v>
      </c>
      <c r="F2824" s="1">
        <v>19.20000076293945</v>
      </c>
      <c r="G2824" s="1">
        <v>10</v>
      </c>
      <c r="H2824">
        <f>IF(D2824&lt;&gt;"",MAX('DDD Model Calculations'!$D$20-'Weather Data'!D2824,0),MAX('DDD Model Calculations'!$D$20-AVERAGE('Weather Data'!D2823,'Weather Data'!D2825),0))</f>
        <v>2.3000001907348597</v>
      </c>
      <c r="I2824">
        <f>IF(E2824&lt;&gt;"",MAX('DDD Model Calculations'!$D$20-'Weather Data'!E2824,0),MAX('DDD Model Calculations'!$D$20-AVERAGE('Weather Data'!E2823,'Weather Data'!E2825),0))</f>
        <v>5.6999998092651403</v>
      </c>
      <c r="J2824">
        <f>IF(F2824&lt;&gt;"",MAX('DDD Model Calculations'!$D$20-'Weather Data'!F2824,0),MAX('DDD Model Calculations'!$D$20-AVERAGE('Weather Data'!F2823,'Weather Data'!F2825),0))</f>
        <v>0</v>
      </c>
      <c r="K2824">
        <f>IF(G2824&lt;&gt;"",MAX('DDD Model Calculations'!$D$20-'Weather Data'!G2824,0),MAX('DDD Model Calculations'!$D$20-AVERAGE('Weather Data'!G2823,'Weather Data'!G2825),0))</f>
        <v>8</v>
      </c>
      <c r="L2824" s="2">
        <f t="shared" si="220"/>
        <v>44462</v>
      </c>
      <c r="M2824">
        <f t="shared" si="221"/>
        <v>28283.40000539273</v>
      </c>
      <c r="N2824">
        <f t="shared" si="222"/>
        <v>29661.999986737967</v>
      </c>
      <c r="O2824">
        <f t="shared" si="223"/>
        <v>34098.700007610023</v>
      </c>
      <c r="P2824">
        <f t="shared" si="224"/>
        <v>42069.85000051558</v>
      </c>
    </row>
    <row r="2825" spans="1:16" x14ac:dyDescent="0.4">
      <c r="A2825" s="1">
        <v>2021</v>
      </c>
      <c r="B2825" s="1">
        <v>9</v>
      </c>
      <c r="C2825" s="1">
        <v>24</v>
      </c>
      <c r="D2825" s="1">
        <v>13.80000019073486</v>
      </c>
      <c r="E2825" s="1">
        <v>14.30000019073486</v>
      </c>
      <c r="F2825" s="1">
        <v>13.89999961853027</v>
      </c>
      <c r="G2825" s="1">
        <v>9.5</v>
      </c>
      <c r="H2825">
        <f>IF(D2825&lt;&gt;"",MAX('DDD Model Calculations'!$D$20-'Weather Data'!D2825,0),MAX('DDD Model Calculations'!$D$20-AVERAGE('Weather Data'!D2824,'Weather Data'!D2826),0))</f>
        <v>4.1999998092651403</v>
      </c>
      <c r="I2825">
        <f>IF(E2825&lt;&gt;"",MAX('DDD Model Calculations'!$D$20-'Weather Data'!E2825,0),MAX('DDD Model Calculations'!$D$20-AVERAGE('Weather Data'!E2824,'Weather Data'!E2826),0))</f>
        <v>3.6999998092651403</v>
      </c>
      <c r="J2825">
        <f>IF(F2825&lt;&gt;"",MAX('DDD Model Calculations'!$D$20-'Weather Data'!F2825,0),MAX('DDD Model Calculations'!$D$20-AVERAGE('Weather Data'!F2824,'Weather Data'!F2826),0))</f>
        <v>4.1000003814697301</v>
      </c>
      <c r="K2825">
        <f>IF(G2825&lt;&gt;"",MAX('DDD Model Calculations'!$D$20-'Weather Data'!G2825,0),MAX('DDD Model Calculations'!$D$20-AVERAGE('Weather Data'!G2824,'Weather Data'!G2826),0))</f>
        <v>8.5</v>
      </c>
      <c r="L2825" s="2">
        <f t="shared" si="220"/>
        <v>44463</v>
      </c>
      <c r="M2825">
        <f t="shared" si="221"/>
        <v>28287.600005201995</v>
      </c>
      <c r="N2825">
        <f t="shared" si="222"/>
        <v>29665.699986547232</v>
      </c>
      <c r="O2825">
        <f t="shared" si="223"/>
        <v>34102.800007991493</v>
      </c>
      <c r="P2825">
        <f t="shared" si="224"/>
        <v>42078.35000051558</v>
      </c>
    </row>
    <row r="2826" spans="1:16" x14ac:dyDescent="0.4">
      <c r="A2826" s="1">
        <v>2021</v>
      </c>
      <c r="B2826" s="1">
        <v>9</v>
      </c>
      <c r="C2826" s="1">
        <v>25</v>
      </c>
      <c r="D2826" s="1">
        <v>14.80000019073486</v>
      </c>
      <c r="E2826" s="1">
        <v>12.69999980926514</v>
      </c>
      <c r="F2826" s="1">
        <v>14.10000038146973</v>
      </c>
      <c r="G2826" s="1">
        <v>9.1000003814697266</v>
      </c>
      <c r="H2826">
        <f>IF(D2826&lt;&gt;"",MAX('DDD Model Calculations'!$D$20-'Weather Data'!D2826,0),MAX('DDD Model Calculations'!$D$20-AVERAGE('Weather Data'!D2825,'Weather Data'!D2827),0))</f>
        <v>3.1999998092651403</v>
      </c>
      <c r="I2826">
        <f>IF(E2826&lt;&gt;"",MAX('DDD Model Calculations'!$D$20-'Weather Data'!E2826,0),MAX('DDD Model Calculations'!$D$20-AVERAGE('Weather Data'!E2825,'Weather Data'!E2827),0))</f>
        <v>5.3000001907348597</v>
      </c>
      <c r="J2826">
        <f>IF(F2826&lt;&gt;"",MAX('DDD Model Calculations'!$D$20-'Weather Data'!F2826,0),MAX('DDD Model Calculations'!$D$20-AVERAGE('Weather Data'!F2825,'Weather Data'!F2827),0))</f>
        <v>3.8999996185302699</v>
      </c>
      <c r="K2826">
        <f>IF(G2826&lt;&gt;"",MAX('DDD Model Calculations'!$D$20-'Weather Data'!G2826,0),MAX('DDD Model Calculations'!$D$20-AVERAGE('Weather Data'!G2825,'Weather Data'!G2827),0))</f>
        <v>8.8999996185302734</v>
      </c>
      <c r="L2826" s="2">
        <f t="shared" si="220"/>
        <v>44464</v>
      </c>
      <c r="M2826">
        <f t="shared" si="221"/>
        <v>28290.800005011261</v>
      </c>
      <c r="N2826">
        <f t="shared" si="222"/>
        <v>29670.999986737967</v>
      </c>
      <c r="O2826">
        <f t="shared" si="223"/>
        <v>34106.700007610023</v>
      </c>
      <c r="P2826">
        <f t="shared" si="224"/>
        <v>42087.25000013411</v>
      </c>
    </row>
    <row r="2827" spans="1:16" x14ac:dyDescent="0.4">
      <c r="A2827" s="1">
        <v>2021</v>
      </c>
      <c r="B2827" s="1">
        <v>9</v>
      </c>
      <c r="C2827" s="1">
        <v>26</v>
      </c>
      <c r="D2827" s="1">
        <v>13.69999980926514</v>
      </c>
      <c r="E2827" s="1">
        <v>13.80000019073486</v>
      </c>
      <c r="F2827" s="1">
        <v>14.60000038146973</v>
      </c>
      <c r="G2827" s="1">
        <v>11.69999980926514</v>
      </c>
      <c r="H2827">
        <f>IF(D2827&lt;&gt;"",MAX('DDD Model Calculations'!$D$20-'Weather Data'!D2827,0),MAX('DDD Model Calculations'!$D$20-AVERAGE('Weather Data'!D2826,'Weather Data'!D2828),0))</f>
        <v>4.3000001907348597</v>
      </c>
      <c r="I2827">
        <f>IF(E2827&lt;&gt;"",MAX('DDD Model Calculations'!$D$20-'Weather Data'!E2827,0),MAX('DDD Model Calculations'!$D$20-AVERAGE('Weather Data'!E2826,'Weather Data'!E2828),0))</f>
        <v>4.1999998092651403</v>
      </c>
      <c r="J2827">
        <f>IF(F2827&lt;&gt;"",MAX('DDD Model Calculations'!$D$20-'Weather Data'!F2827,0),MAX('DDD Model Calculations'!$D$20-AVERAGE('Weather Data'!F2826,'Weather Data'!F2828),0))</f>
        <v>3.3999996185302699</v>
      </c>
      <c r="K2827">
        <f>IF(G2827&lt;&gt;"",MAX('DDD Model Calculations'!$D$20-'Weather Data'!G2827,0),MAX('DDD Model Calculations'!$D$20-AVERAGE('Weather Data'!G2826,'Weather Data'!G2828),0))</f>
        <v>6.3000001907348597</v>
      </c>
      <c r="L2827" s="2">
        <f t="shared" si="220"/>
        <v>44465</v>
      </c>
      <c r="M2827">
        <f t="shared" si="221"/>
        <v>28295.100005201995</v>
      </c>
      <c r="N2827">
        <f t="shared" si="222"/>
        <v>29675.199986547232</v>
      </c>
      <c r="O2827">
        <f t="shared" si="223"/>
        <v>34110.100007228553</v>
      </c>
      <c r="P2827">
        <f t="shared" si="224"/>
        <v>42093.550000324845</v>
      </c>
    </row>
    <row r="2828" spans="1:16" x14ac:dyDescent="0.4">
      <c r="A2828" s="1">
        <v>2021</v>
      </c>
      <c r="B2828" s="1">
        <v>9</v>
      </c>
      <c r="C2828" s="1">
        <v>27</v>
      </c>
      <c r="D2828" s="1">
        <v>19.29999923706055</v>
      </c>
      <c r="E2828" s="1">
        <v>19.5</v>
      </c>
      <c r="F2828" s="1">
        <v>12.30000019073486</v>
      </c>
      <c r="G2828" s="1">
        <v>9.6000003814697266</v>
      </c>
      <c r="H2828">
        <f>IF(D2828&lt;&gt;"",MAX('DDD Model Calculations'!$D$20-'Weather Data'!D2828,0),MAX('DDD Model Calculations'!$D$20-AVERAGE('Weather Data'!D2827,'Weather Data'!D2829),0))</f>
        <v>0</v>
      </c>
      <c r="I2828">
        <f>IF(E2828&lt;&gt;"",MAX('DDD Model Calculations'!$D$20-'Weather Data'!E2828,0),MAX('DDD Model Calculations'!$D$20-AVERAGE('Weather Data'!E2827,'Weather Data'!E2829),0))</f>
        <v>0</v>
      </c>
      <c r="J2828">
        <f>IF(F2828&lt;&gt;"",MAX('DDD Model Calculations'!$D$20-'Weather Data'!F2828,0),MAX('DDD Model Calculations'!$D$20-AVERAGE('Weather Data'!F2827,'Weather Data'!F2829),0))</f>
        <v>5.6999998092651403</v>
      </c>
      <c r="K2828">
        <f>IF(G2828&lt;&gt;"",MAX('DDD Model Calculations'!$D$20-'Weather Data'!G2828,0),MAX('DDD Model Calculations'!$D$20-AVERAGE('Weather Data'!G2827,'Weather Data'!G2829),0))</f>
        <v>8.3999996185302734</v>
      </c>
      <c r="L2828" s="2">
        <f t="shared" si="220"/>
        <v>44466</v>
      </c>
      <c r="M2828">
        <f t="shared" si="221"/>
        <v>28295.100005201995</v>
      </c>
      <c r="N2828">
        <f t="shared" si="222"/>
        <v>29675.199986547232</v>
      </c>
      <c r="O2828">
        <f t="shared" si="223"/>
        <v>34115.800007037818</v>
      </c>
      <c r="P2828">
        <f t="shared" si="224"/>
        <v>42101.949999943376</v>
      </c>
    </row>
    <row r="2829" spans="1:16" x14ac:dyDescent="0.4">
      <c r="A2829" s="1">
        <v>2021</v>
      </c>
      <c r="B2829" s="1">
        <v>9</v>
      </c>
      <c r="C2829" s="1">
        <v>28</v>
      </c>
      <c r="D2829" s="1">
        <v>13</v>
      </c>
      <c r="E2829" s="1">
        <v>14.5</v>
      </c>
      <c r="F2829" s="1">
        <v>10.5</v>
      </c>
      <c r="G2829" s="1">
        <v>12.10000038146973</v>
      </c>
      <c r="H2829">
        <f>IF(D2829&lt;&gt;"",MAX('DDD Model Calculations'!$D$20-'Weather Data'!D2829,0),MAX('DDD Model Calculations'!$D$20-AVERAGE('Weather Data'!D2828,'Weather Data'!D2830),0))</f>
        <v>5</v>
      </c>
      <c r="I2829">
        <f>IF(E2829&lt;&gt;"",MAX('DDD Model Calculations'!$D$20-'Weather Data'!E2829,0),MAX('DDD Model Calculations'!$D$20-AVERAGE('Weather Data'!E2828,'Weather Data'!E2830),0))</f>
        <v>3.5</v>
      </c>
      <c r="J2829">
        <f>IF(F2829&lt;&gt;"",MAX('DDD Model Calculations'!$D$20-'Weather Data'!F2829,0),MAX('DDD Model Calculations'!$D$20-AVERAGE('Weather Data'!F2828,'Weather Data'!F2830),0))</f>
        <v>7.5</v>
      </c>
      <c r="K2829">
        <f>IF(G2829&lt;&gt;"",MAX('DDD Model Calculations'!$D$20-'Weather Data'!G2829,0),MAX('DDD Model Calculations'!$D$20-AVERAGE('Weather Data'!G2828,'Weather Data'!G2830),0))</f>
        <v>5.8999996185302699</v>
      </c>
      <c r="L2829" s="2">
        <f t="shared" si="220"/>
        <v>44467</v>
      </c>
      <c r="M2829">
        <f t="shared" si="221"/>
        <v>28300.100005201995</v>
      </c>
      <c r="N2829">
        <f t="shared" si="222"/>
        <v>29678.699986547232</v>
      </c>
      <c r="O2829">
        <f t="shared" si="223"/>
        <v>34123.300007037818</v>
      </c>
      <c r="P2829">
        <f t="shared" si="224"/>
        <v>42107.849999561906</v>
      </c>
    </row>
    <row r="2830" spans="1:16" x14ac:dyDescent="0.4">
      <c r="A2830" s="1">
        <v>2021</v>
      </c>
      <c r="B2830" s="1">
        <v>9</v>
      </c>
      <c r="C2830" s="1">
        <v>29</v>
      </c>
      <c r="D2830" s="1">
        <v>14.69999980926514</v>
      </c>
      <c r="E2830" s="1">
        <v>13.30000019073486</v>
      </c>
      <c r="F2830" s="1">
        <v>10</v>
      </c>
      <c r="G2830" s="1">
        <v>13.10000038146973</v>
      </c>
      <c r="H2830">
        <f>IF(D2830&lt;&gt;"",MAX('DDD Model Calculations'!$D$20-'Weather Data'!D2830,0),MAX('DDD Model Calculations'!$D$20-AVERAGE('Weather Data'!D2829,'Weather Data'!D2831),0))</f>
        <v>3.3000001907348597</v>
      </c>
      <c r="I2830">
        <f>IF(E2830&lt;&gt;"",MAX('DDD Model Calculations'!$D$20-'Weather Data'!E2830,0),MAX('DDD Model Calculations'!$D$20-AVERAGE('Weather Data'!E2829,'Weather Data'!E2831),0))</f>
        <v>4.6999998092651403</v>
      </c>
      <c r="J2830">
        <f>IF(F2830&lt;&gt;"",MAX('DDD Model Calculations'!$D$20-'Weather Data'!F2830,0),MAX('DDD Model Calculations'!$D$20-AVERAGE('Weather Data'!F2829,'Weather Data'!F2831),0))</f>
        <v>8</v>
      </c>
      <c r="K2830">
        <f>IF(G2830&lt;&gt;"",MAX('DDD Model Calculations'!$D$20-'Weather Data'!G2830,0),MAX('DDD Model Calculations'!$D$20-AVERAGE('Weather Data'!G2829,'Weather Data'!G2831),0))</f>
        <v>4.8999996185302699</v>
      </c>
      <c r="L2830" s="2">
        <f t="shared" si="220"/>
        <v>44468</v>
      </c>
      <c r="M2830">
        <f t="shared" si="221"/>
        <v>28303.40000539273</v>
      </c>
      <c r="N2830">
        <f t="shared" si="222"/>
        <v>29683.399986356497</v>
      </c>
      <c r="O2830">
        <f t="shared" si="223"/>
        <v>34131.300007037818</v>
      </c>
      <c r="P2830">
        <f t="shared" si="224"/>
        <v>42112.749999180436</v>
      </c>
    </row>
    <row r="2831" spans="1:16" x14ac:dyDescent="0.4">
      <c r="A2831" s="1">
        <v>2021</v>
      </c>
      <c r="B2831" s="1">
        <v>9</v>
      </c>
      <c r="C2831" s="1">
        <v>30</v>
      </c>
      <c r="D2831" s="1">
        <v>12.5</v>
      </c>
      <c r="E2831" s="1">
        <v>12</v>
      </c>
      <c r="F2831" s="1">
        <v>11.30000019073486</v>
      </c>
      <c r="G2831" s="1">
        <v>13.30000019073486</v>
      </c>
      <c r="H2831">
        <f>IF(D2831&lt;&gt;"",MAX('DDD Model Calculations'!$D$20-'Weather Data'!D2831,0),MAX('DDD Model Calculations'!$D$20-AVERAGE('Weather Data'!D2830,'Weather Data'!D2832),0))</f>
        <v>5.5</v>
      </c>
      <c r="I2831">
        <f>IF(E2831&lt;&gt;"",MAX('DDD Model Calculations'!$D$20-'Weather Data'!E2831,0),MAX('DDD Model Calculations'!$D$20-AVERAGE('Weather Data'!E2830,'Weather Data'!E2832),0))</f>
        <v>6</v>
      </c>
      <c r="J2831">
        <f>IF(F2831&lt;&gt;"",MAX('DDD Model Calculations'!$D$20-'Weather Data'!F2831,0),MAX('DDD Model Calculations'!$D$20-AVERAGE('Weather Data'!F2830,'Weather Data'!F2832),0))</f>
        <v>6.6999998092651403</v>
      </c>
      <c r="K2831">
        <f>IF(G2831&lt;&gt;"",MAX('DDD Model Calculations'!$D$20-'Weather Data'!G2831,0),MAX('DDD Model Calculations'!$D$20-AVERAGE('Weather Data'!G2830,'Weather Data'!G2832),0))</f>
        <v>4.6999998092651403</v>
      </c>
      <c r="L2831" s="2">
        <f t="shared" si="220"/>
        <v>44469</v>
      </c>
      <c r="M2831">
        <f t="shared" si="221"/>
        <v>28308.90000539273</v>
      </c>
      <c r="N2831">
        <f t="shared" si="222"/>
        <v>29689.399986356497</v>
      </c>
      <c r="O2831">
        <f t="shared" si="223"/>
        <v>34138.000006847084</v>
      </c>
      <c r="P2831">
        <f t="shared" si="224"/>
        <v>42117.449998989701</v>
      </c>
    </row>
    <row r="2832" spans="1:16" x14ac:dyDescent="0.4">
      <c r="A2832" s="1">
        <v>2021</v>
      </c>
      <c r="B2832" s="1">
        <v>10</v>
      </c>
      <c r="C2832" s="1">
        <v>1</v>
      </c>
      <c r="D2832" s="1">
        <v>14</v>
      </c>
      <c r="E2832" s="1">
        <v>13</v>
      </c>
      <c r="F2832" s="1">
        <v>10.60000038146973</v>
      </c>
      <c r="G2832" s="1">
        <v>16.20000076293945</v>
      </c>
      <c r="H2832">
        <f>IF(D2832&lt;&gt;"",MAX('DDD Model Calculations'!$D$20-'Weather Data'!D2832,0),MAX('DDD Model Calculations'!$D$20-AVERAGE('Weather Data'!D2831,'Weather Data'!D2833),0))</f>
        <v>4</v>
      </c>
      <c r="I2832">
        <f>IF(E2832&lt;&gt;"",MAX('DDD Model Calculations'!$D$20-'Weather Data'!E2832,0),MAX('DDD Model Calculations'!$D$20-AVERAGE('Weather Data'!E2831,'Weather Data'!E2833),0))</f>
        <v>5</v>
      </c>
      <c r="J2832">
        <f>IF(F2832&lt;&gt;"",MAX('DDD Model Calculations'!$D$20-'Weather Data'!F2832,0),MAX('DDD Model Calculations'!$D$20-AVERAGE('Weather Data'!F2831,'Weather Data'!F2833),0))</f>
        <v>7.3999996185302699</v>
      </c>
      <c r="K2832">
        <f>IF(G2832&lt;&gt;"",MAX('DDD Model Calculations'!$D$20-'Weather Data'!G2832,0),MAX('DDD Model Calculations'!$D$20-AVERAGE('Weather Data'!G2831,'Weather Data'!G2833),0))</f>
        <v>1.7999992370605504</v>
      </c>
      <c r="L2832" s="2">
        <f t="shared" si="220"/>
        <v>44470</v>
      </c>
      <c r="M2832">
        <f t="shared" si="221"/>
        <v>28312.90000539273</v>
      </c>
      <c r="N2832">
        <f t="shared" si="222"/>
        <v>29694.399986356497</v>
      </c>
      <c r="O2832">
        <f t="shared" si="223"/>
        <v>34145.400006465614</v>
      </c>
      <c r="P2832">
        <f t="shared" si="224"/>
        <v>42119.249998226762</v>
      </c>
    </row>
    <row r="2833" spans="1:16" x14ac:dyDescent="0.4">
      <c r="A2833" s="1">
        <v>2021</v>
      </c>
      <c r="B2833" s="1">
        <v>10</v>
      </c>
      <c r="C2833" s="1">
        <v>2</v>
      </c>
      <c r="D2833" s="1">
        <v>19.39999961853027</v>
      </c>
      <c r="E2833" s="1">
        <v>17.60000038146973</v>
      </c>
      <c r="F2833" s="1">
        <v>13.19999980926514</v>
      </c>
      <c r="G2833" s="1">
        <v>14.60000038146973</v>
      </c>
      <c r="H2833">
        <f>IF(D2833&lt;&gt;"",MAX('DDD Model Calculations'!$D$20-'Weather Data'!D2833,0),MAX('DDD Model Calculations'!$D$20-AVERAGE('Weather Data'!D2832,'Weather Data'!D2834),0))</f>
        <v>0</v>
      </c>
      <c r="I2833">
        <f>IF(E2833&lt;&gt;"",MAX('DDD Model Calculations'!$D$20-'Weather Data'!E2833,0),MAX('DDD Model Calculations'!$D$20-AVERAGE('Weather Data'!E2832,'Weather Data'!E2834),0))</f>
        <v>0.39999961853026988</v>
      </c>
      <c r="J2833">
        <f>IF(F2833&lt;&gt;"",MAX('DDD Model Calculations'!$D$20-'Weather Data'!F2833,0),MAX('DDD Model Calculations'!$D$20-AVERAGE('Weather Data'!F2832,'Weather Data'!F2834),0))</f>
        <v>4.8000001907348597</v>
      </c>
      <c r="K2833">
        <f>IF(G2833&lt;&gt;"",MAX('DDD Model Calculations'!$D$20-'Weather Data'!G2833,0),MAX('DDD Model Calculations'!$D$20-AVERAGE('Weather Data'!G2832,'Weather Data'!G2834),0))</f>
        <v>3.3999996185302699</v>
      </c>
      <c r="L2833" s="2">
        <f t="shared" si="220"/>
        <v>44471</v>
      </c>
      <c r="M2833">
        <f t="shared" si="221"/>
        <v>28312.90000539273</v>
      </c>
      <c r="N2833">
        <f t="shared" si="222"/>
        <v>29694.799985975027</v>
      </c>
      <c r="O2833">
        <f t="shared" si="223"/>
        <v>34150.200006656349</v>
      </c>
      <c r="P2833">
        <f t="shared" si="224"/>
        <v>42122.649997845292</v>
      </c>
    </row>
    <row r="2834" spans="1:16" x14ac:dyDescent="0.4">
      <c r="A2834" s="1">
        <v>2021</v>
      </c>
      <c r="B2834" s="1">
        <v>10</v>
      </c>
      <c r="C2834" s="1">
        <v>3</v>
      </c>
      <c r="D2834" s="1">
        <v>17.70000076293945</v>
      </c>
      <c r="E2834" s="1">
        <v>19.20000076293945</v>
      </c>
      <c r="F2834" s="1">
        <v>11.5</v>
      </c>
      <c r="G2834" s="1">
        <v>12.60000038146973</v>
      </c>
      <c r="H2834">
        <f>IF(D2834&lt;&gt;"",MAX('DDD Model Calculations'!$D$20-'Weather Data'!D2834,0),MAX('DDD Model Calculations'!$D$20-AVERAGE('Weather Data'!D2833,'Weather Data'!D2835),0))</f>
        <v>0.29999923706055043</v>
      </c>
      <c r="I2834">
        <f>IF(E2834&lt;&gt;"",MAX('DDD Model Calculations'!$D$20-'Weather Data'!E2834,0),MAX('DDD Model Calculations'!$D$20-AVERAGE('Weather Data'!E2833,'Weather Data'!E2835),0))</f>
        <v>0</v>
      </c>
      <c r="J2834">
        <f>IF(F2834&lt;&gt;"",MAX('DDD Model Calculations'!$D$20-'Weather Data'!F2834,0),MAX('DDD Model Calculations'!$D$20-AVERAGE('Weather Data'!F2833,'Weather Data'!F2835),0))</f>
        <v>6.5</v>
      </c>
      <c r="K2834">
        <f>IF(G2834&lt;&gt;"",MAX('DDD Model Calculations'!$D$20-'Weather Data'!G2834,0),MAX('DDD Model Calculations'!$D$20-AVERAGE('Weather Data'!G2833,'Weather Data'!G2835),0))</f>
        <v>5.3999996185302699</v>
      </c>
      <c r="L2834" s="2">
        <f t="shared" si="220"/>
        <v>44472</v>
      </c>
      <c r="M2834">
        <f t="shared" si="221"/>
        <v>28313.200004629791</v>
      </c>
      <c r="N2834">
        <f t="shared" si="222"/>
        <v>29694.799985975027</v>
      </c>
      <c r="O2834">
        <f t="shared" si="223"/>
        <v>34156.700006656349</v>
      </c>
      <c r="P2834">
        <f t="shared" si="224"/>
        <v>42128.049997463822</v>
      </c>
    </row>
    <row r="2835" spans="1:16" x14ac:dyDescent="0.4">
      <c r="A2835" s="1">
        <v>2021</v>
      </c>
      <c r="B2835" s="1">
        <v>10</v>
      </c>
      <c r="C2835" s="1">
        <v>4</v>
      </c>
      <c r="D2835" s="1">
        <v>15.19999980926514</v>
      </c>
      <c r="E2835" s="1">
        <v>16.70000076293945</v>
      </c>
      <c r="F2835" s="1">
        <v>12.60000038146973</v>
      </c>
      <c r="G2835" s="1">
        <v>13.89999961853027</v>
      </c>
      <c r="H2835">
        <f>IF(D2835&lt;&gt;"",MAX('DDD Model Calculations'!$D$20-'Weather Data'!D2835,0),MAX('DDD Model Calculations'!$D$20-AVERAGE('Weather Data'!D2834,'Weather Data'!D2836),0))</f>
        <v>2.8000001907348597</v>
      </c>
      <c r="I2835">
        <f>IF(E2835&lt;&gt;"",MAX('DDD Model Calculations'!$D$20-'Weather Data'!E2835,0),MAX('DDD Model Calculations'!$D$20-AVERAGE('Weather Data'!E2834,'Weather Data'!E2836),0))</f>
        <v>1.2999992370605504</v>
      </c>
      <c r="J2835">
        <f>IF(F2835&lt;&gt;"",MAX('DDD Model Calculations'!$D$20-'Weather Data'!F2835,0),MAX('DDD Model Calculations'!$D$20-AVERAGE('Weather Data'!F2834,'Weather Data'!F2836),0))</f>
        <v>5.3999996185302699</v>
      </c>
      <c r="K2835">
        <f>IF(G2835&lt;&gt;"",MAX('DDD Model Calculations'!$D$20-'Weather Data'!G2835,0),MAX('DDD Model Calculations'!$D$20-AVERAGE('Weather Data'!G2834,'Weather Data'!G2836),0))</f>
        <v>4.1000003814697301</v>
      </c>
      <c r="L2835" s="2">
        <f t="shared" si="220"/>
        <v>44473</v>
      </c>
      <c r="M2835">
        <f t="shared" si="221"/>
        <v>28316.000004820526</v>
      </c>
      <c r="N2835">
        <f t="shared" si="222"/>
        <v>29696.099985212088</v>
      </c>
      <c r="O2835">
        <f t="shared" si="223"/>
        <v>34162.100006274879</v>
      </c>
      <c r="P2835">
        <f t="shared" si="224"/>
        <v>42132.149997845292</v>
      </c>
    </row>
    <row r="2836" spans="1:16" x14ac:dyDescent="0.4">
      <c r="A2836" s="1">
        <v>2021</v>
      </c>
      <c r="B2836" s="1">
        <v>10</v>
      </c>
      <c r="C2836" s="1">
        <v>5</v>
      </c>
      <c r="D2836" s="1">
        <v>16.20000076293945</v>
      </c>
      <c r="E2836" s="1">
        <v>15.60000038146973</v>
      </c>
      <c r="F2836" s="1">
        <v>14.30000019073486</v>
      </c>
      <c r="G2836" s="1">
        <v>12.69999980926514</v>
      </c>
      <c r="H2836">
        <f>IF(D2836&lt;&gt;"",MAX('DDD Model Calculations'!$D$20-'Weather Data'!D2836,0),MAX('DDD Model Calculations'!$D$20-AVERAGE('Weather Data'!D2835,'Weather Data'!D2837),0))</f>
        <v>1.7999992370605504</v>
      </c>
      <c r="I2836">
        <f>IF(E2836&lt;&gt;"",MAX('DDD Model Calculations'!$D$20-'Weather Data'!E2836,0),MAX('DDD Model Calculations'!$D$20-AVERAGE('Weather Data'!E2835,'Weather Data'!E2837),0))</f>
        <v>2.3999996185302699</v>
      </c>
      <c r="J2836">
        <f>IF(F2836&lt;&gt;"",MAX('DDD Model Calculations'!$D$20-'Weather Data'!F2836,0),MAX('DDD Model Calculations'!$D$20-AVERAGE('Weather Data'!F2835,'Weather Data'!F2837),0))</f>
        <v>3.6999998092651403</v>
      </c>
      <c r="K2836">
        <f>IF(G2836&lt;&gt;"",MAX('DDD Model Calculations'!$D$20-'Weather Data'!G2836,0),MAX('DDD Model Calculations'!$D$20-AVERAGE('Weather Data'!G2835,'Weather Data'!G2837),0))</f>
        <v>5.3000001907348597</v>
      </c>
      <c r="L2836" s="2">
        <f t="shared" si="220"/>
        <v>44474</v>
      </c>
      <c r="M2836">
        <f t="shared" si="221"/>
        <v>28317.800004057586</v>
      </c>
      <c r="N2836">
        <f t="shared" si="222"/>
        <v>29698.499984830618</v>
      </c>
      <c r="O2836">
        <f t="shared" si="223"/>
        <v>34165.800006084144</v>
      </c>
      <c r="P2836">
        <f t="shared" si="224"/>
        <v>42137.449998036027</v>
      </c>
    </row>
    <row r="2837" spans="1:16" x14ac:dyDescent="0.4">
      <c r="A2837" s="1">
        <v>2021</v>
      </c>
      <c r="B2837" s="1">
        <v>10</v>
      </c>
      <c r="C2837" s="1">
        <v>6</v>
      </c>
      <c r="D2837" s="1">
        <v>16.29999923706055</v>
      </c>
      <c r="E2837" s="1">
        <v>16.39999961853027</v>
      </c>
      <c r="F2837" s="1">
        <v>13.69999980926514</v>
      </c>
      <c r="G2837" s="1">
        <v>16.10000038146973</v>
      </c>
      <c r="H2837">
        <f>IF(D2837&lt;&gt;"",MAX('DDD Model Calculations'!$D$20-'Weather Data'!D2837,0),MAX('DDD Model Calculations'!$D$20-AVERAGE('Weather Data'!D2836,'Weather Data'!D2838),0))</f>
        <v>1.7000007629394496</v>
      </c>
      <c r="I2837">
        <f>IF(E2837&lt;&gt;"",MAX('DDD Model Calculations'!$D$20-'Weather Data'!E2837,0),MAX('DDD Model Calculations'!$D$20-AVERAGE('Weather Data'!E2836,'Weather Data'!E2838),0))</f>
        <v>1.6000003814697301</v>
      </c>
      <c r="J2837">
        <f>IF(F2837&lt;&gt;"",MAX('DDD Model Calculations'!$D$20-'Weather Data'!F2837,0),MAX('DDD Model Calculations'!$D$20-AVERAGE('Weather Data'!F2836,'Weather Data'!F2838),0))</f>
        <v>4.3000001907348597</v>
      </c>
      <c r="K2837">
        <f>IF(G2837&lt;&gt;"",MAX('DDD Model Calculations'!$D$20-'Weather Data'!G2837,0),MAX('DDD Model Calculations'!$D$20-AVERAGE('Weather Data'!G2836,'Weather Data'!G2838),0))</f>
        <v>1.8999996185302699</v>
      </c>
      <c r="L2837" s="2">
        <f t="shared" si="220"/>
        <v>44475</v>
      </c>
      <c r="M2837">
        <f t="shared" si="221"/>
        <v>28319.500004820526</v>
      </c>
      <c r="N2837">
        <f t="shared" si="222"/>
        <v>29700.099985212088</v>
      </c>
      <c r="O2837">
        <f t="shared" si="223"/>
        <v>34170.100006274879</v>
      </c>
      <c r="P2837">
        <f t="shared" si="224"/>
        <v>42139.349997654557</v>
      </c>
    </row>
    <row r="2838" spans="1:16" x14ac:dyDescent="0.4">
      <c r="A2838" s="1">
        <v>2021</v>
      </c>
      <c r="B2838" s="1">
        <v>10</v>
      </c>
      <c r="C2838" s="1">
        <v>7</v>
      </c>
      <c r="D2838" s="1">
        <v>17.39999961853027</v>
      </c>
      <c r="E2838" s="1">
        <v>19.89999961853027</v>
      </c>
      <c r="F2838" s="1">
        <v>13.80000019073486</v>
      </c>
      <c r="G2838" s="1">
        <v>13.5</v>
      </c>
      <c r="H2838">
        <f>IF(D2838&lt;&gt;"",MAX('DDD Model Calculations'!$D$20-'Weather Data'!D2838,0),MAX('DDD Model Calculations'!$D$20-AVERAGE('Weather Data'!D2837,'Weather Data'!D2839),0))</f>
        <v>0.60000038146973012</v>
      </c>
      <c r="I2838">
        <f>IF(E2838&lt;&gt;"",MAX('DDD Model Calculations'!$D$20-'Weather Data'!E2838,0),MAX('DDD Model Calculations'!$D$20-AVERAGE('Weather Data'!E2837,'Weather Data'!E2839),0))</f>
        <v>0</v>
      </c>
      <c r="J2838">
        <f>IF(F2838&lt;&gt;"",MAX('DDD Model Calculations'!$D$20-'Weather Data'!F2838,0),MAX('DDD Model Calculations'!$D$20-AVERAGE('Weather Data'!F2837,'Weather Data'!F2839),0))</f>
        <v>4.1999998092651403</v>
      </c>
      <c r="K2838">
        <f>IF(G2838&lt;&gt;"",MAX('DDD Model Calculations'!$D$20-'Weather Data'!G2838,0),MAX('DDD Model Calculations'!$D$20-AVERAGE('Weather Data'!G2837,'Weather Data'!G2839),0))</f>
        <v>4.5</v>
      </c>
      <c r="L2838" s="2">
        <f t="shared" si="220"/>
        <v>44476</v>
      </c>
      <c r="M2838">
        <f t="shared" si="221"/>
        <v>28320.100005201995</v>
      </c>
      <c r="N2838">
        <f t="shared" si="222"/>
        <v>29700.099985212088</v>
      </c>
      <c r="O2838">
        <f t="shared" si="223"/>
        <v>34174.300006084144</v>
      </c>
      <c r="P2838">
        <f t="shared" si="224"/>
        <v>42143.849997654557</v>
      </c>
    </row>
    <row r="2839" spans="1:16" x14ac:dyDescent="0.4">
      <c r="A2839" s="1">
        <v>2021</v>
      </c>
      <c r="B2839" s="1">
        <v>10</v>
      </c>
      <c r="C2839" s="1">
        <v>8</v>
      </c>
      <c r="D2839" s="1">
        <v>17.5</v>
      </c>
      <c r="E2839" s="1">
        <v>19.70000076293945</v>
      </c>
      <c r="F2839" s="1">
        <v>14.5</v>
      </c>
      <c r="G2839" s="1">
        <v>14.39999961853027</v>
      </c>
      <c r="H2839">
        <f>IF(D2839&lt;&gt;"",MAX('DDD Model Calculations'!$D$20-'Weather Data'!D2839,0),MAX('DDD Model Calculations'!$D$20-AVERAGE('Weather Data'!D2838,'Weather Data'!D2840),0))</f>
        <v>0.5</v>
      </c>
      <c r="I2839">
        <f>IF(E2839&lt;&gt;"",MAX('DDD Model Calculations'!$D$20-'Weather Data'!E2839,0),MAX('DDD Model Calculations'!$D$20-AVERAGE('Weather Data'!E2838,'Weather Data'!E2840),0))</f>
        <v>0</v>
      </c>
      <c r="J2839">
        <f>IF(F2839&lt;&gt;"",MAX('DDD Model Calculations'!$D$20-'Weather Data'!F2839,0),MAX('DDD Model Calculations'!$D$20-AVERAGE('Weather Data'!F2838,'Weather Data'!F2840),0))</f>
        <v>3.5</v>
      </c>
      <c r="K2839">
        <f>IF(G2839&lt;&gt;"",MAX('DDD Model Calculations'!$D$20-'Weather Data'!G2839,0),MAX('DDD Model Calculations'!$D$20-AVERAGE('Weather Data'!G2838,'Weather Data'!G2840),0))</f>
        <v>3.6000003814697301</v>
      </c>
      <c r="L2839" s="2">
        <f t="shared" si="220"/>
        <v>44477</v>
      </c>
      <c r="M2839">
        <f t="shared" si="221"/>
        <v>28320.600005201995</v>
      </c>
      <c r="N2839">
        <f t="shared" si="222"/>
        <v>29700.099985212088</v>
      </c>
      <c r="O2839">
        <f t="shared" si="223"/>
        <v>34177.800006084144</v>
      </c>
      <c r="P2839">
        <f t="shared" si="224"/>
        <v>42147.449998036027</v>
      </c>
    </row>
    <row r="2840" spans="1:16" x14ac:dyDescent="0.4">
      <c r="A2840" s="1">
        <v>2021</v>
      </c>
      <c r="B2840" s="1">
        <v>10</v>
      </c>
      <c r="C2840" s="1">
        <v>9</v>
      </c>
      <c r="D2840" s="1">
        <v>18.5</v>
      </c>
      <c r="E2840" s="1">
        <v>19.60000038146973</v>
      </c>
      <c r="F2840" s="1">
        <v>15</v>
      </c>
      <c r="G2840" s="1">
        <v>16.60000038146973</v>
      </c>
      <c r="H2840">
        <f>IF(D2840&lt;&gt;"",MAX('DDD Model Calculations'!$D$20-'Weather Data'!D2840,0),MAX('DDD Model Calculations'!$D$20-AVERAGE('Weather Data'!D2839,'Weather Data'!D2841),0))</f>
        <v>0</v>
      </c>
      <c r="I2840">
        <f>IF(E2840&lt;&gt;"",MAX('DDD Model Calculations'!$D$20-'Weather Data'!E2840,0),MAX('DDD Model Calculations'!$D$20-AVERAGE('Weather Data'!E2839,'Weather Data'!E2841),0))</f>
        <v>0</v>
      </c>
      <c r="J2840">
        <f>IF(F2840&lt;&gt;"",MAX('DDD Model Calculations'!$D$20-'Weather Data'!F2840,0),MAX('DDD Model Calculations'!$D$20-AVERAGE('Weather Data'!F2839,'Weather Data'!F2841),0))</f>
        <v>3</v>
      </c>
      <c r="K2840">
        <f>IF(G2840&lt;&gt;"",MAX('DDD Model Calculations'!$D$20-'Weather Data'!G2840,0),MAX('DDD Model Calculations'!$D$20-AVERAGE('Weather Data'!G2839,'Weather Data'!G2841),0))</f>
        <v>1.3999996185302699</v>
      </c>
      <c r="L2840" s="2">
        <f t="shared" si="220"/>
        <v>44478</v>
      </c>
      <c r="M2840">
        <f t="shared" si="221"/>
        <v>28320.600005201995</v>
      </c>
      <c r="N2840">
        <f t="shared" si="222"/>
        <v>29700.099985212088</v>
      </c>
      <c r="O2840">
        <f t="shared" si="223"/>
        <v>34180.800006084144</v>
      </c>
      <c r="P2840">
        <f t="shared" si="224"/>
        <v>42148.849997654557</v>
      </c>
    </row>
    <row r="2841" spans="1:16" x14ac:dyDescent="0.4">
      <c r="A2841" s="1">
        <v>2021</v>
      </c>
      <c r="B2841" s="1">
        <v>10</v>
      </c>
      <c r="C2841" s="1">
        <v>10</v>
      </c>
      <c r="D2841" s="1">
        <v>18.60000038146973</v>
      </c>
      <c r="E2841" s="1">
        <v>17.60000038146973</v>
      </c>
      <c r="F2841" s="1">
        <v>16</v>
      </c>
      <c r="G2841" s="1">
        <v>14.60000038146973</v>
      </c>
      <c r="H2841">
        <f>IF(D2841&lt;&gt;"",MAX('DDD Model Calculations'!$D$20-'Weather Data'!D2841,0),MAX('DDD Model Calculations'!$D$20-AVERAGE('Weather Data'!D2840,'Weather Data'!D2842),0))</f>
        <v>0</v>
      </c>
      <c r="I2841">
        <f>IF(E2841&lt;&gt;"",MAX('DDD Model Calculations'!$D$20-'Weather Data'!E2841,0),MAX('DDD Model Calculations'!$D$20-AVERAGE('Weather Data'!E2840,'Weather Data'!E2842),0))</f>
        <v>0.39999961853026988</v>
      </c>
      <c r="J2841">
        <f>IF(F2841&lt;&gt;"",MAX('DDD Model Calculations'!$D$20-'Weather Data'!F2841,0),MAX('DDD Model Calculations'!$D$20-AVERAGE('Weather Data'!F2840,'Weather Data'!F2842),0))</f>
        <v>2</v>
      </c>
      <c r="K2841">
        <f>IF(G2841&lt;&gt;"",MAX('DDD Model Calculations'!$D$20-'Weather Data'!G2841,0),MAX('DDD Model Calculations'!$D$20-AVERAGE('Weather Data'!G2840,'Weather Data'!G2842),0))</f>
        <v>3.3999996185302699</v>
      </c>
      <c r="L2841" s="2">
        <f t="shared" si="220"/>
        <v>44479</v>
      </c>
      <c r="M2841">
        <f t="shared" si="221"/>
        <v>28320.600005201995</v>
      </c>
      <c r="N2841">
        <f t="shared" si="222"/>
        <v>29700.499984830618</v>
      </c>
      <c r="O2841">
        <f t="shared" si="223"/>
        <v>34182.800006084144</v>
      </c>
      <c r="P2841">
        <f t="shared" si="224"/>
        <v>42152.249997273088</v>
      </c>
    </row>
    <row r="2842" spans="1:16" x14ac:dyDescent="0.4">
      <c r="A2842" s="1">
        <v>2021</v>
      </c>
      <c r="B2842" s="1">
        <v>10</v>
      </c>
      <c r="C2842" s="1">
        <v>11</v>
      </c>
      <c r="D2842" s="1">
        <v>19.5</v>
      </c>
      <c r="E2842" s="1">
        <v>20.10000038146973</v>
      </c>
      <c r="F2842" s="1">
        <v>18.29999923706055</v>
      </c>
      <c r="G2842" s="1">
        <v>15</v>
      </c>
      <c r="H2842">
        <f>IF(D2842&lt;&gt;"",MAX('DDD Model Calculations'!$D$20-'Weather Data'!D2842,0),MAX('DDD Model Calculations'!$D$20-AVERAGE('Weather Data'!D2841,'Weather Data'!D2843),0))</f>
        <v>0</v>
      </c>
      <c r="I2842">
        <f>IF(E2842&lt;&gt;"",MAX('DDD Model Calculations'!$D$20-'Weather Data'!E2842,0),MAX('DDD Model Calculations'!$D$20-AVERAGE('Weather Data'!E2841,'Weather Data'!E2843),0))</f>
        <v>0</v>
      </c>
      <c r="J2842">
        <f>IF(F2842&lt;&gt;"",MAX('DDD Model Calculations'!$D$20-'Weather Data'!F2842,0),MAX('DDD Model Calculations'!$D$20-AVERAGE('Weather Data'!F2841,'Weather Data'!F2843),0))</f>
        <v>0</v>
      </c>
      <c r="K2842">
        <f>IF(G2842&lt;&gt;"",MAX('DDD Model Calculations'!$D$20-'Weather Data'!G2842,0),MAX('DDD Model Calculations'!$D$20-AVERAGE('Weather Data'!G2841,'Weather Data'!G2843),0))</f>
        <v>3</v>
      </c>
      <c r="L2842" s="2">
        <f t="shared" si="220"/>
        <v>44480</v>
      </c>
      <c r="M2842">
        <f t="shared" si="221"/>
        <v>28320.600005201995</v>
      </c>
      <c r="N2842">
        <f t="shared" si="222"/>
        <v>29700.499984830618</v>
      </c>
      <c r="O2842">
        <f t="shared" si="223"/>
        <v>34182.800006084144</v>
      </c>
      <c r="P2842">
        <f t="shared" si="224"/>
        <v>42155.249997273088</v>
      </c>
    </row>
    <row r="2843" spans="1:16" x14ac:dyDescent="0.4">
      <c r="A2843" s="1">
        <v>2021</v>
      </c>
      <c r="B2843" s="1">
        <v>10</v>
      </c>
      <c r="C2843" s="1">
        <v>12</v>
      </c>
      <c r="D2843" s="1">
        <v>19.39999961853027</v>
      </c>
      <c r="E2843" s="1">
        <v>19</v>
      </c>
      <c r="F2843" s="1">
        <v>17.89999961853027</v>
      </c>
      <c r="G2843" s="1">
        <v>15.69999980926514</v>
      </c>
      <c r="H2843">
        <f>IF(D2843&lt;&gt;"",MAX('DDD Model Calculations'!$D$20-'Weather Data'!D2843,0),MAX('DDD Model Calculations'!$D$20-AVERAGE('Weather Data'!D2842,'Weather Data'!D2844),0))</f>
        <v>0</v>
      </c>
      <c r="I2843">
        <f>IF(E2843&lt;&gt;"",MAX('DDD Model Calculations'!$D$20-'Weather Data'!E2843,0),MAX('DDD Model Calculations'!$D$20-AVERAGE('Weather Data'!E2842,'Weather Data'!E2844),0))</f>
        <v>0</v>
      </c>
      <c r="J2843">
        <f>IF(F2843&lt;&gt;"",MAX('DDD Model Calculations'!$D$20-'Weather Data'!F2843,0),MAX('DDD Model Calculations'!$D$20-AVERAGE('Weather Data'!F2842,'Weather Data'!F2844),0))</f>
        <v>0.10000038146973012</v>
      </c>
      <c r="K2843">
        <f>IF(G2843&lt;&gt;"",MAX('DDD Model Calculations'!$D$20-'Weather Data'!G2843,0),MAX('DDD Model Calculations'!$D$20-AVERAGE('Weather Data'!G2842,'Weather Data'!G2844),0))</f>
        <v>2.3000001907348597</v>
      </c>
      <c r="L2843" s="2">
        <f t="shared" si="220"/>
        <v>44481</v>
      </c>
      <c r="M2843">
        <f t="shared" si="221"/>
        <v>28320.600005201995</v>
      </c>
      <c r="N2843">
        <f t="shared" si="222"/>
        <v>29700.499984830618</v>
      </c>
      <c r="O2843">
        <f t="shared" si="223"/>
        <v>34182.900006465614</v>
      </c>
      <c r="P2843">
        <f t="shared" si="224"/>
        <v>42157.549997463822</v>
      </c>
    </row>
    <row r="2844" spans="1:16" x14ac:dyDescent="0.4">
      <c r="A2844" s="1">
        <v>2021</v>
      </c>
      <c r="B2844" s="1">
        <v>10</v>
      </c>
      <c r="C2844" s="1">
        <v>13</v>
      </c>
      <c r="D2844" s="1">
        <v>18.20000076293945</v>
      </c>
      <c r="E2844" s="1">
        <v>16.79999923706055</v>
      </c>
      <c r="F2844" s="1">
        <v>16.89999961853027</v>
      </c>
      <c r="G2844" s="1">
        <v>14</v>
      </c>
      <c r="H2844">
        <f>IF(D2844&lt;&gt;"",MAX('DDD Model Calculations'!$D$20-'Weather Data'!D2844,0),MAX('DDD Model Calculations'!$D$20-AVERAGE('Weather Data'!D2843,'Weather Data'!D2845),0))</f>
        <v>0</v>
      </c>
      <c r="I2844">
        <f>IF(E2844&lt;&gt;"",MAX('DDD Model Calculations'!$D$20-'Weather Data'!E2844,0),MAX('DDD Model Calculations'!$D$20-AVERAGE('Weather Data'!E2843,'Weather Data'!E2845),0))</f>
        <v>1.2000007629394496</v>
      </c>
      <c r="J2844">
        <f>IF(F2844&lt;&gt;"",MAX('DDD Model Calculations'!$D$20-'Weather Data'!F2844,0),MAX('DDD Model Calculations'!$D$20-AVERAGE('Weather Data'!F2843,'Weather Data'!F2845),0))</f>
        <v>1.1000003814697301</v>
      </c>
      <c r="K2844">
        <f>IF(G2844&lt;&gt;"",MAX('DDD Model Calculations'!$D$20-'Weather Data'!G2844,0),MAX('DDD Model Calculations'!$D$20-AVERAGE('Weather Data'!G2843,'Weather Data'!G2845),0))</f>
        <v>4</v>
      </c>
      <c r="L2844" s="2">
        <f t="shared" si="220"/>
        <v>44482</v>
      </c>
      <c r="M2844">
        <f t="shared" si="221"/>
        <v>28320.600005201995</v>
      </c>
      <c r="N2844">
        <f t="shared" si="222"/>
        <v>29701.699985593557</v>
      </c>
      <c r="O2844">
        <f t="shared" si="223"/>
        <v>34184.000006847084</v>
      </c>
      <c r="P2844">
        <f t="shared" si="224"/>
        <v>42161.549997463822</v>
      </c>
    </row>
    <row r="2845" spans="1:16" x14ac:dyDescent="0.4">
      <c r="A2845" s="1">
        <v>2021</v>
      </c>
      <c r="B2845" s="1">
        <v>10</v>
      </c>
      <c r="C2845" s="1">
        <v>14</v>
      </c>
      <c r="D2845" s="1">
        <v>17.39999961853027</v>
      </c>
      <c r="E2845" s="1">
        <v>18.79999923706055</v>
      </c>
      <c r="F2845" s="1">
        <v>18.10000038146973</v>
      </c>
      <c r="G2845" s="1">
        <v>13.30000019073486</v>
      </c>
      <c r="H2845">
        <f>IF(D2845&lt;&gt;"",MAX('DDD Model Calculations'!$D$20-'Weather Data'!D2845,0),MAX('DDD Model Calculations'!$D$20-AVERAGE('Weather Data'!D2844,'Weather Data'!D2846),0))</f>
        <v>0.60000038146973012</v>
      </c>
      <c r="I2845">
        <f>IF(E2845&lt;&gt;"",MAX('DDD Model Calculations'!$D$20-'Weather Data'!E2845,0),MAX('DDD Model Calculations'!$D$20-AVERAGE('Weather Data'!E2844,'Weather Data'!E2846),0))</f>
        <v>0</v>
      </c>
      <c r="J2845">
        <f>IF(F2845&lt;&gt;"",MAX('DDD Model Calculations'!$D$20-'Weather Data'!F2845,0),MAX('DDD Model Calculations'!$D$20-AVERAGE('Weather Data'!F2844,'Weather Data'!F2846),0))</f>
        <v>0</v>
      </c>
      <c r="K2845">
        <f>IF(G2845&lt;&gt;"",MAX('DDD Model Calculations'!$D$20-'Weather Data'!G2845,0),MAX('DDD Model Calculations'!$D$20-AVERAGE('Weather Data'!G2844,'Weather Data'!G2846),0))</f>
        <v>4.6999998092651403</v>
      </c>
      <c r="L2845" s="2">
        <f t="shared" si="220"/>
        <v>44483</v>
      </c>
      <c r="M2845">
        <f t="shared" si="221"/>
        <v>28321.200005583465</v>
      </c>
      <c r="N2845">
        <f t="shared" si="222"/>
        <v>29701.699985593557</v>
      </c>
      <c r="O2845">
        <f t="shared" si="223"/>
        <v>34184.000006847084</v>
      </c>
      <c r="P2845">
        <f t="shared" si="224"/>
        <v>42166.249997273088</v>
      </c>
    </row>
    <row r="2846" spans="1:16" x14ac:dyDescent="0.4">
      <c r="A2846" s="1">
        <v>2021</v>
      </c>
      <c r="B2846" s="1">
        <v>10</v>
      </c>
      <c r="C2846" s="1">
        <v>15</v>
      </c>
      <c r="D2846" s="1">
        <v>16.89999961853027</v>
      </c>
      <c r="E2846" s="1">
        <v>15.19999980926514</v>
      </c>
      <c r="F2846" s="1">
        <v>18.29999923706055</v>
      </c>
      <c r="G2846" s="1">
        <v>9.3999996185302734</v>
      </c>
      <c r="H2846">
        <f>IF(D2846&lt;&gt;"",MAX('DDD Model Calculations'!$D$20-'Weather Data'!D2846,0),MAX('DDD Model Calculations'!$D$20-AVERAGE('Weather Data'!D2845,'Weather Data'!D2847),0))</f>
        <v>1.1000003814697301</v>
      </c>
      <c r="I2846">
        <f>IF(E2846&lt;&gt;"",MAX('DDD Model Calculations'!$D$20-'Weather Data'!E2846,0),MAX('DDD Model Calculations'!$D$20-AVERAGE('Weather Data'!E2845,'Weather Data'!E2847),0))</f>
        <v>2.8000001907348597</v>
      </c>
      <c r="J2846">
        <f>IF(F2846&lt;&gt;"",MAX('DDD Model Calculations'!$D$20-'Weather Data'!F2846,0),MAX('DDD Model Calculations'!$D$20-AVERAGE('Weather Data'!F2845,'Weather Data'!F2847),0))</f>
        <v>0</v>
      </c>
      <c r="K2846">
        <f>IF(G2846&lt;&gt;"",MAX('DDD Model Calculations'!$D$20-'Weather Data'!G2846,0),MAX('DDD Model Calculations'!$D$20-AVERAGE('Weather Data'!G2845,'Weather Data'!G2847),0))</f>
        <v>8.6000003814697266</v>
      </c>
      <c r="L2846" s="2">
        <f t="shared" si="220"/>
        <v>44484</v>
      </c>
      <c r="M2846">
        <f t="shared" si="221"/>
        <v>28322.300005964935</v>
      </c>
      <c r="N2846">
        <f t="shared" si="222"/>
        <v>29704.499985784292</v>
      </c>
      <c r="O2846">
        <f t="shared" si="223"/>
        <v>34184.000006847084</v>
      </c>
      <c r="P2846">
        <f t="shared" si="224"/>
        <v>42174.849997654557</v>
      </c>
    </row>
    <row r="2847" spans="1:16" x14ac:dyDescent="0.4">
      <c r="A2847" s="1">
        <v>2021</v>
      </c>
      <c r="B2847" s="1">
        <v>10</v>
      </c>
      <c r="C2847" s="1">
        <v>16</v>
      </c>
      <c r="D2847" s="1">
        <v>11.60000038146973</v>
      </c>
      <c r="E2847" s="1">
        <v>12.30000019073486</v>
      </c>
      <c r="F2847" s="1">
        <v>12.69999980926514</v>
      </c>
      <c r="G2847" s="1">
        <v>9.3999996185302734</v>
      </c>
      <c r="H2847">
        <f>IF(D2847&lt;&gt;"",MAX('DDD Model Calculations'!$D$20-'Weather Data'!D2847,0),MAX('DDD Model Calculations'!$D$20-AVERAGE('Weather Data'!D2846,'Weather Data'!D2848),0))</f>
        <v>6.3999996185302699</v>
      </c>
      <c r="I2847">
        <f>IF(E2847&lt;&gt;"",MAX('DDD Model Calculations'!$D$20-'Weather Data'!E2847,0),MAX('DDD Model Calculations'!$D$20-AVERAGE('Weather Data'!E2846,'Weather Data'!E2848),0))</f>
        <v>5.6999998092651403</v>
      </c>
      <c r="J2847">
        <f>IF(F2847&lt;&gt;"",MAX('DDD Model Calculations'!$D$20-'Weather Data'!F2847,0),MAX('DDD Model Calculations'!$D$20-AVERAGE('Weather Data'!F2846,'Weather Data'!F2848),0))</f>
        <v>5.3000001907348597</v>
      </c>
      <c r="K2847">
        <f>IF(G2847&lt;&gt;"",MAX('DDD Model Calculations'!$D$20-'Weather Data'!G2847,0),MAX('DDD Model Calculations'!$D$20-AVERAGE('Weather Data'!G2846,'Weather Data'!G2848),0))</f>
        <v>8.6000003814697266</v>
      </c>
      <c r="L2847" s="2">
        <f t="shared" si="220"/>
        <v>44485</v>
      </c>
      <c r="M2847">
        <f t="shared" si="221"/>
        <v>28328.700005583465</v>
      </c>
      <c r="N2847">
        <f t="shared" si="222"/>
        <v>29710.199985593557</v>
      </c>
      <c r="O2847">
        <f t="shared" si="223"/>
        <v>34189.300007037818</v>
      </c>
      <c r="P2847">
        <f t="shared" si="224"/>
        <v>42183.449998036027</v>
      </c>
    </row>
    <row r="2848" spans="1:16" x14ac:dyDescent="0.4">
      <c r="A2848" s="1">
        <v>2021</v>
      </c>
      <c r="B2848" s="1">
        <v>10</v>
      </c>
      <c r="C2848" s="1">
        <v>17</v>
      </c>
      <c r="D2848" s="1">
        <v>11.10000038146973</v>
      </c>
      <c r="E2848" s="1">
        <v>10.19999980926514</v>
      </c>
      <c r="F2848" s="1">
        <v>8.1999998092651367</v>
      </c>
      <c r="G2848" s="1">
        <v>8</v>
      </c>
      <c r="H2848">
        <f>IF(D2848&lt;&gt;"",MAX('DDD Model Calculations'!$D$20-'Weather Data'!D2848,0),MAX('DDD Model Calculations'!$D$20-AVERAGE('Weather Data'!D2847,'Weather Data'!D2849),0))</f>
        <v>6.8999996185302699</v>
      </c>
      <c r="I2848">
        <f>IF(E2848&lt;&gt;"",MAX('DDD Model Calculations'!$D$20-'Weather Data'!E2848,0),MAX('DDD Model Calculations'!$D$20-AVERAGE('Weather Data'!E2847,'Weather Data'!E2849),0))</f>
        <v>7.8000001907348597</v>
      </c>
      <c r="J2848">
        <f>IF(F2848&lt;&gt;"",MAX('DDD Model Calculations'!$D$20-'Weather Data'!F2848,0),MAX('DDD Model Calculations'!$D$20-AVERAGE('Weather Data'!F2847,'Weather Data'!F2849),0))</f>
        <v>9.8000001907348633</v>
      </c>
      <c r="K2848">
        <f>IF(G2848&lt;&gt;"",MAX('DDD Model Calculations'!$D$20-'Weather Data'!G2848,0),MAX('DDD Model Calculations'!$D$20-AVERAGE('Weather Data'!G2847,'Weather Data'!G2849),0))</f>
        <v>10</v>
      </c>
      <c r="L2848" s="2">
        <f t="shared" si="220"/>
        <v>44486</v>
      </c>
      <c r="M2848">
        <f t="shared" si="221"/>
        <v>28335.600005201995</v>
      </c>
      <c r="N2848">
        <f t="shared" si="222"/>
        <v>29717.999985784292</v>
      </c>
      <c r="O2848">
        <f t="shared" si="223"/>
        <v>34199.100007228553</v>
      </c>
      <c r="P2848">
        <f t="shared" si="224"/>
        <v>42193.449998036027</v>
      </c>
    </row>
    <row r="2849" spans="1:16" x14ac:dyDescent="0.4">
      <c r="A2849" s="1">
        <v>2021</v>
      </c>
      <c r="B2849" s="1">
        <v>10</v>
      </c>
      <c r="C2849" s="1">
        <v>18</v>
      </c>
      <c r="D2849" s="1">
        <v>9.1999998092651367</v>
      </c>
      <c r="E2849" s="1">
        <v>8.5</v>
      </c>
      <c r="F2849" s="1">
        <v>8.6000003814697266</v>
      </c>
      <c r="G2849" s="1">
        <v>8.5</v>
      </c>
      <c r="H2849">
        <f>IF(D2849&lt;&gt;"",MAX('DDD Model Calculations'!$D$20-'Weather Data'!D2849,0),MAX('DDD Model Calculations'!$D$20-AVERAGE('Weather Data'!D2848,'Weather Data'!D2850),0))</f>
        <v>8.8000001907348633</v>
      </c>
      <c r="I2849">
        <f>IF(E2849&lt;&gt;"",MAX('DDD Model Calculations'!$D$20-'Weather Data'!E2849,0),MAX('DDD Model Calculations'!$D$20-AVERAGE('Weather Data'!E2848,'Weather Data'!E2850),0))</f>
        <v>9.5</v>
      </c>
      <c r="J2849">
        <f>IF(F2849&lt;&gt;"",MAX('DDD Model Calculations'!$D$20-'Weather Data'!F2849,0),MAX('DDD Model Calculations'!$D$20-AVERAGE('Weather Data'!F2848,'Weather Data'!F2850),0))</f>
        <v>9.3999996185302734</v>
      </c>
      <c r="K2849">
        <f>IF(G2849&lt;&gt;"",MAX('DDD Model Calculations'!$D$20-'Weather Data'!G2849,0),MAX('DDD Model Calculations'!$D$20-AVERAGE('Weather Data'!G2848,'Weather Data'!G2850),0))</f>
        <v>9.5</v>
      </c>
      <c r="L2849" s="2">
        <f t="shared" si="220"/>
        <v>44487</v>
      </c>
      <c r="M2849">
        <f t="shared" si="221"/>
        <v>28344.40000539273</v>
      </c>
      <c r="N2849">
        <f t="shared" si="222"/>
        <v>29727.499985784292</v>
      </c>
      <c r="O2849">
        <f t="shared" si="223"/>
        <v>34208.500006847084</v>
      </c>
      <c r="P2849">
        <f t="shared" si="224"/>
        <v>42202.949998036027</v>
      </c>
    </row>
    <row r="2850" spans="1:16" x14ac:dyDescent="0.4">
      <c r="A2850" s="1">
        <v>2021</v>
      </c>
      <c r="B2850" s="1">
        <v>10</v>
      </c>
      <c r="C2850" s="1">
        <v>19</v>
      </c>
      <c r="D2850" s="1">
        <v>12.60000038146973</v>
      </c>
      <c r="E2850" s="1">
        <v>11.60000038146973</v>
      </c>
      <c r="F2850" s="1">
        <v>9.8999996185302734</v>
      </c>
      <c r="G2850" s="1">
        <v>12.89999961853027</v>
      </c>
      <c r="H2850">
        <f>IF(D2850&lt;&gt;"",MAX('DDD Model Calculations'!$D$20-'Weather Data'!D2850,0),MAX('DDD Model Calculations'!$D$20-AVERAGE('Weather Data'!D2849,'Weather Data'!D2851),0))</f>
        <v>5.3999996185302699</v>
      </c>
      <c r="I2850">
        <f>IF(E2850&lt;&gt;"",MAX('DDD Model Calculations'!$D$20-'Weather Data'!E2850,0),MAX('DDD Model Calculations'!$D$20-AVERAGE('Weather Data'!E2849,'Weather Data'!E2851),0))</f>
        <v>6.3999996185302699</v>
      </c>
      <c r="J2850">
        <f>IF(F2850&lt;&gt;"",MAX('DDD Model Calculations'!$D$20-'Weather Data'!F2850,0),MAX('DDD Model Calculations'!$D$20-AVERAGE('Weather Data'!F2849,'Weather Data'!F2851),0))</f>
        <v>8.1000003814697266</v>
      </c>
      <c r="K2850">
        <f>IF(G2850&lt;&gt;"",MAX('DDD Model Calculations'!$D$20-'Weather Data'!G2850,0),MAX('DDD Model Calculations'!$D$20-AVERAGE('Weather Data'!G2849,'Weather Data'!G2851),0))</f>
        <v>5.1000003814697301</v>
      </c>
      <c r="L2850" s="2">
        <f t="shared" si="220"/>
        <v>44488</v>
      </c>
      <c r="M2850">
        <f t="shared" si="221"/>
        <v>28349.800005011261</v>
      </c>
      <c r="N2850">
        <f t="shared" si="222"/>
        <v>29733.899985402822</v>
      </c>
      <c r="O2850">
        <f t="shared" si="223"/>
        <v>34216.600007228553</v>
      </c>
      <c r="P2850">
        <f t="shared" si="224"/>
        <v>42208.049998417497</v>
      </c>
    </row>
    <row r="2851" spans="1:16" x14ac:dyDescent="0.4">
      <c r="A2851" s="1">
        <v>2021</v>
      </c>
      <c r="B2851" s="1">
        <v>10</v>
      </c>
      <c r="C2851" s="1">
        <v>20</v>
      </c>
      <c r="D2851" s="1">
        <v>14.80000019073486</v>
      </c>
      <c r="E2851" s="1">
        <v>14.39999961853027</v>
      </c>
      <c r="F2851" s="1">
        <v>12.69999980926514</v>
      </c>
      <c r="G2851" s="1">
        <v>2.5999999046325679</v>
      </c>
      <c r="H2851">
        <f>IF(D2851&lt;&gt;"",MAX('DDD Model Calculations'!$D$20-'Weather Data'!D2851,0),MAX('DDD Model Calculations'!$D$20-AVERAGE('Weather Data'!D2850,'Weather Data'!D2852),0))</f>
        <v>3.1999998092651403</v>
      </c>
      <c r="I2851">
        <f>IF(E2851&lt;&gt;"",MAX('DDD Model Calculations'!$D$20-'Weather Data'!E2851,0),MAX('DDD Model Calculations'!$D$20-AVERAGE('Weather Data'!E2850,'Weather Data'!E2852),0))</f>
        <v>3.6000003814697301</v>
      </c>
      <c r="J2851">
        <f>IF(F2851&lt;&gt;"",MAX('DDD Model Calculations'!$D$20-'Weather Data'!F2851,0),MAX('DDD Model Calculations'!$D$20-AVERAGE('Weather Data'!F2850,'Weather Data'!F2852),0))</f>
        <v>5.3000001907348597</v>
      </c>
      <c r="K2851">
        <f>IF(G2851&lt;&gt;"",MAX('DDD Model Calculations'!$D$20-'Weather Data'!G2851,0),MAX('DDD Model Calculations'!$D$20-AVERAGE('Weather Data'!G2850,'Weather Data'!G2852),0))</f>
        <v>15.400000095367432</v>
      </c>
      <c r="L2851" s="2">
        <f t="shared" si="220"/>
        <v>44489</v>
      </c>
      <c r="M2851">
        <f t="shared" si="221"/>
        <v>28353.000004820526</v>
      </c>
      <c r="N2851">
        <f t="shared" si="222"/>
        <v>29737.499985784292</v>
      </c>
      <c r="O2851">
        <f t="shared" si="223"/>
        <v>34221.900007419288</v>
      </c>
      <c r="P2851">
        <f t="shared" si="224"/>
        <v>42223.449998512864</v>
      </c>
    </row>
    <row r="2852" spans="1:16" x14ac:dyDescent="0.4">
      <c r="A2852" s="1">
        <v>2021</v>
      </c>
      <c r="B2852" s="1">
        <v>10</v>
      </c>
      <c r="C2852" s="1">
        <v>21</v>
      </c>
      <c r="D2852" s="1">
        <v>12.89999961853027</v>
      </c>
      <c r="E2852" s="1">
        <v>12.5</v>
      </c>
      <c r="F2852" s="1">
        <v>12.60000038146973</v>
      </c>
      <c r="G2852" s="1">
        <v>0</v>
      </c>
      <c r="H2852">
        <f>IF(D2852&lt;&gt;"",MAX('DDD Model Calculations'!$D$20-'Weather Data'!D2852,0),MAX('DDD Model Calculations'!$D$20-AVERAGE('Weather Data'!D2851,'Weather Data'!D2853),0))</f>
        <v>5.1000003814697301</v>
      </c>
      <c r="I2852">
        <f>IF(E2852&lt;&gt;"",MAX('DDD Model Calculations'!$D$20-'Weather Data'!E2852,0),MAX('DDD Model Calculations'!$D$20-AVERAGE('Weather Data'!E2851,'Weather Data'!E2853),0))</f>
        <v>5.5</v>
      </c>
      <c r="J2852">
        <f>IF(F2852&lt;&gt;"",MAX('DDD Model Calculations'!$D$20-'Weather Data'!F2852,0),MAX('DDD Model Calculations'!$D$20-AVERAGE('Weather Data'!F2851,'Weather Data'!F2853),0))</f>
        <v>5.3999996185302699</v>
      </c>
      <c r="K2852">
        <f>IF(G2852&lt;&gt;"",MAX('DDD Model Calculations'!$D$20-'Weather Data'!G2852,0),MAX('DDD Model Calculations'!$D$20-AVERAGE('Weather Data'!G2851,'Weather Data'!G2853),0))</f>
        <v>18</v>
      </c>
      <c r="L2852" s="2">
        <f t="shared" si="220"/>
        <v>44490</v>
      </c>
      <c r="M2852">
        <f t="shared" si="221"/>
        <v>28358.100005201995</v>
      </c>
      <c r="N2852">
        <f t="shared" si="222"/>
        <v>29742.999985784292</v>
      </c>
      <c r="O2852">
        <f t="shared" si="223"/>
        <v>34227.300007037818</v>
      </c>
      <c r="P2852">
        <f t="shared" si="224"/>
        <v>42241.449998512864</v>
      </c>
    </row>
    <row r="2853" spans="1:16" x14ac:dyDescent="0.4">
      <c r="A2853" s="1">
        <v>2021</v>
      </c>
      <c r="B2853" s="1">
        <v>10</v>
      </c>
      <c r="C2853" s="1">
        <v>22</v>
      </c>
      <c r="D2853" s="1">
        <v>6.8000001907348633</v>
      </c>
      <c r="E2853" s="1">
        <v>5.9000000953674316</v>
      </c>
      <c r="F2853" s="1">
        <v>5.8000001907348633</v>
      </c>
      <c r="G2853" s="1">
        <v>3</v>
      </c>
      <c r="H2853">
        <f>IF(D2853&lt;&gt;"",MAX('DDD Model Calculations'!$D$20-'Weather Data'!D2853,0),MAX('DDD Model Calculations'!$D$20-AVERAGE('Weather Data'!D2852,'Weather Data'!D2854),0))</f>
        <v>11.199999809265137</v>
      </c>
      <c r="I2853">
        <f>IF(E2853&lt;&gt;"",MAX('DDD Model Calculations'!$D$20-'Weather Data'!E2853,0),MAX('DDD Model Calculations'!$D$20-AVERAGE('Weather Data'!E2852,'Weather Data'!E2854),0))</f>
        <v>12.099999904632568</v>
      </c>
      <c r="J2853">
        <f>IF(F2853&lt;&gt;"",MAX('DDD Model Calculations'!$D$20-'Weather Data'!F2853,0),MAX('DDD Model Calculations'!$D$20-AVERAGE('Weather Data'!F2852,'Weather Data'!F2854),0))</f>
        <v>12.199999809265137</v>
      </c>
      <c r="K2853">
        <f>IF(G2853&lt;&gt;"",MAX('DDD Model Calculations'!$D$20-'Weather Data'!G2853,0),MAX('DDD Model Calculations'!$D$20-AVERAGE('Weather Data'!G2852,'Weather Data'!G2854),0))</f>
        <v>15</v>
      </c>
      <c r="L2853" s="2">
        <f t="shared" si="220"/>
        <v>44491</v>
      </c>
      <c r="M2853">
        <f t="shared" si="221"/>
        <v>28369.300005011261</v>
      </c>
      <c r="N2853">
        <f t="shared" si="222"/>
        <v>29755.099985688925</v>
      </c>
      <c r="O2853">
        <f t="shared" si="223"/>
        <v>34239.500006847084</v>
      </c>
      <c r="P2853">
        <f t="shared" si="224"/>
        <v>42256.449998512864</v>
      </c>
    </row>
    <row r="2854" spans="1:16" x14ac:dyDescent="0.4">
      <c r="A2854" s="1">
        <v>2021</v>
      </c>
      <c r="B2854" s="1">
        <v>10</v>
      </c>
      <c r="C2854" s="1">
        <v>23</v>
      </c>
      <c r="D2854" s="1">
        <v>6.1999998092651367</v>
      </c>
      <c r="E2854" s="1">
        <v>4.1999998092651367</v>
      </c>
      <c r="F2854" s="1">
        <v>4.3000001907348633</v>
      </c>
      <c r="G2854" s="1">
        <v>3.0999999046325679</v>
      </c>
      <c r="H2854">
        <f>IF(D2854&lt;&gt;"",MAX('DDD Model Calculations'!$D$20-'Weather Data'!D2854,0),MAX('DDD Model Calculations'!$D$20-AVERAGE('Weather Data'!D2853,'Weather Data'!D2855),0))</f>
        <v>11.800000190734863</v>
      </c>
      <c r="I2854">
        <f>IF(E2854&lt;&gt;"",MAX('DDD Model Calculations'!$D$20-'Weather Data'!E2854,0),MAX('DDD Model Calculations'!$D$20-AVERAGE('Weather Data'!E2853,'Weather Data'!E2855),0))</f>
        <v>13.800000190734863</v>
      </c>
      <c r="J2854">
        <f>IF(F2854&lt;&gt;"",MAX('DDD Model Calculations'!$D$20-'Weather Data'!F2854,0),MAX('DDD Model Calculations'!$D$20-AVERAGE('Weather Data'!F2853,'Weather Data'!F2855),0))</f>
        <v>13.699999809265137</v>
      </c>
      <c r="K2854">
        <f>IF(G2854&lt;&gt;"",MAX('DDD Model Calculations'!$D$20-'Weather Data'!G2854,0),MAX('DDD Model Calculations'!$D$20-AVERAGE('Weather Data'!G2853,'Weather Data'!G2855),0))</f>
        <v>14.900000095367432</v>
      </c>
      <c r="L2854" s="2">
        <f t="shared" si="220"/>
        <v>44492</v>
      </c>
      <c r="M2854">
        <f t="shared" si="221"/>
        <v>28381.100005201995</v>
      </c>
      <c r="N2854">
        <f t="shared" si="222"/>
        <v>29768.89998587966</v>
      </c>
      <c r="O2854">
        <f t="shared" si="223"/>
        <v>34253.200006656349</v>
      </c>
      <c r="P2854">
        <f t="shared" si="224"/>
        <v>42271.349998608232</v>
      </c>
    </row>
    <row r="2855" spans="1:16" x14ac:dyDescent="0.4">
      <c r="A2855" s="1">
        <v>2021</v>
      </c>
      <c r="B2855" s="1">
        <v>10</v>
      </c>
      <c r="C2855" s="1">
        <v>24</v>
      </c>
      <c r="D2855" s="1">
        <v>7.8000001907348633</v>
      </c>
      <c r="E2855" s="1">
        <v>5.0999999046325684</v>
      </c>
      <c r="F2855" s="1">
        <v>6.9000000953674316</v>
      </c>
      <c r="G2855" s="1">
        <v>2.2999999523162842</v>
      </c>
      <c r="H2855">
        <f>IF(D2855&lt;&gt;"",MAX('DDD Model Calculations'!$D$20-'Weather Data'!D2855,0),MAX('DDD Model Calculations'!$D$20-AVERAGE('Weather Data'!D2854,'Weather Data'!D2856),0))</f>
        <v>10.199999809265137</v>
      </c>
      <c r="I2855">
        <f>IF(E2855&lt;&gt;"",MAX('DDD Model Calculations'!$D$20-'Weather Data'!E2855,0),MAX('DDD Model Calculations'!$D$20-AVERAGE('Weather Data'!E2854,'Weather Data'!E2856),0))</f>
        <v>12.900000095367432</v>
      </c>
      <c r="J2855">
        <f>IF(F2855&lt;&gt;"",MAX('DDD Model Calculations'!$D$20-'Weather Data'!F2855,0),MAX('DDD Model Calculations'!$D$20-AVERAGE('Weather Data'!F2854,'Weather Data'!F2856),0))</f>
        <v>11.099999904632568</v>
      </c>
      <c r="K2855">
        <f>IF(G2855&lt;&gt;"",MAX('DDD Model Calculations'!$D$20-'Weather Data'!G2855,0),MAX('DDD Model Calculations'!$D$20-AVERAGE('Weather Data'!G2854,'Weather Data'!G2856),0))</f>
        <v>15.700000047683716</v>
      </c>
      <c r="L2855" s="2">
        <f t="shared" si="220"/>
        <v>44493</v>
      </c>
      <c r="M2855">
        <f t="shared" si="221"/>
        <v>28391.300005011261</v>
      </c>
      <c r="N2855">
        <f t="shared" si="222"/>
        <v>29781.799985975027</v>
      </c>
      <c r="O2855">
        <f t="shared" si="223"/>
        <v>34264.300006560981</v>
      </c>
      <c r="P2855">
        <f t="shared" si="224"/>
        <v>42287.049998655915</v>
      </c>
    </row>
    <row r="2856" spans="1:16" x14ac:dyDescent="0.4">
      <c r="A2856" s="1">
        <v>2021</v>
      </c>
      <c r="B2856" s="1">
        <v>10</v>
      </c>
      <c r="C2856" s="1">
        <v>25</v>
      </c>
      <c r="D2856" s="1">
        <v>6.8000001907348633</v>
      </c>
      <c r="E2856" s="1">
        <v>6.5999999046325684</v>
      </c>
      <c r="F2856" s="1">
        <v>4.5999999046325684</v>
      </c>
      <c r="G2856" s="1">
        <v>2.7000000476837158</v>
      </c>
      <c r="H2856">
        <f>IF(D2856&lt;&gt;"",MAX('DDD Model Calculations'!$D$20-'Weather Data'!D2856,0),MAX('DDD Model Calculations'!$D$20-AVERAGE('Weather Data'!D2855,'Weather Data'!D2857),0))</f>
        <v>11.199999809265137</v>
      </c>
      <c r="I2856">
        <f>IF(E2856&lt;&gt;"",MAX('DDD Model Calculations'!$D$20-'Weather Data'!E2856,0),MAX('DDD Model Calculations'!$D$20-AVERAGE('Weather Data'!E2855,'Weather Data'!E2857),0))</f>
        <v>11.400000095367432</v>
      </c>
      <c r="J2856">
        <f>IF(F2856&lt;&gt;"",MAX('DDD Model Calculations'!$D$20-'Weather Data'!F2856,0),MAX('DDD Model Calculations'!$D$20-AVERAGE('Weather Data'!F2855,'Weather Data'!F2857),0))</f>
        <v>13.400000095367432</v>
      </c>
      <c r="K2856">
        <f>IF(G2856&lt;&gt;"",MAX('DDD Model Calculations'!$D$20-'Weather Data'!G2856,0),MAX('DDD Model Calculations'!$D$20-AVERAGE('Weather Data'!G2855,'Weather Data'!G2857),0))</f>
        <v>15.299999952316284</v>
      </c>
      <c r="L2856" s="2">
        <f t="shared" si="220"/>
        <v>44494</v>
      </c>
      <c r="M2856">
        <f t="shared" si="221"/>
        <v>28402.500004820526</v>
      </c>
      <c r="N2856">
        <f t="shared" si="222"/>
        <v>29793.199986070395</v>
      </c>
      <c r="O2856">
        <f t="shared" si="223"/>
        <v>34277.700006656349</v>
      </c>
      <c r="P2856">
        <f t="shared" si="224"/>
        <v>42302.349998608232</v>
      </c>
    </row>
    <row r="2857" spans="1:16" x14ac:dyDescent="0.4">
      <c r="A2857" s="1">
        <v>2021</v>
      </c>
      <c r="B2857" s="1">
        <v>10</v>
      </c>
      <c r="C2857" s="1">
        <v>26</v>
      </c>
      <c r="D2857" s="1">
        <v>6.3000001907348633</v>
      </c>
      <c r="E2857" s="1">
        <v>6.3000001907348633</v>
      </c>
      <c r="F2857" s="1">
        <v>7.5999999046325684</v>
      </c>
      <c r="G2857" s="1">
        <v>2.5999999046325679</v>
      </c>
      <c r="H2857">
        <f>IF(D2857&lt;&gt;"",MAX('DDD Model Calculations'!$D$20-'Weather Data'!D2857,0),MAX('DDD Model Calculations'!$D$20-AVERAGE('Weather Data'!D2856,'Weather Data'!D2858),0))</f>
        <v>11.699999809265137</v>
      </c>
      <c r="I2857">
        <f>IF(E2857&lt;&gt;"",MAX('DDD Model Calculations'!$D$20-'Weather Data'!E2857,0),MAX('DDD Model Calculations'!$D$20-AVERAGE('Weather Data'!E2856,'Weather Data'!E2858),0))</f>
        <v>11.699999809265137</v>
      </c>
      <c r="J2857">
        <f>IF(F2857&lt;&gt;"",MAX('DDD Model Calculations'!$D$20-'Weather Data'!F2857,0),MAX('DDD Model Calculations'!$D$20-AVERAGE('Weather Data'!F2856,'Weather Data'!F2858),0))</f>
        <v>10.400000095367432</v>
      </c>
      <c r="K2857">
        <f>IF(G2857&lt;&gt;"",MAX('DDD Model Calculations'!$D$20-'Weather Data'!G2857,0),MAX('DDD Model Calculations'!$D$20-AVERAGE('Weather Data'!G2856,'Weather Data'!G2858),0))</f>
        <v>15.400000095367432</v>
      </c>
      <c r="L2857" s="2">
        <f t="shared" si="220"/>
        <v>44495</v>
      </c>
      <c r="M2857">
        <f t="shared" si="221"/>
        <v>28414.200004629791</v>
      </c>
      <c r="N2857">
        <f t="shared" si="222"/>
        <v>29804.89998587966</v>
      </c>
      <c r="O2857">
        <f t="shared" si="223"/>
        <v>34288.100006751716</v>
      </c>
      <c r="P2857">
        <f t="shared" si="224"/>
        <v>42317.749998703599</v>
      </c>
    </row>
    <row r="2858" spans="1:16" x14ac:dyDescent="0.4">
      <c r="A2858" s="1">
        <v>2021</v>
      </c>
      <c r="B2858" s="1">
        <v>10</v>
      </c>
      <c r="C2858" s="1">
        <v>27</v>
      </c>
      <c r="D2858" s="1">
        <v>11.69999980926514</v>
      </c>
      <c r="E2858" s="1">
        <v>10.30000019073486</v>
      </c>
      <c r="F2858" s="1">
        <v>9.6999998092651367</v>
      </c>
      <c r="G2858" s="1">
        <v>8.5</v>
      </c>
      <c r="H2858">
        <f>IF(D2858&lt;&gt;"",MAX('DDD Model Calculations'!$D$20-'Weather Data'!D2858,0),MAX('DDD Model Calculations'!$D$20-AVERAGE('Weather Data'!D2857,'Weather Data'!D2859),0))</f>
        <v>6.3000001907348597</v>
      </c>
      <c r="I2858">
        <f>IF(E2858&lt;&gt;"",MAX('DDD Model Calculations'!$D$20-'Weather Data'!E2858,0),MAX('DDD Model Calculations'!$D$20-AVERAGE('Weather Data'!E2857,'Weather Data'!E2859),0))</f>
        <v>7.6999998092651403</v>
      </c>
      <c r="J2858">
        <f>IF(F2858&lt;&gt;"",MAX('DDD Model Calculations'!$D$20-'Weather Data'!F2858,0),MAX('DDD Model Calculations'!$D$20-AVERAGE('Weather Data'!F2857,'Weather Data'!F2859),0))</f>
        <v>8.3000001907348633</v>
      </c>
      <c r="K2858">
        <f>IF(G2858&lt;&gt;"",MAX('DDD Model Calculations'!$D$20-'Weather Data'!G2858,0),MAX('DDD Model Calculations'!$D$20-AVERAGE('Weather Data'!G2857,'Weather Data'!G2859),0))</f>
        <v>9.5</v>
      </c>
      <c r="L2858" s="2">
        <f t="shared" si="220"/>
        <v>44496</v>
      </c>
      <c r="M2858">
        <f t="shared" si="221"/>
        <v>28420.500004820526</v>
      </c>
      <c r="N2858">
        <f t="shared" si="222"/>
        <v>29812.599985688925</v>
      </c>
      <c r="O2858">
        <f t="shared" si="223"/>
        <v>34296.400006942451</v>
      </c>
      <c r="P2858">
        <f t="shared" si="224"/>
        <v>42327.249998703599</v>
      </c>
    </row>
    <row r="2859" spans="1:16" x14ac:dyDescent="0.4">
      <c r="A2859" s="1">
        <v>2021</v>
      </c>
      <c r="B2859" s="1">
        <v>10</v>
      </c>
      <c r="C2859" s="1">
        <v>28</v>
      </c>
      <c r="D2859" s="1">
        <v>7.5999999046325684</v>
      </c>
      <c r="E2859" s="1">
        <v>8.8000001907348633</v>
      </c>
      <c r="F2859" s="1">
        <v>5.5999999046325684</v>
      </c>
      <c r="G2859" s="1">
        <v>9.8999996185302734</v>
      </c>
      <c r="H2859">
        <f>IF(D2859&lt;&gt;"",MAX('DDD Model Calculations'!$D$20-'Weather Data'!D2859,0),MAX('DDD Model Calculations'!$D$20-AVERAGE('Weather Data'!D2858,'Weather Data'!D2860),0))</f>
        <v>10.400000095367432</v>
      </c>
      <c r="I2859">
        <f>IF(E2859&lt;&gt;"",MAX('DDD Model Calculations'!$D$20-'Weather Data'!E2859,0),MAX('DDD Model Calculations'!$D$20-AVERAGE('Weather Data'!E2858,'Weather Data'!E2860),0))</f>
        <v>9.1999998092651367</v>
      </c>
      <c r="J2859">
        <f>IF(F2859&lt;&gt;"",MAX('DDD Model Calculations'!$D$20-'Weather Data'!F2859,0),MAX('DDD Model Calculations'!$D$20-AVERAGE('Weather Data'!F2858,'Weather Data'!F2860),0))</f>
        <v>12.400000095367432</v>
      </c>
      <c r="K2859">
        <f>IF(G2859&lt;&gt;"",MAX('DDD Model Calculations'!$D$20-'Weather Data'!G2859,0),MAX('DDD Model Calculations'!$D$20-AVERAGE('Weather Data'!G2858,'Weather Data'!G2860),0))</f>
        <v>8.1000003814697266</v>
      </c>
      <c r="L2859" s="2">
        <f t="shared" si="220"/>
        <v>44497</v>
      </c>
      <c r="M2859">
        <f t="shared" si="221"/>
        <v>28430.900004915893</v>
      </c>
      <c r="N2859">
        <f t="shared" si="222"/>
        <v>29821.79998549819</v>
      </c>
      <c r="O2859">
        <f t="shared" si="223"/>
        <v>34308.800007037818</v>
      </c>
      <c r="P2859">
        <f t="shared" si="224"/>
        <v>42335.349999085069</v>
      </c>
    </row>
    <row r="2860" spans="1:16" x14ac:dyDescent="0.4">
      <c r="A2860" s="1">
        <v>2021</v>
      </c>
      <c r="B2860" s="1">
        <v>10</v>
      </c>
      <c r="C2860" s="1">
        <v>29</v>
      </c>
      <c r="D2860" s="1">
        <v>11</v>
      </c>
      <c r="E2860" s="1">
        <v>10</v>
      </c>
      <c r="F2860" s="1">
        <v>7.0999999046325684</v>
      </c>
      <c r="G2860" s="1">
        <v>4.9000000953674316</v>
      </c>
      <c r="H2860">
        <f>IF(D2860&lt;&gt;"",MAX('DDD Model Calculations'!$D$20-'Weather Data'!D2860,0),MAX('DDD Model Calculations'!$D$20-AVERAGE('Weather Data'!D2859,'Weather Data'!D2861),0))</f>
        <v>7</v>
      </c>
      <c r="I2860">
        <f>IF(E2860&lt;&gt;"",MAX('DDD Model Calculations'!$D$20-'Weather Data'!E2860,0),MAX('DDD Model Calculations'!$D$20-AVERAGE('Weather Data'!E2859,'Weather Data'!E2861),0))</f>
        <v>8</v>
      </c>
      <c r="J2860">
        <f>IF(F2860&lt;&gt;"",MAX('DDD Model Calculations'!$D$20-'Weather Data'!F2860,0),MAX('DDD Model Calculations'!$D$20-AVERAGE('Weather Data'!F2859,'Weather Data'!F2861),0))</f>
        <v>10.900000095367432</v>
      </c>
      <c r="K2860">
        <f>IF(G2860&lt;&gt;"",MAX('DDD Model Calculations'!$D$20-'Weather Data'!G2860,0),MAX('DDD Model Calculations'!$D$20-AVERAGE('Weather Data'!G2859,'Weather Data'!G2861),0))</f>
        <v>13.099999904632568</v>
      </c>
      <c r="L2860" s="2">
        <f t="shared" si="220"/>
        <v>44498</v>
      </c>
      <c r="M2860">
        <f t="shared" si="221"/>
        <v>28437.900004915893</v>
      </c>
      <c r="N2860">
        <f t="shared" si="222"/>
        <v>29829.79998549819</v>
      </c>
      <c r="O2860">
        <f t="shared" si="223"/>
        <v>34319.700007133186</v>
      </c>
      <c r="P2860">
        <f t="shared" si="224"/>
        <v>42348.449998989701</v>
      </c>
    </row>
    <row r="2861" spans="1:16" x14ac:dyDescent="0.4">
      <c r="A2861" s="1">
        <v>2021</v>
      </c>
      <c r="B2861" s="1">
        <v>10</v>
      </c>
      <c r="C2861" s="1">
        <v>30</v>
      </c>
      <c r="D2861" s="1">
        <v>8.8000001907348633</v>
      </c>
      <c r="E2861" s="1">
        <v>9.3999996185302734</v>
      </c>
      <c r="F2861" s="1">
        <v>7.1999998092651367</v>
      </c>
      <c r="G2861" s="1">
        <v>4.6999998092651367</v>
      </c>
      <c r="H2861">
        <f>IF(D2861&lt;&gt;"",MAX('DDD Model Calculations'!$D$20-'Weather Data'!D2861,0),MAX('DDD Model Calculations'!$D$20-AVERAGE('Weather Data'!D2860,'Weather Data'!D2862),0))</f>
        <v>9.1999998092651367</v>
      </c>
      <c r="I2861">
        <f>IF(E2861&lt;&gt;"",MAX('DDD Model Calculations'!$D$20-'Weather Data'!E2861,0),MAX('DDD Model Calculations'!$D$20-AVERAGE('Weather Data'!E2860,'Weather Data'!E2862),0))</f>
        <v>8.6000003814697266</v>
      </c>
      <c r="J2861">
        <f>IF(F2861&lt;&gt;"",MAX('DDD Model Calculations'!$D$20-'Weather Data'!F2861,0),MAX('DDD Model Calculations'!$D$20-AVERAGE('Weather Data'!F2860,'Weather Data'!F2862),0))</f>
        <v>10.800000190734863</v>
      </c>
      <c r="K2861">
        <f>IF(G2861&lt;&gt;"",MAX('DDD Model Calculations'!$D$20-'Weather Data'!G2861,0),MAX('DDD Model Calculations'!$D$20-AVERAGE('Weather Data'!G2860,'Weather Data'!G2862),0))</f>
        <v>13.300000190734863</v>
      </c>
      <c r="L2861" s="2">
        <f t="shared" si="220"/>
        <v>44499</v>
      </c>
      <c r="M2861">
        <f t="shared" si="221"/>
        <v>28447.100004725158</v>
      </c>
      <c r="N2861">
        <f t="shared" si="222"/>
        <v>29838.39998587966</v>
      </c>
      <c r="O2861">
        <f t="shared" si="223"/>
        <v>34330.500007323921</v>
      </c>
      <c r="P2861">
        <f t="shared" si="224"/>
        <v>42361.749999180436</v>
      </c>
    </row>
    <row r="2862" spans="1:16" x14ac:dyDescent="0.4">
      <c r="A2862" s="1">
        <v>2021</v>
      </c>
      <c r="B2862" s="1">
        <v>10</v>
      </c>
      <c r="C2862" s="1">
        <v>31</v>
      </c>
      <c r="D2862" s="1">
        <v>11</v>
      </c>
      <c r="E2862" s="1">
        <v>9.6999998092651367</v>
      </c>
      <c r="F2862" s="1">
        <v>9.1000003814697266</v>
      </c>
      <c r="G2862" s="1">
        <v>3.2999999523162842</v>
      </c>
      <c r="H2862">
        <f>IF(D2862&lt;&gt;"",MAX('DDD Model Calculations'!$D$20-'Weather Data'!D2862,0),MAX('DDD Model Calculations'!$D$20-AVERAGE('Weather Data'!D2861,'Weather Data'!D2863),0))</f>
        <v>7</v>
      </c>
      <c r="I2862">
        <f>IF(E2862&lt;&gt;"",MAX('DDD Model Calculations'!$D$20-'Weather Data'!E2862,0),MAX('DDD Model Calculations'!$D$20-AVERAGE('Weather Data'!E2861,'Weather Data'!E2863),0))</f>
        <v>8.3000001907348633</v>
      </c>
      <c r="J2862">
        <f>IF(F2862&lt;&gt;"",MAX('DDD Model Calculations'!$D$20-'Weather Data'!F2862,0),MAX('DDD Model Calculations'!$D$20-AVERAGE('Weather Data'!F2861,'Weather Data'!F2863),0))</f>
        <v>8.8999996185302734</v>
      </c>
      <c r="K2862">
        <f>IF(G2862&lt;&gt;"",MAX('DDD Model Calculations'!$D$20-'Weather Data'!G2862,0),MAX('DDD Model Calculations'!$D$20-AVERAGE('Weather Data'!G2861,'Weather Data'!G2863),0))</f>
        <v>14.700000047683716</v>
      </c>
      <c r="L2862" s="2">
        <f t="shared" si="220"/>
        <v>44500</v>
      </c>
      <c r="M2862">
        <f t="shared" si="221"/>
        <v>28454.100004725158</v>
      </c>
      <c r="N2862">
        <f t="shared" si="222"/>
        <v>29846.699986070395</v>
      </c>
      <c r="O2862">
        <f t="shared" si="223"/>
        <v>34339.400006942451</v>
      </c>
      <c r="P2862">
        <f t="shared" si="224"/>
        <v>42376.44999922812</v>
      </c>
    </row>
    <row r="2863" spans="1:16" x14ac:dyDescent="0.4">
      <c r="A2863" s="1">
        <v>2021</v>
      </c>
      <c r="B2863" s="1">
        <v>11</v>
      </c>
      <c r="C2863" s="1">
        <v>1</v>
      </c>
      <c r="D2863" s="1">
        <v>6.6999998092651367</v>
      </c>
      <c r="E2863" s="1">
        <v>5.1999998092651367</v>
      </c>
      <c r="F2863" s="1">
        <v>6</v>
      </c>
      <c r="G2863" s="1">
        <v>1.299999952316284</v>
      </c>
      <c r="H2863">
        <f>IF(D2863&lt;&gt;"",MAX('DDD Model Calculations'!$D$20-'Weather Data'!D2863,0),MAX('DDD Model Calculations'!$D$20-AVERAGE('Weather Data'!D2862,'Weather Data'!D2864),0))</f>
        <v>11.300000190734863</v>
      </c>
      <c r="I2863">
        <f>IF(E2863&lt;&gt;"",MAX('DDD Model Calculations'!$D$20-'Weather Data'!E2863,0),MAX('DDD Model Calculations'!$D$20-AVERAGE('Weather Data'!E2862,'Weather Data'!E2864),0))</f>
        <v>12.800000190734863</v>
      </c>
      <c r="J2863">
        <f>IF(F2863&lt;&gt;"",MAX('DDD Model Calculations'!$D$20-'Weather Data'!F2863,0),MAX('DDD Model Calculations'!$D$20-AVERAGE('Weather Data'!F2862,'Weather Data'!F2864),0))</f>
        <v>12</v>
      </c>
      <c r="K2863">
        <f>IF(G2863&lt;&gt;"",MAX('DDD Model Calculations'!$D$20-'Weather Data'!G2863,0),MAX('DDD Model Calculations'!$D$20-AVERAGE('Weather Data'!G2862,'Weather Data'!G2864),0))</f>
        <v>16.700000047683716</v>
      </c>
      <c r="L2863" s="2">
        <f t="shared" si="220"/>
        <v>44501</v>
      </c>
      <c r="M2863">
        <f t="shared" si="221"/>
        <v>28465.400004915893</v>
      </c>
      <c r="N2863">
        <f t="shared" si="222"/>
        <v>29859.499986261129</v>
      </c>
      <c r="O2863">
        <f t="shared" si="223"/>
        <v>34351.400006942451</v>
      </c>
      <c r="P2863">
        <f t="shared" si="224"/>
        <v>42393.149999275804</v>
      </c>
    </row>
    <row r="2864" spans="1:16" x14ac:dyDescent="0.4">
      <c r="A2864" s="1">
        <v>2021</v>
      </c>
      <c r="B2864" s="1">
        <v>11</v>
      </c>
      <c r="C2864" s="1">
        <v>2</v>
      </c>
      <c r="D2864" s="1">
        <v>4.5</v>
      </c>
      <c r="E2864" s="1">
        <v>4.3000001907348633</v>
      </c>
      <c r="F2864" s="1">
        <v>3.5</v>
      </c>
      <c r="G2864" s="1">
        <v>-0.30000001192092901</v>
      </c>
      <c r="H2864">
        <f>IF(D2864&lt;&gt;"",MAX('DDD Model Calculations'!$D$20-'Weather Data'!D2864,0),MAX('DDD Model Calculations'!$D$20-AVERAGE('Weather Data'!D2863,'Weather Data'!D2865),0))</f>
        <v>13.5</v>
      </c>
      <c r="I2864">
        <f>IF(E2864&lt;&gt;"",MAX('DDD Model Calculations'!$D$20-'Weather Data'!E2864,0),MAX('DDD Model Calculations'!$D$20-AVERAGE('Weather Data'!E2863,'Weather Data'!E2865),0))</f>
        <v>13.699999809265137</v>
      </c>
      <c r="J2864">
        <f>IF(F2864&lt;&gt;"",MAX('DDD Model Calculations'!$D$20-'Weather Data'!F2864,0),MAX('DDD Model Calculations'!$D$20-AVERAGE('Weather Data'!F2863,'Weather Data'!F2865),0))</f>
        <v>14.5</v>
      </c>
      <c r="K2864">
        <f>IF(G2864&lt;&gt;"",MAX('DDD Model Calculations'!$D$20-'Weather Data'!G2864,0),MAX('DDD Model Calculations'!$D$20-AVERAGE('Weather Data'!G2863,'Weather Data'!G2865),0))</f>
        <v>18.300000011920929</v>
      </c>
      <c r="L2864" s="2">
        <f t="shared" si="220"/>
        <v>44502</v>
      </c>
      <c r="M2864">
        <f t="shared" si="221"/>
        <v>28478.900004915893</v>
      </c>
      <c r="N2864">
        <f t="shared" si="222"/>
        <v>29873.199986070395</v>
      </c>
      <c r="O2864">
        <f t="shared" si="223"/>
        <v>34365.900006942451</v>
      </c>
      <c r="P2864">
        <f t="shared" si="224"/>
        <v>42411.449999287724</v>
      </c>
    </row>
    <row r="2865" spans="1:16" x14ac:dyDescent="0.4">
      <c r="A2865" s="1">
        <v>2021</v>
      </c>
      <c r="B2865" s="1">
        <v>11</v>
      </c>
      <c r="C2865" s="1">
        <v>3</v>
      </c>
      <c r="D2865" s="1">
        <v>3</v>
      </c>
      <c r="E2865" s="1">
        <v>2.5999999046325679</v>
      </c>
      <c r="F2865" s="1">
        <v>0.80000001192092896</v>
      </c>
      <c r="G2865" s="1">
        <v>-1.1000000238418579</v>
      </c>
      <c r="H2865">
        <f>IF(D2865&lt;&gt;"",MAX('DDD Model Calculations'!$D$20-'Weather Data'!D2865,0),MAX('DDD Model Calculations'!$D$20-AVERAGE('Weather Data'!D2864,'Weather Data'!D2866),0))</f>
        <v>15</v>
      </c>
      <c r="I2865">
        <f>IF(E2865&lt;&gt;"",MAX('DDD Model Calculations'!$D$20-'Weather Data'!E2865,0),MAX('DDD Model Calculations'!$D$20-AVERAGE('Weather Data'!E2864,'Weather Data'!E2866),0))</f>
        <v>15.400000095367432</v>
      </c>
      <c r="J2865">
        <f>IF(F2865&lt;&gt;"",MAX('DDD Model Calculations'!$D$20-'Weather Data'!F2865,0),MAX('DDD Model Calculations'!$D$20-AVERAGE('Weather Data'!F2864,'Weather Data'!F2866),0))</f>
        <v>17.199999988079071</v>
      </c>
      <c r="K2865">
        <f>IF(G2865&lt;&gt;"",MAX('DDD Model Calculations'!$D$20-'Weather Data'!G2865,0),MAX('DDD Model Calculations'!$D$20-AVERAGE('Weather Data'!G2864,'Weather Data'!G2866),0))</f>
        <v>19.100000023841858</v>
      </c>
      <c r="L2865" s="2">
        <f t="shared" si="220"/>
        <v>44503</v>
      </c>
      <c r="M2865">
        <f t="shared" si="221"/>
        <v>28493.900004915893</v>
      </c>
      <c r="N2865">
        <f t="shared" si="222"/>
        <v>29888.599986165762</v>
      </c>
      <c r="O2865">
        <f t="shared" si="223"/>
        <v>34383.10000693053</v>
      </c>
      <c r="P2865">
        <f t="shared" si="224"/>
        <v>42430.549999311566</v>
      </c>
    </row>
    <row r="2866" spans="1:16" x14ac:dyDescent="0.4">
      <c r="A2866" s="1">
        <v>2021</v>
      </c>
      <c r="B2866" s="1">
        <v>11</v>
      </c>
      <c r="C2866" s="1">
        <v>4</v>
      </c>
      <c r="D2866" s="1">
        <v>3.7999999523162842</v>
      </c>
      <c r="E2866" s="1">
        <v>1.200000047683716</v>
      </c>
      <c r="F2866" s="1">
        <v>0.5</v>
      </c>
      <c r="G2866" s="1">
        <v>1</v>
      </c>
      <c r="H2866">
        <f>IF(D2866&lt;&gt;"",MAX('DDD Model Calculations'!$D$20-'Weather Data'!D2866,0),MAX('DDD Model Calculations'!$D$20-AVERAGE('Weather Data'!D2865,'Weather Data'!D2867),0))</f>
        <v>14.200000047683716</v>
      </c>
      <c r="I2866">
        <f>IF(E2866&lt;&gt;"",MAX('DDD Model Calculations'!$D$20-'Weather Data'!E2866,0),MAX('DDD Model Calculations'!$D$20-AVERAGE('Weather Data'!E2865,'Weather Data'!E2867),0))</f>
        <v>16.799999952316284</v>
      </c>
      <c r="J2866">
        <f>IF(F2866&lt;&gt;"",MAX('DDD Model Calculations'!$D$20-'Weather Data'!F2866,0),MAX('DDD Model Calculations'!$D$20-AVERAGE('Weather Data'!F2865,'Weather Data'!F2867),0))</f>
        <v>17.5</v>
      </c>
      <c r="K2866">
        <f>IF(G2866&lt;&gt;"",MAX('DDD Model Calculations'!$D$20-'Weather Data'!G2866,0),MAX('DDD Model Calculations'!$D$20-AVERAGE('Weather Data'!G2865,'Weather Data'!G2867),0))</f>
        <v>17</v>
      </c>
      <c r="L2866" s="2">
        <f t="shared" si="220"/>
        <v>44504</v>
      </c>
      <c r="M2866">
        <f t="shared" si="221"/>
        <v>28508.100004963577</v>
      </c>
      <c r="N2866">
        <f t="shared" si="222"/>
        <v>29905.399986118078</v>
      </c>
      <c r="O2866">
        <f t="shared" si="223"/>
        <v>34400.60000693053</v>
      </c>
      <c r="P2866">
        <f t="shared" si="224"/>
        <v>42447.549999311566</v>
      </c>
    </row>
    <row r="2867" spans="1:16" x14ac:dyDescent="0.4">
      <c r="A2867" s="1">
        <v>2021</v>
      </c>
      <c r="B2867" s="1">
        <v>11</v>
      </c>
      <c r="C2867" s="1">
        <v>5</v>
      </c>
      <c r="D2867" s="1">
        <v>3.5</v>
      </c>
      <c r="E2867" s="1">
        <v>3.4000000953674321</v>
      </c>
      <c r="F2867" s="1">
        <v>2.2999999523162842</v>
      </c>
      <c r="G2867" s="1">
        <v>2.2999999523162842</v>
      </c>
      <c r="H2867">
        <f>IF(D2867&lt;&gt;"",MAX('DDD Model Calculations'!$D$20-'Weather Data'!D2867,0),MAX('DDD Model Calculations'!$D$20-AVERAGE('Weather Data'!D2866,'Weather Data'!D2868),0))</f>
        <v>14.5</v>
      </c>
      <c r="I2867">
        <f>IF(E2867&lt;&gt;"",MAX('DDD Model Calculations'!$D$20-'Weather Data'!E2867,0),MAX('DDD Model Calculations'!$D$20-AVERAGE('Weather Data'!E2866,'Weather Data'!E2868),0))</f>
        <v>14.599999904632568</v>
      </c>
      <c r="J2867">
        <f>IF(F2867&lt;&gt;"",MAX('DDD Model Calculations'!$D$20-'Weather Data'!F2867,0),MAX('DDD Model Calculations'!$D$20-AVERAGE('Weather Data'!F2866,'Weather Data'!F2868),0))</f>
        <v>15.700000047683716</v>
      </c>
      <c r="K2867">
        <f>IF(G2867&lt;&gt;"",MAX('DDD Model Calculations'!$D$20-'Weather Data'!G2867,0),MAX('DDD Model Calculations'!$D$20-AVERAGE('Weather Data'!G2866,'Weather Data'!G2868),0))</f>
        <v>15.700000047683716</v>
      </c>
      <c r="L2867" s="2">
        <f t="shared" si="220"/>
        <v>44505</v>
      </c>
      <c r="M2867">
        <f t="shared" si="221"/>
        <v>28522.600004963577</v>
      </c>
      <c r="N2867">
        <f t="shared" si="222"/>
        <v>29919.999986022711</v>
      </c>
      <c r="O2867">
        <f t="shared" si="223"/>
        <v>34416.300006978214</v>
      </c>
      <c r="P2867">
        <f t="shared" si="224"/>
        <v>42463.24999935925</v>
      </c>
    </row>
    <row r="2868" spans="1:16" x14ac:dyDescent="0.4">
      <c r="A2868" s="1">
        <v>2021</v>
      </c>
      <c r="B2868" s="1">
        <v>11</v>
      </c>
      <c r="C2868" s="1">
        <v>6</v>
      </c>
      <c r="D2868" s="1">
        <v>5.9000000953674316</v>
      </c>
      <c r="E2868" s="1">
        <v>3.7999999523162842</v>
      </c>
      <c r="F2868" s="1">
        <v>4.5999999046325684</v>
      </c>
      <c r="G2868" s="1">
        <v>6.8000001907348633</v>
      </c>
      <c r="H2868">
        <f>IF(D2868&lt;&gt;"",MAX('DDD Model Calculations'!$D$20-'Weather Data'!D2868,0),MAX('DDD Model Calculations'!$D$20-AVERAGE('Weather Data'!D2867,'Weather Data'!D2869),0))</f>
        <v>12.099999904632568</v>
      </c>
      <c r="I2868">
        <f>IF(E2868&lt;&gt;"",MAX('DDD Model Calculations'!$D$20-'Weather Data'!E2868,0),MAX('DDD Model Calculations'!$D$20-AVERAGE('Weather Data'!E2867,'Weather Data'!E2869),0))</f>
        <v>14.200000047683716</v>
      </c>
      <c r="J2868">
        <f>IF(F2868&lt;&gt;"",MAX('DDD Model Calculations'!$D$20-'Weather Data'!F2868,0),MAX('DDD Model Calculations'!$D$20-AVERAGE('Weather Data'!F2867,'Weather Data'!F2869),0))</f>
        <v>13.400000095367432</v>
      </c>
      <c r="K2868">
        <f>IF(G2868&lt;&gt;"",MAX('DDD Model Calculations'!$D$20-'Weather Data'!G2868,0),MAX('DDD Model Calculations'!$D$20-AVERAGE('Weather Data'!G2867,'Weather Data'!G2869),0))</f>
        <v>11.199999809265137</v>
      </c>
      <c r="L2868" s="2">
        <f t="shared" si="220"/>
        <v>44506</v>
      </c>
      <c r="M2868">
        <f t="shared" si="221"/>
        <v>28534.700004868209</v>
      </c>
      <c r="N2868">
        <f t="shared" si="222"/>
        <v>29934.199986070395</v>
      </c>
      <c r="O2868">
        <f t="shared" si="223"/>
        <v>34429.700007073581</v>
      </c>
      <c r="P2868">
        <f t="shared" si="224"/>
        <v>42474.449999168515</v>
      </c>
    </row>
    <row r="2869" spans="1:16" x14ac:dyDescent="0.4">
      <c r="A2869" s="1">
        <v>2021</v>
      </c>
      <c r="B2869" s="1">
        <v>11</v>
      </c>
      <c r="C2869" s="1">
        <v>7</v>
      </c>
      <c r="D2869" s="1">
        <v>9.3000001907348633</v>
      </c>
      <c r="E2869" s="1">
        <v>7.8000001907348633</v>
      </c>
      <c r="F2869" s="1">
        <v>5.5</v>
      </c>
      <c r="G2869" s="1">
        <v>4.8000001907348633</v>
      </c>
      <c r="H2869">
        <f>IF(D2869&lt;&gt;"",MAX('DDD Model Calculations'!$D$20-'Weather Data'!D2869,0),MAX('DDD Model Calculations'!$D$20-AVERAGE('Weather Data'!D2868,'Weather Data'!D2870),0))</f>
        <v>8.6999998092651367</v>
      </c>
      <c r="I2869">
        <f>IF(E2869&lt;&gt;"",MAX('DDD Model Calculations'!$D$20-'Weather Data'!E2869,0),MAX('DDD Model Calculations'!$D$20-AVERAGE('Weather Data'!E2868,'Weather Data'!E2870),0))</f>
        <v>10.199999809265137</v>
      </c>
      <c r="J2869">
        <f>IF(F2869&lt;&gt;"",MAX('DDD Model Calculations'!$D$20-'Weather Data'!F2869,0),MAX('DDD Model Calculations'!$D$20-AVERAGE('Weather Data'!F2868,'Weather Data'!F2870),0))</f>
        <v>12.5</v>
      </c>
      <c r="K2869">
        <f>IF(G2869&lt;&gt;"",MAX('DDD Model Calculations'!$D$20-'Weather Data'!G2869,0),MAX('DDD Model Calculations'!$D$20-AVERAGE('Weather Data'!G2868,'Weather Data'!G2870),0))</f>
        <v>13.199999809265137</v>
      </c>
      <c r="L2869" s="2">
        <f t="shared" si="220"/>
        <v>44507</v>
      </c>
      <c r="M2869">
        <f t="shared" si="221"/>
        <v>28543.400004677474</v>
      </c>
      <c r="N2869">
        <f t="shared" si="222"/>
        <v>29944.39998587966</v>
      </c>
      <c r="O2869">
        <f t="shared" si="223"/>
        <v>34442.200007073581</v>
      </c>
      <c r="P2869">
        <f t="shared" si="224"/>
        <v>42487.64999897778</v>
      </c>
    </row>
    <row r="2870" spans="1:16" x14ac:dyDescent="0.4">
      <c r="A2870" s="1">
        <v>2021</v>
      </c>
      <c r="B2870" s="1">
        <v>11</v>
      </c>
      <c r="C2870" s="1">
        <v>8</v>
      </c>
      <c r="D2870" s="1">
        <v>11.19999980926514</v>
      </c>
      <c r="E2870" s="1">
        <v>9.1999998092651367</v>
      </c>
      <c r="F2870" s="1">
        <v>7.6999998092651367</v>
      </c>
      <c r="G2870" s="1">
        <v>5.1999998092651367</v>
      </c>
      <c r="H2870">
        <f>IF(D2870&lt;&gt;"",MAX('DDD Model Calculations'!$D$20-'Weather Data'!D2870,0),MAX('DDD Model Calculations'!$D$20-AVERAGE('Weather Data'!D2869,'Weather Data'!D2871),0))</f>
        <v>6.8000001907348597</v>
      </c>
      <c r="I2870">
        <f>IF(E2870&lt;&gt;"",MAX('DDD Model Calculations'!$D$20-'Weather Data'!E2870,0),MAX('DDD Model Calculations'!$D$20-AVERAGE('Weather Data'!E2869,'Weather Data'!E2871),0))</f>
        <v>8.8000001907348633</v>
      </c>
      <c r="J2870">
        <f>IF(F2870&lt;&gt;"",MAX('DDD Model Calculations'!$D$20-'Weather Data'!F2870,0),MAX('DDD Model Calculations'!$D$20-AVERAGE('Weather Data'!F2869,'Weather Data'!F2871),0))</f>
        <v>10.300000190734863</v>
      </c>
      <c r="K2870">
        <f>IF(G2870&lt;&gt;"",MAX('DDD Model Calculations'!$D$20-'Weather Data'!G2870,0),MAX('DDD Model Calculations'!$D$20-AVERAGE('Weather Data'!G2869,'Weather Data'!G2871),0))</f>
        <v>12.800000190734863</v>
      </c>
      <c r="L2870" s="2">
        <f t="shared" si="220"/>
        <v>44508</v>
      </c>
      <c r="M2870">
        <f t="shared" si="221"/>
        <v>28550.200004868209</v>
      </c>
      <c r="N2870">
        <f t="shared" si="222"/>
        <v>29953.199986070395</v>
      </c>
      <c r="O2870">
        <f t="shared" si="223"/>
        <v>34452.500007264316</v>
      </c>
      <c r="P2870">
        <f t="shared" si="224"/>
        <v>42500.449999168515</v>
      </c>
    </row>
    <row r="2871" spans="1:16" x14ac:dyDescent="0.4">
      <c r="A2871" s="1">
        <v>2021</v>
      </c>
      <c r="B2871" s="1">
        <v>11</v>
      </c>
      <c r="C2871" s="1">
        <v>9</v>
      </c>
      <c r="D2871" s="1">
        <v>10.39999961853027</v>
      </c>
      <c r="E2871" s="1">
        <v>8.6999998092651367</v>
      </c>
      <c r="F2871" s="1">
        <v>8.8999996185302734</v>
      </c>
      <c r="G2871" s="1">
        <v>3.5</v>
      </c>
      <c r="H2871">
        <f>IF(D2871&lt;&gt;"",MAX('DDD Model Calculations'!$D$20-'Weather Data'!D2871,0),MAX('DDD Model Calculations'!$D$20-AVERAGE('Weather Data'!D2870,'Weather Data'!D2872),0))</f>
        <v>7.6000003814697301</v>
      </c>
      <c r="I2871">
        <f>IF(E2871&lt;&gt;"",MAX('DDD Model Calculations'!$D$20-'Weather Data'!E2871,0),MAX('DDD Model Calculations'!$D$20-AVERAGE('Weather Data'!E2870,'Weather Data'!E2872),0))</f>
        <v>9.3000001907348633</v>
      </c>
      <c r="J2871">
        <f>IF(F2871&lt;&gt;"",MAX('DDD Model Calculations'!$D$20-'Weather Data'!F2871,0),MAX('DDD Model Calculations'!$D$20-AVERAGE('Weather Data'!F2870,'Weather Data'!F2872),0))</f>
        <v>9.1000003814697266</v>
      </c>
      <c r="K2871">
        <f>IF(G2871&lt;&gt;"",MAX('DDD Model Calculations'!$D$20-'Weather Data'!G2871,0),MAX('DDD Model Calculations'!$D$20-AVERAGE('Weather Data'!G2870,'Weather Data'!G2872),0))</f>
        <v>14.5</v>
      </c>
      <c r="L2871" s="2">
        <f t="shared" si="220"/>
        <v>44509</v>
      </c>
      <c r="M2871">
        <f t="shared" si="221"/>
        <v>28557.800005249679</v>
      </c>
      <c r="N2871">
        <f t="shared" si="222"/>
        <v>29962.499986261129</v>
      </c>
      <c r="O2871">
        <f t="shared" si="223"/>
        <v>34461.600007645786</v>
      </c>
      <c r="P2871">
        <f t="shared" si="224"/>
        <v>42514.949999168515</v>
      </c>
    </row>
    <row r="2872" spans="1:16" x14ac:dyDescent="0.4">
      <c r="A2872" s="1">
        <v>2021</v>
      </c>
      <c r="B2872" s="1">
        <v>11</v>
      </c>
      <c r="C2872" s="1">
        <v>10</v>
      </c>
      <c r="D2872" s="1">
        <v>7.3000001907348633</v>
      </c>
      <c r="E2872" s="1">
        <v>5.8000001907348633</v>
      </c>
      <c r="F2872" s="1">
        <v>4.6999998092651367</v>
      </c>
      <c r="G2872" s="1">
        <v>0.10000000149011611</v>
      </c>
      <c r="H2872">
        <f>IF(D2872&lt;&gt;"",MAX('DDD Model Calculations'!$D$20-'Weather Data'!D2872,0),MAX('DDD Model Calculations'!$D$20-AVERAGE('Weather Data'!D2871,'Weather Data'!D2873),0))</f>
        <v>10.699999809265137</v>
      </c>
      <c r="I2872">
        <f>IF(E2872&lt;&gt;"",MAX('DDD Model Calculations'!$D$20-'Weather Data'!E2872,0),MAX('DDD Model Calculations'!$D$20-AVERAGE('Weather Data'!E2871,'Weather Data'!E2873),0))</f>
        <v>12.199999809265137</v>
      </c>
      <c r="J2872">
        <f>IF(F2872&lt;&gt;"",MAX('DDD Model Calculations'!$D$20-'Weather Data'!F2872,0),MAX('DDD Model Calculations'!$D$20-AVERAGE('Weather Data'!F2871,'Weather Data'!F2873),0))</f>
        <v>13.300000190734863</v>
      </c>
      <c r="K2872">
        <f>IF(G2872&lt;&gt;"",MAX('DDD Model Calculations'!$D$20-'Weather Data'!G2872,0),MAX('DDD Model Calculations'!$D$20-AVERAGE('Weather Data'!G2871,'Weather Data'!G2873),0))</f>
        <v>17.899999998509884</v>
      </c>
      <c r="L2872" s="2">
        <f t="shared" si="220"/>
        <v>44510</v>
      </c>
      <c r="M2872">
        <f t="shared" si="221"/>
        <v>28568.500005058944</v>
      </c>
      <c r="N2872">
        <f t="shared" si="222"/>
        <v>29974.699986070395</v>
      </c>
      <c r="O2872">
        <f t="shared" si="223"/>
        <v>34474.900007836521</v>
      </c>
      <c r="P2872">
        <f t="shared" si="224"/>
        <v>42532.849999167025</v>
      </c>
    </row>
    <row r="2873" spans="1:16" x14ac:dyDescent="0.4">
      <c r="A2873" s="1">
        <v>2021</v>
      </c>
      <c r="B2873" s="1">
        <v>11</v>
      </c>
      <c r="C2873" s="1">
        <v>11</v>
      </c>
      <c r="D2873" s="1">
        <v>9.8000001907348633</v>
      </c>
      <c r="E2873" s="1">
        <v>10.30000019073486</v>
      </c>
      <c r="F2873" s="1">
        <v>2</v>
      </c>
      <c r="G2873" s="1">
        <v>4.6999998092651367</v>
      </c>
      <c r="H2873">
        <f>IF(D2873&lt;&gt;"",MAX('DDD Model Calculations'!$D$20-'Weather Data'!D2873,0),MAX('DDD Model Calculations'!$D$20-AVERAGE('Weather Data'!D2872,'Weather Data'!D2874),0))</f>
        <v>8.1999998092651367</v>
      </c>
      <c r="I2873">
        <f>IF(E2873&lt;&gt;"",MAX('DDD Model Calculations'!$D$20-'Weather Data'!E2873,0),MAX('DDD Model Calculations'!$D$20-AVERAGE('Weather Data'!E2872,'Weather Data'!E2874),0))</f>
        <v>7.6999998092651403</v>
      </c>
      <c r="J2873">
        <f>IF(F2873&lt;&gt;"",MAX('DDD Model Calculations'!$D$20-'Weather Data'!F2873,0),MAX('DDD Model Calculations'!$D$20-AVERAGE('Weather Data'!F2872,'Weather Data'!F2874),0))</f>
        <v>16</v>
      </c>
      <c r="K2873">
        <f>IF(G2873&lt;&gt;"",MAX('DDD Model Calculations'!$D$20-'Weather Data'!G2873,0),MAX('DDD Model Calculations'!$D$20-AVERAGE('Weather Data'!G2872,'Weather Data'!G2874),0))</f>
        <v>13.300000190734863</v>
      </c>
      <c r="L2873" s="2">
        <f t="shared" si="220"/>
        <v>44511</v>
      </c>
      <c r="M2873">
        <f t="shared" si="221"/>
        <v>28576.700004868209</v>
      </c>
      <c r="N2873">
        <f t="shared" si="222"/>
        <v>29982.39998587966</v>
      </c>
      <c r="O2873">
        <f t="shared" si="223"/>
        <v>34490.900007836521</v>
      </c>
      <c r="P2873">
        <f t="shared" si="224"/>
        <v>42546.14999935776</v>
      </c>
    </row>
    <row r="2874" spans="1:16" x14ac:dyDescent="0.4">
      <c r="A2874" s="1">
        <v>2021</v>
      </c>
      <c r="B2874" s="1">
        <v>11</v>
      </c>
      <c r="C2874" s="1">
        <v>12</v>
      </c>
      <c r="D2874" s="1">
        <v>8.5</v>
      </c>
      <c r="E2874" s="1">
        <v>7.4000000953674316</v>
      </c>
      <c r="F2874" s="1">
        <v>6.6999998092651367</v>
      </c>
      <c r="G2874" s="1">
        <v>1.799999952316284</v>
      </c>
      <c r="H2874">
        <f>IF(D2874&lt;&gt;"",MAX('DDD Model Calculations'!$D$20-'Weather Data'!D2874,0),MAX('DDD Model Calculations'!$D$20-AVERAGE('Weather Data'!D2873,'Weather Data'!D2875),0))</f>
        <v>9.5</v>
      </c>
      <c r="I2874">
        <f>IF(E2874&lt;&gt;"",MAX('DDD Model Calculations'!$D$20-'Weather Data'!E2874,0),MAX('DDD Model Calculations'!$D$20-AVERAGE('Weather Data'!E2873,'Weather Data'!E2875),0))</f>
        <v>10.599999904632568</v>
      </c>
      <c r="J2874">
        <f>IF(F2874&lt;&gt;"",MAX('DDD Model Calculations'!$D$20-'Weather Data'!F2874,0),MAX('DDD Model Calculations'!$D$20-AVERAGE('Weather Data'!F2873,'Weather Data'!F2875),0))</f>
        <v>11.300000190734863</v>
      </c>
      <c r="K2874">
        <f>IF(G2874&lt;&gt;"",MAX('DDD Model Calculations'!$D$20-'Weather Data'!G2874,0),MAX('DDD Model Calculations'!$D$20-AVERAGE('Weather Data'!G2873,'Weather Data'!G2875),0))</f>
        <v>16.200000047683716</v>
      </c>
      <c r="L2874" s="2">
        <f t="shared" si="220"/>
        <v>44512</v>
      </c>
      <c r="M2874">
        <f t="shared" si="221"/>
        <v>28586.200004868209</v>
      </c>
      <c r="N2874">
        <f t="shared" si="222"/>
        <v>29992.999985784292</v>
      </c>
      <c r="O2874">
        <f t="shared" si="223"/>
        <v>34502.200008027256</v>
      </c>
      <c r="P2874">
        <f t="shared" si="224"/>
        <v>42562.349999405444</v>
      </c>
    </row>
    <row r="2875" spans="1:16" x14ac:dyDescent="0.4">
      <c r="A2875" s="1">
        <v>2021</v>
      </c>
      <c r="B2875" s="1">
        <v>11</v>
      </c>
      <c r="C2875" s="1">
        <v>13</v>
      </c>
      <c r="D2875" s="1">
        <v>5.0999999046325684</v>
      </c>
      <c r="E2875" s="1">
        <v>3.7000000476837158</v>
      </c>
      <c r="F2875" s="1">
        <v>3.0999999046325679</v>
      </c>
      <c r="G2875" s="1">
        <v>-0.20000000298023221</v>
      </c>
      <c r="H2875">
        <f>IF(D2875&lt;&gt;"",MAX('DDD Model Calculations'!$D$20-'Weather Data'!D2875,0),MAX('DDD Model Calculations'!$D$20-AVERAGE('Weather Data'!D2874,'Weather Data'!D2876),0))</f>
        <v>12.900000095367432</v>
      </c>
      <c r="I2875">
        <f>IF(E2875&lt;&gt;"",MAX('DDD Model Calculations'!$D$20-'Weather Data'!E2875,0),MAX('DDD Model Calculations'!$D$20-AVERAGE('Weather Data'!E2874,'Weather Data'!E2876),0))</f>
        <v>14.299999952316284</v>
      </c>
      <c r="J2875">
        <f>IF(F2875&lt;&gt;"",MAX('DDD Model Calculations'!$D$20-'Weather Data'!F2875,0),MAX('DDD Model Calculations'!$D$20-AVERAGE('Weather Data'!F2874,'Weather Data'!F2876),0))</f>
        <v>14.900000095367432</v>
      </c>
      <c r="K2875">
        <f>IF(G2875&lt;&gt;"",MAX('DDD Model Calculations'!$D$20-'Weather Data'!G2875,0),MAX('DDD Model Calculations'!$D$20-AVERAGE('Weather Data'!G2874,'Weather Data'!G2876),0))</f>
        <v>18.200000002980232</v>
      </c>
      <c r="L2875" s="2">
        <f t="shared" si="220"/>
        <v>44513</v>
      </c>
      <c r="M2875">
        <f t="shared" si="221"/>
        <v>28599.100004963577</v>
      </c>
      <c r="N2875">
        <f t="shared" si="222"/>
        <v>30007.299985736609</v>
      </c>
      <c r="O2875">
        <f t="shared" si="223"/>
        <v>34517.100008122623</v>
      </c>
      <c r="P2875">
        <f t="shared" si="224"/>
        <v>42580.549999408424</v>
      </c>
    </row>
    <row r="2876" spans="1:16" x14ac:dyDescent="0.4">
      <c r="A2876" s="1">
        <v>2021</v>
      </c>
      <c r="B2876" s="1">
        <v>11</v>
      </c>
      <c r="C2876" s="1">
        <v>14</v>
      </c>
      <c r="D2876" s="1">
        <v>2.9000000953674321</v>
      </c>
      <c r="E2876" s="1">
        <v>1.3999999761581421</v>
      </c>
      <c r="F2876" s="1">
        <v>2.2999999523162842</v>
      </c>
      <c r="G2876" s="1">
        <v>-0.80000001192092896</v>
      </c>
      <c r="H2876">
        <f>IF(D2876&lt;&gt;"",MAX('DDD Model Calculations'!$D$20-'Weather Data'!D2876,0),MAX('DDD Model Calculations'!$D$20-AVERAGE('Weather Data'!D2875,'Weather Data'!D2877),0))</f>
        <v>15.099999904632568</v>
      </c>
      <c r="I2876">
        <f>IF(E2876&lt;&gt;"",MAX('DDD Model Calculations'!$D$20-'Weather Data'!E2876,0),MAX('DDD Model Calculations'!$D$20-AVERAGE('Weather Data'!E2875,'Weather Data'!E2877),0))</f>
        <v>16.600000023841858</v>
      </c>
      <c r="J2876">
        <f>IF(F2876&lt;&gt;"",MAX('DDD Model Calculations'!$D$20-'Weather Data'!F2876,0),MAX('DDD Model Calculations'!$D$20-AVERAGE('Weather Data'!F2875,'Weather Data'!F2877),0))</f>
        <v>15.700000047683716</v>
      </c>
      <c r="K2876">
        <f>IF(G2876&lt;&gt;"",MAX('DDD Model Calculations'!$D$20-'Weather Data'!G2876,0),MAX('DDD Model Calculations'!$D$20-AVERAGE('Weather Data'!G2875,'Weather Data'!G2877),0))</f>
        <v>18.800000011920929</v>
      </c>
      <c r="L2876" s="2">
        <f t="shared" si="220"/>
        <v>44514</v>
      </c>
      <c r="M2876">
        <f t="shared" si="221"/>
        <v>28614.200004868209</v>
      </c>
      <c r="N2876">
        <f t="shared" si="222"/>
        <v>30023.89998576045</v>
      </c>
      <c r="O2876">
        <f t="shared" si="223"/>
        <v>34532.800008170307</v>
      </c>
      <c r="P2876">
        <f t="shared" si="224"/>
        <v>42599.349999420345</v>
      </c>
    </row>
    <row r="2877" spans="1:16" x14ac:dyDescent="0.4">
      <c r="A2877" s="1">
        <v>2021</v>
      </c>
      <c r="B2877" s="1">
        <v>11</v>
      </c>
      <c r="C2877" s="1">
        <v>15</v>
      </c>
      <c r="D2877" s="1">
        <v>2.7999999523162842</v>
      </c>
      <c r="E2877" s="1">
        <v>1.5</v>
      </c>
      <c r="F2877" s="1">
        <v>2.2999999523162842</v>
      </c>
      <c r="G2877" s="1">
        <v>-1.299999952316284</v>
      </c>
      <c r="H2877">
        <f>IF(D2877&lt;&gt;"",MAX('DDD Model Calculations'!$D$20-'Weather Data'!D2877,0),MAX('DDD Model Calculations'!$D$20-AVERAGE('Weather Data'!D2876,'Weather Data'!D2878),0))</f>
        <v>15.200000047683716</v>
      </c>
      <c r="I2877">
        <f>IF(E2877&lt;&gt;"",MAX('DDD Model Calculations'!$D$20-'Weather Data'!E2877,0),MAX('DDD Model Calculations'!$D$20-AVERAGE('Weather Data'!E2876,'Weather Data'!E2878),0))</f>
        <v>16.5</v>
      </c>
      <c r="J2877">
        <f>IF(F2877&lt;&gt;"",MAX('DDD Model Calculations'!$D$20-'Weather Data'!F2877,0),MAX('DDD Model Calculations'!$D$20-AVERAGE('Weather Data'!F2876,'Weather Data'!F2878),0))</f>
        <v>15.700000047683716</v>
      </c>
      <c r="K2877">
        <f>IF(G2877&lt;&gt;"",MAX('DDD Model Calculations'!$D$20-'Weather Data'!G2877,0),MAX('DDD Model Calculations'!$D$20-AVERAGE('Weather Data'!G2876,'Weather Data'!G2878),0))</f>
        <v>19.299999952316284</v>
      </c>
      <c r="L2877" s="2">
        <f t="shared" si="220"/>
        <v>44515</v>
      </c>
      <c r="M2877">
        <f t="shared" si="221"/>
        <v>28629.400004915893</v>
      </c>
      <c r="N2877">
        <f t="shared" si="222"/>
        <v>30040.39998576045</v>
      </c>
      <c r="O2877">
        <f t="shared" si="223"/>
        <v>34548.50000821799</v>
      </c>
      <c r="P2877">
        <f t="shared" si="224"/>
        <v>42618.649999372661</v>
      </c>
    </row>
    <row r="2878" spans="1:16" x14ac:dyDescent="0.4">
      <c r="A2878" s="1">
        <v>2021</v>
      </c>
      <c r="B2878" s="1">
        <v>11</v>
      </c>
      <c r="C2878" s="1">
        <v>16</v>
      </c>
      <c r="D2878" s="1">
        <v>2.5</v>
      </c>
      <c r="E2878" s="1">
        <v>1.700000047683716</v>
      </c>
      <c r="F2878" s="1">
        <v>-1.200000047683716</v>
      </c>
      <c r="G2878" s="1">
        <v>0.20000000298023221</v>
      </c>
      <c r="H2878">
        <f>IF(D2878&lt;&gt;"",MAX('DDD Model Calculations'!$D$20-'Weather Data'!D2878,0),MAX('DDD Model Calculations'!$D$20-AVERAGE('Weather Data'!D2877,'Weather Data'!D2879),0))</f>
        <v>15.5</v>
      </c>
      <c r="I2878">
        <f>IF(E2878&lt;&gt;"",MAX('DDD Model Calculations'!$D$20-'Weather Data'!E2878,0),MAX('DDD Model Calculations'!$D$20-AVERAGE('Weather Data'!E2877,'Weather Data'!E2879),0))</f>
        <v>16.299999952316284</v>
      </c>
      <c r="J2878">
        <f>IF(F2878&lt;&gt;"",MAX('DDD Model Calculations'!$D$20-'Weather Data'!F2878,0),MAX('DDD Model Calculations'!$D$20-AVERAGE('Weather Data'!F2877,'Weather Data'!F2879),0))</f>
        <v>19.200000047683716</v>
      </c>
      <c r="K2878">
        <f>IF(G2878&lt;&gt;"",MAX('DDD Model Calculations'!$D$20-'Weather Data'!G2878,0),MAX('DDD Model Calculations'!$D$20-AVERAGE('Weather Data'!G2877,'Weather Data'!G2879),0))</f>
        <v>17.799999997019768</v>
      </c>
      <c r="L2878" s="2">
        <f t="shared" si="220"/>
        <v>44516</v>
      </c>
      <c r="M2878">
        <f t="shared" si="221"/>
        <v>28644.900004915893</v>
      </c>
      <c r="N2878">
        <f t="shared" si="222"/>
        <v>30056.699985712767</v>
      </c>
      <c r="O2878">
        <f t="shared" si="223"/>
        <v>34567.700008265674</v>
      </c>
      <c r="P2878">
        <f t="shared" si="224"/>
        <v>42636.449999369681</v>
      </c>
    </row>
    <row r="2879" spans="1:16" x14ac:dyDescent="0.4">
      <c r="A2879" s="1">
        <v>2021</v>
      </c>
      <c r="B2879" s="1">
        <v>11</v>
      </c>
      <c r="C2879" s="1">
        <v>17</v>
      </c>
      <c r="D2879" s="1">
        <v>9.6000003814697266</v>
      </c>
      <c r="E2879" s="1">
        <v>8.5</v>
      </c>
      <c r="F2879" s="1">
        <v>-2.7999999523162842</v>
      </c>
      <c r="G2879" s="1">
        <v>2.2000000476837158</v>
      </c>
      <c r="H2879">
        <f>IF(D2879&lt;&gt;"",MAX('DDD Model Calculations'!$D$20-'Weather Data'!D2879,0),MAX('DDD Model Calculations'!$D$20-AVERAGE('Weather Data'!D2878,'Weather Data'!D2880),0))</f>
        <v>8.3999996185302734</v>
      </c>
      <c r="I2879">
        <f>IF(E2879&lt;&gt;"",MAX('DDD Model Calculations'!$D$20-'Weather Data'!E2879,0),MAX('DDD Model Calculations'!$D$20-AVERAGE('Weather Data'!E2878,'Weather Data'!E2880),0))</f>
        <v>9.5</v>
      </c>
      <c r="J2879">
        <f>IF(F2879&lt;&gt;"",MAX('DDD Model Calculations'!$D$20-'Weather Data'!F2879,0),MAX('DDD Model Calculations'!$D$20-AVERAGE('Weather Data'!F2878,'Weather Data'!F2880),0))</f>
        <v>20.799999952316284</v>
      </c>
      <c r="K2879">
        <f>IF(G2879&lt;&gt;"",MAX('DDD Model Calculations'!$D$20-'Weather Data'!G2879,0),MAX('DDD Model Calculations'!$D$20-AVERAGE('Weather Data'!G2878,'Weather Data'!G2880),0))</f>
        <v>15.799999952316284</v>
      </c>
      <c r="L2879" s="2">
        <f t="shared" si="220"/>
        <v>44517</v>
      </c>
      <c r="M2879">
        <f t="shared" si="221"/>
        <v>28653.300004534423</v>
      </c>
      <c r="N2879">
        <f t="shared" si="222"/>
        <v>30066.199985712767</v>
      </c>
      <c r="O2879">
        <f t="shared" si="223"/>
        <v>34588.50000821799</v>
      </c>
      <c r="P2879">
        <f t="shared" si="224"/>
        <v>42652.249999321997</v>
      </c>
    </row>
    <row r="2880" spans="1:16" x14ac:dyDescent="0.4">
      <c r="A2880" s="1">
        <v>2021</v>
      </c>
      <c r="B2880" s="1">
        <v>11</v>
      </c>
      <c r="C2880" s="1">
        <v>18</v>
      </c>
      <c r="D2880" s="1">
        <v>8.1000003814697266</v>
      </c>
      <c r="E2880" s="1">
        <v>4.1999998092651367</v>
      </c>
      <c r="F2880" s="1">
        <v>5.8000001907348633</v>
      </c>
      <c r="G2880" s="1">
        <v>-2.0999999046325679</v>
      </c>
      <c r="H2880">
        <f>IF(D2880&lt;&gt;"",MAX('DDD Model Calculations'!$D$20-'Weather Data'!D2880,0),MAX('DDD Model Calculations'!$D$20-AVERAGE('Weather Data'!D2879,'Weather Data'!D2881),0))</f>
        <v>9.8999996185302734</v>
      </c>
      <c r="I2880">
        <f>IF(E2880&lt;&gt;"",MAX('DDD Model Calculations'!$D$20-'Weather Data'!E2880,0),MAX('DDD Model Calculations'!$D$20-AVERAGE('Weather Data'!E2879,'Weather Data'!E2881),0))</f>
        <v>13.800000190734863</v>
      </c>
      <c r="J2880">
        <f>IF(F2880&lt;&gt;"",MAX('DDD Model Calculations'!$D$20-'Weather Data'!F2880,0),MAX('DDD Model Calculations'!$D$20-AVERAGE('Weather Data'!F2879,'Weather Data'!F2881),0))</f>
        <v>12.199999809265137</v>
      </c>
      <c r="K2880">
        <f>IF(G2880&lt;&gt;"",MAX('DDD Model Calculations'!$D$20-'Weather Data'!G2880,0),MAX('DDD Model Calculations'!$D$20-AVERAGE('Weather Data'!G2879,'Weather Data'!G2881),0))</f>
        <v>20.099999904632568</v>
      </c>
      <c r="L2880" s="2">
        <f t="shared" si="220"/>
        <v>44518</v>
      </c>
      <c r="M2880">
        <f t="shared" si="221"/>
        <v>28663.200004152954</v>
      </c>
      <c r="N2880">
        <f t="shared" si="222"/>
        <v>30079.999985903502</v>
      </c>
      <c r="O2880">
        <f t="shared" si="223"/>
        <v>34600.700008027256</v>
      </c>
      <c r="P2880">
        <f t="shared" si="224"/>
        <v>42672.34999922663</v>
      </c>
    </row>
    <row r="2881" spans="1:16" x14ac:dyDescent="0.4">
      <c r="A2881" s="1">
        <v>2021</v>
      </c>
      <c r="B2881" s="1">
        <v>11</v>
      </c>
      <c r="C2881" s="1">
        <v>19</v>
      </c>
      <c r="D2881" s="1">
        <v>2.7999999523162842</v>
      </c>
      <c r="E2881" s="1">
        <v>1.200000047683716</v>
      </c>
      <c r="F2881" s="1">
        <v>-0.5</v>
      </c>
      <c r="G2881" s="1">
        <v>-1.200000047683716</v>
      </c>
      <c r="H2881">
        <f>IF(D2881&lt;&gt;"",MAX('DDD Model Calculations'!$D$20-'Weather Data'!D2881,0),MAX('DDD Model Calculations'!$D$20-AVERAGE('Weather Data'!D2880,'Weather Data'!D2882),0))</f>
        <v>15.200000047683716</v>
      </c>
      <c r="I2881">
        <f>IF(E2881&lt;&gt;"",MAX('DDD Model Calculations'!$D$20-'Weather Data'!E2881,0),MAX('DDD Model Calculations'!$D$20-AVERAGE('Weather Data'!E2880,'Weather Data'!E2882),0))</f>
        <v>16.799999952316284</v>
      </c>
      <c r="J2881">
        <f>IF(F2881&lt;&gt;"",MAX('DDD Model Calculations'!$D$20-'Weather Data'!F2881,0),MAX('DDD Model Calculations'!$D$20-AVERAGE('Weather Data'!F2880,'Weather Data'!F2882),0))</f>
        <v>18.5</v>
      </c>
      <c r="K2881">
        <f>IF(G2881&lt;&gt;"",MAX('DDD Model Calculations'!$D$20-'Weather Data'!G2881,0),MAX('DDD Model Calculations'!$D$20-AVERAGE('Weather Data'!G2880,'Weather Data'!G2882),0))</f>
        <v>19.200000047683716</v>
      </c>
      <c r="L2881" s="2">
        <f t="shared" si="220"/>
        <v>44519</v>
      </c>
      <c r="M2881">
        <f t="shared" si="221"/>
        <v>28678.400004200637</v>
      </c>
      <c r="N2881">
        <f t="shared" si="222"/>
        <v>30096.799985855818</v>
      </c>
      <c r="O2881">
        <f t="shared" si="223"/>
        <v>34619.200008027256</v>
      </c>
      <c r="P2881">
        <f t="shared" si="224"/>
        <v>42691.549999274313</v>
      </c>
    </row>
    <row r="2882" spans="1:16" x14ac:dyDescent="0.4">
      <c r="A2882" s="1">
        <v>2021</v>
      </c>
      <c r="B2882" s="1">
        <v>11</v>
      </c>
      <c r="C2882" s="1">
        <v>20</v>
      </c>
      <c r="D2882" s="1">
        <v>3.0999999046325679</v>
      </c>
      <c r="E2882" s="1">
        <v>1.8999999761581421</v>
      </c>
      <c r="F2882" s="1">
        <v>-1.8999999761581421</v>
      </c>
      <c r="G2882" s="1">
        <v>-2</v>
      </c>
      <c r="H2882">
        <f>IF(D2882&lt;&gt;"",MAX('DDD Model Calculations'!$D$20-'Weather Data'!D2882,0),MAX('DDD Model Calculations'!$D$20-AVERAGE('Weather Data'!D2881,'Weather Data'!D2883),0))</f>
        <v>14.900000095367432</v>
      </c>
      <c r="I2882">
        <f>IF(E2882&lt;&gt;"",MAX('DDD Model Calculations'!$D$20-'Weather Data'!E2882,0),MAX('DDD Model Calculations'!$D$20-AVERAGE('Weather Data'!E2881,'Weather Data'!E2883),0))</f>
        <v>16.100000023841858</v>
      </c>
      <c r="J2882">
        <f>IF(F2882&lt;&gt;"",MAX('DDD Model Calculations'!$D$20-'Weather Data'!F2882,0),MAX('DDD Model Calculations'!$D$20-AVERAGE('Weather Data'!F2881,'Weather Data'!F2883),0))</f>
        <v>19.899999976158142</v>
      </c>
      <c r="K2882">
        <f>IF(G2882&lt;&gt;"",MAX('DDD Model Calculations'!$D$20-'Weather Data'!G2882,0),MAX('DDD Model Calculations'!$D$20-AVERAGE('Weather Data'!G2881,'Weather Data'!G2883),0))</f>
        <v>20</v>
      </c>
      <c r="L2882" s="2">
        <f t="shared" ref="L2882:L2945" si="225">DATE(A2882,B2882,C2882)</f>
        <v>44520</v>
      </c>
      <c r="M2882">
        <f t="shared" si="221"/>
        <v>28693.300004296005</v>
      </c>
      <c r="N2882">
        <f t="shared" si="222"/>
        <v>30112.89998587966</v>
      </c>
      <c r="O2882">
        <f t="shared" si="223"/>
        <v>34639.100008003414</v>
      </c>
      <c r="P2882">
        <f t="shared" si="224"/>
        <v>42711.549999274313</v>
      </c>
    </row>
    <row r="2883" spans="1:16" x14ac:dyDescent="0.4">
      <c r="A2883" s="1">
        <v>2021</v>
      </c>
      <c r="B2883" s="1">
        <v>11</v>
      </c>
      <c r="C2883" s="1">
        <v>21</v>
      </c>
      <c r="D2883" s="1">
        <v>4.5999999046325684</v>
      </c>
      <c r="E2883" s="1">
        <v>2.2000000476837158</v>
      </c>
      <c r="F2883" s="1">
        <v>3.7000000476837158</v>
      </c>
      <c r="G2883" s="1">
        <v>-3.9000000953674321</v>
      </c>
      <c r="H2883">
        <f>IF(D2883&lt;&gt;"",MAX('DDD Model Calculations'!$D$20-'Weather Data'!D2883,0),MAX('DDD Model Calculations'!$D$20-AVERAGE('Weather Data'!D2882,'Weather Data'!D2884),0))</f>
        <v>13.400000095367432</v>
      </c>
      <c r="I2883">
        <f>IF(E2883&lt;&gt;"",MAX('DDD Model Calculations'!$D$20-'Weather Data'!E2883,0),MAX('DDD Model Calculations'!$D$20-AVERAGE('Weather Data'!E2882,'Weather Data'!E2884),0))</f>
        <v>15.799999952316284</v>
      </c>
      <c r="J2883">
        <f>IF(F2883&lt;&gt;"",MAX('DDD Model Calculations'!$D$20-'Weather Data'!F2883,0),MAX('DDD Model Calculations'!$D$20-AVERAGE('Weather Data'!F2882,'Weather Data'!F2884),0))</f>
        <v>14.299999952316284</v>
      </c>
      <c r="K2883">
        <f>IF(G2883&lt;&gt;"",MAX('DDD Model Calculations'!$D$20-'Weather Data'!G2883,0),MAX('DDD Model Calculations'!$D$20-AVERAGE('Weather Data'!G2882,'Weather Data'!G2884),0))</f>
        <v>21.900000095367432</v>
      </c>
      <c r="L2883" s="2">
        <f t="shared" si="225"/>
        <v>44521</v>
      </c>
      <c r="M2883">
        <f t="shared" ref="M2883:M2946" si="226">M2882+H2883</f>
        <v>28706.700004391372</v>
      </c>
      <c r="N2883">
        <f t="shared" ref="N2883:N2946" si="227">N2882+I2883</f>
        <v>30128.699985831976</v>
      </c>
      <c r="O2883">
        <f t="shared" ref="O2883:O2946" si="228">O2882+J2883</f>
        <v>34653.40000795573</v>
      </c>
      <c r="P2883">
        <f t="shared" ref="P2883:P2946" si="229">P2882+K2883</f>
        <v>42733.449999369681</v>
      </c>
    </row>
    <row r="2884" spans="1:16" x14ac:dyDescent="0.4">
      <c r="A2884" s="1">
        <v>2021</v>
      </c>
      <c r="B2884" s="1">
        <v>11</v>
      </c>
      <c r="C2884" s="1">
        <v>22</v>
      </c>
      <c r="D2884" s="1">
        <v>0.5</v>
      </c>
      <c r="E2884" s="1">
        <v>-0.30000001192092901</v>
      </c>
      <c r="F2884" s="1">
        <v>0.10000000149011611</v>
      </c>
      <c r="G2884" s="1">
        <v>-8.1000003814697266</v>
      </c>
      <c r="H2884">
        <f>IF(D2884&lt;&gt;"",MAX('DDD Model Calculations'!$D$20-'Weather Data'!D2884,0),MAX('DDD Model Calculations'!$D$20-AVERAGE('Weather Data'!D2883,'Weather Data'!D2885),0))</f>
        <v>17.5</v>
      </c>
      <c r="I2884">
        <f>IF(E2884&lt;&gt;"",MAX('DDD Model Calculations'!$D$20-'Weather Data'!E2884,0),MAX('DDD Model Calculations'!$D$20-AVERAGE('Weather Data'!E2883,'Weather Data'!E2885),0))</f>
        <v>18.300000011920929</v>
      </c>
      <c r="J2884">
        <f>IF(F2884&lt;&gt;"",MAX('DDD Model Calculations'!$D$20-'Weather Data'!F2884,0),MAX('DDD Model Calculations'!$D$20-AVERAGE('Weather Data'!F2883,'Weather Data'!F2885),0))</f>
        <v>17.899999998509884</v>
      </c>
      <c r="K2884">
        <f>IF(G2884&lt;&gt;"",MAX('DDD Model Calculations'!$D$20-'Weather Data'!G2884,0),MAX('DDD Model Calculations'!$D$20-AVERAGE('Weather Data'!G2883,'Weather Data'!G2885),0))</f>
        <v>26.100000381469727</v>
      </c>
      <c r="L2884" s="2">
        <f t="shared" si="225"/>
        <v>44522</v>
      </c>
      <c r="M2884">
        <f t="shared" si="226"/>
        <v>28724.200004391372</v>
      </c>
      <c r="N2884">
        <f t="shared" si="227"/>
        <v>30146.999985843897</v>
      </c>
      <c r="O2884">
        <f t="shared" si="228"/>
        <v>34671.30000795424</v>
      </c>
      <c r="P2884">
        <f t="shared" si="229"/>
        <v>42759.549999751151</v>
      </c>
    </row>
    <row r="2885" spans="1:16" x14ac:dyDescent="0.4">
      <c r="A2885" s="1">
        <v>2021</v>
      </c>
      <c r="B2885" s="1">
        <v>11</v>
      </c>
      <c r="C2885" s="1">
        <v>23</v>
      </c>
      <c r="D2885" s="1">
        <v>-0.30000001192092901</v>
      </c>
      <c r="E2885" s="1">
        <v>-1.200000047683716</v>
      </c>
      <c r="F2885" s="1">
        <v>-5.4000000953674316</v>
      </c>
      <c r="G2885" s="1">
        <v>-5.5</v>
      </c>
      <c r="H2885">
        <f>IF(D2885&lt;&gt;"",MAX('DDD Model Calculations'!$D$20-'Weather Data'!D2885,0),MAX('DDD Model Calculations'!$D$20-AVERAGE('Weather Data'!D2884,'Weather Data'!D2886),0))</f>
        <v>18.300000011920929</v>
      </c>
      <c r="I2885">
        <f>IF(E2885&lt;&gt;"",MAX('DDD Model Calculations'!$D$20-'Weather Data'!E2885,0),MAX('DDD Model Calculations'!$D$20-AVERAGE('Weather Data'!E2884,'Weather Data'!E2886),0))</f>
        <v>19.200000047683716</v>
      </c>
      <c r="J2885">
        <f>IF(F2885&lt;&gt;"",MAX('DDD Model Calculations'!$D$20-'Weather Data'!F2885,0),MAX('DDD Model Calculations'!$D$20-AVERAGE('Weather Data'!F2884,'Weather Data'!F2886),0))</f>
        <v>23.400000095367432</v>
      </c>
      <c r="K2885">
        <f>IF(G2885&lt;&gt;"",MAX('DDD Model Calculations'!$D$20-'Weather Data'!G2885,0),MAX('DDD Model Calculations'!$D$20-AVERAGE('Weather Data'!G2884,'Weather Data'!G2886),0))</f>
        <v>23.5</v>
      </c>
      <c r="L2885" s="2">
        <f t="shared" si="225"/>
        <v>44523</v>
      </c>
      <c r="M2885">
        <f t="shared" si="226"/>
        <v>28742.500004403293</v>
      </c>
      <c r="N2885">
        <f t="shared" si="227"/>
        <v>30166.199985891581</v>
      </c>
      <c r="O2885">
        <f t="shared" si="228"/>
        <v>34694.700008049607</v>
      </c>
      <c r="P2885">
        <f t="shared" si="229"/>
        <v>42783.049999751151</v>
      </c>
    </row>
    <row r="2886" spans="1:16" x14ac:dyDescent="0.4">
      <c r="A2886" s="1">
        <v>2021</v>
      </c>
      <c r="B2886" s="1">
        <v>11</v>
      </c>
      <c r="C2886" s="1">
        <v>24</v>
      </c>
      <c r="D2886" s="1">
        <v>3</v>
      </c>
      <c r="E2886" s="1">
        <v>2.7999999523162842</v>
      </c>
      <c r="F2886" s="1">
        <v>-3.0999999046325679</v>
      </c>
      <c r="G2886" s="1">
        <v>-1.1000000238418579</v>
      </c>
      <c r="H2886">
        <f>IF(D2886&lt;&gt;"",MAX('DDD Model Calculations'!$D$20-'Weather Data'!D2886,0),MAX('DDD Model Calculations'!$D$20-AVERAGE('Weather Data'!D2885,'Weather Data'!D2887),0))</f>
        <v>15</v>
      </c>
      <c r="I2886">
        <f>IF(E2886&lt;&gt;"",MAX('DDD Model Calculations'!$D$20-'Weather Data'!E2886,0),MAX('DDD Model Calculations'!$D$20-AVERAGE('Weather Data'!E2885,'Weather Data'!E2887),0))</f>
        <v>15.200000047683716</v>
      </c>
      <c r="J2886">
        <f>IF(F2886&lt;&gt;"",MAX('DDD Model Calculations'!$D$20-'Weather Data'!F2886,0),MAX('DDD Model Calculations'!$D$20-AVERAGE('Weather Data'!F2885,'Weather Data'!F2887),0))</f>
        <v>21.099999904632568</v>
      </c>
      <c r="K2886">
        <f>IF(G2886&lt;&gt;"",MAX('DDD Model Calculations'!$D$20-'Weather Data'!G2886,0),MAX('DDD Model Calculations'!$D$20-AVERAGE('Weather Data'!G2885,'Weather Data'!G2887),0))</f>
        <v>19.100000023841858</v>
      </c>
      <c r="L2886" s="2">
        <f t="shared" si="225"/>
        <v>44524</v>
      </c>
      <c r="M2886">
        <f t="shared" si="226"/>
        <v>28757.500004403293</v>
      </c>
      <c r="N2886">
        <f t="shared" si="227"/>
        <v>30181.399985939264</v>
      </c>
      <c r="O2886">
        <f t="shared" si="228"/>
        <v>34715.80000795424</v>
      </c>
      <c r="P2886">
        <f t="shared" si="229"/>
        <v>42802.149999774992</v>
      </c>
    </row>
    <row r="2887" spans="1:16" x14ac:dyDescent="0.4">
      <c r="A2887" s="1">
        <v>2021</v>
      </c>
      <c r="B2887" s="1">
        <v>11</v>
      </c>
      <c r="C2887" s="1">
        <v>25</v>
      </c>
      <c r="D2887" s="1">
        <v>5.5999999046325684</v>
      </c>
      <c r="E2887" s="1">
        <v>3.2000000476837158</v>
      </c>
      <c r="F2887" s="1">
        <v>0.10000000149011611</v>
      </c>
      <c r="G2887" s="1">
        <v>-11.10000038146973</v>
      </c>
      <c r="H2887">
        <f>IF(D2887&lt;&gt;"",MAX('DDD Model Calculations'!$D$20-'Weather Data'!D2887,0),MAX('DDD Model Calculations'!$D$20-AVERAGE('Weather Data'!D2886,'Weather Data'!D2888),0))</f>
        <v>12.400000095367432</v>
      </c>
      <c r="I2887">
        <f>IF(E2887&lt;&gt;"",MAX('DDD Model Calculations'!$D$20-'Weather Data'!E2887,0),MAX('DDD Model Calculations'!$D$20-AVERAGE('Weather Data'!E2886,'Weather Data'!E2888),0))</f>
        <v>14.799999952316284</v>
      </c>
      <c r="J2887">
        <f>IF(F2887&lt;&gt;"",MAX('DDD Model Calculations'!$D$20-'Weather Data'!F2887,0),MAX('DDD Model Calculations'!$D$20-AVERAGE('Weather Data'!F2886,'Weather Data'!F2888),0))</f>
        <v>17.899999998509884</v>
      </c>
      <c r="K2887">
        <f>IF(G2887&lt;&gt;"",MAX('DDD Model Calculations'!$D$20-'Weather Data'!G2887,0),MAX('DDD Model Calculations'!$D$20-AVERAGE('Weather Data'!G2886,'Weather Data'!G2888),0))</f>
        <v>29.10000038146973</v>
      </c>
      <c r="L2887" s="2">
        <f t="shared" si="225"/>
        <v>44525</v>
      </c>
      <c r="M2887">
        <f t="shared" si="226"/>
        <v>28769.900004498661</v>
      </c>
      <c r="N2887">
        <f t="shared" si="227"/>
        <v>30196.199985891581</v>
      </c>
      <c r="O2887">
        <f t="shared" si="228"/>
        <v>34733.70000795275</v>
      </c>
      <c r="P2887">
        <f t="shared" si="229"/>
        <v>42831.250000156462</v>
      </c>
    </row>
    <row r="2888" spans="1:16" x14ac:dyDescent="0.4">
      <c r="A2888" s="1">
        <v>2021</v>
      </c>
      <c r="B2888" s="1">
        <v>11</v>
      </c>
      <c r="C2888" s="1">
        <v>26</v>
      </c>
      <c r="D2888" s="1">
        <v>0.60000002384185791</v>
      </c>
      <c r="E2888" s="1">
        <v>-1.5</v>
      </c>
      <c r="F2888" s="1">
        <v>-1</v>
      </c>
      <c r="G2888" s="1">
        <v>-9.6999998092651367</v>
      </c>
      <c r="H2888">
        <f>IF(D2888&lt;&gt;"",MAX('DDD Model Calculations'!$D$20-'Weather Data'!D2888,0),MAX('DDD Model Calculations'!$D$20-AVERAGE('Weather Data'!D2887,'Weather Data'!D2889),0))</f>
        <v>17.399999976158142</v>
      </c>
      <c r="I2888">
        <f>IF(E2888&lt;&gt;"",MAX('DDD Model Calculations'!$D$20-'Weather Data'!E2888,0),MAX('DDD Model Calculations'!$D$20-AVERAGE('Weather Data'!E2887,'Weather Data'!E2889),0))</f>
        <v>19.5</v>
      </c>
      <c r="J2888">
        <f>IF(F2888&lt;&gt;"",MAX('DDD Model Calculations'!$D$20-'Weather Data'!F2888,0),MAX('DDD Model Calculations'!$D$20-AVERAGE('Weather Data'!F2887,'Weather Data'!F2889),0))</f>
        <v>19</v>
      </c>
      <c r="K2888">
        <f>IF(G2888&lt;&gt;"",MAX('DDD Model Calculations'!$D$20-'Weather Data'!G2888,0),MAX('DDD Model Calculations'!$D$20-AVERAGE('Weather Data'!G2887,'Weather Data'!G2889),0))</f>
        <v>27.699999809265137</v>
      </c>
      <c r="L2888" s="2">
        <f t="shared" si="225"/>
        <v>44526</v>
      </c>
      <c r="M2888">
        <f t="shared" si="226"/>
        <v>28787.300004474819</v>
      </c>
      <c r="N2888">
        <f t="shared" si="227"/>
        <v>30215.699985891581</v>
      </c>
      <c r="O2888">
        <f t="shared" si="228"/>
        <v>34752.70000795275</v>
      </c>
      <c r="P2888">
        <f t="shared" si="229"/>
        <v>42858.949999965727</v>
      </c>
    </row>
    <row r="2889" spans="1:16" x14ac:dyDescent="0.4">
      <c r="A2889" s="1">
        <v>2021</v>
      </c>
      <c r="B2889" s="1">
        <v>11</v>
      </c>
      <c r="C2889" s="1">
        <v>27</v>
      </c>
      <c r="D2889" s="1">
        <v>-1</v>
      </c>
      <c r="E2889" s="1">
        <v>-3.2999999523162842</v>
      </c>
      <c r="F2889" s="1">
        <v>-6.0999999046325684</v>
      </c>
      <c r="G2889" s="1">
        <v>-0.89999997615814209</v>
      </c>
      <c r="H2889">
        <f>IF(D2889&lt;&gt;"",MAX('DDD Model Calculations'!$D$20-'Weather Data'!D2889,0),MAX('DDD Model Calculations'!$D$20-AVERAGE('Weather Data'!D2888,'Weather Data'!D2890),0))</f>
        <v>19</v>
      </c>
      <c r="I2889">
        <f>IF(E2889&lt;&gt;"",MAX('DDD Model Calculations'!$D$20-'Weather Data'!E2889,0),MAX('DDD Model Calculations'!$D$20-AVERAGE('Weather Data'!E2888,'Weather Data'!E2890),0))</f>
        <v>21.299999952316284</v>
      </c>
      <c r="J2889">
        <f>IF(F2889&lt;&gt;"",MAX('DDD Model Calculations'!$D$20-'Weather Data'!F2889,0),MAX('DDD Model Calculations'!$D$20-AVERAGE('Weather Data'!F2888,'Weather Data'!F2890),0))</f>
        <v>24.099999904632568</v>
      </c>
      <c r="K2889">
        <f>IF(G2889&lt;&gt;"",MAX('DDD Model Calculations'!$D$20-'Weather Data'!G2889,0),MAX('DDD Model Calculations'!$D$20-AVERAGE('Weather Data'!G2888,'Weather Data'!G2890),0))</f>
        <v>18.899999976158142</v>
      </c>
      <c r="L2889" s="2">
        <f t="shared" si="225"/>
        <v>44527</v>
      </c>
      <c r="M2889">
        <f t="shared" si="226"/>
        <v>28806.300004474819</v>
      </c>
      <c r="N2889">
        <f t="shared" si="227"/>
        <v>30236.999985843897</v>
      </c>
      <c r="O2889">
        <f t="shared" si="228"/>
        <v>34776.800007857382</v>
      </c>
      <c r="P2889">
        <f t="shared" si="229"/>
        <v>42877.849999941885</v>
      </c>
    </row>
    <row r="2890" spans="1:16" x14ac:dyDescent="0.4">
      <c r="A2890" s="1">
        <v>2021</v>
      </c>
      <c r="B2890" s="1">
        <v>11</v>
      </c>
      <c r="C2890" s="1">
        <v>28</v>
      </c>
      <c r="D2890" s="1">
        <v>-2.5</v>
      </c>
      <c r="E2890" s="1">
        <v>-2.2000000476837158</v>
      </c>
      <c r="F2890" s="1">
        <v>-7.5999999046325684</v>
      </c>
      <c r="G2890" s="1">
        <v>-2</v>
      </c>
      <c r="H2890">
        <f>IF(D2890&lt;&gt;"",MAX('DDD Model Calculations'!$D$20-'Weather Data'!D2890,0),MAX('DDD Model Calculations'!$D$20-AVERAGE('Weather Data'!D2889,'Weather Data'!D2891),0))</f>
        <v>20.5</v>
      </c>
      <c r="I2890">
        <f>IF(E2890&lt;&gt;"",MAX('DDD Model Calculations'!$D$20-'Weather Data'!E2890,0),MAX('DDD Model Calculations'!$D$20-AVERAGE('Weather Data'!E2889,'Weather Data'!E2891),0))</f>
        <v>20.200000047683716</v>
      </c>
      <c r="J2890">
        <f>IF(F2890&lt;&gt;"",MAX('DDD Model Calculations'!$D$20-'Weather Data'!F2890,0),MAX('DDD Model Calculations'!$D$20-AVERAGE('Weather Data'!F2889,'Weather Data'!F2891),0))</f>
        <v>25.599999904632568</v>
      </c>
      <c r="K2890">
        <f>IF(G2890&lt;&gt;"",MAX('DDD Model Calculations'!$D$20-'Weather Data'!G2890,0),MAX('DDD Model Calculations'!$D$20-AVERAGE('Weather Data'!G2889,'Weather Data'!G2891),0))</f>
        <v>20</v>
      </c>
      <c r="L2890" s="2">
        <f t="shared" si="225"/>
        <v>44528</v>
      </c>
      <c r="M2890">
        <f t="shared" si="226"/>
        <v>28826.800004474819</v>
      </c>
      <c r="N2890">
        <f t="shared" si="227"/>
        <v>30257.199985891581</v>
      </c>
      <c r="O2890">
        <f t="shared" si="228"/>
        <v>34802.400007762015</v>
      </c>
      <c r="P2890">
        <f t="shared" si="229"/>
        <v>42897.849999941885</v>
      </c>
    </row>
    <row r="2891" spans="1:16" x14ac:dyDescent="0.4">
      <c r="A2891" s="1">
        <v>2021</v>
      </c>
      <c r="B2891" s="1">
        <v>11</v>
      </c>
      <c r="C2891" s="1">
        <v>29</v>
      </c>
      <c r="D2891" s="1">
        <v>-3.9000000953674321</v>
      </c>
      <c r="E2891" s="1">
        <v>-1.6000000238418579</v>
      </c>
      <c r="F2891" s="1">
        <v>-5.1999998092651367</v>
      </c>
      <c r="G2891" s="1">
        <v>-2.2000000476837158</v>
      </c>
      <c r="H2891">
        <f>IF(D2891&lt;&gt;"",MAX('DDD Model Calculations'!$D$20-'Weather Data'!D2891,0),MAX('DDD Model Calculations'!$D$20-AVERAGE('Weather Data'!D2890,'Weather Data'!D2892),0))</f>
        <v>21.900000095367432</v>
      </c>
      <c r="I2891">
        <f>IF(E2891&lt;&gt;"",MAX('DDD Model Calculations'!$D$20-'Weather Data'!E2891,0),MAX('DDD Model Calculations'!$D$20-AVERAGE('Weather Data'!E2890,'Weather Data'!E2892),0))</f>
        <v>19.600000023841858</v>
      </c>
      <c r="J2891">
        <f>IF(F2891&lt;&gt;"",MAX('DDD Model Calculations'!$D$20-'Weather Data'!F2891,0),MAX('DDD Model Calculations'!$D$20-AVERAGE('Weather Data'!F2890,'Weather Data'!F2892),0))</f>
        <v>23.199999809265137</v>
      </c>
      <c r="K2891">
        <f>IF(G2891&lt;&gt;"",MAX('DDD Model Calculations'!$D$20-'Weather Data'!G2891,0),MAX('DDD Model Calculations'!$D$20-AVERAGE('Weather Data'!G2890,'Weather Data'!G2892),0))</f>
        <v>20.200000047683716</v>
      </c>
      <c r="L2891" s="2">
        <f t="shared" si="225"/>
        <v>44529</v>
      </c>
      <c r="M2891">
        <f t="shared" si="226"/>
        <v>28848.700004570186</v>
      </c>
      <c r="N2891">
        <f t="shared" si="227"/>
        <v>30276.799985915422</v>
      </c>
      <c r="O2891">
        <f t="shared" si="228"/>
        <v>34825.60000757128</v>
      </c>
      <c r="P2891">
        <f t="shared" si="229"/>
        <v>42918.049999989569</v>
      </c>
    </row>
    <row r="2892" spans="1:16" x14ac:dyDescent="0.4">
      <c r="A2892" s="1">
        <v>2021</v>
      </c>
      <c r="B2892" s="1">
        <v>11</v>
      </c>
      <c r="C2892" s="1">
        <v>30</v>
      </c>
      <c r="D2892" s="1">
        <v>-1.1000000238418579</v>
      </c>
      <c r="E2892" s="1">
        <v>0.40000000596046448</v>
      </c>
      <c r="F2892" s="1">
        <v>-5.0999999046325684</v>
      </c>
      <c r="G2892" s="1">
        <v>-1.200000047683716</v>
      </c>
      <c r="H2892">
        <f>IF(D2892&lt;&gt;"",MAX('DDD Model Calculations'!$D$20-'Weather Data'!D2892,0),MAX('DDD Model Calculations'!$D$20-AVERAGE('Weather Data'!D2891,'Weather Data'!D2893),0))</f>
        <v>19.100000023841858</v>
      </c>
      <c r="I2892">
        <f>IF(E2892&lt;&gt;"",MAX('DDD Model Calculations'!$D$20-'Weather Data'!E2892,0),MAX('DDD Model Calculations'!$D$20-AVERAGE('Weather Data'!E2891,'Weather Data'!E2893),0))</f>
        <v>17.599999994039536</v>
      </c>
      <c r="J2892">
        <f>IF(F2892&lt;&gt;"",MAX('DDD Model Calculations'!$D$20-'Weather Data'!F2892,0),MAX('DDD Model Calculations'!$D$20-AVERAGE('Weather Data'!F2891,'Weather Data'!F2893),0))</f>
        <v>23.099999904632568</v>
      </c>
      <c r="K2892">
        <f>IF(G2892&lt;&gt;"",MAX('DDD Model Calculations'!$D$20-'Weather Data'!G2892,0),MAX('DDD Model Calculations'!$D$20-AVERAGE('Weather Data'!G2891,'Weather Data'!G2893),0))</f>
        <v>19.200000047683716</v>
      </c>
      <c r="L2892" s="2">
        <f t="shared" si="225"/>
        <v>44530</v>
      </c>
      <c r="M2892">
        <f t="shared" si="226"/>
        <v>28867.800004594028</v>
      </c>
      <c r="N2892">
        <f t="shared" si="227"/>
        <v>30294.399985909462</v>
      </c>
      <c r="O2892">
        <f t="shared" si="228"/>
        <v>34848.700007475913</v>
      </c>
      <c r="P2892">
        <f t="shared" si="229"/>
        <v>42937.250000037253</v>
      </c>
    </row>
    <row r="2893" spans="1:16" x14ac:dyDescent="0.4">
      <c r="A2893" s="1">
        <v>2021</v>
      </c>
      <c r="B2893" s="1">
        <v>12</v>
      </c>
      <c r="C2893" s="1">
        <v>1</v>
      </c>
      <c r="D2893" s="1">
        <v>2.0999999046325679</v>
      </c>
      <c r="E2893" s="1">
        <v>1.299999952316284</v>
      </c>
      <c r="F2893" s="1">
        <v>-2.0999999046325679</v>
      </c>
      <c r="G2893" s="1">
        <v>-2.2000000476837158</v>
      </c>
      <c r="H2893">
        <f>IF(D2893&lt;&gt;"",MAX('DDD Model Calculations'!$D$20-'Weather Data'!D2893,0),MAX('DDD Model Calculations'!$D$20-AVERAGE('Weather Data'!D2892,'Weather Data'!D2894),0))</f>
        <v>15.900000095367432</v>
      </c>
      <c r="I2893">
        <f>IF(E2893&lt;&gt;"",MAX('DDD Model Calculations'!$D$20-'Weather Data'!E2893,0),MAX('DDD Model Calculations'!$D$20-AVERAGE('Weather Data'!E2892,'Weather Data'!E2894),0))</f>
        <v>16.700000047683716</v>
      </c>
      <c r="J2893">
        <f>IF(F2893&lt;&gt;"",MAX('DDD Model Calculations'!$D$20-'Weather Data'!F2893,0),MAX('DDD Model Calculations'!$D$20-AVERAGE('Weather Data'!F2892,'Weather Data'!F2894),0))</f>
        <v>20.099999904632568</v>
      </c>
      <c r="K2893">
        <f>IF(G2893&lt;&gt;"",MAX('DDD Model Calculations'!$D$20-'Weather Data'!G2893,0),MAX('DDD Model Calculations'!$D$20-AVERAGE('Weather Data'!G2892,'Weather Data'!G2894),0))</f>
        <v>20.200000047683716</v>
      </c>
      <c r="L2893" s="2">
        <f t="shared" si="225"/>
        <v>44531</v>
      </c>
      <c r="M2893">
        <f t="shared" si="226"/>
        <v>28883.700004689395</v>
      </c>
      <c r="N2893">
        <f t="shared" si="227"/>
        <v>30311.099985957146</v>
      </c>
      <c r="O2893">
        <f t="shared" si="228"/>
        <v>34868.800007380545</v>
      </c>
      <c r="P2893">
        <f t="shared" si="229"/>
        <v>42957.450000084937</v>
      </c>
    </row>
    <row r="2894" spans="1:16" x14ac:dyDescent="0.4">
      <c r="A2894" s="1">
        <v>2021</v>
      </c>
      <c r="B2894" s="1">
        <v>12</v>
      </c>
      <c r="C2894" s="1">
        <v>2</v>
      </c>
      <c r="D2894" s="1">
        <v>5.9000000953674316</v>
      </c>
      <c r="E2894" s="1">
        <v>4.9000000953674316</v>
      </c>
      <c r="F2894" s="1">
        <v>3</v>
      </c>
      <c r="G2894" s="1">
        <v>-3.2999999523162842</v>
      </c>
      <c r="H2894">
        <f>IF(D2894&lt;&gt;"",MAX('DDD Model Calculations'!$D$20-'Weather Data'!D2894,0),MAX('DDD Model Calculations'!$D$20-AVERAGE('Weather Data'!D2893,'Weather Data'!D2895),0))</f>
        <v>12.099999904632568</v>
      </c>
      <c r="I2894">
        <f>IF(E2894&lt;&gt;"",MAX('DDD Model Calculations'!$D$20-'Weather Data'!E2894,0),MAX('DDD Model Calculations'!$D$20-AVERAGE('Weather Data'!E2893,'Weather Data'!E2895),0))</f>
        <v>13.099999904632568</v>
      </c>
      <c r="J2894">
        <f>IF(F2894&lt;&gt;"",MAX('DDD Model Calculations'!$D$20-'Weather Data'!F2894,0),MAX('DDD Model Calculations'!$D$20-AVERAGE('Weather Data'!F2893,'Weather Data'!F2895),0))</f>
        <v>15</v>
      </c>
      <c r="K2894">
        <f>IF(G2894&lt;&gt;"",MAX('DDD Model Calculations'!$D$20-'Weather Data'!G2894,0),MAX('DDD Model Calculations'!$D$20-AVERAGE('Weather Data'!G2893,'Weather Data'!G2895),0))</f>
        <v>21.299999952316284</v>
      </c>
      <c r="L2894" s="2">
        <f t="shared" si="225"/>
        <v>44532</v>
      </c>
      <c r="M2894">
        <f t="shared" si="226"/>
        <v>28895.800004594028</v>
      </c>
      <c r="N2894">
        <f t="shared" si="227"/>
        <v>30324.199985861778</v>
      </c>
      <c r="O2894">
        <f t="shared" si="228"/>
        <v>34883.800007380545</v>
      </c>
      <c r="P2894">
        <f t="shared" si="229"/>
        <v>42978.750000037253</v>
      </c>
    </row>
    <row r="2895" spans="1:16" x14ac:dyDescent="0.4">
      <c r="A2895" s="1">
        <v>2021</v>
      </c>
      <c r="B2895" s="1">
        <v>12</v>
      </c>
      <c r="C2895" s="1">
        <v>3</v>
      </c>
      <c r="D2895" s="1">
        <v>0.5</v>
      </c>
      <c r="E2895" s="1">
        <v>0.30000001192092901</v>
      </c>
      <c r="F2895" s="1">
        <v>-4.5999999046325684</v>
      </c>
      <c r="G2895" s="1">
        <v>-8.1000003814697266</v>
      </c>
      <c r="H2895">
        <f>IF(D2895&lt;&gt;"",MAX('DDD Model Calculations'!$D$20-'Weather Data'!D2895,0),MAX('DDD Model Calculations'!$D$20-AVERAGE('Weather Data'!D2894,'Weather Data'!D2896),0))</f>
        <v>17.5</v>
      </c>
      <c r="I2895">
        <f>IF(E2895&lt;&gt;"",MAX('DDD Model Calculations'!$D$20-'Weather Data'!E2895,0),MAX('DDD Model Calculations'!$D$20-AVERAGE('Weather Data'!E2894,'Weather Data'!E2896),0))</f>
        <v>17.699999988079071</v>
      </c>
      <c r="J2895">
        <f>IF(F2895&lt;&gt;"",MAX('DDD Model Calculations'!$D$20-'Weather Data'!F2895,0),MAX('DDD Model Calculations'!$D$20-AVERAGE('Weather Data'!F2894,'Weather Data'!F2896),0))</f>
        <v>22.599999904632568</v>
      </c>
      <c r="K2895">
        <f>IF(G2895&lt;&gt;"",MAX('DDD Model Calculations'!$D$20-'Weather Data'!G2895,0),MAX('DDD Model Calculations'!$D$20-AVERAGE('Weather Data'!G2894,'Weather Data'!G2896),0))</f>
        <v>26.100000381469727</v>
      </c>
      <c r="L2895" s="2">
        <f t="shared" si="225"/>
        <v>44533</v>
      </c>
      <c r="M2895">
        <f t="shared" si="226"/>
        <v>28913.300004594028</v>
      </c>
      <c r="N2895">
        <f t="shared" si="227"/>
        <v>30341.899985849857</v>
      </c>
      <c r="O2895">
        <f t="shared" si="228"/>
        <v>34906.400007285178</v>
      </c>
      <c r="P2895">
        <f t="shared" si="229"/>
        <v>43004.850000418723</v>
      </c>
    </row>
    <row r="2896" spans="1:16" x14ac:dyDescent="0.4">
      <c r="A2896" s="1">
        <v>2021</v>
      </c>
      <c r="B2896" s="1">
        <v>12</v>
      </c>
      <c r="C2896" s="1">
        <v>4</v>
      </c>
      <c r="D2896" s="1">
        <v>2.2999999523162842</v>
      </c>
      <c r="E2896" s="1">
        <v>1.200000047683716</v>
      </c>
      <c r="F2896" s="1">
        <v>-8.5</v>
      </c>
      <c r="G2896" s="1">
        <v>-8.3000001907348633</v>
      </c>
      <c r="H2896">
        <f>IF(D2896&lt;&gt;"",MAX('DDD Model Calculations'!$D$20-'Weather Data'!D2896,0),MAX('DDD Model Calculations'!$D$20-AVERAGE('Weather Data'!D2895,'Weather Data'!D2897),0))</f>
        <v>15.700000047683716</v>
      </c>
      <c r="I2896">
        <f>IF(E2896&lt;&gt;"",MAX('DDD Model Calculations'!$D$20-'Weather Data'!E2896,0),MAX('DDD Model Calculations'!$D$20-AVERAGE('Weather Data'!E2895,'Weather Data'!E2897),0))</f>
        <v>16.799999952316284</v>
      </c>
      <c r="J2896">
        <f>IF(F2896&lt;&gt;"",MAX('DDD Model Calculations'!$D$20-'Weather Data'!F2896,0),MAX('DDD Model Calculations'!$D$20-AVERAGE('Weather Data'!F2895,'Weather Data'!F2897),0))</f>
        <v>26.5</v>
      </c>
      <c r="K2896">
        <f>IF(G2896&lt;&gt;"",MAX('DDD Model Calculations'!$D$20-'Weather Data'!G2896,0),MAX('DDD Model Calculations'!$D$20-AVERAGE('Weather Data'!G2895,'Weather Data'!G2897),0))</f>
        <v>26.300000190734863</v>
      </c>
      <c r="L2896" s="2">
        <f t="shared" si="225"/>
        <v>44534</v>
      </c>
      <c r="M2896">
        <f t="shared" si="226"/>
        <v>28929.000004641712</v>
      </c>
      <c r="N2896">
        <f t="shared" si="227"/>
        <v>30358.699985802174</v>
      </c>
      <c r="O2896">
        <f t="shared" si="228"/>
        <v>34932.900007285178</v>
      </c>
      <c r="P2896">
        <f t="shared" si="229"/>
        <v>43031.150000609457</v>
      </c>
    </row>
    <row r="2897" spans="1:16" x14ac:dyDescent="0.4">
      <c r="A2897" s="1">
        <v>2021</v>
      </c>
      <c r="B2897" s="1">
        <v>12</v>
      </c>
      <c r="C2897" s="1">
        <v>5</v>
      </c>
      <c r="D2897" s="1">
        <v>0.20000000298023221</v>
      </c>
      <c r="E2897" s="1">
        <v>1.8999999761581421</v>
      </c>
      <c r="F2897" s="1">
        <v>-8.3999996185302734</v>
      </c>
      <c r="G2897" s="1">
        <v>-8.1999998092651367</v>
      </c>
      <c r="H2897">
        <f>IF(D2897&lt;&gt;"",MAX('DDD Model Calculations'!$D$20-'Weather Data'!D2897,0),MAX('DDD Model Calculations'!$D$20-AVERAGE('Weather Data'!D2896,'Weather Data'!D2898),0))</f>
        <v>17.799999997019768</v>
      </c>
      <c r="I2897">
        <f>IF(E2897&lt;&gt;"",MAX('DDD Model Calculations'!$D$20-'Weather Data'!E2897,0),MAX('DDD Model Calculations'!$D$20-AVERAGE('Weather Data'!E2896,'Weather Data'!E2898),0))</f>
        <v>16.100000023841858</v>
      </c>
      <c r="J2897">
        <f>IF(F2897&lt;&gt;"",MAX('DDD Model Calculations'!$D$20-'Weather Data'!F2897,0),MAX('DDD Model Calculations'!$D$20-AVERAGE('Weather Data'!F2896,'Weather Data'!F2898),0))</f>
        <v>26.399999618530273</v>
      </c>
      <c r="K2897">
        <f>IF(G2897&lt;&gt;"",MAX('DDD Model Calculations'!$D$20-'Weather Data'!G2897,0),MAX('DDD Model Calculations'!$D$20-AVERAGE('Weather Data'!G2896,'Weather Data'!G2898),0))</f>
        <v>26.199999809265137</v>
      </c>
      <c r="L2897" s="2">
        <f t="shared" si="225"/>
        <v>44535</v>
      </c>
      <c r="M2897">
        <f t="shared" si="226"/>
        <v>28946.800004638731</v>
      </c>
      <c r="N2897">
        <f t="shared" si="227"/>
        <v>30374.799985826015</v>
      </c>
      <c r="O2897">
        <f t="shared" si="228"/>
        <v>34959.300006903708</v>
      </c>
      <c r="P2897">
        <f t="shared" si="229"/>
        <v>43057.350000418723</v>
      </c>
    </row>
    <row r="2898" spans="1:16" x14ac:dyDescent="0.4">
      <c r="A2898" s="1">
        <v>2021</v>
      </c>
      <c r="B2898" s="1">
        <v>12</v>
      </c>
      <c r="C2898" s="1">
        <v>6</v>
      </c>
      <c r="D2898" s="1">
        <v>4.4000000953674316</v>
      </c>
      <c r="E2898" s="1">
        <v>3.7000000476837158</v>
      </c>
      <c r="F2898" s="1">
        <v>1.200000047683716</v>
      </c>
      <c r="G2898" s="1">
        <v>-13.80000019073486</v>
      </c>
      <c r="H2898">
        <f>IF(D2898&lt;&gt;"",MAX('DDD Model Calculations'!$D$20-'Weather Data'!D2898,0),MAX('DDD Model Calculations'!$D$20-AVERAGE('Weather Data'!D2897,'Weather Data'!D2899),0))</f>
        <v>13.599999904632568</v>
      </c>
      <c r="I2898">
        <f>IF(E2898&lt;&gt;"",MAX('DDD Model Calculations'!$D$20-'Weather Data'!E2898,0),MAX('DDD Model Calculations'!$D$20-AVERAGE('Weather Data'!E2897,'Weather Data'!E2899),0))</f>
        <v>14.299999952316284</v>
      </c>
      <c r="J2898">
        <f>IF(F2898&lt;&gt;"",MAX('DDD Model Calculations'!$D$20-'Weather Data'!F2898,0),MAX('DDD Model Calculations'!$D$20-AVERAGE('Weather Data'!F2897,'Weather Data'!F2899),0))</f>
        <v>16.799999952316284</v>
      </c>
      <c r="K2898">
        <f>IF(G2898&lt;&gt;"",MAX('DDD Model Calculations'!$D$20-'Weather Data'!G2898,0),MAX('DDD Model Calculations'!$D$20-AVERAGE('Weather Data'!G2897,'Weather Data'!G2899),0))</f>
        <v>31.80000019073486</v>
      </c>
      <c r="L2898" s="2">
        <f t="shared" si="225"/>
        <v>44536</v>
      </c>
      <c r="M2898">
        <f t="shared" si="226"/>
        <v>28960.400004543364</v>
      </c>
      <c r="N2898">
        <f t="shared" si="227"/>
        <v>30389.099985778332</v>
      </c>
      <c r="O2898">
        <f t="shared" si="228"/>
        <v>34976.100006856024</v>
      </c>
      <c r="P2898">
        <f t="shared" si="229"/>
        <v>43089.150000609457</v>
      </c>
    </row>
    <row r="2899" spans="1:16" x14ac:dyDescent="0.4">
      <c r="A2899" s="1">
        <v>2021</v>
      </c>
      <c r="B2899" s="1">
        <v>12</v>
      </c>
      <c r="C2899" s="1">
        <v>7</v>
      </c>
      <c r="D2899" s="1">
        <v>-4.4000000953674316</v>
      </c>
      <c r="E2899" s="1">
        <v>-5.4000000953674316</v>
      </c>
      <c r="F2899" s="1">
        <v>-6.3000001907348633</v>
      </c>
      <c r="G2899" s="1">
        <v>-20.89999961853027</v>
      </c>
      <c r="H2899">
        <f>IF(D2899&lt;&gt;"",MAX('DDD Model Calculations'!$D$20-'Weather Data'!D2899,0),MAX('DDD Model Calculations'!$D$20-AVERAGE('Weather Data'!D2898,'Weather Data'!D2900),0))</f>
        <v>22.400000095367432</v>
      </c>
      <c r="I2899">
        <f>IF(E2899&lt;&gt;"",MAX('DDD Model Calculations'!$D$20-'Weather Data'!E2899,0),MAX('DDD Model Calculations'!$D$20-AVERAGE('Weather Data'!E2898,'Weather Data'!E2900),0))</f>
        <v>23.400000095367432</v>
      </c>
      <c r="J2899">
        <f>IF(F2899&lt;&gt;"",MAX('DDD Model Calculations'!$D$20-'Weather Data'!F2899,0),MAX('DDD Model Calculations'!$D$20-AVERAGE('Weather Data'!F2898,'Weather Data'!F2900),0))</f>
        <v>24.300000190734863</v>
      </c>
      <c r="K2899">
        <f>IF(G2899&lt;&gt;"",MAX('DDD Model Calculations'!$D$20-'Weather Data'!G2899,0),MAX('DDD Model Calculations'!$D$20-AVERAGE('Weather Data'!G2898,'Weather Data'!G2900),0))</f>
        <v>38.899999618530273</v>
      </c>
      <c r="L2899" s="2">
        <f t="shared" si="225"/>
        <v>44537</v>
      </c>
      <c r="M2899">
        <f t="shared" si="226"/>
        <v>28982.800004638731</v>
      </c>
      <c r="N2899">
        <f t="shared" si="227"/>
        <v>30412.499985873699</v>
      </c>
      <c r="O2899">
        <f t="shared" si="228"/>
        <v>35000.400007046759</v>
      </c>
      <c r="P2899">
        <f t="shared" si="229"/>
        <v>43128.050000227988</v>
      </c>
    </row>
    <row r="2900" spans="1:16" x14ac:dyDescent="0.4">
      <c r="A2900" s="1">
        <v>2021</v>
      </c>
      <c r="B2900" s="1">
        <v>12</v>
      </c>
      <c r="C2900" s="1">
        <v>8</v>
      </c>
      <c r="D2900" s="1">
        <v>-3.7999999523162842</v>
      </c>
      <c r="E2900" s="1">
        <v>-4.6999998092651367</v>
      </c>
      <c r="F2900" s="1">
        <v>-9.1000003814697266</v>
      </c>
      <c r="G2900" s="1">
        <v>-18.39999961853027</v>
      </c>
      <c r="H2900">
        <f>IF(D2900&lt;&gt;"",MAX('DDD Model Calculations'!$D$20-'Weather Data'!D2900,0),MAX('DDD Model Calculations'!$D$20-AVERAGE('Weather Data'!D2899,'Weather Data'!D2901),0))</f>
        <v>21.799999952316284</v>
      </c>
      <c r="I2900">
        <f>IF(E2900&lt;&gt;"",MAX('DDD Model Calculations'!$D$20-'Weather Data'!E2900,0),MAX('DDD Model Calculations'!$D$20-AVERAGE('Weather Data'!E2899,'Weather Data'!E2901),0))</f>
        <v>22.699999809265137</v>
      </c>
      <c r="J2900">
        <f>IF(F2900&lt;&gt;"",MAX('DDD Model Calculations'!$D$20-'Weather Data'!F2900,0),MAX('DDD Model Calculations'!$D$20-AVERAGE('Weather Data'!F2899,'Weather Data'!F2901),0))</f>
        <v>27.100000381469727</v>
      </c>
      <c r="K2900">
        <f>IF(G2900&lt;&gt;"",MAX('DDD Model Calculations'!$D$20-'Weather Data'!G2900,0),MAX('DDD Model Calculations'!$D$20-AVERAGE('Weather Data'!G2899,'Weather Data'!G2901),0))</f>
        <v>36.399999618530273</v>
      </c>
      <c r="L2900" s="2">
        <f t="shared" si="225"/>
        <v>44538</v>
      </c>
      <c r="M2900">
        <f t="shared" si="226"/>
        <v>29004.600004591048</v>
      </c>
      <c r="N2900">
        <f t="shared" si="227"/>
        <v>30435.199985682964</v>
      </c>
      <c r="O2900">
        <f t="shared" si="228"/>
        <v>35027.500007428229</v>
      </c>
      <c r="P2900">
        <f t="shared" si="229"/>
        <v>43164.449999846518</v>
      </c>
    </row>
    <row r="2901" spans="1:16" x14ac:dyDescent="0.4">
      <c r="A2901" s="1">
        <v>2021</v>
      </c>
      <c r="B2901" s="1">
        <v>12</v>
      </c>
      <c r="C2901" s="1">
        <v>9</v>
      </c>
      <c r="D2901" s="1">
        <v>-1.1000000238418579</v>
      </c>
      <c r="E2901" s="1">
        <v>-4</v>
      </c>
      <c r="F2901" s="1">
        <v>-8.8999996185302734</v>
      </c>
      <c r="G2901" s="1">
        <v>-6.9000000953674316</v>
      </c>
      <c r="H2901">
        <f>IF(D2901&lt;&gt;"",MAX('DDD Model Calculations'!$D$20-'Weather Data'!D2901,0),MAX('DDD Model Calculations'!$D$20-AVERAGE('Weather Data'!D2900,'Weather Data'!D2902),0))</f>
        <v>19.100000023841858</v>
      </c>
      <c r="I2901">
        <f>IF(E2901&lt;&gt;"",MAX('DDD Model Calculations'!$D$20-'Weather Data'!E2901,0),MAX('DDD Model Calculations'!$D$20-AVERAGE('Weather Data'!E2900,'Weather Data'!E2902),0))</f>
        <v>22</v>
      </c>
      <c r="J2901">
        <f>IF(F2901&lt;&gt;"",MAX('DDD Model Calculations'!$D$20-'Weather Data'!F2901,0),MAX('DDD Model Calculations'!$D$20-AVERAGE('Weather Data'!F2900,'Weather Data'!F2902),0))</f>
        <v>26.899999618530273</v>
      </c>
      <c r="K2901">
        <f>IF(G2901&lt;&gt;"",MAX('DDD Model Calculations'!$D$20-'Weather Data'!G2901,0),MAX('DDD Model Calculations'!$D$20-AVERAGE('Weather Data'!G2900,'Weather Data'!G2902),0))</f>
        <v>24.900000095367432</v>
      </c>
      <c r="L2901" s="2">
        <f t="shared" si="225"/>
        <v>44539</v>
      </c>
      <c r="M2901">
        <f t="shared" si="226"/>
        <v>29023.70000461489</v>
      </c>
      <c r="N2901">
        <f t="shared" si="227"/>
        <v>30457.199985682964</v>
      </c>
      <c r="O2901">
        <f t="shared" si="228"/>
        <v>35054.400007046759</v>
      </c>
      <c r="P2901">
        <f t="shared" si="229"/>
        <v>43189.349999941885</v>
      </c>
    </row>
    <row r="2902" spans="1:16" x14ac:dyDescent="0.4">
      <c r="A2902" s="1">
        <v>2021</v>
      </c>
      <c r="B2902" s="1">
        <v>12</v>
      </c>
      <c r="C2902" s="1">
        <v>10</v>
      </c>
      <c r="D2902" s="1">
        <v>3.2000000476837158</v>
      </c>
      <c r="E2902" s="1">
        <v>3.2000000476837158</v>
      </c>
      <c r="F2902" s="1">
        <v>-5.5999999046325684</v>
      </c>
      <c r="G2902" s="1">
        <v>-7.6999998092651367</v>
      </c>
      <c r="H2902">
        <f>IF(D2902&lt;&gt;"",MAX('DDD Model Calculations'!$D$20-'Weather Data'!D2902,0),MAX('DDD Model Calculations'!$D$20-AVERAGE('Weather Data'!D2901,'Weather Data'!D2903),0))</f>
        <v>14.799999952316284</v>
      </c>
      <c r="I2902">
        <f>IF(E2902&lt;&gt;"",MAX('DDD Model Calculations'!$D$20-'Weather Data'!E2902,0),MAX('DDD Model Calculations'!$D$20-AVERAGE('Weather Data'!E2901,'Weather Data'!E2903),0))</f>
        <v>14.799999952316284</v>
      </c>
      <c r="J2902">
        <f>IF(F2902&lt;&gt;"",MAX('DDD Model Calculations'!$D$20-'Weather Data'!F2902,0),MAX('DDD Model Calculations'!$D$20-AVERAGE('Weather Data'!F2901,'Weather Data'!F2903),0))</f>
        <v>23.599999904632568</v>
      </c>
      <c r="K2902">
        <f>IF(G2902&lt;&gt;"",MAX('DDD Model Calculations'!$D$20-'Weather Data'!G2902,0),MAX('DDD Model Calculations'!$D$20-AVERAGE('Weather Data'!G2901,'Weather Data'!G2903),0))</f>
        <v>25.699999809265137</v>
      </c>
      <c r="L2902" s="2">
        <f t="shared" si="225"/>
        <v>44540</v>
      </c>
      <c r="M2902">
        <f t="shared" si="226"/>
        <v>29038.500004567206</v>
      </c>
      <c r="N2902">
        <f t="shared" si="227"/>
        <v>30471.999985635281</v>
      </c>
      <c r="O2902">
        <f t="shared" si="228"/>
        <v>35078.000006951392</v>
      </c>
      <c r="P2902">
        <f t="shared" si="229"/>
        <v>43215.049999751151</v>
      </c>
    </row>
    <row r="2903" spans="1:16" x14ac:dyDescent="0.4">
      <c r="A2903" s="1">
        <v>2021</v>
      </c>
      <c r="B2903" s="1">
        <v>12</v>
      </c>
      <c r="C2903" s="1">
        <v>11</v>
      </c>
      <c r="D2903" s="1">
        <v>9.5</v>
      </c>
      <c r="E2903" s="1">
        <v>8.1000003814697266</v>
      </c>
      <c r="F2903" s="1">
        <v>3.9000000953674321</v>
      </c>
      <c r="G2903" s="1">
        <v>-4</v>
      </c>
      <c r="H2903">
        <f>IF(D2903&lt;&gt;"",MAX('DDD Model Calculations'!$D$20-'Weather Data'!D2903,0),MAX('DDD Model Calculations'!$D$20-AVERAGE('Weather Data'!D2902,'Weather Data'!D2904),0))</f>
        <v>8.5</v>
      </c>
      <c r="I2903">
        <f>IF(E2903&lt;&gt;"",MAX('DDD Model Calculations'!$D$20-'Weather Data'!E2903,0),MAX('DDD Model Calculations'!$D$20-AVERAGE('Weather Data'!E2902,'Weather Data'!E2904),0))</f>
        <v>9.8999996185302734</v>
      </c>
      <c r="J2903">
        <f>IF(F2903&lt;&gt;"",MAX('DDD Model Calculations'!$D$20-'Weather Data'!F2903,0),MAX('DDD Model Calculations'!$D$20-AVERAGE('Weather Data'!F2902,'Weather Data'!F2904),0))</f>
        <v>14.099999904632568</v>
      </c>
      <c r="K2903">
        <f>IF(G2903&lt;&gt;"",MAX('DDD Model Calculations'!$D$20-'Weather Data'!G2903,0),MAX('DDD Model Calculations'!$D$20-AVERAGE('Weather Data'!G2902,'Weather Data'!G2904),0))</f>
        <v>22</v>
      </c>
      <c r="L2903" s="2">
        <f t="shared" si="225"/>
        <v>44541</v>
      </c>
      <c r="M2903">
        <f t="shared" si="226"/>
        <v>29047.000004567206</v>
      </c>
      <c r="N2903">
        <f t="shared" si="227"/>
        <v>30481.899985253811</v>
      </c>
      <c r="O2903">
        <f t="shared" si="228"/>
        <v>35092.100006856024</v>
      </c>
      <c r="P2903">
        <f t="shared" si="229"/>
        <v>43237.049999751151</v>
      </c>
    </row>
    <row r="2904" spans="1:16" x14ac:dyDescent="0.4">
      <c r="A2904" s="1">
        <v>2021</v>
      </c>
      <c r="B2904" s="1">
        <v>12</v>
      </c>
      <c r="C2904" s="1">
        <v>12</v>
      </c>
      <c r="D2904" s="1">
        <v>3.0999999046325679</v>
      </c>
      <c r="E2904" s="1">
        <v>2.5</v>
      </c>
      <c r="F2904" s="1">
        <v>2.0999999046325679</v>
      </c>
      <c r="G2904" s="1">
        <v>-4.8000001907348633</v>
      </c>
      <c r="H2904">
        <f>IF(D2904&lt;&gt;"",MAX('DDD Model Calculations'!$D$20-'Weather Data'!D2904,0),MAX('DDD Model Calculations'!$D$20-AVERAGE('Weather Data'!D2903,'Weather Data'!D2905),0))</f>
        <v>14.900000095367432</v>
      </c>
      <c r="I2904">
        <f>IF(E2904&lt;&gt;"",MAX('DDD Model Calculations'!$D$20-'Weather Data'!E2904,0),MAX('DDD Model Calculations'!$D$20-AVERAGE('Weather Data'!E2903,'Weather Data'!E2905),0))</f>
        <v>15.5</v>
      </c>
      <c r="J2904">
        <f>IF(F2904&lt;&gt;"",MAX('DDD Model Calculations'!$D$20-'Weather Data'!F2904,0),MAX('DDD Model Calculations'!$D$20-AVERAGE('Weather Data'!F2903,'Weather Data'!F2905),0))</f>
        <v>15.900000095367432</v>
      </c>
      <c r="K2904">
        <f>IF(G2904&lt;&gt;"",MAX('DDD Model Calculations'!$D$20-'Weather Data'!G2904,0),MAX('DDD Model Calculations'!$D$20-AVERAGE('Weather Data'!G2903,'Weather Data'!G2905),0))</f>
        <v>22.800000190734863</v>
      </c>
      <c r="L2904" s="2">
        <f t="shared" si="225"/>
        <v>44542</v>
      </c>
      <c r="M2904">
        <f t="shared" si="226"/>
        <v>29061.900004662573</v>
      </c>
      <c r="N2904">
        <f t="shared" si="227"/>
        <v>30497.399985253811</v>
      </c>
      <c r="O2904">
        <f t="shared" si="228"/>
        <v>35108.000006951392</v>
      </c>
      <c r="P2904">
        <f t="shared" si="229"/>
        <v>43259.849999941885</v>
      </c>
    </row>
    <row r="2905" spans="1:16" x14ac:dyDescent="0.4">
      <c r="A2905" s="1">
        <v>2021</v>
      </c>
      <c r="B2905" s="1">
        <v>12</v>
      </c>
      <c r="C2905" s="1">
        <v>13</v>
      </c>
      <c r="D2905" s="1">
        <v>5.9000000953674316</v>
      </c>
      <c r="E2905" s="1">
        <v>4.3000001907348633</v>
      </c>
      <c r="F2905" s="1">
        <v>4.4000000953674316</v>
      </c>
      <c r="G2905" s="1">
        <v>-5.0999999046325684</v>
      </c>
      <c r="H2905">
        <f>IF(D2905&lt;&gt;"",MAX('DDD Model Calculations'!$D$20-'Weather Data'!D2905,0),MAX('DDD Model Calculations'!$D$20-AVERAGE('Weather Data'!D2904,'Weather Data'!D2906),0))</f>
        <v>12.099999904632568</v>
      </c>
      <c r="I2905">
        <f>IF(E2905&lt;&gt;"",MAX('DDD Model Calculations'!$D$20-'Weather Data'!E2905,0),MAX('DDD Model Calculations'!$D$20-AVERAGE('Weather Data'!E2904,'Weather Data'!E2906),0))</f>
        <v>13.699999809265137</v>
      </c>
      <c r="J2905">
        <f>IF(F2905&lt;&gt;"",MAX('DDD Model Calculations'!$D$20-'Weather Data'!F2905,0),MAX('DDD Model Calculations'!$D$20-AVERAGE('Weather Data'!F2904,'Weather Data'!F2906),0))</f>
        <v>13.599999904632568</v>
      </c>
      <c r="K2905">
        <f>IF(G2905&lt;&gt;"",MAX('DDD Model Calculations'!$D$20-'Weather Data'!G2905,0),MAX('DDD Model Calculations'!$D$20-AVERAGE('Weather Data'!G2904,'Weather Data'!G2906),0))</f>
        <v>23.099999904632568</v>
      </c>
      <c r="L2905" s="2">
        <f t="shared" si="225"/>
        <v>44543</v>
      </c>
      <c r="M2905">
        <f t="shared" si="226"/>
        <v>29074.000004567206</v>
      </c>
      <c r="N2905">
        <f t="shared" si="227"/>
        <v>30511.099985063076</v>
      </c>
      <c r="O2905">
        <f t="shared" si="228"/>
        <v>35121.600006856024</v>
      </c>
      <c r="P2905">
        <f t="shared" si="229"/>
        <v>43282.949999846518</v>
      </c>
    </row>
    <row r="2906" spans="1:16" x14ac:dyDescent="0.4">
      <c r="A2906" s="1">
        <v>2021</v>
      </c>
      <c r="B2906" s="1">
        <v>12</v>
      </c>
      <c r="C2906" s="1">
        <v>14</v>
      </c>
      <c r="D2906" s="1">
        <v>3.7999999523162842</v>
      </c>
      <c r="E2906" s="1">
        <v>1.6000000238418579</v>
      </c>
      <c r="F2906" s="1">
        <v>-2.2000000476837158</v>
      </c>
      <c r="G2906" s="1">
        <v>-5.3000001907348633</v>
      </c>
      <c r="H2906">
        <f>IF(D2906&lt;&gt;"",MAX('DDD Model Calculations'!$D$20-'Weather Data'!D2906,0),MAX('DDD Model Calculations'!$D$20-AVERAGE('Weather Data'!D2905,'Weather Data'!D2907),0))</f>
        <v>14.200000047683716</v>
      </c>
      <c r="I2906">
        <f>IF(E2906&lt;&gt;"",MAX('DDD Model Calculations'!$D$20-'Weather Data'!E2906,0),MAX('DDD Model Calculations'!$D$20-AVERAGE('Weather Data'!E2905,'Weather Data'!E2907),0))</f>
        <v>16.399999976158142</v>
      </c>
      <c r="J2906">
        <f>IF(F2906&lt;&gt;"",MAX('DDD Model Calculations'!$D$20-'Weather Data'!F2906,0),MAX('DDD Model Calculations'!$D$20-AVERAGE('Weather Data'!F2905,'Weather Data'!F2907),0))</f>
        <v>20.200000047683716</v>
      </c>
      <c r="K2906">
        <f>IF(G2906&lt;&gt;"",MAX('DDD Model Calculations'!$D$20-'Weather Data'!G2906,0),MAX('DDD Model Calculations'!$D$20-AVERAGE('Weather Data'!G2905,'Weather Data'!G2907),0))</f>
        <v>23.300000190734863</v>
      </c>
      <c r="L2906" s="2">
        <f t="shared" si="225"/>
        <v>44544</v>
      </c>
      <c r="M2906">
        <f t="shared" si="226"/>
        <v>29088.20000461489</v>
      </c>
      <c r="N2906">
        <f t="shared" si="227"/>
        <v>30527.499985039234</v>
      </c>
      <c r="O2906">
        <f t="shared" si="228"/>
        <v>35141.800006903708</v>
      </c>
      <c r="P2906">
        <f t="shared" si="229"/>
        <v>43306.250000037253</v>
      </c>
    </row>
    <row r="2907" spans="1:16" x14ac:dyDescent="0.4">
      <c r="A2907" s="1">
        <v>2021</v>
      </c>
      <c r="B2907" s="1">
        <v>12</v>
      </c>
      <c r="C2907" s="1">
        <v>15</v>
      </c>
      <c r="D2907" s="1">
        <v>8.3000001907348633</v>
      </c>
      <c r="E2907" s="1">
        <v>7.4000000953674316</v>
      </c>
      <c r="F2907" s="1">
        <v>-3.0999999046325679</v>
      </c>
      <c r="G2907" s="1">
        <v>3.4000000953674321</v>
      </c>
      <c r="H2907">
        <f>IF(D2907&lt;&gt;"",MAX('DDD Model Calculations'!$D$20-'Weather Data'!D2907,0),MAX('DDD Model Calculations'!$D$20-AVERAGE('Weather Data'!D2906,'Weather Data'!D2908),0))</f>
        <v>9.6999998092651367</v>
      </c>
      <c r="I2907">
        <f>IF(E2907&lt;&gt;"",MAX('DDD Model Calculations'!$D$20-'Weather Data'!E2907,0),MAX('DDD Model Calculations'!$D$20-AVERAGE('Weather Data'!E2906,'Weather Data'!E2908),0))</f>
        <v>10.599999904632568</v>
      </c>
      <c r="J2907">
        <f>IF(F2907&lt;&gt;"",MAX('DDD Model Calculations'!$D$20-'Weather Data'!F2907,0),MAX('DDD Model Calculations'!$D$20-AVERAGE('Weather Data'!F2906,'Weather Data'!F2908),0))</f>
        <v>21.099999904632568</v>
      </c>
      <c r="K2907">
        <f>IF(G2907&lt;&gt;"",MAX('DDD Model Calculations'!$D$20-'Weather Data'!G2907,0),MAX('DDD Model Calculations'!$D$20-AVERAGE('Weather Data'!G2906,'Weather Data'!G2908),0))</f>
        <v>14.599999904632568</v>
      </c>
      <c r="L2907" s="2">
        <f t="shared" si="225"/>
        <v>44545</v>
      </c>
      <c r="M2907">
        <f t="shared" si="226"/>
        <v>29097.900004424155</v>
      </c>
      <c r="N2907">
        <f t="shared" si="227"/>
        <v>30538.099984943867</v>
      </c>
      <c r="O2907">
        <f t="shared" si="228"/>
        <v>35162.900006808341</v>
      </c>
      <c r="P2907">
        <f t="shared" si="229"/>
        <v>43320.849999941885</v>
      </c>
    </row>
    <row r="2908" spans="1:16" x14ac:dyDescent="0.4">
      <c r="A2908" s="1">
        <v>2021</v>
      </c>
      <c r="B2908" s="1">
        <v>12</v>
      </c>
      <c r="C2908" s="1">
        <v>16</v>
      </c>
      <c r="D2908" s="1">
        <v>10.39999961853027</v>
      </c>
      <c r="E2908" s="1">
        <v>8.6000003814697266</v>
      </c>
      <c r="F2908" s="1">
        <v>7.5999999046325684</v>
      </c>
      <c r="G2908" s="1">
        <v>-1.1000000238418579</v>
      </c>
      <c r="H2908">
        <f>IF(D2908&lt;&gt;"",MAX('DDD Model Calculations'!$D$20-'Weather Data'!D2908,0),MAX('DDD Model Calculations'!$D$20-AVERAGE('Weather Data'!D2907,'Weather Data'!D2909),0))</f>
        <v>7.6000003814697301</v>
      </c>
      <c r="I2908">
        <f>IF(E2908&lt;&gt;"",MAX('DDD Model Calculations'!$D$20-'Weather Data'!E2908,0),MAX('DDD Model Calculations'!$D$20-AVERAGE('Weather Data'!E2907,'Weather Data'!E2909),0))</f>
        <v>9.3999996185302734</v>
      </c>
      <c r="J2908">
        <f>IF(F2908&lt;&gt;"",MAX('DDD Model Calculations'!$D$20-'Weather Data'!F2908,0),MAX('DDD Model Calculations'!$D$20-AVERAGE('Weather Data'!F2907,'Weather Data'!F2909),0))</f>
        <v>10.400000095367432</v>
      </c>
      <c r="K2908">
        <f>IF(G2908&lt;&gt;"",MAX('DDD Model Calculations'!$D$20-'Weather Data'!G2908,0),MAX('DDD Model Calculations'!$D$20-AVERAGE('Weather Data'!G2907,'Weather Data'!G2909),0))</f>
        <v>19.100000023841858</v>
      </c>
      <c r="L2908" s="2">
        <f t="shared" si="225"/>
        <v>44546</v>
      </c>
      <c r="M2908">
        <f t="shared" si="226"/>
        <v>29105.500004805624</v>
      </c>
      <c r="N2908">
        <f t="shared" si="227"/>
        <v>30547.499984562397</v>
      </c>
      <c r="O2908">
        <f t="shared" si="228"/>
        <v>35173.300006903708</v>
      </c>
      <c r="P2908">
        <f t="shared" si="229"/>
        <v>43339.949999965727</v>
      </c>
    </row>
    <row r="2909" spans="1:16" x14ac:dyDescent="0.4">
      <c r="A2909" s="1">
        <v>2021</v>
      </c>
      <c r="B2909" s="1">
        <v>12</v>
      </c>
      <c r="C2909" s="1">
        <v>17</v>
      </c>
      <c r="D2909" s="1">
        <v>2.4000000953674321</v>
      </c>
      <c r="E2909" s="1">
        <v>0.60000002384185791</v>
      </c>
      <c r="F2909" s="1">
        <v>2.7000000476837158</v>
      </c>
      <c r="G2909" s="1">
        <v>-11</v>
      </c>
      <c r="H2909">
        <f>IF(D2909&lt;&gt;"",MAX('DDD Model Calculations'!$D$20-'Weather Data'!D2909,0),MAX('DDD Model Calculations'!$D$20-AVERAGE('Weather Data'!D2908,'Weather Data'!D2910),0))</f>
        <v>15.599999904632568</v>
      </c>
      <c r="I2909">
        <f>IF(E2909&lt;&gt;"",MAX('DDD Model Calculations'!$D$20-'Weather Data'!E2909,0),MAX('DDD Model Calculations'!$D$20-AVERAGE('Weather Data'!E2908,'Weather Data'!E2910),0))</f>
        <v>17.399999976158142</v>
      </c>
      <c r="J2909">
        <f>IF(F2909&lt;&gt;"",MAX('DDD Model Calculations'!$D$20-'Weather Data'!F2909,0),MAX('DDD Model Calculations'!$D$20-AVERAGE('Weather Data'!F2908,'Weather Data'!F2910),0))</f>
        <v>15.299999952316284</v>
      </c>
      <c r="K2909">
        <f>IF(G2909&lt;&gt;"",MAX('DDD Model Calculations'!$D$20-'Weather Data'!G2909,0),MAX('DDD Model Calculations'!$D$20-AVERAGE('Weather Data'!G2908,'Weather Data'!G2910),0))</f>
        <v>29</v>
      </c>
      <c r="L2909" s="2">
        <f t="shared" si="225"/>
        <v>44547</v>
      </c>
      <c r="M2909">
        <f t="shared" si="226"/>
        <v>29121.100004710257</v>
      </c>
      <c r="N2909">
        <f t="shared" si="227"/>
        <v>30564.899984538555</v>
      </c>
      <c r="O2909">
        <f t="shared" si="228"/>
        <v>35188.600006856024</v>
      </c>
      <c r="P2909">
        <f t="shared" si="229"/>
        <v>43368.949999965727</v>
      </c>
    </row>
    <row r="2910" spans="1:16" x14ac:dyDescent="0.4">
      <c r="A2910" s="1">
        <v>2021</v>
      </c>
      <c r="B2910" s="1">
        <v>12</v>
      </c>
      <c r="C2910" s="1">
        <v>18</v>
      </c>
      <c r="D2910" s="1">
        <v>-1.6000000238418579</v>
      </c>
      <c r="E2910" s="1">
        <v>-1.700000047683716</v>
      </c>
      <c r="F2910" s="1">
        <v>-4.3000001907348633</v>
      </c>
      <c r="G2910" s="1">
        <v>-10.19999980926514</v>
      </c>
      <c r="H2910">
        <f>IF(D2910&lt;&gt;"",MAX('DDD Model Calculations'!$D$20-'Weather Data'!D2910,0),MAX('DDD Model Calculations'!$D$20-AVERAGE('Weather Data'!D2909,'Weather Data'!D2911),0))</f>
        <v>19.600000023841858</v>
      </c>
      <c r="I2910">
        <f>IF(E2910&lt;&gt;"",MAX('DDD Model Calculations'!$D$20-'Weather Data'!E2910,0),MAX('DDD Model Calculations'!$D$20-AVERAGE('Weather Data'!E2909,'Weather Data'!E2911),0))</f>
        <v>19.700000047683716</v>
      </c>
      <c r="J2910">
        <f>IF(F2910&lt;&gt;"",MAX('DDD Model Calculations'!$D$20-'Weather Data'!F2910,0),MAX('DDD Model Calculations'!$D$20-AVERAGE('Weather Data'!F2909,'Weather Data'!F2911),0))</f>
        <v>22.300000190734863</v>
      </c>
      <c r="K2910">
        <f>IF(G2910&lt;&gt;"",MAX('DDD Model Calculations'!$D$20-'Weather Data'!G2910,0),MAX('DDD Model Calculations'!$D$20-AVERAGE('Weather Data'!G2909,'Weather Data'!G2911),0))</f>
        <v>28.19999980926514</v>
      </c>
      <c r="L2910" s="2">
        <f t="shared" si="225"/>
        <v>44548</v>
      </c>
      <c r="M2910">
        <f t="shared" si="226"/>
        <v>29140.700004734099</v>
      </c>
      <c r="N2910">
        <f t="shared" si="227"/>
        <v>30584.599984586239</v>
      </c>
      <c r="O2910">
        <f t="shared" si="228"/>
        <v>35210.900007046759</v>
      </c>
      <c r="P2910">
        <f t="shared" si="229"/>
        <v>43397.149999774992</v>
      </c>
    </row>
    <row r="2911" spans="1:16" x14ac:dyDescent="0.4">
      <c r="A2911" s="1">
        <v>2021</v>
      </c>
      <c r="B2911" s="1">
        <v>12</v>
      </c>
      <c r="C2911" s="1">
        <v>19</v>
      </c>
      <c r="D2911" s="1">
        <v>-3.9000000953674321</v>
      </c>
      <c r="E2911" s="1">
        <v>-3.4000000953674321</v>
      </c>
      <c r="F2911" s="1">
        <v>-12.30000019073486</v>
      </c>
      <c r="G2911" s="1">
        <v>-7.4000000953674316</v>
      </c>
      <c r="H2911">
        <f>IF(D2911&lt;&gt;"",MAX('DDD Model Calculations'!$D$20-'Weather Data'!D2911,0),MAX('DDD Model Calculations'!$D$20-AVERAGE('Weather Data'!D2910,'Weather Data'!D2912),0))</f>
        <v>21.900000095367432</v>
      </c>
      <c r="I2911">
        <f>IF(E2911&lt;&gt;"",MAX('DDD Model Calculations'!$D$20-'Weather Data'!E2911,0),MAX('DDD Model Calculations'!$D$20-AVERAGE('Weather Data'!E2910,'Weather Data'!E2912),0))</f>
        <v>21.400000095367432</v>
      </c>
      <c r="J2911">
        <f>IF(F2911&lt;&gt;"",MAX('DDD Model Calculations'!$D$20-'Weather Data'!F2911,0),MAX('DDD Model Calculations'!$D$20-AVERAGE('Weather Data'!F2910,'Weather Data'!F2912),0))</f>
        <v>30.30000019073486</v>
      </c>
      <c r="K2911">
        <f>IF(G2911&lt;&gt;"",MAX('DDD Model Calculations'!$D$20-'Weather Data'!G2911,0),MAX('DDD Model Calculations'!$D$20-AVERAGE('Weather Data'!G2910,'Weather Data'!G2912),0))</f>
        <v>25.400000095367432</v>
      </c>
      <c r="L2911" s="2">
        <f t="shared" si="225"/>
        <v>44549</v>
      </c>
      <c r="M2911">
        <f t="shared" si="226"/>
        <v>29162.600004829466</v>
      </c>
      <c r="N2911">
        <f t="shared" si="227"/>
        <v>30605.999984681606</v>
      </c>
      <c r="O2911">
        <f t="shared" si="228"/>
        <v>35241.200007237494</v>
      </c>
      <c r="P2911">
        <f t="shared" si="229"/>
        <v>43422.54999987036</v>
      </c>
    </row>
    <row r="2912" spans="1:16" x14ac:dyDescent="0.4">
      <c r="A2912" s="1">
        <v>2021</v>
      </c>
      <c r="B2912" s="1">
        <v>12</v>
      </c>
      <c r="C2912" s="1">
        <v>20</v>
      </c>
      <c r="D2912" s="1">
        <v>-0.60000002384185791</v>
      </c>
      <c r="E2912" s="1">
        <v>-0.20000000298023221</v>
      </c>
      <c r="F2912" s="1">
        <v>-9.1000003814697266</v>
      </c>
      <c r="G2912" s="1">
        <v>-9.1000003814697266</v>
      </c>
      <c r="H2912">
        <f>IF(D2912&lt;&gt;"",MAX('DDD Model Calculations'!$D$20-'Weather Data'!D2912,0),MAX('DDD Model Calculations'!$D$20-AVERAGE('Weather Data'!D2911,'Weather Data'!D2913),0))</f>
        <v>18.600000023841858</v>
      </c>
      <c r="I2912">
        <f>IF(E2912&lt;&gt;"",MAX('DDD Model Calculations'!$D$20-'Weather Data'!E2912,0),MAX('DDD Model Calculations'!$D$20-AVERAGE('Weather Data'!E2911,'Weather Data'!E2913),0))</f>
        <v>18.200000002980232</v>
      </c>
      <c r="J2912">
        <f>IF(F2912&lt;&gt;"",MAX('DDD Model Calculations'!$D$20-'Weather Data'!F2912,0),MAX('DDD Model Calculations'!$D$20-AVERAGE('Weather Data'!F2911,'Weather Data'!F2913),0))</f>
        <v>27.100000381469727</v>
      </c>
      <c r="K2912">
        <f>IF(G2912&lt;&gt;"",MAX('DDD Model Calculations'!$D$20-'Weather Data'!G2912,0),MAX('DDD Model Calculations'!$D$20-AVERAGE('Weather Data'!G2911,'Weather Data'!G2913),0))</f>
        <v>27.100000381469727</v>
      </c>
      <c r="L2912" s="2">
        <f t="shared" si="225"/>
        <v>44550</v>
      </c>
      <c r="M2912">
        <f t="shared" si="226"/>
        <v>29181.200004853308</v>
      </c>
      <c r="N2912">
        <f t="shared" si="227"/>
        <v>30624.199984684587</v>
      </c>
      <c r="O2912">
        <f t="shared" si="228"/>
        <v>35268.300007618964</v>
      </c>
      <c r="P2912">
        <f t="shared" si="229"/>
        <v>43449.65000025183</v>
      </c>
    </row>
    <row r="2913" spans="1:16" x14ac:dyDescent="0.4">
      <c r="A2913" s="1">
        <v>2021</v>
      </c>
      <c r="B2913" s="1">
        <v>12</v>
      </c>
      <c r="C2913" s="1">
        <v>21</v>
      </c>
      <c r="D2913" s="1">
        <v>1.1000000238418579</v>
      </c>
      <c r="E2913" s="1">
        <v>-0.80000001192092896</v>
      </c>
      <c r="F2913" s="1">
        <v>-2.2000000476837158</v>
      </c>
      <c r="G2913" s="1">
        <v>-13.60000038146973</v>
      </c>
      <c r="H2913">
        <f>IF(D2913&lt;&gt;"",MAX('DDD Model Calculations'!$D$20-'Weather Data'!D2913,0),MAX('DDD Model Calculations'!$D$20-AVERAGE('Weather Data'!D2912,'Weather Data'!D2914),0))</f>
        <v>16.899999976158142</v>
      </c>
      <c r="I2913">
        <f>IF(E2913&lt;&gt;"",MAX('DDD Model Calculations'!$D$20-'Weather Data'!E2913,0),MAX('DDD Model Calculations'!$D$20-AVERAGE('Weather Data'!E2912,'Weather Data'!E2914),0))</f>
        <v>18.800000011920929</v>
      </c>
      <c r="J2913">
        <f>IF(F2913&lt;&gt;"",MAX('DDD Model Calculations'!$D$20-'Weather Data'!F2913,0),MAX('DDD Model Calculations'!$D$20-AVERAGE('Weather Data'!F2912,'Weather Data'!F2914),0))</f>
        <v>20.200000047683716</v>
      </c>
      <c r="K2913">
        <f>IF(G2913&lt;&gt;"",MAX('DDD Model Calculations'!$D$20-'Weather Data'!G2913,0),MAX('DDD Model Calculations'!$D$20-AVERAGE('Weather Data'!G2912,'Weather Data'!G2914),0))</f>
        <v>31.60000038146973</v>
      </c>
      <c r="L2913" s="2">
        <f t="shared" si="225"/>
        <v>44551</v>
      </c>
      <c r="M2913">
        <f t="shared" si="226"/>
        <v>29198.100004829466</v>
      </c>
      <c r="N2913">
        <f t="shared" si="227"/>
        <v>30642.999984696507</v>
      </c>
      <c r="O2913">
        <f t="shared" si="228"/>
        <v>35288.500007666647</v>
      </c>
      <c r="P2913">
        <f t="shared" si="229"/>
        <v>43481.250000633299</v>
      </c>
    </row>
    <row r="2914" spans="1:16" x14ac:dyDescent="0.4">
      <c r="A2914" s="1">
        <v>2021</v>
      </c>
      <c r="B2914" s="1">
        <v>12</v>
      </c>
      <c r="C2914" s="1">
        <v>22</v>
      </c>
      <c r="D2914" s="1">
        <v>-0.30000001192092901</v>
      </c>
      <c r="E2914" s="1">
        <v>-1.6000000238418579</v>
      </c>
      <c r="F2914" s="1">
        <v>-6</v>
      </c>
      <c r="G2914" s="1">
        <v>-19</v>
      </c>
      <c r="H2914">
        <f>IF(D2914&lt;&gt;"",MAX('DDD Model Calculations'!$D$20-'Weather Data'!D2914,0),MAX('DDD Model Calculations'!$D$20-AVERAGE('Weather Data'!D2913,'Weather Data'!D2915),0))</f>
        <v>18.300000011920929</v>
      </c>
      <c r="I2914">
        <f>IF(E2914&lt;&gt;"",MAX('DDD Model Calculations'!$D$20-'Weather Data'!E2914,0),MAX('DDD Model Calculations'!$D$20-AVERAGE('Weather Data'!E2913,'Weather Data'!E2915),0))</f>
        <v>19.600000023841858</v>
      </c>
      <c r="J2914">
        <f>IF(F2914&lt;&gt;"",MAX('DDD Model Calculations'!$D$20-'Weather Data'!F2914,0),MAX('DDD Model Calculations'!$D$20-AVERAGE('Weather Data'!F2913,'Weather Data'!F2915),0))</f>
        <v>24</v>
      </c>
      <c r="K2914">
        <f>IF(G2914&lt;&gt;"",MAX('DDD Model Calculations'!$D$20-'Weather Data'!G2914,0),MAX('DDD Model Calculations'!$D$20-AVERAGE('Weather Data'!G2913,'Weather Data'!G2915),0))</f>
        <v>37</v>
      </c>
      <c r="L2914" s="2">
        <f t="shared" si="225"/>
        <v>44552</v>
      </c>
      <c r="M2914">
        <f t="shared" si="226"/>
        <v>29216.400004841387</v>
      </c>
      <c r="N2914">
        <f t="shared" si="227"/>
        <v>30662.599984720349</v>
      </c>
      <c r="O2914">
        <f t="shared" si="228"/>
        <v>35312.500007666647</v>
      </c>
      <c r="P2914">
        <f t="shared" si="229"/>
        <v>43518.250000633299</v>
      </c>
    </row>
    <row r="2915" spans="1:16" x14ac:dyDescent="0.4">
      <c r="A2915" s="1">
        <v>2021</v>
      </c>
      <c r="B2915" s="1">
        <v>12</v>
      </c>
      <c r="C2915" s="1">
        <v>23</v>
      </c>
      <c r="D2915" s="1">
        <v>-3.5999999046325679</v>
      </c>
      <c r="E2915" s="1">
        <v>-4.4000000953674316</v>
      </c>
      <c r="F2915" s="1">
        <v>-14.10000038146973</v>
      </c>
      <c r="G2915" s="1">
        <v>-8.5</v>
      </c>
      <c r="H2915">
        <f>IF(D2915&lt;&gt;"",MAX('DDD Model Calculations'!$D$20-'Weather Data'!D2915,0),MAX('DDD Model Calculations'!$D$20-AVERAGE('Weather Data'!D2914,'Weather Data'!D2916),0))</f>
        <v>21.599999904632568</v>
      </c>
      <c r="I2915">
        <f>IF(E2915&lt;&gt;"",MAX('DDD Model Calculations'!$D$20-'Weather Data'!E2915,0),MAX('DDD Model Calculations'!$D$20-AVERAGE('Weather Data'!E2914,'Weather Data'!E2916),0))</f>
        <v>22.400000095367432</v>
      </c>
      <c r="J2915">
        <f>IF(F2915&lt;&gt;"",MAX('DDD Model Calculations'!$D$20-'Weather Data'!F2915,0),MAX('DDD Model Calculations'!$D$20-AVERAGE('Weather Data'!F2914,'Weather Data'!F2916),0))</f>
        <v>32.100000381469727</v>
      </c>
      <c r="K2915">
        <f>IF(G2915&lt;&gt;"",MAX('DDD Model Calculations'!$D$20-'Weather Data'!G2915,0),MAX('DDD Model Calculations'!$D$20-AVERAGE('Weather Data'!G2914,'Weather Data'!G2916),0))</f>
        <v>26.5</v>
      </c>
      <c r="L2915" s="2">
        <f t="shared" si="225"/>
        <v>44553</v>
      </c>
      <c r="M2915">
        <f t="shared" si="226"/>
        <v>29238.00000474602</v>
      </c>
      <c r="N2915">
        <f t="shared" si="227"/>
        <v>30684.999984815717</v>
      </c>
      <c r="O2915">
        <f t="shared" si="228"/>
        <v>35344.600008048117</v>
      </c>
      <c r="P2915">
        <f t="shared" si="229"/>
        <v>43544.750000633299</v>
      </c>
    </row>
    <row r="2916" spans="1:16" x14ac:dyDescent="0.4">
      <c r="A2916" s="1">
        <v>2021</v>
      </c>
      <c r="B2916" s="1">
        <v>12</v>
      </c>
      <c r="C2916" s="1">
        <v>24</v>
      </c>
      <c r="D2916" s="1">
        <v>1.1000000238418579</v>
      </c>
      <c r="E2916" s="1">
        <v>-0.30000001192092901</v>
      </c>
      <c r="F2916" s="1">
        <v>-11.10000038146973</v>
      </c>
      <c r="G2916" s="1">
        <v>0.20000000298023221</v>
      </c>
      <c r="H2916">
        <f>IF(D2916&lt;&gt;"",MAX('DDD Model Calculations'!$D$20-'Weather Data'!D2916,0),MAX('DDD Model Calculations'!$D$20-AVERAGE('Weather Data'!D2915,'Weather Data'!D2917),0))</f>
        <v>16.899999976158142</v>
      </c>
      <c r="I2916">
        <f>IF(E2916&lt;&gt;"",MAX('DDD Model Calculations'!$D$20-'Weather Data'!E2916,0),MAX('DDD Model Calculations'!$D$20-AVERAGE('Weather Data'!E2915,'Weather Data'!E2917),0))</f>
        <v>18.300000011920929</v>
      </c>
      <c r="J2916">
        <f>IF(F2916&lt;&gt;"",MAX('DDD Model Calculations'!$D$20-'Weather Data'!F2916,0),MAX('DDD Model Calculations'!$D$20-AVERAGE('Weather Data'!F2915,'Weather Data'!F2917),0))</f>
        <v>29.10000038146973</v>
      </c>
      <c r="K2916">
        <f>IF(G2916&lt;&gt;"",MAX('DDD Model Calculations'!$D$20-'Weather Data'!G2916,0),MAX('DDD Model Calculations'!$D$20-AVERAGE('Weather Data'!G2915,'Weather Data'!G2917),0))</f>
        <v>17.799999997019768</v>
      </c>
      <c r="L2916" s="2">
        <f t="shared" si="225"/>
        <v>44554</v>
      </c>
      <c r="M2916">
        <f t="shared" si="226"/>
        <v>29254.900004722178</v>
      </c>
      <c r="N2916">
        <f t="shared" si="227"/>
        <v>30703.299984827638</v>
      </c>
      <c r="O2916">
        <f t="shared" si="228"/>
        <v>35373.700008429587</v>
      </c>
      <c r="P2916">
        <f t="shared" si="229"/>
        <v>43562.550000630319</v>
      </c>
    </row>
    <row r="2917" spans="1:16" x14ac:dyDescent="0.4">
      <c r="A2917" s="1">
        <v>2021</v>
      </c>
      <c r="B2917" s="1">
        <v>12</v>
      </c>
      <c r="C2917" s="1">
        <v>25</v>
      </c>
      <c r="D2917" s="1">
        <v>4.6999998092651367</v>
      </c>
      <c r="E2917" s="1">
        <v>4.4000000953674316</v>
      </c>
      <c r="F2917" s="1">
        <v>-5.4000000953674316</v>
      </c>
      <c r="G2917" s="1">
        <v>-8</v>
      </c>
      <c r="H2917">
        <f>IF(D2917&lt;&gt;"",MAX('DDD Model Calculations'!$D$20-'Weather Data'!D2917,0),MAX('DDD Model Calculations'!$D$20-AVERAGE('Weather Data'!D2916,'Weather Data'!D2918),0))</f>
        <v>13.300000190734863</v>
      </c>
      <c r="I2917">
        <f>IF(E2917&lt;&gt;"",MAX('DDD Model Calculations'!$D$20-'Weather Data'!E2917,0),MAX('DDD Model Calculations'!$D$20-AVERAGE('Weather Data'!E2916,'Weather Data'!E2918),0))</f>
        <v>13.599999904632568</v>
      </c>
      <c r="J2917">
        <f>IF(F2917&lt;&gt;"",MAX('DDD Model Calculations'!$D$20-'Weather Data'!F2917,0),MAX('DDD Model Calculations'!$D$20-AVERAGE('Weather Data'!F2916,'Weather Data'!F2918),0))</f>
        <v>23.400000095367432</v>
      </c>
      <c r="K2917">
        <f>IF(G2917&lt;&gt;"",MAX('DDD Model Calculations'!$D$20-'Weather Data'!G2917,0),MAX('DDD Model Calculations'!$D$20-AVERAGE('Weather Data'!G2916,'Weather Data'!G2918),0))</f>
        <v>26</v>
      </c>
      <c r="L2917" s="2">
        <f t="shared" si="225"/>
        <v>44555</v>
      </c>
      <c r="M2917">
        <f t="shared" si="226"/>
        <v>29268.200004912913</v>
      </c>
      <c r="N2917">
        <f t="shared" si="227"/>
        <v>30716.89998473227</v>
      </c>
      <c r="O2917">
        <f t="shared" si="228"/>
        <v>35397.100008524954</v>
      </c>
      <c r="P2917">
        <f t="shared" si="229"/>
        <v>43588.550000630319</v>
      </c>
    </row>
    <row r="2918" spans="1:16" x14ac:dyDescent="0.4">
      <c r="A2918" s="1">
        <v>2021</v>
      </c>
      <c r="B2918" s="1">
        <v>12</v>
      </c>
      <c r="C2918" s="1">
        <v>26</v>
      </c>
      <c r="D2918" s="1">
        <v>-1.200000047683716</v>
      </c>
      <c r="E2918" s="1">
        <v>-0.69999998807907104</v>
      </c>
      <c r="F2918" s="1">
        <v>-6</v>
      </c>
      <c r="G2918" s="1">
        <v>-12.39999961853027</v>
      </c>
      <c r="H2918">
        <f>IF(D2918&lt;&gt;"",MAX('DDD Model Calculations'!$D$20-'Weather Data'!D2918,0),MAX('DDD Model Calculations'!$D$20-AVERAGE('Weather Data'!D2917,'Weather Data'!D2919),0))</f>
        <v>19.200000047683716</v>
      </c>
      <c r="I2918">
        <f>IF(E2918&lt;&gt;"",MAX('DDD Model Calculations'!$D$20-'Weather Data'!E2918,0),MAX('DDD Model Calculations'!$D$20-AVERAGE('Weather Data'!E2917,'Weather Data'!E2919),0))</f>
        <v>18.699999988079071</v>
      </c>
      <c r="J2918">
        <f>IF(F2918&lt;&gt;"",MAX('DDD Model Calculations'!$D$20-'Weather Data'!F2918,0),MAX('DDD Model Calculations'!$D$20-AVERAGE('Weather Data'!F2917,'Weather Data'!F2919),0))</f>
        <v>24</v>
      </c>
      <c r="K2918">
        <f>IF(G2918&lt;&gt;"",MAX('DDD Model Calculations'!$D$20-'Weather Data'!G2918,0),MAX('DDD Model Calculations'!$D$20-AVERAGE('Weather Data'!G2917,'Weather Data'!G2919),0))</f>
        <v>30.39999961853027</v>
      </c>
      <c r="L2918" s="2">
        <f t="shared" si="225"/>
        <v>44556</v>
      </c>
      <c r="M2918">
        <f t="shared" si="226"/>
        <v>29287.400004960597</v>
      </c>
      <c r="N2918">
        <f t="shared" si="227"/>
        <v>30735.599984720349</v>
      </c>
      <c r="O2918">
        <f t="shared" si="228"/>
        <v>35421.100008524954</v>
      </c>
      <c r="P2918">
        <f t="shared" si="229"/>
        <v>43618.950000248849</v>
      </c>
    </row>
    <row r="2919" spans="1:16" x14ac:dyDescent="0.4">
      <c r="A2919" s="1">
        <v>2021</v>
      </c>
      <c r="B2919" s="1">
        <v>12</v>
      </c>
      <c r="C2919" s="1">
        <v>27</v>
      </c>
      <c r="D2919" s="1">
        <v>-3.0999999046325679</v>
      </c>
      <c r="E2919" s="1">
        <v>-0.89999997615814209</v>
      </c>
      <c r="F2919" s="1">
        <v>-11.19999980926514</v>
      </c>
      <c r="G2919" s="1">
        <v>-6.5</v>
      </c>
      <c r="H2919">
        <f>IF(D2919&lt;&gt;"",MAX('DDD Model Calculations'!$D$20-'Weather Data'!D2919,0),MAX('DDD Model Calculations'!$D$20-AVERAGE('Weather Data'!D2918,'Weather Data'!D2920),0))</f>
        <v>21.099999904632568</v>
      </c>
      <c r="I2919">
        <f>IF(E2919&lt;&gt;"",MAX('DDD Model Calculations'!$D$20-'Weather Data'!E2919,0),MAX('DDD Model Calculations'!$D$20-AVERAGE('Weather Data'!E2918,'Weather Data'!E2920),0))</f>
        <v>18.899999976158142</v>
      </c>
      <c r="J2919">
        <f>IF(F2919&lt;&gt;"",MAX('DDD Model Calculations'!$D$20-'Weather Data'!F2919,0),MAX('DDD Model Calculations'!$D$20-AVERAGE('Weather Data'!F2918,'Weather Data'!F2920),0))</f>
        <v>29.19999980926514</v>
      </c>
      <c r="K2919">
        <f>IF(G2919&lt;&gt;"",MAX('DDD Model Calculations'!$D$20-'Weather Data'!G2919,0),MAX('DDD Model Calculations'!$D$20-AVERAGE('Weather Data'!G2918,'Weather Data'!G2920),0))</f>
        <v>24.5</v>
      </c>
      <c r="L2919" s="2">
        <f t="shared" si="225"/>
        <v>44557</v>
      </c>
      <c r="M2919">
        <f t="shared" si="226"/>
        <v>29308.500004865229</v>
      </c>
      <c r="N2919">
        <f t="shared" si="227"/>
        <v>30754.499984696507</v>
      </c>
      <c r="O2919">
        <f t="shared" si="228"/>
        <v>35450.300008334219</v>
      </c>
      <c r="P2919">
        <f t="shared" si="229"/>
        <v>43643.450000248849</v>
      </c>
    </row>
    <row r="2920" spans="1:16" x14ac:dyDescent="0.4">
      <c r="A2920" s="1">
        <v>2021</v>
      </c>
      <c r="B2920" s="1">
        <v>12</v>
      </c>
      <c r="C2920" s="1">
        <v>28</v>
      </c>
      <c r="D2920" s="1">
        <v>0.89999997615814209</v>
      </c>
      <c r="E2920" s="1">
        <v>-0.10000000149011611</v>
      </c>
      <c r="F2920" s="1">
        <v>-5.8000001907348633</v>
      </c>
      <c r="G2920" s="1">
        <v>-10.60000038146973</v>
      </c>
      <c r="H2920">
        <f>IF(D2920&lt;&gt;"",MAX('DDD Model Calculations'!$D$20-'Weather Data'!D2920,0),MAX('DDD Model Calculations'!$D$20-AVERAGE('Weather Data'!D2919,'Weather Data'!D2921),0))</f>
        <v>17.100000023841858</v>
      </c>
      <c r="I2920">
        <f>IF(E2920&lt;&gt;"",MAX('DDD Model Calculations'!$D$20-'Weather Data'!E2920,0),MAX('DDD Model Calculations'!$D$20-AVERAGE('Weather Data'!E2919,'Weather Data'!E2921),0))</f>
        <v>18.100000001490116</v>
      </c>
      <c r="J2920">
        <f>IF(F2920&lt;&gt;"",MAX('DDD Model Calculations'!$D$20-'Weather Data'!F2920,0),MAX('DDD Model Calculations'!$D$20-AVERAGE('Weather Data'!F2919,'Weather Data'!F2921),0))</f>
        <v>23.800000190734863</v>
      </c>
      <c r="K2920">
        <f>IF(G2920&lt;&gt;"",MAX('DDD Model Calculations'!$D$20-'Weather Data'!G2920,0),MAX('DDD Model Calculations'!$D$20-AVERAGE('Weather Data'!G2919,'Weather Data'!G2921),0))</f>
        <v>28.60000038146973</v>
      </c>
      <c r="L2920" s="2">
        <f t="shared" si="225"/>
        <v>44558</v>
      </c>
      <c r="M2920">
        <f t="shared" si="226"/>
        <v>29325.600004889071</v>
      </c>
      <c r="N2920">
        <f t="shared" si="227"/>
        <v>30772.599984697998</v>
      </c>
      <c r="O2920">
        <f t="shared" si="228"/>
        <v>35474.100008524954</v>
      </c>
      <c r="P2920">
        <f t="shared" si="229"/>
        <v>43672.050000630319</v>
      </c>
    </row>
    <row r="2921" spans="1:16" x14ac:dyDescent="0.4">
      <c r="A2921" s="1">
        <v>2021</v>
      </c>
      <c r="B2921" s="1">
        <v>12</v>
      </c>
      <c r="C2921" s="1">
        <v>29</v>
      </c>
      <c r="D2921" s="1">
        <v>1</v>
      </c>
      <c r="E2921" s="1">
        <v>0.10000000149011611</v>
      </c>
      <c r="F2921" s="1">
        <v>-5.0999999046325684</v>
      </c>
      <c r="G2921" s="1">
        <v>-11</v>
      </c>
      <c r="H2921">
        <f>IF(D2921&lt;&gt;"",MAX('DDD Model Calculations'!$D$20-'Weather Data'!D2921,0),MAX('DDD Model Calculations'!$D$20-AVERAGE('Weather Data'!D2920,'Weather Data'!D2922),0))</f>
        <v>17</v>
      </c>
      <c r="I2921">
        <f>IF(E2921&lt;&gt;"",MAX('DDD Model Calculations'!$D$20-'Weather Data'!E2921,0),MAX('DDD Model Calculations'!$D$20-AVERAGE('Weather Data'!E2920,'Weather Data'!E2922),0))</f>
        <v>17.899999998509884</v>
      </c>
      <c r="J2921">
        <f>IF(F2921&lt;&gt;"",MAX('DDD Model Calculations'!$D$20-'Weather Data'!F2921,0),MAX('DDD Model Calculations'!$D$20-AVERAGE('Weather Data'!F2920,'Weather Data'!F2922),0))</f>
        <v>23.099999904632568</v>
      </c>
      <c r="K2921">
        <f>IF(G2921&lt;&gt;"",MAX('DDD Model Calculations'!$D$20-'Weather Data'!G2921,0),MAX('DDD Model Calculations'!$D$20-AVERAGE('Weather Data'!G2920,'Weather Data'!G2922),0))</f>
        <v>29</v>
      </c>
      <c r="L2921" s="2">
        <f t="shared" si="225"/>
        <v>44559</v>
      </c>
      <c r="M2921">
        <f t="shared" si="226"/>
        <v>29342.600004889071</v>
      </c>
      <c r="N2921">
        <f t="shared" si="227"/>
        <v>30790.499984696507</v>
      </c>
      <c r="O2921">
        <f t="shared" si="228"/>
        <v>35497.200008429587</v>
      </c>
      <c r="P2921">
        <f t="shared" si="229"/>
        <v>43701.050000630319</v>
      </c>
    </row>
    <row r="2922" spans="1:16" x14ac:dyDescent="0.4">
      <c r="A2922" s="1">
        <v>2021</v>
      </c>
      <c r="B2922" s="1">
        <v>12</v>
      </c>
      <c r="C2922" s="1">
        <v>30</v>
      </c>
      <c r="D2922" s="1">
        <v>1.1000000238418579</v>
      </c>
      <c r="E2922" s="1">
        <v>-0.30000001192092901</v>
      </c>
      <c r="F2922" s="1">
        <v>-3.5</v>
      </c>
      <c r="G2922" s="1">
        <v>-18</v>
      </c>
      <c r="H2922">
        <f>IF(D2922&lt;&gt;"",MAX('DDD Model Calculations'!$D$20-'Weather Data'!D2922,0),MAX('DDD Model Calculations'!$D$20-AVERAGE('Weather Data'!D2921,'Weather Data'!D2923),0))</f>
        <v>16.899999976158142</v>
      </c>
      <c r="I2922">
        <f>IF(E2922&lt;&gt;"",MAX('DDD Model Calculations'!$D$20-'Weather Data'!E2922,0),MAX('DDD Model Calculations'!$D$20-AVERAGE('Weather Data'!E2921,'Weather Data'!E2923),0))</f>
        <v>18.300000011920929</v>
      </c>
      <c r="J2922">
        <f>IF(F2922&lt;&gt;"",MAX('DDD Model Calculations'!$D$20-'Weather Data'!F2922,0),MAX('DDD Model Calculations'!$D$20-AVERAGE('Weather Data'!F2921,'Weather Data'!F2923),0))</f>
        <v>21.5</v>
      </c>
      <c r="K2922">
        <f>IF(G2922&lt;&gt;"",MAX('DDD Model Calculations'!$D$20-'Weather Data'!G2922,0),MAX('DDD Model Calculations'!$D$20-AVERAGE('Weather Data'!G2921,'Weather Data'!G2923),0))</f>
        <v>36</v>
      </c>
      <c r="L2922" s="2">
        <f t="shared" si="225"/>
        <v>44560</v>
      </c>
      <c r="M2922">
        <f t="shared" si="226"/>
        <v>29359.500004865229</v>
      </c>
      <c r="N2922">
        <f t="shared" si="227"/>
        <v>30808.799984708428</v>
      </c>
      <c r="O2922">
        <f t="shared" si="228"/>
        <v>35518.700008429587</v>
      </c>
      <c r="P2922">
        <f t="shared" si="229"/>
        <v>43737.050000630319</v>
      </c>
    </row>
    <row r="2923" spans="1:16" x14ac:dyDescent="0.4">
      <c r="A2923" s="1">
        <v>2021</v>
      </c>
      <c r="B2923" s="1">
        <v>12</v>
      </c>
      <c r="C2923" s="1">
        <v>31</v>
      </c>
      <c r="D2923" s="1">
        <v>4.3000001907348633</v>
      </c>
      <c r="E2923" s="1">
        <v>3.4000000953674321</v>
      </c>
      <c r="F2923" s="1">
        <v>-4.6999998092651367</v>
      </c>
      <c r="G2923" s="1">
        <v>-16.29999923706055</v>
      </c>
      <c r="H2923">
        <f>IF(D2923&lt;&gt;"",MAX('DDD Model Calculations'!$D$20-'Weather Data'!D2923,0),MAX('DDD Model Calculations'!$D$20-AVERAGE('Weather Data'!D2922,'Weather Data'!D2924),0))</f>
        <v>13.699999809265137</v>
      </c>
      <c r="I2923">
        <f>IF(E2923&lt;&gt;"",MAX('DDD Model Calculations'!$D$20-'Weather Data'!E2923,0),MAX('DDD Model Calculations'!$D$20-AVERAGE('Weather Data'!E2922,'Weather Data'!E2924),0))</f>
        <v>14.599999904632568</v>
      </c>
      <c r="J2923">
        <f>IF(F2923&lt;&gt;"",MAX('DDD Model Calculations'!$D$20-'Weather Data'!F2923,0),MAX('DDD Model Calculations'!$D$20-AVERAGE('Weather Data'!F2922,'Weather Data'!F2924),0))</f>
        <v>22.699999809265137</v>
      </c>
      <c r="K2923">
        <f>IF(G2923&lt;&gt;"",MAX('DDD Model Calculations'!$D$20-'Weather Data'!G2923,0),MAX('DDD Model Calculations'!$D$20-AVERAGE('Weather Data'!G2922,'Weather Data'!G2924),0))</f>
        <v>34.299999237060547</v>
      </c>
      <c r="L2923" s="2">
        <f t="shared" si="225"/>
        <v>44561</v>
      </c>
      <c r="M2923">
        <f t="shared" si="226"/>
        <v>29373.200004674494</v>
      </c>
      <c r="N2923">
        <f t="shared" si="227"/>
        <v>30823.399984613061</v>
      </c>
      <c r="O2923">
        <f t="shared" si="228"/>
        <v>35541.400008238852</v>
      </c>
      <c r="P2923">
        <f t="shared" si="229"/>
        <v>43771.34999986738</v>
      </c>
    </row>
    <row r="2924" spans="1:16" x14ac:dyDescent="0.4">
      <c r="A2924" s="1">
        <v>2022</v>
      </c>
      <c r="B2924" s="1">
        <v>1</v>
      </c>
      <c r="C2924" s="1">
        <v>1</v>
      </c>
      <c r="D2924" s="1">
        <v>0.69999998807907104</v>
      </c>
      <c r="E2924" s="1">
        <v>0.5</v>
      </c>
      <c r="F2924" s="1">
        <v>-3.5</v>
      </c>
      <c r="G2924" s="1">
        <v>-22.70000076293945</v>
      </c>
      <c r="H2924">
        <f>IF(D2924&lt;&gt;"",MAX('DDD Model Calculations'!$D$20-'Weather Data'!D2924,0),MAX('DDD Model Calculations'!$D$20-AVERAGE('Weather Data'!D2923,'Weather Data'!D2925),0))</f>
        <v>17.300000011920929</v>
      </c>
      <c r="I2924">
        <f>IF(E2924&lt;&gt;"",MAX('DDD Model Calculations'!$D$20-'Weather Data'!E2924,0),MAX('DDD Model Calculations'!$D$20-AVERAGE('Weather Data'!E2923,'Weather Data'!E2925),0))</f>
        <v>17.5</v>
      </c>
      <c r="J2924">
        <f>IF(F2924&lt;&gt;"",MAX('DDD Model Calculations'!$D$20-'Weather Data'!F2924,0),MAX('DDD Model Calculations'!$D$20-AVERAGE('Weather Data'!F2923,'Weather Data'!F2925),0))</f>
        <v>21.5</v>
      </c>
      <c r="K2924">
        <f>IF(G2924&lt;&gt;"",MAX('DDD Model Calculations'!$D$20-'Weather Data'!G2924,0),MAX('DDD Model Calculations'!$D$20-AVERAGE('Weather Data'!G2923,'Weather Data'!G2925),0))</f>
        <v>40.700000762939453</v>
      </c>
      <c r="L2924" s="2">
        <f t="shared" si="225"/>
        <v>44562</v>
      </c>
      <c r="M2924">
        <f t="shared" si="226"/>
        <v>29390.500004686415</v>
      </c>
      <c r="N2924">
        <f t="shared" si="227"/>
        <v>30840.899984613061</v>
      </c>
      <c r="O2924">
        <f t="shared" si="228"/>
        <v>35562.900008238852</v>
      </c>
      <c r="P2924">
        <f t="shared" si="229"/>
        <v>43812.050000630319</v>
      </c>
    </row>
    <row r="2925" spans="1:16" x14ac:dyDescent="0.4">
      <c r="A2925" s="1">
        <v>2022</v>
      </c>
      <c r="B2925" s="1">
        <v>1</v>
      </c>
      <c r="C2925" s="1">
        <v>2</v>
      </c>
      <c r="D2925" s="1">
        <v>-7.5999999046325684</v>
      </c>
      <c r="E2925" s="1">
        <v>-7.3000001907348633</v>
      </c>
      <c r="F2925" s="1">
        <v>-12.5</v>
      </c>
      <c r="G2925" s="1">
        <v>-24.29999923706055</v>
      </c>
      <c r="H2925">
        <f>IF(D2925&lt;&gt;"",MAX('DDD Model Calculations'!$D$20-'Weather Data'!D2925,0),MAX('DDD Model Calculations'!$D$20-AVERAGE('Weather Data'!D2924,'Weather Data'!D2926),0))</f>
        <v>25.599999904632568</v>
      </c>
      <c r="I2925">
        <f>IF(E2925&lt;&gt;"",MAX('DDD Model Calculations'!$D$20-'Weather Data'!E2925,0),MAX('DDD Model Calculations'!$D$20-AVERAGE('Weather Data'!E2924,'Weather Data'!E2926),0))</f>
        <v>25.300000190734863</v>
      </c>
      <c r="J2925">
        <f>IF(F2925&lt;&gt;"",MAX('DDD Model Calculations'!$D$20-'Weather Data'!F2925,0),MAX('DDD Model Calculations'!$D$20-AVERAGE('Weather Data'!F2924,'Weather Data'!F2926),0))</f>
        <v>30.5</v>
      </c>
      <c r="K2925">
        <f>IF(G2925&lt;&gt;"",MAX('DDD Model Calculations'!$D$20-'Weather Data'!G2925,0),MAX('DDD Model Calculations'!$D$20-AVERAGE('Weather Data'!G2924,'Weather Data'!G2926),0))</f>
        <v>42.299999237060547</v>
      </c>
      <c r="L2925" s="2">
        <f t="shared" si="225"/>
        <v>44563</v>
      </c>
      <c r="M2925">
        <f t="shared" si="226"/>
        <v>29416.100004591048</v>
      </c>
      <c r="N2925">
        <f t="shared" si="227"/>
        <v>30866.199984803796</v>
      </c>
      <c r="O2925">
        <f t="shared" si="228"/>
        <v>35593.400008238852</v>
      </c>
      <c r="P2925">
        <f t="shared" si="229"/>
        <v>43854.34999986738</v>
      </c>
    </row>
    <row r="2926" spans="1:16" x14ac:dyDescent="0.4">
      <c r="A2926" s="1">
        <v>2022</v>
      </c>
      <c r="B2926" s="1">
        <v>1</v>
      </c>
      <c r="C2926" s="1">
        <v>3</v>
      </c>
      <c r="D2926" s="1">
        <v>-10.89999961853027</v>
      </c>
      <c r="E2926" s="1">
        <v>-8.5</v>
      </c>
      <c r="F2926" s="1">
        <v>-16</v>
      </c>
      <c r="G2926" s="1">
        <v>-18.39999961853027</v>
      </c>
      <c r="H2926">
        <f>IF(D2926&lt;&gt;"",MAX('DDD Model Calculations'!$D$20-'Weather Data'!D2926,0),MAX('DDD Model Calculations'!$D$20-AVERAGE('Weather Data'!D2925,'Weather Data'!D2927),0))</f>
        <v>28.89999961853027</v>
      </c>
      <c r="I2926">
        <f>IF(E2926&lt;&gt;"",MAX('DDD Model Calculations'!$D$20-'Weather Data'!E2926,0),MAX('DDD Model Calculations'!$D$20-AVERAGE('Weather Data'!E2925,'Weather Data'!E2927),0))</f>
        <v>26.5</v>
      </c>
      <c r="J2926">
        <f>IF(F2926&lt;&gt;"",MAX('DDD Model Calculations'!$D$20-'Weather Data'!F2926,0),MAX('DDD Model Calculations'!$D$20-AVERAGE('Weather Data'!F2925,'Weather Data'!F2927),0))</f>
        <v>34</v>
      </c>
      <c r="K2926">
        <f>IF(G2926&lt;&gt;"",MAX('DDD Model Calculations'!$D$20-'Weather Data'!G2926,0),MAX('DDD Model Calculations'!$D$20-AVERAGE('Weather Data'!G2925,'Weather Data'!G2927),0))</f>
        <v>36.399999618530273</v>
      </c>
      <c r="L2926" s="2">
        <f t="shared" si="225"/>
        <v>44564</v>
      </c>
      <c r="M2926">
        <f t="shared" si="226"/>
        <v>29445.000004209578</v>
      </c>
      <c r="N2926">
        <f t="shared" si="227"/>
        <v>30892.699984803796</v>
      </c>
      <c r="O2926">
        <f t="shared" si="228"/>
        <v>35627.400008238852</v>
      </c>
      <c r="P2926">
        <f t="shared" si="229"/>
        <v>43890.74999948591</v>
      </c>
    </row>
    <row r="2927" spans="1:16" x14ac:dyDescent="0.4">
      <c r="A2927" s="1">
        <v>2022</v>
      </c>
      <c r="B2927" s="1">
        <v>1</v>
      </c>
      <c r="C2927" s="1">
        <v>4</v>
      </c>
      <c r="D2927" s="1">
        <v>-2.7000000476837158</v>
      </c>
      <c r="E2927" s="1">
        <v>-3.5999999046325679</v>
      </c>
      <c r="F2927" s="1">
        <v>-7.8000001907348633</v>
      </c>
      <c r="G2927" s="1">
        <v>-16.89999961853027</v>
      </c>
      <c r="H2927">
        <f>IF(D2927&lt;&gt;"",MAX('DDD Model Calculations'!$D$20-'Weather Data'!D2927,0),MAX('DDD Model Calculations'!$D$20-AVERAGE('Weather Data'!D2926,'Weather Data'!D2928),0))</f>
        <v>20.700000047683716</v>
      </c>
      <c r="I2927">
        <f>IF(E2927&lt;&gt;"",MAX('DDD Model Calculations'!$D$20-'Weather Data'!E2927,0),MAX('DDD Model Calculations'!$D$20-AVERAGE('Weather Data'!E2926,'Weather Data'!E2928),0))</f>
        <v>21.599999904632568</v>
      </c>
      <c r="J2927">
        <f>IF(F2927&lt;&gt;"",MAX('DDD Model Calculations'!$D$20-'Weather Data'!F2927,0),MAX('DDD Model Calculations'!$D$20-AVERAGE('Weather Data'!F2926,'Weather Data'!F2928),0))</f>
        <v>25.800000190734863</v>
      </c>
      <c r="K2927">
        <f>IF(G2927&lt;&gt;"",MAX('DDD Model Calculations'!$D$20-'Weather Data'!G2927,0),MAX('DDD Model Calculations'!$D$20-AVERAGE('Weather Data'!G2926,'Weather Data'!G2928),0))</f>
        <v>34.899999618530273</v>
      </c>
      <c r="L2927" s="2">
        <f t="shared" si="225"/>
        <v>44565</v>
      </c>
      <c r="M2927">
        <f t="shared" si="226"/>
        <v>29465.700004257262</v>
      </c>
      <c r="N2927">
        <f t="shared" si="227"/>
        <v>30914.299984708428</v>
      </c>
      <c r="O2927">
        <f t="shared" si="228"/>
        <v>35653.200008429587</v>
      </c>
      <c r="P2927">
        <f t="shared" si="229"/>
        <v>43925.64999910444</v>
      </c>
    </row>
    <row r="2928" spans="1:16" x14ac:dyDescent="0.4">
      <c r="A2928" s="1">
        <v>2022</v>
      </c>
      <c r="B2928" s="1">
        <v>1</v>
      </c>
      <c r="C2928" s="1">
        <v>5</v>
      </c>
      <c r="D2928" s="1">
        <v>-0.89999997615814209</v>
      </c>
      <c r="E2928" s="1">
        <v>-3.0999999046325679</v>
      </c>
      <c r="F2928" s="1">
        <v>-1.700000047683716</v>
      </c>
      <c r="G2928" s="1">
        <v>-17.89999961853027</v>
      </c>
      <c r="H2928">
        <f>IF(D2928&lt;&gt;"",MAX('DDD Model Calculations'!$D$20-'Weather Data'!D2928,0),MAX('DDD Model Calculations'!$D$20-AVERAGE('Weather Data'!D2927,'Weather Data'!D2929),0))</f>
        <v>18.899999976158142</v>
      </c>
      <c r="I2928">
        <f>IF(E2928&lt;&gt;"",MAX('DDD Model Calculations'!$D$20-'Weather Data'!E2928,0),MAX('DDD Model Calculations'!$D$20-AVERAGE('Weather Data'!E2927,'Weather Data'!E2929),0))</f>
        <v>21.099999904632568</v>
      </c>
      <c r="J2928">
        <f>IF(F2928&lt;&gt;"",MAX('DDD Model Calculations'!$D$20-'Weather Data'!F2928,0),MAX('DDD Model Calculations'!$D$20-AVERAGE('Weather Data'!F2927,'Weather Data'!F2929),0))</f>
        <v>19.700000047683716</v>
      </c>
      <c r="K2928">
        <f>IF(G2928&lt;&gt;"",MAX('DDD Model Calculations'!$D$20-'Weather Data'!G2928,0),MAX('DDD Model Calculations'!$D$20-AVERAGE('Weather Data'!G2927,'Weather Data'!G2929),0))</f>
        <v>35.899999618530273</v>
      </c>
      <c r="L2928" s="2">
        <f t="shared" si="225"/>
        <v>44566</v>
      </c>
      <c r="M2928">
        <f t="shared" si="226"/>
        <v>29484.60000423342</v>
      </c>
      <c r="N2928">
        <f t="shared" si="227"/>
        <v>30935.399984613061</v>
      </c>
      <c r="O2928">
        <f t="shared" si="228"/>
        <v>35672.900008477271</v>
      </c>
      <c r="P2928">
        <f t="shared" si="229"/>
        <v>43961.54999872297</v>
      </c>
    </row>
    <row r="2929" spans="1:16" x14ac:dyDescent="0.4">
      <c r="A2929" s="1">
        <v>2022</v>
      </c>
      <c r="B2929" s="1">
        <v>1</v>
      </c>
      <c r="C2929" s="1">
        <v>6</v>
      </c>
      <c r="D2929" s="1">
        <v>-3.9000000953674321</v>
      </c>
      <c r="E2929" s="1">
        <v>-8</v>
      </c>
      <c r="F2929" s="1">
        <v>-6.9000000953674316</v>
      </c>
      <c r="G2929" s="1">
        <v>-20.60000038146973</v>
      </c>
      <c r="H2929">
        <f>IF(D2929&lt;&gt;"",MAX('DDD Model Calculations'!$D$20-'Weather Data'!D2929,0),MAX('DDD Model Calculations'!$D$20-AVERAGE('Weather Data'!D2928,'Weather Data'!D2930),0))</f>
        <v>21.900000095367432</v>
      </c>
      <c r="I2929">
        <f>IF(E2929&lt;&gt;"",MAX('DDD Model Calculations'!$D$20-'Weather Data'!E2929,0),MAX('DDD Model Calculations'!$D$20-AVERAGE('Weather Data'!E2928,'Weather Data'!E2930),0))</f>
        <v>26</v>
      </c>
      <c r="J2929">
        <f>IF(F2929&lt;&gt;"",MAX('DDD Model Calculations'!$D$20-'Weather Data'!F2929,0),MAX('DDD Model Calculations'!$D$20-AVERAGE('Weather Data'!F2928,'Weather Data'!F2930),0))</f>
        <v>24.900000095367432</v>
      </c>
      <c r="K2929">
        <f>IF(G2929&lt;&gt;"",MAX('DDD Model Calculations'!$D$20-'Weather Data'!G2929,0),MAX('DDD Model Calculations'!$D$20-AVERAGE('Weather Data'!G2928,'Weather Data'!G2930),0))</f>
        <v>38.600000381469727</v>
      </c>
      <c r="L2929" s="2">
        <f t="shared" si="225"/>
        <v>44567</v>
      </c>
      <c r="M2929">
        <f t="shared" si="226"/>
        <v>29506.500004328787</v>
      </c>
      <c r="N2929">
        <f t="shared" si="227"/>
        <v>30961.399984613061</v>
      </c>
      <c r="O2929">
        <f t="shared" si="228"/>
        <v>35697.800008572638</v>
      </c>
      <c r="P2929">
        <f t="shared" si="229"/>
        <v>44000.14999910444</v>
      </c>
    </row>
    <row r="2930" spans="1:16" x14ac:dyDescent="0.4">
      <c r="A2930" s="1">
        <v>2022</v>
      </c>
      <c r="B2930" s="1">
        <v>1</v>
      </c>
      <c r="C2930" s="1">
        <v>7</v>
      </c>
      <c r="D2930" s="1">
        <v>-8.1000003814697266</v>
      </c>
      <c r="E2930" s="1">
        <v>-10.39999961853027</v>
      </c>
      <c r="F2930" s="1">
        <v>-14.5</v>
      </c>
      <c r="G2930" s="1">
        <v>-22.20000076293945</v>
      </c>
      <c r="H2930">
        <f>IF(D2930&lt;&gt;"",MAX('DDD Model Calculations'!$D$20-'Weather Data'!D2930,0),MAX('DDD Model Calculations'!$D$20-AVERAGE('Weather Data'!D2929,'Weather Data'!D2931),0))</f>
        <v>26.100000381469727</v>
      </c>
      <c r="I2930">
        <f>IF(E2930&lt;&gt;"",MAX('DDD Model Calculations'!$D$20-'Weather Data'!E2930,0),MAX('DDD Model Calculations'!$D$20-AVERAGE('Weather Data'!E2929,'Weather Data'!E2931),0))</f>
        <v>28.39999961853027</v>
      </c>
      <c r="J2930">
        <f>IF(F2930&lt;&gt;"",MAX('DDD Model Calculations'!$D$20-'Weather Data'!F2930,0),MAX('DDD Model Calculations'!$D$20-AVERAGE('Weather Data'!F2929,'Weather Data'!F2931),0))</f>
        <v>32.5</v>
      </c>
      <c r="K2930">
        <f>IF(G2930&lt;&gt;"",MAX('DDD Model Calculations'!$D$20-'Weather Data'!G2930,0),MAX('DDD Model Calculations'!$D$20-AVERAGE('Weather Data'!G2929,'Weather Data'!G2931),0))</f>
        <v>40.200000762939453</v>
      </c>
      <c r="L2930" s="2">
        <f t="shared" si="225"/>
        <v>44568</v>
      </c>
      <c r="M2930">
        <f t="shared" si="226"/>
        <v>29532.600004710257</v>
      </c>
      <c r="N2930">
        <f t="shared" si="227"/>
        <v>30989.799984231591</v>
      </c>
      <c r="O2930">
        <f t="shared" si="228"/>
        <v>35730.300008572638</v>
      </c>
      <c r="P2930">
        <f t="shared" si="229"/>
        <v>44040.34999986738</v>
      </c>
    </row>
    <row r="2931" spans="1:16" x14ac:dyDescent="0.4">
      <c r="A2931" s="1">
        <v>2022</v>
      </c>
      <c r="B2931" s="1">
        <v>1</v>
      </c>
      <c r="C2931" s="1">
        <v>8</v>
      </c>
      <c r="D2931" s="1">
        <v>-7.1999998092651367</v>
      </c>
      <c r="E2931" s="1">
        <v>-9.8999996185302734</v>
      </c>
      <c r="F2931" s="1">
        <v>-17.70000076293945</v>
      </c>
      <c r="G2931" s="1">
        <v>-9.5</v>
      </c>
      <c r="H2931">
        <f>IF(D2931&lt;&gt;"",MAX('DDD Model Calculations'!$D$20-'Weather Data'!D2931,0),MAX('DDD Model Calculations'!$D$20-AVERAGE('Weather Data'!D2930,'Weather Data'!D2932),0))</f>
        <v>25.199999809265137</v>
      </c>
      <c r="I2931">
        <f>IF(E2931&lt;&gt;"",MAX('DDD Model Calculations'!$D$20-'Weather Data'!E2931,0),MAX('DDD Model Calculations'!$D$20-AVERAGE('Weather Data'!E2930,'Weather Data'!E2932),0))</f>
        <v>27.899999618530273</v>
      </c>
      <c r="J2931">
        <f>IF(F2931&lt;&gt;"",MAX('DDD Model Calculations'!$D$20-'Weather Data'!F2931,0),MAX('DDD Model Calculations'!$D$20-AVERAGE('Weather Data'!F2930,'Weather Data'!F2932),0))</f>
        <v>35.700000762939453</v>
      </c>
      <c r="K2931">
        <f>IF(G2931&lt;&gt;"",MAX('DDD Model Calculations'!$D$20-'Weather Data'!G2931,0),MAX('DDD Model Calculations'!$D$20-AVERAGE('Weather Data'!G2930,'Weather Data'!G2932),0))</f>
        <v>27.5</v>
      </c>
      <c r="L2931" s="2">
        <f t="shared" si="225"/>
        <v>44569</v>
      </c>
      <c r="M2931">
        <f t="shared" si="226"/>
        <v>29557.800004519522</v>
      </c>
      <c r="N2931">
        <f t="shared" si="227"/>
        <v>31017.699983850121</v>
      </c>
      <c r="O2931">
        <f t="shared" si="228"/>
        <v>35766.000009335577</v>
      </c>
      <c r="P2931">
        <f t="shared" si="229"/>
        <v>44067.84999986738</v>
      </c>
    </row>
    <row r="2932" spans="1:16" x14ac:dyDescent="0.4">
      <c r="A2932" s="1">
        <v>2022</v>
      </c>
      <c r="B2932" s="1">
        <v>1</v>
      </c>
      <c r="C2932" s="1">
        <v>9</v>
      </c>
      <c r="D2932" s="1">
        <v>-2.2000000476837158</v>
      </c>
      <c r="E2932" s="1">
        <v>-4</v>
      </c>
      <c r="F2932" s="1">
        <v>-4.8000001907348633</v>
      </c>
      <c r="G2932" s="1">
        <v>-18.10000038146973</v>
      </c>
      <c r="H2932">
        <f>IF(D2932&lt;&gt;"",MAX('DDD Model Calculations'!$D$20-'Weather Data'!D2932,0),MAX('DDD Model Calculations'!$D$20-AVERAGE('Weather Data'!D2931,'Weather Data'!D2933),0))</f>
        <v>20.200000047683716</v>
      </c>
      <c r="I2932">
        <f>IF(E2932&lt;&gt;"",MAX('DDD Model Calculations'!$D$20-'Weather Data'!E2932,0),MAX('DDD Model Calculations'!$D$20-AVERAGE('Weather Data'!E2931,'Weather Data'!E2933),0))</f>
        <v>22</v>
      </c>
      <c r="J2932">
        <f>IF(F2932&lt;&gt;"",MAX('DDD Model Calculations'!$D$20-'Weather Data'!F2932,0),MAX('DDD Model Calculations'!$D$20-AVERAGE('Weather Data'!F2931,'Weather Data'!F2933),0))</f>
        <v>22.800000190734863</v>
      </c>
      <c r="K2932">
        <f>IF(G2932&lt;&gt;"",MAX('DDD Model Calculations'!$D$20-'Weather Data'!G2932,0),MAX('DDD Model Calculations'!$D$20-AVERAGE('Weather Data'!G2931,'Weather Data'!G2933),0))</f>
        <v>36.100000381469727</v>
      </c>
      <c r="L2932" s="2">
        <f t="shared" si="225"/>
        <v>44570</v>
      </c>
      <c r="M2932">
        <f t="shared" si="226"/>
        <v>29578.000004567206</v>
      </c>
      <c r="N2932">
        <f t="shared" si="227"/>
        <v>31039.699983850121</v>
      </c>
      <c r="O2932">
        <f t="shared" si="228"/>
        <v>35788.800009526312</v>
      </c>
      <c r="P2932">
        <f t="shared" si="229"/>
        <v>44103.950000248849</v>
      </c>
    </row>
    <row r="2933" spans="1:16" x14ac:dyDescent="0.4">
      <c r="A2933" s="1">
        <v>2022</v>
      </c>
      <c r="B2933" s="1">
        <v>1</v>
      </c>
      <c r="C2933" s="1">
        <v>10</v>
      </c>
      <c r="D2933" s="1">
        <v>-12.80000019073486</v>
      </c>
      <c r="E2933" s="1">
        <v>-11.10000038146973</v>
      </c>
      <c r="F2933" s="1">
        <v>-16</v>
      </c>
      <c r="G2933" s="1">
        <v>-25.60000038146973</v>
      </c>
      <c r="H2933">
        <f>IF(D2933&lt;&gt;"",MAX('DDD Model Calculations'!$D$20-'Weather Data'!D2933,0),MAX('DDD Model Calculations'!$D$20-AVERAGE('Weather Data'!D2932,'Weather Data'!D2934),0))</f>
        <v>30.80000019073486</v>
      </c>
      <c r="I2933">
        <f>IF(E2933&lt;&gt;"",MAX('DDD Model Calculations'!$D$20-'Weather Data'!E2933,0),MAX('DDD Model Calculations'!$D$20-AVERAGE('Weather Data'!E2932,'Weather Data'!E2934),0))</f>
        <v>29.10000038146973</v>
      </c>
      <c r="J2933">
        <f>IF(F2933&lt;&gt;"",MAX('DDD Model Calculations'!$D$20-'Weather Data'!F2933,0),MAX('DDD Model Calculations'!$D$20-AVERAGE('Weather Data'!F2932,'Weather Data'!F2934),0))</f>
        <v>34</v>
      </c>
      <c r="K2933">
        <f>IF(G2933&lt;&gt;"",MAX('DDD Model Calculations'!$D$20-'Weather Data'!G2933,0),MAX('DDD Model Calculations'!$D$20-AVERAGE('Weather Data'!G2932,'Weather Data'!G2934),0))</f>
        <v>43.600000381469727</v>
      </c>
      <c r="L2933" s="2">
        <f t="shared" si="225"/>
        <v>44571</v>
      </c>
      <c r="M2933">
        <f t="shared" si="226"/>
        <v>29608.800004757941</v>
      </c>
      <c r="N2933">
        <f t="shared" si="227"/>
        <v>31068.799984231591</v>
      </c>
      <c r="O2933">
        <f t="shared" si="228"/>
        <v>35822.800009526312</v>
      </c>
      <c r="P2933">
        <f t="shared" si="229"/>
        <v>44147.550000630319</v>
      </c>
    </row>
    <row r="2934" spans="1:16" x14ac:dyDescent="0.4">
      <c r="A2934" s="1">
        <v>2022</v>
      </c>
      <c r="B2934" s="1">
        <v>1</v>
      </c>
      <c r="C2934" s="1">
        <v>11</v>
      </c>
      <c r="D2934" s="1">
        <v>-12.5</v>
      </c>
      <c r="E2934" s="1">
        <v>-9</v>
      </c>
      <c r="F2934" s="1">
        <v>-20.60000038146973</v>
      </c>
      <c r="G2934" s="1">
        <v>-18.60000038146973</v>
      </c>
      <c r="H2934">
        <f>IF(D2934&lt;&gt;"",MAX('DDD Model Calculations'!$D$20-'Weather Data'!D2934,0),MAX('DDD Model Calculations'!$D$20-AVERAGE('Weather Data'!D2933,'Weather Data'!D2935),0))</f>
        <v>30.5</v>
      </c>
      <c r="I2934">
        <f>IF(E2934&lt;&gt;"",MAX('DDD Model Calculations'!$D$20-'Weather Data'!E2934,0),MAX('DDD Model Calculations'!$D$20-AVERAGE('Weather Data'!E2933,'Weather Data'!E2935),0))</f>
        <v>27</v>
      </c>
      <c r="J2934">
        <f>IF(F2934&lt;&gt;"",MAX('DDD Model Calculations'!$D$20-'Weather Data'!F2934,0),MAX('DDD Model Calculations'!$D$20-AVERAGE('Weather Data'!F2933,'Weather Data'!F2935),0))</f>
        <v>38.600000381469727</v>
      </c>
      <c r="K2934">
        <f>IF(G2934&lt;&gt;"",MAX('DDD Model Calculations'!$D$20-'Weather Data'!G2934,0),MAX('DDD Model Calculations'!$D$20-AVERAGE('Weather Data'!G2933,'Weather Data'!G2935),0))</f>
        <v>36.600000381469727</v>
      </c>
      <c r="L2934" s="2">
        <f t="shared" si="225"/>
        <v>44572</v>
      </c>
      <c r="M2934">
        <f t="shared" si="226"/>
        <v>29639.300004757941</v>
      </c>
      <c r="N2934">
        <f t="shared" si="227"/>
        <v>31095.799984231591</v>
      </c>
      <c r="O2934">
        <f t="shared" si="228"/>
        <v>35861.400009907782</v>
      </c>
      <c r="P2934">
        <f t="shared" si="229"/>
        <v>44184.150001011789</v>
      </c>
    </row>
    <row r="2935" spans="1:16" x14ac:dyDescent="0.4">
      <c r="A2935" s="1">
        <v>2022</v>
      </c>
      <c r="B2935" s="1">
        <v>1</v>
      </c>
      <c r="C2935" s="1">
        <v>12</v>
      </c>
      <c r="D2935" s="1">
        <v>-1</v>
      </c>
      <c r="E2935" s="1">
        <v>-1</v>
      </c>
      <c r="F2935" s="1">
        <v>-11.30000019073486</v>
      </c>
      <c r="G2935" s="1">
        <v>-12.30000019073486</v>
      </c>
      <c r="H2935">
        <f>IF(D2935&lt;&gt;"",MAX('DDD Model Calculations'!$D$20-'Weather Data'!D2935,0),MAX('DDD Model Calculations'!$D$20-AVERAGE('Weather Data'!D2934,'Weather Data'!D2936),0))</f>
        <v>19</v>
      </c>
      <c r="I2935">
        <f>IF(E2935&lt;&gt;"",MAX('DDD Model Calculations'!$D$20-'Weather Data'!E2935,0),MAX('DDD Model Calculations'!$D$20-AVERAGE('Weather Data'!E2934,'Weather Data'!E2936),0))</f>
        <v>19</v>
      </c>
      <c r="J2935">
        <f>IF(F2935&lt;&gt;"",MAX('DDD Model Calculations'!$D$20-'Weather Data'!F2935,0),MAX('DDD Model Calculations'!$D$20-AVERAGE('Weather Data'!F2934,'Weather Data'!F2936),0))</f>
        <v>29.30000019073486</v>
      </c>
      <c r="K2935">
        <f>IF(G2935&lt;&gt;"",MAX('DDD Model Calculations'!$D$20-'Weather Data'!G2935,0),MAX('DDD Model Calculations'!$D$20-AVERAGE('Weather Data'!G2934,'Weather Data'!G2936),0))</f>
        <v>30.30000019073486</v>
      </c>
      <c r="L2935" s="2">
        <f t="shared" si="225"/>
        <v>44573</v>
      </c>
      <c r="M2935">
        <f t="shared" si="226"/>
        <v>29658.300004757941</v>
      </c>
      <c r="N2935">
        <f t="shared" si="227"/>
        <v>31114.799984231591</v>
      </c>
      <c r="O2935">
        <f t="shared" si="228"/>
        <v>35890.700010098517</v>
      </c>
      <c r="P2935">
        <f t="shared" si="229"/>
        <v>44214.450001202524</v>
      </c>
    </row>
    <row r="2936" spans="1:16" x14ac:dyDescent="0.4">
      <c r="A2936" s="1">
        <v>2022</v>
      </c>
      <c r="B2936" s="1">
        <v>1</v>
      </c>
      <c r="C2936" s="1">
        <v>13</v>
      </c>
      <c r="D2936" s="1">
        <v>-1.3999999761581421</v>
      </c>
      <c r="E2936" s="1">
        <v>-2.2999999523162842</v>
      </c>
      <c r="F2936" s="1">
        <v>-8.5</v>
      </c>
      <c r="G2936" s="1">
        <v>-15.89999961853027</v>
      </c>
      <c r="H2936">
        <f>IF(D2936&lt;&gt;"",MAX('DDD Model Calculations'!$D$20-'Weather Data'!D2936,0),MAX('DDD Model Calculations'!$D$20-AVERAGE('Weather Data'!D2935,'Weather Data'!D2937),0))</f>
        <v>19.399999976158142</v>
      </c>
      <c r="I2936">
        <f>IF(E2936&lt;&gt;"",MAX('DDD Model Calculations'!$D$20-'Weather Data'!E2936,0),MAX('DDD Model Calculations'!$D$20-AVERAGE('Weather Data'!E2935,'Weather Data'!E2937),0))</f>
        <v>20.299999952316284</v>
      </c>
      <c r="J2936">
        <f>IF(F2936&lt;&gt;"",MAX('DDD Model Calculations'!$D$20-'Weather Data'!F2936,0),MAX('DDD Model Calculations'!$D$20-AVERAGE('Weather Data'!F2935,'Weather Data'!F2937),0))</f>
        <v>26.5</v>
      </c>
      <c r="K2936">
        <f>IF(G2936&lt;&gt;"",MAX('DDD Model Calculations'!$D$20-'Weather Data'!G2936,0),MAX('DDD Model Calculations'!$D$20-AVERAGE('Weather Data'!G2935,'Weather Data'!G2937),0))</f>
        <v>33.899999618530273</v>
      </c>
      <c r="L2936" s="2">
        <f t="shared" si="225"/>
        <v>44574</v>
      </c>
      <c r="M2936">
        <f t="shared" si="226"/>
        <v>29677.700004734099</v>
      </c>
      <c r="N2936">
        <f t="shared" si="227"/>
        <v>31135.099984183908</v>
      </c>
      <c r="O2936">
        <f t="shared" si="228"/>
        <v>35917.200010098517</v>
      </c>
      <c r="P2936">
        <f t="shared" si="229"/>
        <v>44248.350000821054</v>
      </c>
    </row>
    <row r="2937" spans="1:16" x14ac:dyDescent="0.4">
      <c r="A2937" s="1">
        <v>2022</v>
      </c>
      <c r="B2937" s="1">
        <v>1</v>
      </c>
      <c r="C2937" s="1">
        <v>14</v>
      </c>
      <c r="D2937" s="1">
        <v>-10.39999961853027</v>
      </c>
      <c r="E2937" s="1">
        <v>-9.8999996185302734</v>
      </c>
      <c r="F2937" s="1">
        <v>-15.30000019073486</v>
      </c>
      <c r="G2937" s="1">
        <v>-24.89999961853027</v>
      </c>
      <c r="H2937">
        <f>IF(D2937&lt;&gt;"",MAX('DDD Model Calculations'!$D$20-'Weather Data'!D2937,0),MAX('DDD Model Calculations'!$D$20-AVERAGE('Weather Data'!D2936,'Weather Data'!D2938),0))</f>
        <v>28.39999961853027</v>
      </c>
      <c r="I2937">
        <f>IF(E2937&lt;&gt;"",MAX('DDD Model Calculations'!$D$20-'Weather Data'!E2937,0),MAX('DDD Model Calculations'!$D$20-AVERAGE('Weather Data'!E2936,'Weather Data'!E2938),0))</f>
        <v>27.899999618530273</v>
      </c>
      <c r="J2937">
        <f>IF(F2937&lt;&gt;"",MAX('DDD Model Calculations'!$D$20-'Weather Data'!F2937,0),MAX('DDD Model Calculations'!$D$20-AVERAGE('Weather Data'!F2936,'Weather Data'!F2938),0))</f>
        <v>33.300000190734863</v>
      </c>
      <c r="K2937">
        <f>IF(G2937&lt;&gt;"",MAX('DDD Model Calculations'!$D$20-'Weather Data'!G2937,0),MAX('DDD Model Calculations'!$D$20-AVERAGE('Weather Data'!G2936,'Weather Data'!G2938),0))</f>
        <v>42.899999618530273</v>
      </c>
      <c r="L2937" s="2">
        <f t="shared" si="225"/>
        <v>44575</v>
      </c>
      <c r="M2937">
        <f t="shared" si="226"/>
        <v>29706.100004352629</v>
      </c>
      <c r="N2937">
        <f t="shared" si="227"/>
        <v>31162.999983802438</v>
      </c>
      <c r="O2937">
        <f t="shared" si="228"/>
        <v>35950.500010289252</v>
      </c>
      <c r="P2937">
        <f t="shared" si="229"/>
        <v>44291.250000439584</v>
      </c>
    </row>
    <row r="2938" spans="1:16" x14ac:dyDescent="0.4">
      <c r="A2938" s="1">
        <v>2022</v>
      </c>
      <c r="B2938" s="1">
        <v>1</v>
      </c>
      <c r="C2938" s="1">
        <v>15</v>
      </c>
      <c r="D2938" s="1">
        <v>-17.10000038146973</v>
      </c>
      <c r="E2938" s="1">
        <v>-15.89999961853027</v>
      </c>
      <c r="F2938" s="1">
        <v>-23.10000038146973</v>
      </c>
      <c r="G2938" s="1">
        <v>-19.20000076293945</v>
      </c>
      <c r="H2938">
        <f>IF(D2938&lt;&gt;"",MAX('DDD Model Calculations'!$D$20-'Weather Data'!D2938,0),MAX('DDD Model Calculations'!$D$20-AVERAGE('Weather Data'!D2937,'Weather Data'!D2939),0))</f>
        <v>35.100000381469727</v>
      </c>
      <c r="I2938">
        <f>IF(E2938&lt;&gt;"",MAX('DDD Model Calculations'!$D$20-'Weather Data'!E2938,0),MAX('DDD Model Calculations'!$D$20-AVERAGE('Weather Data'!E2937,'Weather Data'!E2939),0))</f>
        <v>33.899999618530273</v>
      </c>
      <c r="J2938">
        <f>IF(F2938&lt;&gt;"",MAX('DDD Model Calculations'!$D$20-'Weather Data'!F2938,0),MAX('DDD Model Calculations'!$D$20-AVERAGE('Weather Data'!F2937,'Weather Data'!F2939),0))</f>
        <v>41.100000381469727</v>
      </c>
      <c r="K2938">
        <f>IF(G2938&lt;&gt;"",MAX('DDD Model Calculations'!$D$20-'Weather Data'!G2938,0),MAX('DDD Model Calculations'!$D$20-AVERAGE('Weather Data'!G2937,'Weather Data'!G2939),0))</f>
        <v>37.200000762939453</v>
      </c>
      <c r="L2938" s="2">
        <f t="shared" si="225"/>
        <v>44576</v>
      </c>
      <c r="M2938">
        <f t="shared" si="226"/>
        <v>29741.200004734099</v>
      </c>
      <c r="N2938">
        <f t="shared" si="227"/>
        <v>31196.899983420968</v>
      </c>
      <c r="O2938">
        <f t="shared" si="228"/>
        <v>35991.600010670722</v>
      </c>
      <c r="P2938">
        <f t="shared" si="229"/>
        <v>44328.450001202524</v>
      </c>
    </row>
    <row r="2939" spans="1:16" x14ac:dyDescent="0.4">
      <c r="A2939" s="1">
        <v>2022</v>
      </c>
      <c r="B2939" s="1">
        <v>1</v>
      </c>
      <c r="C2939" s="1">
        <v>16</v>
      </c>
      <c r="D2939" s="1">
        <v>-8.5</v>
      </c>
      <c r="E2939" s="1">
        <v>-10.19999980926514</v>
      </c>
      <c r="F2939" s="1">
        <v>-21.10000038146973</v>
      </c>
      <c r="G2939" s="1">
        <v>-7.1999998092651367</v>
      </c>
      <c r="H2939">
        <f>IF(D2939&lt;&gt;"",MAX('DDD Model Calculations'!$D$20-'Weather Data'!D2939,0),MAX('DDD Model Calculations'!$D$20-AVERAGE('Weather Data'!D2938,'Weather Data'!D2940),0))</f>
        <v>26.5</v>
      </c>
      <c r="I2939">
        <f>IF(E2939&lt;&gt;"",MAX('DDD Model Calculations'!$D$20-'Weather Data'!E2939,0),MAX('DDD Model Calculations'!$D$20-AVERAGE('Weather Data'!E2938,'Weather Data'!E2940),0))</f>
        <v>28.19999980926514</v>
      </c>
      <c r="J2939">
        <f>IF(F2939&lt;&gt;"",MAX('DDD Model Calculations'!$D$20-'Weather Data'!F2939,0),MAX('DDD Model Calculations'!$D$20-AVERAGE('Weather Data'!F2938,'Weather Data'!F2940),0))</f>
        <v>39.100000381469727</v>
      </c>
      <c r="K2939">
        <f>IF(G2939&lt;&gt;"",MAX('DDD Model Calculations'!$D$20-'Weather Data'!G2939,0),MAX('DDD Model Calculations'!$D$20-AVERAGE('Weather Data'!G2938,'Weather Data'!G2940),0))</f>
        <v>25.199999809265137</v>
      </c>
      <c r="L2939" s="2">
        <f t="shared" si="225"/>
        <v>44577</v>
      </c>
      <c r="M2939">
        <f t="shared" si="226"/>
        <v>29767.700004734099</v>
      </c>
      <c r="N2939">
        <f t="shared" si="227"/>
        <v>31225.099983230233</v>
      </c>
      <c r="O2939">
        <f t="shared" si="228"/>
        <v>36030.700011052191</v>
      </c>
      <c r="P2939">
        <f t="shared" si="229"/>
        <v>44353.650001011789</v>
      </c>
    </row>
    <row r="2940" spans="1:16" x14ac:dyDescent="0.4">
      <c r="A2940" s="1">
        <v>2022</v>
      </c>
      <c r="B2940" s="1">
        <v>1</v>
      </c>
      <c r="C2940" s="1">
        <v>17</v>
      </c>
      <c r="D2940" s="1">
        <v>-4.4000000953674316</v>
      </c>
      <c r="E2940" s="1">
        <v>-4.0999999046325684</v>
      </c>
      <c r="F2940" s="1">
        <v>-10.19999980926514</v>
      </c>
      <c r="G2940" s="1">
        <v>-13.80000019073486</v>
      </c>
      <c r="H2940">
        <f>IF(D2940&lt;&gt;"",MAX('DDD Model Calculations'!$D$20-'Weather Data'!D2940,0),MAX('DDD Model Calculations'!$D$20-AVERAGE('Weather Data'!D2939,'Weather Data'!D2941),0))</f>
        <v>22.400000095367432</v>
      </c>
      <c r="I2940">
        <f>IF(E2940&lt;&gt;"",MAX('DDD Model Calculations'!$D$20-'Weather Data'!E2940,0),MAX('DDD Model Calculations'!$D$20-AVERAGE('Weather Data'!E2939,'Weather Data'!E2941),0))</f>
        <v>22.099999904632568</v>
      </c>
      <c r="J2940">
        <f>IF(F2940&lt;&gt;"",MAX('DDD Model Calculations'!$D$20-'Weather Data'!F2940,0),MAX('DDD Model Calculations'!$D$20-AVERAGE('Weather Data'!F2939,'Weather Data'!F2941),0))</f>
        <v>28.19999980926514</v>
      </c>
      <c r="K2940">
        <f>IF(G2940&lt;&gt;"",MAX('DDD Model Calculations'!$D$20-'Weather Data'!G2940,0),MAX('DDD Model Calculations'!$D$20-AVERAGE('Weather Data'!G2939,'Weather Data'!G2941),0))</f>
        <v>31.80000019073486</v>
      </c>
      <c r="L2940" s="2">
        <f t="shared" si="225"/>
        <v>44578</v>
      </c>
      <c r="M2940">
        <f t="shared" si="226"/>
        <v>29790.100004829466</v>
      </c>
      <c r="N2940">
        <f t="shared" si="227"/>
        <v>31247.199983134866</v>
      </c>
      <c r="O2940">
        <f t="shared" si="228"/>
        <v>36058.900010861456</v>
      </c>
      <c r="P2940">
        <f t="shared" si="229"/>
        <v>44385.450001202524</v>
      </c>
    </row>
    <row r="2941" spans="1:16" x14ac:dyDescent="0.4">
      <c r="A2941" s="1">
        <v>2022</v>
      </c>
      <c r="B2941" s="1">
        <v>1</v>
      </c>
      <c r="C2941" s="1">
        <v>18</v>
      </c>
      <c r="D2941" s="1">
        <v>-6.3000001907348633</v>
      </c>
      <c r="E2941" s="1">
        <v>-3.2000000476837158</v>
      </c>
      <c r="F2941" s="1">
        <v>-16.39999961853027</v>
      </c>
      <c r="G2941" s="1">
        <v>-14.39999961853027</v>
      </c>
      <c r="H2941">
        <f>IF(D2941&lt;&gt;"",MAX('DDD Model Calculations'!$D$20-'Weather Data'!D2941,0),MAX('DDD Model Calculations'!$D$20-AVERAGE('Weather Data'!D2940,'Weather Data'!D2942),0))</f>
        <v>24.300000190734863</v>
      </c>
      <c r="I2941">
        <f>IF(E2941&lt;&gt;"",MAX('DDD Model Calculations'!$D$20-'Weather Data'!E2941,0),MAX('DDD Model Calculations'!$D$20-AVERAGE('Weather Data'!E2940,'Weather Data'!E2942),0))</f>
        <v>21.200000047683716</v>
      </c>
      <c r="J2941">
        <f>IF(F2941&lt;&gt;"",MAX('DDD Model Calculations'!$D$20-'Weather Data'!F2941,0),MAX('DDD Model Calculations'!$D$20-AVERAGE('Weather Data'!F2940,'Weather Data'!F2942),0))</f>
        <v>34.399999618530273</v>
      </c>
      <c r="K2941">
        <f>IF(G2941&lt;&gt;"",MAX('DDD Model Calculations'!$D$20-'Weather Data'!G2941,0),MAX('DDD Model Calculations'!$D$20-AVERAGE('Weather Data'!G2940,'Weather Data'!G2942),0))</f>
        <v>32.399999618530273</v>
      </c>
      <c r="L2941" s="2">
        <f t="shared" si="225"/>
        <v>44579</v>
      </c>
      <c r="M2941">
        <f t="shared" si="226"/>
        <v>29814.400005020201</v>
      </c>
      <c r="N2941">
        <f t="shared" si="227"/>
        <v>31268.399983182549</v>
      </c>
      <c r="O2941">
        <f t="shared" si="228"/>
        <v>36093.300010479987</v>
      </c>
      <c r="P2941">
        <f t="shared" si="229"/>
        <v>44417.850000821054</v>
      </c>
    </row>
    <row r="2942" spans="1:16" x14ac:dyDescent="0.4">
      <c r="A2942" s="1">
        <v>2022</v>
      </c>
      <c r="B2942" s="1">
        <v>1</v>
      </c>
      <c r="C2942" s="1">
        <v>19</v>
      </c>
      <c r="D2942" s="1">
        <v>-2.5999999046325679</v>
      </c>
      <c r="E2942" s="1">
        <v>-1.799999952316284</v>
      </c>
      <c r="F2942" s="1">
        <v>-10.10000038146973</v>
      </c>
      <c r="G2942" s="1">
        <v>-19.20000076293945</v>
      </c>
      <c r="H2942">
        <f>IF(D2942&lt;&gt;"",MAX('DDD Model Calculations'!$D$20-'Weather Data'!D2942,0),MAX('DDD Model Calculations'!$D$20-AVERAGE('Weather Data'!D2941,'Weather Data'!D2943),0))</f>
        <v>20.599999904632568</v>
      </c>
      <c r="I2942">
        <f>IF(E2942&lt;&gt;"",MAX('DDD Model Calculations'!$D$20-'Weather Data'!E2942,0),MAX('DDD Model Calculations'!$D$20-AVERAGE('Weather Data'!E2941,'Weather Data'!E2943),0))</f>
        <v>19.799999952316284</v>
      </c>
      <c r="J2942">
        <f>IF(F2942&lt;&gt;"",MAX('DDD Model Calculations'!$D$20-'Weather Data'!F2942,0),MAX('DDD Model Calculations'!$D$20-AVERAGE('Weather Data'!F2941,'Weather Data'!F2943),0))</f>
        <v>28.10000038146973</v>
      </c>
      <c r="K2942">
        <f>IF(G2942&lt;&gt;"",MAX('DDD Model Calculations'!$D$20-'Weather Data'!G2942,0),MAX('DDD Model Calculations'!$D$20-AVERAGE('Weather Data'!G2941,'Weather Data'!G2943),0))</f>
        <v>37.200000762939453</v>
      </c>
      <c r="L2942" s="2">
        <f t="shared" si="225"/>
        <v>44580</v>
      </c>
      <c r="M2942">
        <f t="shared" si="226"/>
        <v>29835.000004924834</v>
      </c>
      <c r="N2942">
        <f t="shared" si="227"/>
        <v>31288.199983134866</v>
      </c>
      <c r="O2942">
        <f t="shared" si="228"/>
        <v>36121.400010861456</v>
      </c>
      <c r="P2942">
        <f t="shared" si="229"/>
        <v>44455.050001583993</v>
      </c>
    </row>
    <row r="2943" spans="1:16" x14ac:dyDescent="0.4">
      <c r="A2943" s="1">
        <v>2022</v>
      </c>
      <c r="B2943" s="1">
        <v>1</v>
      </c>
      <c r="C2943" s="1">
        <v>20</v>
      </c>
      <c r="D2943" s="1">
        <v>-13.80000019073486</v>
      </c>
      <c r="E2943" s="1">
        <v>-11.10000038146973</v>
      </c>
      <c r="F2943" s="1">
        <v>-18.79999923706055</v>
      </c>
      <c r="G2943" s="1">
        <v>-23.20000076293945</v>
      </c>
      <c r="H2943">
        <f>IF(D2943&lt;&gt;"",MAX('DDD Model Calculations'!$D$20-'Weather Data'!D2943,0),MAX('DDD Model Calculations'!$D$20-AVERAGE('Weather Data'!D2942,'Weather Data'!D2944),0))</f>
        <v>31.80000019073486</v>
      </c>
      <c r="I2943">
        <f>IF(E2943&lt;&gt;"",MAX('DDD Model Calculations'!$D$20-'Weather Data'!E2943,0),MAX('DDD Model Calculations'!$D$20-AVERAGE('Weather Data'!E2942,'Weather Data'!E2944),0))</f>
        <v>29.10000038146973</v>
      </c>
      <c r="J2943">
        <f>IF(F2943&lt;&gt;"",MAX('DDD Model Calculations'!$D$20-'Weather Data'!F2943,0),MAX('DDD Model Calculations'!$D$20-AVERAGE('Weather Data'!F2942,'Weather Data'!F2944),0))</f>
        <v>36.799999237060547</v>
      </c>
      <c r="K2943">
        <f>IF(G2943&lt;&gt;"",MAX('DDD Model Calculations'!$D$20-'Weather Data'!G2943,0),MAX('DDD Model Calculations'!$D$20-AVERAGE('Weather Data'!G2942,'Weather Data'!G2944),0))</f>
        <v>41.200000762939453</v>
      </c>
      <c r="L2943" s="2">
        <f t="shared" si="225"/>
        <v>44581</v>
      </c>
      <c r="M2943">
        <f t="shared" si="226"/>
        <v>29866.800005115569</v>
      </c>
      <c r="N2943">
        <f t="shared" si="227"/>
        <v>31317.299983516335</v>
      </c>
      <c r="O2943">
        <f t="shared" si="228"/>
        <v>36158.200010098517</v>
      </c>
      <c r="P2943">
        <f t="shared" si="229"/>
        <v>44496.250002346933</v>
      </c>
    </row>
    <row r="2944" spans="1:16" x14ac:dyDescent="0.4">
      <c r="A2944" s="1">
        <v>2022</v>
      </c>
      <c r="B2944" s="1">
        <v>1</v>
      </c>
      <c r="C2944" s="1">
        <v>21</v>
      </c>
      <c r="D2944" s="1">
        <v>-14.89999961853027</v>
      </c>
      <c r="E2944" s="1">
        <v>-15.30000019073486</v>
      </c>
      <c r="F2944" s="1">
        <v>-24</v>
      </c>
      <c r="G2944" s="1">
        <v>-18.5</v>
      </c>
      <c r="H2944">
        <f>IF(D2944&lt;&gt;"",MAX('DDD Model Calculations'!$D$20-'Weather Data'!D2944,0),MAX('DDD Model Calculations'!$D$20-AVERAGE('Weather Data'!D2943,'Weather Data'!D2945),0))</f>
        <v>32.899999618530273</v>
      </c>
      <c r="I2944">
        <f>IF(E2944&lt;&gt;"",MAX('DDD Model Calculations'!$D$20-'Weather Data'!E2944,0),MAX('DDD Model Calculations'!$D$20-AVERAGE('Weather Data'!E2943,'Weather Data'!E2945),0))</f>
        <v>33.300000190734863</v>
      </c>
      <c r="J2944">
        <f>IF(F2944&lt;&gt;"",MAX('DDD Model Calculations'!$D$20-'Weather Data'!F2944,0),MAX('DDD Model Calculations'!$D$20-AVERAGE('Weather Data'!F2943,'Weather Data'!F2945),0))</f>
        <v>42</v>
      </c>
      <c r="K2944">
        <f>IF(G2944&lt;&gt;"",MAX('DDD Model Calculations'!$D$20-'Weather Data'!G2944,0),MAX('DDD Model Calculations'!$D$20-AVERAGE('Weather Data'!G2943,'Weather Data'!G2945),0))</f>
        <v>36.5</v>
      </c>
      <c r="L2944" s="2">
        <f t="shared" si="225"/>
        <v>44582</v>
      </c>
      <c r="M2944">
        <f t="shared" si="226"/>
        <v>29899.700004734099</v>
      </c>
      <c r="N2944">
        <f t="shared" si="227"/>
        <v>31350.59998370707</v>
      </c>
      <c r="O2944">
        <f t="shared" si="228"/>
        <v>36200.200010098517</v>
      </c>
      <c r="P2944">
        <f t="shared" si="229"/>
        <v>44532.750002346933</v>
      </c>
    </row>
    <row r="2945" spans="1:16" x14ac:dyDescent="0.4">
      <c r="A2945" s="1">
        <v>2022</v>
      </c>
      <c r="B2945" s="1">
        <v>1</v>
      </c>
      <c r="C2945" s="1">
        <v>22</v>
      </c>
      <c r="D2945" s="1">
        <v>-11.69999980926514</v>
      </c>
      <c r="E2945" s="1">
        <v>-11.39999961853027</v>
      </c>
      <c r="F2945" s="1">
        <v>-23.20000076293945</v>
      </c>
      <c r="G2945" s="1">
        <v>-15.19999980926514</v>
      </c>
      <c r="H2945">
        <f>IF(D2945&lt;&gt;"",MAX('DDD Model Calculations'!$D$20-'Weather Data'!D2945,0),MAX('DDD Model Calculations'!$D$20-AVERAGE('Weather Data'!D2944,'Weather Data'!D2946),0))</f>
        <v>29.69999980926514</v>
      </c>
      <c r="I2945">
        <f>IF(E2945&lt;&gt;"",MAX('DDD Model Calculations'!$D$20-'Weather Data'!E2945,0),MAX('DDD Model Calculations'!$D$20-AVERAGE('Weather Data'!E2944,'Weather Data'!E2946),0))</f>
        <v>29.39999961853027</v>
      </c>
      <c r="J2945">
        <f>IF(F2945&lt;&gt;"",MAX('DDD Model Calculations'!$D$20-'Weather Data'!F2945,0),MAX('DDD Model Calculations'!$D$20-AVERAGE('Weather Data'!F2944,'Weather Data'!F2946),0))</f>
        <v>41.200000762939453</v>
      </c>
      <c r="K2945">
        <f>IF(G2945&lt;&gt;"",MAX('DDD Model Calculations'!$D$20-'Weather Data'!G2945,0),MAX('DDD Model Calculations'!$D$20-AVERAGE('Weather Data'!G2944,'Weather Data'!G2946),0))</f>
        <v>33.199999809265137</v>
      </c>
      <c r="L2945" s="2">
        <f t="shared" si="225"/>
        <v>44583</v>
      </c>
      <c r="M2945">
        <f t="shared" si="226"/>
        <v>29929.400004543364</v>
      </c>
      <c r="N2945">
        <f t="shared" si="227"/>
        <v>31379.999983325601</v>
      </c>
      <c r="O2945">
        <f t="shared" si="228"/>
        <v>36241.400010861456</v>
      </c>
      <c r="P2945">
        <f t="shared" si="229"/>
        <v>44565.950002156198</v>
      </c>
    </row>
    <row r="2946" spans="1:16" x14ac:dyDescent="0.4">
      <c r="A2946" s="1">
        <v>2022</v>
      </c>
      <c r="B2946" s="1">
        <v>1</v>
      </c>
      <c r="C2946" s="1">
        <v>23</v>
      </c>
      <c r="D2946" s="1">
        <v>-11.5</v>
      </c>
      <c r="E2946" s="1">
        <v>-9.6000003814697266</v>
      </c>
      <c r="F2946" s="1">
        <v>-18.10000038146973</v>
      </c>
      <c r="G2946" s="1">
        <v>-21.20000076293945</v>
      </c>
      <c r="H2946">
        <f>IF(D2946&lt;&gt;"",MAX('DDD Model Calculations'!$D$20-'Weather Data'!D2946,0),MAX('DDD Model Calculations'!$D$20-AVERAGE('Weather Data'!D2945,'Weather Data'!D2947),0))</f>
        <v>29.5</v>
      </c>
      <c r="I2946">
        <f>IF(E2946&lt;&gt;"",MAX('DDD Model Calculations'!$D$20-'Weather Data'!E2946,0),MAX('DDD Model Calculations'!$D$20-AVERAGE('Weather Data'!E2945,'Weather Data'!E2947),0))</f>
        <v>27.600000381469727</v>
      </c>
      <c r="J2946">
        <f>IF(F2946&lt;&gt;"",MAX('DDD Model Calculations'!$D$20-'Weather Data'!F2946,0),MAX('DDD Model Calculations'!$D$20-AVERAGE('Weather Data'!F2945,'Weather Data'!F2947),0))</f>
        <v>36.100000381469727</v>
      </c>
      <c r="K2946">
        <f>IF(G2946&lt;&gt;"",MAX('DDD Model Calculations'!$D$20-'Weather Data'!G2946,0),MAX('DDD Model Calculations'!$D$20-AVERAGE('Weather Data'!G2945,'Weather Data'!G2947),0))</f>
        <v>39.200000762939453</v>
      </c>
      <c r="L2946" s="2">
        <f t="shared" ref="L2946:L3009" si="230">DATE(A2946,B2946,C2946)</f>
        <v>44584</v>
      </c>
      <c r="M2946">
        <f t="shared" si="226"/>
        <v>29958.900004543364</v>
      </c>
      <c r="N2946">
        <f t="shared" si="227"/>
        <v>31407.59998370707</v>
      </c>
      <c r="O2946">
        <f t="shared" si="228"/>
        <v>36277.500011242926</v>
      </c>
      <c r="P2946">
        <f t="shared" si="229"/>
        <v>44605.150002919137</v>
      </c>
    </row>
    <row r="2947" spans="1:16" x14ac:dyDescent="0.4">
      <c r="A2947" s="1">
        <v>2022</v>
      </c>
      <c r="B2947" s="1">
        <v>1</v>
      </c>
      <c r="C2947" s="1">
        <v>24</v>
      </c>
      <c r="D2947" s="1">
        <v>-11.60000038146973</v>
      </c>
      <c r="E2947" s="1">
        <v>-11.10000038146973</v>
      </c>
      <c r="F2947" s="1">
        <v>-22</v>
      </c>
      <c r="G2947" s="1">
        <v>-21.60000038146973</v>
      </c>
      <c r="H2947">
        <f>IF(D2947&lt;&gt;"",MAX('DDD Model Calculations'!$D$20-'Weather Data'!D2947,0),MAX('DDD Model Calculations'!$D$20-AVERAGE('Weather Data'!D2946,'Weather Data'!D2948),0))</f>
        <v>29.60000038146973</v>
      </c>
      <c r="I2947">
        <f>IF(E2947&lt;&gt;"",MAX('DDD Model Calculations'!$D$20-'Weather Data'!E2947,0),MAX('DDD Model Calculations'!$D$20-AVERAGE('Weather Data'!E2946,'Weather Data'!E2948),0))</f>
        <v>29.10000038146973</v>
      </c>
      <c r="J2947">
        <f>IF(F2947&lt;&gt;"",MAX('DDD Model Calculations'!$D$20-'Weather Data'!F2947,0),MAX('DDD Model Calculations'!$D$20-AVERAGE('Weather Data'!F2946,'Weather Data'!F2948),0))</f>
        <v>40</v>
      </c>
      <c r="K2947">
        <f>IF(G2947&lt;&gt;"",MAX('DDD Model Calculations'!$D$20-'Weather Data'!G2947,0),MAX('DDD Model Calculations'!$D$20-AVERAGE('Weather Data'!G2946,'Weather Data'!G2948),0))</f>
        <v>39.600000381469727</v>
      </c>
      <c r="L2947" s="2">
        <f t="shared" si="230"/>
        <v>44585</v>
      </c>
      <c r="M2947">
        <f t="shared" ref="M2947:M3010" si="231">M2946+H2947</f>
        <v>29988.500004924834</v>
      </c>
      <c r="N2947">
        <f t="shared" ref="N2947:N3010" si="232">N2946+I2947</f>
        <v>31436.69998408854</v>
      </c>
      <c r="O2947">
        <f t="shared" ref="O2947:O3010" si="233">O2946+J2947</f>
        <v>36317.500011242926</v>
      </c>
      <c r="P2947">
        <f t="shared" ref="P2947:P3010" si="234">P2946+K2947</f>
        <v>44644.750003300607</v>
      </c>
    </row>
    <row r="2948" spans="1:16" x14ac:dyDescent="0.4">
      <c r="A2948" s="1">
        <v>2022</v>
      </c>
      <c r="B2948" s="1">
        <v>1</v>
      </c>
      <c r="C2948" s="1">
        <v>25</v>
      </c>
      <c r="D2948" s="1">
        <v>-11.39999961853027</v>
      </c>
      <c r="E2948" s="1">
        <v>-8.8999996185302734</v>
      </c>
      <c r="F2948" s="1">
        <v>-15.39999961853027</v>
      </c>
      <c r="G2948" s="1">
        <v>-25.89999961853027</v>
      </c>
      <c r="H2948">
        <f>IF(D2948&lt;&gt;"",MAX('DDD Model Calculations'!$D$20-'Weather Data'!D2948,0),MAX('DDD Model Calculations'!$D$20-AVERAGE('Weather Data'!D2947,'Weather Data'!D2949),0))</f>
        <v>29.39999961853027</v>
      </c>
      <c r="I2948">
        <f>IF(E2948&lt;&gt;"",MAX('DDD Model Calculations'!$D$20-'Weather Data'!E2948,0),MAX('DDD Model Calculations'!$D$20-AVERAGE('Weather Data'!E2947,'Weather Data'!E2949),0))</f>
        <v>26.899999618530273</v>
      </c>
      <c r="J2948">
        <f>IF(F2948&lt;&gt;"",MAX('DDD Model Calculations'!$D$20-'Weather Data'!F2948,0),MAX('DDD Model Calculations'!$D$20-AVERAGE('Weather Data'!F2947,'Weather Data'!F2949),0))</f>
        <v>33.399999618530273</v>
      </c>
      <c r="K2948">
        <f>IF(G2948&lt;&gt;"",MAX('DDD Model Calculations'!$D$20-'Weather Data'!G2948,0),MAX('DDD Model Calculations'!$D$20-AVERAGE('Weather Data'!G2947,'Weather Data'!G2949),0))</f>
        <v>43.899999618530273</v>
      </c>
      <c r="L2948" s="2">
        <f t="shared" si="230"/>
        <v>44586</v>
      </c>
      <c r="M2948">
        <f t="shared" si="231"/>
        <v>30017.900004543364</v>
      </c>
      <c r="N2948">
        <f t="shared" si="232"/>
        <v>31463.59998370707</v>
      </c>
      <c r="O2948">
        <f t="shared" si="233"/>
        <v>36350.900010861456</v>
      </c>
      <c r="P2948">
        <f t="shared" si="234"/>
        <v>44688.650002919137</v>
      </c>
    </row>
    <row r="2949" spans="1:16" x14ac:dyDescent="0.4">
      <c r="A2949" s="1">
        <v>2022</v>
      </c>
      <c r="B2949" s="1">
        <v>1</v>
      </c>
      <c r="C2949" s="1">
        <v>26</v>
      </c>
      <c r="D2949" s="1">
        <v>-11.30000019073486</v>
      </c>
      <c r="E2949" s="1">
        <v>-11.80000019073486</v>
      </c>
      <c r="F2949" s="1">
        <v>-22.70000076293945</v>
      </c>
      <c r="G2949" s="1">
        <v>-21.29999923706055</v>
      </c>
      <c r="H2949">
        <f>IF(D2949&lt;&gt;"",MAX('DDD Model Calculations'!$D$20-'Weather Data'!D2949,0),MAX('DDD Model Calculations'!$D$20-AVERAGE('Weather Data'!D2948,'Weather Data'!D2950),0))</f>
        <v>29.30000019073486</v>
      </c>
      <c r="I2949">
        <f>IF(E2949&lt;&gt;"",MAX('DDD Model Calculations'!$D$20-'Weather Data'!E2949,0),MAX('DDD Model Calculations'!$D$20-AVERAGE('Weather Data'!E2948,'Weather Data'!E2950),0))</f>
        <v>29.80000019073486</v>
      </c>
      <c r="J2949">
        <f>IF(F2949&lt;&gt;"",MAX('DDD Model Calculations'!$D$20-'Weather Data'!F2949,0),MAX('DDD Model Calculations'!$D$20-AVERAGE('Weather Data'!F2948,'Weather Data'!F2950),0))</f>
        <v>40.700000762939453</v>
      </c>
      <c r="K2949">
        <f>IF(G2949&lt;&gt;"",MAX('DDD Model Calculations'!$D$20-'Weather Data'!G2949,0),MAX('DDD Model Calculations'!$D$20-AVERAGE('Weather Data'!G2948,'Weather Data'!G2950),0))</f>
        <v>39.299999237060547</v>
      </c>
      <c r="L2949" s="2">
        <f t="shared" si="230"/>
        <v>44587</v>
      </c>
      <c r="M2949">
        <f t="shared" si="231"/>
        <v>30047.200004734099</v>
      </c>
      <c r="N2949">
        <f t="shared" si="232"/>
        <v>31493.399983897805</v>
      </c>
      <c r="O2949">
        <f t="shared" si="233"/>
        <v>36391.600011624396</v>
      </c>
      <c r="P2949">
        <f t="shared" si="234"/>
        <v>44727.950002156198</v>
      </c>
    </row>
    <row r="2950" spans="1:16" x14ac:dyDescent="0.4">
      <c r="A2950" s="1">
        <v>2022</v>
      </c>
      <c r="B2950" s="1">
        <v>1</v>
      </c>
      <c r="C2950" s="1">
        <v>27</v>
      </c>
      <c r="D2950" s="1">
        <v>-8.8999996185302734</v>
      </c>
      <c r="E2950" s="1">
        <v>-9.1000003814697266</v>
      </c>
      <c r="F2950" s="1">
        <v>-14.80000019073486</v>
      </c>
      <c r="G2950" s="1">
        <v>-13.89999961853027</v>
      </c>
      <c r="H2950">
        <f>IF(D2950&lt;&gt;"",MAX('DDD Model Calculations'!$D$20-'Weather Data'!D2950,0),MAX('DDD Model Calculations'!$D$20-AVERAGE('Weather Data'!D2949,'Weather Data'!D2951),0))</f>
        <v>26.899999618530273</v>
      </c>
      <c r="I2950">
        <f>IF(E2950&lt;&gt;"",MAX('DDD Model Calculations'!$D$20-'Weather Data'!E2950,0),MAX('DDD Model Calculations'!$D$20-AVERAGE('Weather Data'!E2949,'Weather Data'!E2951),0))</f>
        <v>27.100000381469727</v>
      </c>
      <c r="J2950">
        <f>IF(F2950&lt;&gt;"",MAX('DDD Model Calculations'!$D$20-'Weather Data'!F2950,0),MAX('DDD Model Calculations'!$D$20-AVERAGE('Weather Data'!F2949,'Weather Data'!F2951),0))</f>
        <v>32.800000190734863</v>
      </c>
      <c r="K2950">
        <f>IF(G2950&lt;&gt;"",MAX('DDD Model Calculations'!$D$20-'Weather Data'!G2950,0),MAX('DDD Model Calculations'!$D$20-AVERAGE('Weather Data'!G2949,'Weather Data'!G2951),0))</f>
        <v>31.89999961853027</v>
      </c>
      <c r="L2950" s="2">
        <f t="shared" si="230"/>
        <v>44588</v>
      </c>
      <c r="M2950">
        <f t="shared" si="231"/>
        <v>30074.100004352629</v>
      </c>
      <c r="N2950">
        <f t="shared" si="232"/>
        <v>31520.499984279275</v>
      </c>
      <c r="O2950">
        <f t="shared" si="233"/>
        <v>36424.400011815131</v>
      </c>
      <c r="P2950">
        <f t="shared" si="234"/>
        <v>44759.850001774728</v>
      </c>
    </row>
    <row r="2951" spans="1:16" x14ac:dyDescent="0.4">
      <c r="A2951" s="1">
        <v>2022</v>
      </c>
      <c r="B2951" s="1">
        <v>1</v>
      </c>
      <c r="C2951" s="1">
        <v>28</v>
      </c>
      <c r="D2951" s="1">
        <v>-11.19999980926514</v>
      </c>
      <c r="E2951" s="1">
        <v>-13.80000019073486</v>
      </c>
      <c r="F2951" s="1">
        <v>-13.5</v>
      </c>
      <c r="G2951" s="1">
        <v>-19.20000076293945</v>
      </c>
      <c r="H2951">
        <f>IF(D2951&lt;&gt;"",MAX('DDD Model Calculations'!$D$20-'Weather Data'!D2951,0),MAX('DDD Model Calculations'!$D$20-AVERAGE('Weather Data'!D2950,'Weather Data'!D2952),0))</f>
        <v>29.19999980926514</v>
      </c>
      <c r="I2951">
        <f>IF(E2951&lt;&gt;"",MAX('DDD Model Calculations'!$D$20-'Weather Data'!E2951,0),MAX('DDD Model Calculations'!$D$20-AVERAGE('Weather Data'!E2950,'Weather Data'!E2952),0))</f>
        <v>31.80000019073486</v>
      </c>
      <c r="J2951">
        <f>IF(F2951&lt;&gt;"",MAX('DDD Model Calculations'!$D$20-'Weather Data'!F2951,0),MAX('DDD Model Calculations'!$D$20-AVERAGE('Weather Data'!F2950,'Weather Data'!F2952),0))</f>
        <v>31.5</v>
      </c>
      <c r="K2951">
        <f>IF(G2951&lt;&gt;"",MAX('DDD Model Calculations'!$D$20-'Weather Data'!G2951,0),MAX('DDD Model Calculations'!$D$20-AVERAGE('Weather Data'!G2950,'Weather Data'!G2952),0))</f>
        <v>37.200000762939453</v>
      </c>
      <c r="L2951" s="2">
        <f t="shared" si="230"/>
        <v>44589</v>
      </c>
      <c r="M2951">
        <f t="shared" si="231"/>
        <v>30103.300004161894</v>
      </c>
      <c r="N2951">
        <f t="shared" si="232"/>
        <v>31552.29998447001</v>
      </c>
      <c r="O2951">
        <f t="shared" si="233"/>
        <v>36455.900011815131</v>
      </c>
      <c r="P2951">
        <f t="shared" si="234"/>
        <v>44797.050002537668</v>
      </c>
    </row>
    <row r="2952" spans="1:16" x14ac:dyDescent="0.4">
      <c r="A2952" s="1">
        <v>2022</v>
      </c>
      <c r="B2952" s="1">
        <v>1</v>
      </c>
      <c r="C2952" s="1">
        <v>29</v>
      </c>
      <c r="D2952" s="1">
        <v>-16.39999961853027</v>
      </c>
      <c r="E2952" s="1">
        <v>-18.29999923706055</v>
      </c>
      <c r="F2952" s="1">
        <v>-18.5</v>
      </c>
      <c r="G2952" s="1">
        <v>-19.39999961853027</v>
      </c>
      <c r="H2952">
        <f>IF(D2952&lt;&gt;"",MAX('DDD Model Calculations'!$D$20-'Weather Data'!D2952,0),MAX('DDD Model Calculations'!$D$20-AVERAGE('Weather Data'!D2951,'Weather Data'!D2953),0))</f>
        <v>34.399999618530273</v>
      </c>
      <c r="I2952">
        <f>IF(E2952&lt;&gt;"",MAX('DDD Model Calculations'!$D$20-'Weather Data'!E2952,0),MAX('DDD Model Calculations'!$D$20-AVERAGE('Weather Data'!E2951,'Weather Data'!E2953),0))</f>
        <v>36.299999237060547</v>
      </c>
      <c r="J2952">
        <f>IF(F2952&lt;&gt;"",MAX('DDD Model Calculations'!$D$20-'Weather Data'!F2952,0),MAX('DDD Model Calculations'!$D$20-AVERAGE('Weather Data'!F2951,'Weather Data'!F2953),0))</f>
        <v>36.5</v>
      </c>
      <c r="K2952">
        <f>IF(G2952&lt;&gt;"",MAX('DDD Model Calculations'!$D$20-'Weather Data'!G2952,0),MAX('DDD Model Calculations'!$D$20-AVERAGE('Weather Data'!G2951,'Weather Data'!G2953),0))</f>
        <v>37.399999618530273</v>
      </c>
      <c r="L2952" s="2">
        <f t="shared" si="230"/>
        <v>44590</v>
      </c>
      <c r="M2952">
        <f t="shared" si="231"/>
        <v>30137.700003780425</v>
      </c>
      <c r="N2952">
        <f t="shared" si="232"/>
        <v>31588.59998370707</v>
      </c>
      <c r="O2952">
        <f t="shared" si="233"/>
        <v>36492.400011815131</v>
      </c>
      <c r="P2952">
        <f t="shared" si="234"/>
        <v>44834.450002156198</v>
      </c>
    </row>
    <row r="2953" spans="1:16" x14ac:dyDescent="0.4">
      <c r="A2953" s="1">
        <v>2022</v>
      </c>
      <c r="B2953" s="1">
        <v>1</v>
      </c>
      <c r="C2953" s="1">
        <v>30</v>
      </c>
      <c r="D2953" s="1">
        <v>-9.8999996185302734</v>
      </c>
      <c r="E2953" s="1">
        <v>-12.60000038146973</v>
      </c>
      <c r="F2953" s="1">
        <v>-16.20000076293945</v>
      </c>
      <c r="G2953" s="1">
        <v>-17.20000076293945</v>
      </c>
      <c r="H2953">
        <f>IF(D2953&lt;&gt;"",MAX('DDD Model Calculations'!$D$20-'Weather Data'!D2953,0),MAX('DDD Model Calculations'!$D$20-AVERAGE('Weather Data'!D2952,'Weather Data'!D2954),0))</f>
        <v>27.899999618530273</v>
      </c>
      <c r="I2953">
        <f>IF(E2953&lt;&gt;"",MAX('DDD Model Calculations'!$D$20-'Weather Data'!E2953,0),MAX('DDD Model Calculations'!$D$20-AVERAGE('Weather Data'!E2952,'Weather Data'!E2954),0))</f>
        <v>30.60000038146973</v>
      </c>
      <c r="J2953">
        <f>IF(F2953&lt;&gt;"",MAX('DDD Model Calculations'!$D$20-'Weather Data'!F2953,0),MAX('DDD Model Calculations'!$D$20-AVERAGE('Weather Data'!F2952,'Weather Data'!F2954),0))</f>
        <v>34.200000762939453</v>
      </c>
      <c r="K2953">
        <f>IF(G2953&lt;&gt;"",MAX('DDD Model Calculations'!$D$20-'Weather Data'!G2953,0),MAX('DDD Model Calculations'!$D$20-AVERAGE('Weather Data'!G2952,'Weather Data'!G2954),0))</f>
        <v>35.200000762939453</v>
      </c>
      <c r="L2953" s="2">
        <f t="shared" si="230"/>
        <v>44591</v>
      </c>
      <c r="M2953">
        <f t="shared" si="231"/>
        <v>30165.600003398955</v>
      </c>
      <c r="N2953">
        <f t="shared" si="232"/>
        <v>31619.19998408854</v>
      </c>
      <c r="O2953">
        <f t="shared" si="233"/>
        <v>36526.60001257807</v>
      </c>
      <c r="P2953">
        <f t="shared" si="234"/>
        <v>44869.650002919137</v>
      </c>
    </row>
    <row r="2954" spans="1:16" x14ac:dyDescent="0.4">
      <c r="A2954" s="1">
        <v>2022</v>
      </c>
      <c r="B2954" s="1">
        <v>1</v>
      </c>
      <c r="C2954" s="1">
        <v>31</v>
      </c>
      <c r="D2954" s="1">
        <v>-4</v>
      </c>
      <c r="E2954" s="1">
        <v>-10.69999980926514</v>
      </c>
      <c r="F2954" s="1">
        <v>-12.5</v>
      </c>
      <c r="G2954" s="1">
        <v>-7.0999999046325684</v>
      </c>
      <c r="H2954">
        <f>IF(D2954&lt;&gt;"",MAX('DDD Model Calculations'!$D$20-'Weather Data'!D2954,0),MAX('DDD Model Calculations'!$D$20-AVERAGE('Weather Data'!D2953,'Weather Data'!D2955),0))</f>
        <v>22</v>
      </c>
      <c r="I2954">
        <f>IF(E2954&lt;&gt;"",MAX('DDD Model Calculations'!$D$20-'Weather Data'!E2954,0),MAX('DDD Model Calculations'!$D$20-AVERAGE('Weather Data'!E2953,'Weather Data'!E2955),0))</f>
        <v>28.69999980926514</v>
      </c>
      <c r="J2954">
        <f>IF(F2954&lt;&gt;"",MAX('DDD Model Calculations'!$D$20-'Weather Data'!F2954,0),MAX('DDD Model Calculations'!$D$20-AVERAGE('Weather Data'!F2953,'Weather Data'!F2955),0))</f>
        <v>30.5</v>
      </c>
      <c r="K2954">
        <f>IF(G2954&lt;&gt;"",MAX('DDD Model Calculations'!$D$20-'Weather Data'!G2954,0),MAX('DDD Model Calculations'!$D$20-AVERAGE('Weather Data'!G2953,'Weather Data'!G2955),0))</f>
        <v>25.099999904632568</v>
      </c>
      <c r="L2954" s="2">
        <f t="shared" si="230"/>
        <v>44592</v>
      </c>
      <c r="M2954">
        <f t="shared" si="231"/>
        <v>30187.600003398955</v>
      </c>
      <c r="N2954">
        <f t="shared" si="232"/>
        <v>31647.899983897805</v>
      </c>
      <c r="O2954">
        <f t="shared" si="233"/>
        <v>36557.10001257807</v>
      </c>
      <c r="P2954">
        <f t="shared" si="234"/>
        <v>44894.75000282377</v>
      </c>
    </row>
    <row r="2955" spans="1:16" x14ac:dyDescent="0.4">
      <c r="A2955" s="1">
        <v>2022</v>
      </c>
      <c r="B2955" s="1">
        <v>2</v>
      </c>
      <c r="C2955" s="1">
        <v>1</v>
      </c>
      <c r="D2955" s="1">
        <v>-2.2000000476837158</v>
      </c>
      <c r="E2955" s="1">
        <v>-2.0999999046325679</v>
      </c>
      <c r="F2955" s="1">
        <v>-9.6000003814697266</v>
      </c>
      <c r="G2955" s="1">
        <v>-7.5999999046325684</v>
      </c>
      <c r="H2955">
        <f>IF(D2955&lt;&gt;"",MAX('DDD Model Calculations'!$D$20-'Weather Data'!D2955,0),MAX('DDD Model Calculations'!$D$20-AVERAGE('Weather Data'!D2954,'Weather Data'!D2956),0))</f>
        <v>20.200000047683716</v>
      </c>
      <c r="I2955">
        <f>IF(E2955&lt;&gt;"",MAX('DDD Model Calculations'!$D$20-'Weather Data'!E2955,0),MAX('DDD Model Calculations'!$D$20-AVERAGE('Weather Data'!E2954,'Weather Data'!E2956),0))</f>
        <v>20.099999904632568</v>
      </c>
      <c r="J2955">
        <f>IF(F2955&lt;&gt;"",MAX('DDD Model Calculations'!$D$20-'Weather Data'!F2955,0),MAX('DDD Model Calculations'!$D$20-AVERAGE('Weather Data'!F2954,'Weather Data'!F2956),0))</f>
        <v>27.600000381469727</v>
      </c>
      <c r="K2955">
        <f>IF(G2955&lt;&gt;"",MAX('DDD Model Calculations'!$D$20-'Weather Data'!G2955,0),MAX('DDD Model Calculations'!$D$20-AVERAGE('Weather Data'!G2954,'Weather Data'!G2956),0))</f>
        <v>25.599999904632568</v>
      </c>
      <c r="L2955" s="2">
        <f t="shared" si="230"/>
        <v>44593</v>
      </c>
      <c r="M2955">
        <f t="shared" si="231"/>
        <v>30207.800003446639</v>
      </c>
      <c r="N2955">
        <f t="shared" si="232"/>
        <v>31667.999983802438</v>
      </c>
      <c r="O2955">
        <f t="shared" si="233"/>
        <v>36584.70001295954</v>
      </c>
      <c r="P2955">
        <f t="shared" si="234"/>
        <v>44920.350002728403</v>
      </c>
    </row>
    <row r="2956" spans="1:16" x14ac:dyDescent="0.4">
      <c r="A2956" s="1">
        <v>2022</v>
      </c>
      <c r="B2956" s="1">
        <v>2</v>
      </c>
      <c r="C2956" s="1">
        <v>2</v>
      </c>
      <c r="D2956" s="1">
        <v>0.80000001192092896</v>
      </c>
      <c r="E2956" s="1">
        <v>-1</v>
      </c>
      <c r="F2956" s="1">
        <v>1.200000047683716</v>
      </c>
      <c r="G2956" s="1">
        <v>-19.70000076293945</v>
      </c>
      <c r="H2956">
        <f>IF(D2956&lt;&gt;"",MAX('DDD Model Calculations'!$D$20-'Weather Data'!D2956,0),MAX('DDD Model Calculations'!$D$20-AVERAGE('Weather Data'!D2955,'Weather Data'!D2957),0))</f>
        <v>17.199999988079071</v>
      </c>
      <c r="I2956">
        <f>IF(E2956&lt;&gt;"",MAX('DDD Model Calculations'!$D$20-'Weather Data'!E2956,0),MAX('DDD Model Calculations'!$D$20-AVERAGE('Weather Data'!E2955,'Weather Data'!E2957),0))</f>
        <v>19</v>
      </c>
      <c r="J2956">
        <f>IF(F2956&lt;&gt;"",MAX('DDD Model Calculations'!$D$20-'Weather Data'!F2956,0),MAX('DDD Model Calculations'!$D$20-AVERAGE('Weather Data'!F2955,'Weather Data'!F2957),0))</f>
        <v>16.799999952316284</v>
      </c>
      <c r="K2956">
        <f>IF(G2956&lt;&gt;"",MAX('DDD Model Calculations'!$D$20-'Weather Data'!G2956,0),MAX('DDD Model Calculations'!$D$20-AVERAGE('Weather Data'!G2955,'Weather Data'!G2957),0))</f>
        <v>37.700000762939453</v>
      </c>
      <c r="L2956" s="2">
        <f t="shared" si="230"/>
        <v>44594</v>
      </c>
      <c r="M2956">
        <f t="shared" si="231"/>
        <v>30225.000003434718</v>
      </c>
      <c r="N2956">
        <f t="shared" si="232"/>
        <v>31686.999983802438</v>
      </c>
      <c r="O2956">
        <f t="shared" si="233"/>
        <v>36601.500012911856</v>
      </c>
      <c r="P2956">
        <f t="shared" si="234"/>
        <v>44958.050003491342</v>
      </c>
    </row>
    <row r="2957" spans="1:16" x14ac:dyDescent="0.4">
      <c r="A2957" s="1">
        <v>2022</v>
      </c>
      <c r="B2957" s="1">
        <v>2</v>
      </c>
      <c r="C2957" s="1">
        <v>3</v>
      </c>
      <c r="D2957" s="1">
        <v>-6.8000001907348633</v>
      </c>
      <c r="E2957" s="1">
        <v>-8</v>
      </c>
      <c r="F2957" s="1">
        <v>-6.0999999046325684</v>
      </c>
      <c r="G2957" s="1">
        <v>-22.39999961853027</v>
      </c>
      <c r="H2957">
        <f>IF(D2957&lt;&gt;"",MAX('DDD Model Calculations'!$D$20-'Weather Data'!D2957,0),MAX('DDD Model Calculations'!$D$20-AVERAGE('Weather Data'!D2956,'Weather Data'!D2958),0))</f>
        <v>24.800000190734863</v>
      </c>
      <c r="I2957">
        <f>IF(E2957&lt;&gt;"",MAX('DDD Model Calculations'!$D$20-'Weather Data'!E2957,0),MAX('DDD Model Calculations'!$D$20-AVERAGE('Weather Data'!E2956,'Weather Data'!E2958),0))</f>
        <v>26</v>
      </c>
      <c r="J2957">
        <f>IF(F2957&lt;&gt;"",MAX('DDD Model Calculations'!$D$20-'Weather Data'!F2957,0),MAX('DDD Model Calculations'!$D$20-AVERAGE('Weather Data'!F2956,'Weather Data'!F2958),0))</f>
        <v>24.099999904632568</v>
      </c>
      <c r="K2957">
        <f>IF(G2957&lt;&gt;"",MAX('DDD Model Calculations'!$D$20-'Weather Data'!G2957,0),MAX('DDD Model Calculations'!$D$20-AVERAGE('Weather Data'!G2956,'Weather Data'!G2958),0))</f>
        <v>40.399999618530273</v>
      </c>
      <c r="L2957" s="2">
        <f t="shared" si="230"/>
        <v>44595</v>
      </c>
      <c r="M2957">
        <f t="shared" si="231"/>
        <v>30249.800003625453</v>
      </c>
      <c r="N2957">
        <f t="shared" si="232"/>
        <v>31712.999983802438</v>
      </c>
      <c r="O2957">
        <f t="shared" si="233"/>
        <v>36625.600012816489</v>
      </c>
      <c r="P2957">
        <f t="shared" si="234"/>
        <v>44998.450003109872</v>
      </c>
    </row>
    <row r="2958" spans="1:16" x14ac:dyDescent="0.4">
      <c r="A2958" s="1">
        <v>2022</v>
      </c>
      <c r="B2958" s="1">
        <v>2</v>
      </c>
      <c r="C2958" s="1">
        <v>4</v>
      </c>
      <c r="D2958" s="1">
        <v>-12.30000019073486</v>
      </c>
      <c r="E2958" s="1">
        <v>-13</v>
      </c>
      <c r="F2958" s="1">
        <v>-12.60000038146973</v>
      </c>
      <c r="G2958" s="1">
        <v>-19.10000038146973</v>
      </c>
      <c r="H2958">
        <f>IF(D2958&lt;&gt;"",MAX('DDD Model Calculations'!$D$20-'Weather Data'!D2958,0),MAX('DDD Model Calculations'!$D$20-AVERAGE('Weather Data'!D2957,'Weather Data'!D2959),0))</f>
        <v>30.30000019073486</v>
      </c>
      <c r="I2958">
        <f>IF(E2958&lt;&gt;"",MAX('DDD Model Calculations'!$D$20-'Weather Data'!E2958,0),MAX('DDD Model Calculations'!$D$20-AVERAGE('Weather Data'!E2957,'Weather Data'!E2959),0))</f>
        <v>31</v>
      </c>
      <c r="J2958">
        <f>IF(F2958&lt;&gt;"",MAX('DDD Model Calculations'!$D$20-'Weather Data'!F2958,0),MAX('DDD Model Calculations'!$D$20-AVERAGE('Weather Data'!F2957,'Weather Data'!F2959),0))</f>
        <v>30.60000038146973</v>
      </c>
      <c r="K2958">
        <f>IF(G2958&lt;&gt;"",MAX('DDD Model Calculations'!$D$20-'Weather Data'!G2958,0),MAX('DDD Model Calculations'!$D$20-AVERAGE('Weather Data'!G2957,'Weather Data'!G2959),0))</f>
        <v>37.100000381469727</v>
      </c>
      <c r="L2958" s="2">
        <f t="shared" si="230"/>
        <v>44596</v>
      </c>
      <c r="M2958">
        <f t="shared" si="231"/>
        <v>30280.100003816187</v>
      </c>
      <c r="N2958">
        <f t="shared" si="232"/>
        <v>31743.999983802438</v>
      </c>
      <c r="O2958">
        <f t="shared" si="233"/>
        <v>36656.200013197958</v>
      </c>
      <c r="P2958">
        <f t="shared" si="234"/>
        <v>45035.550003491342</v>
      </c>
    </row>
    <row r="2959" spans="1:16" x14ac:dyDescent="0.4">
      <c r="A2959" s="1">
        <v>2022</v>
      </c>
      <c r="B2959" s="1">
        <v>2</v>
      </c>
      <c r="C2959" s="1">
        <v>5</v>
      </c>
      <c r="D2959" s="1">
        <v>-11.30000019073486</v>
      </c>
      <c r="E2959" s="1">
        <v>-14.30000019073486</v>
      </c>
      <c r="F2959" s="1">
        <v>-18.39999961853027</v>
      </c>
      <c r="G2959" s="1">
        <v>-18.5</v>
      </c>
      <c r="H2959">
        <f>IF(D2959&lt;&gt;"",MAX('DDD Model Calculations'!$D$20-'Weather Data'!D2959,0),MAX('DDD Model Calculations'!$D$20-AVERAGE('Weather Data'!D2958,'Weather Data'!D2960),0))</f>
        <v>29.30000019073486</v>
      </c>
      <c r="I2959">
        <f>IF(E2959&lt;&gt;"",MAX('DDD Model Calculations'!$D$20-'Weather Data'!E2959,0),MAX('DDD Model Calculations'!$D$20-AVERAGE('Weather Data'!E2958,'Weather Data'!E2960),0))</f>
        <v>32.300000190734863</v>
      </c>
      <c r="J2959">
        <f>IF(F2959&lt;&gt;"",MAX('DDD Model Calculations'!$D$20-'Weather Data'!F2959,0),MAX('DDD Model Calculations'!$D$20-AVERAGE('Weather Data'!F2958,'Weather Data'!F2960),0))</f>
        <v>36.399999618530273</v>
      </c>
      <c r="K2959">
        <f>IF(G2959&lt;&gt;"",MAX('DDD Model Calculations'!$D$20-'Weather Data'!G2959,0),MAX('DDD Model Calculations'!$D$20-AVERAGE('Weather Data'!G2958,'Weather Data'!G2960),0))</f>
        <v>36.5</v>
      </c>
      <c r="L2959" s="2">
        <f t="shared" si="230"/>
        <v>44597</v>
      </c>
      <c r="M2959">
        <f t="shared" si="231"/>
        <v>30309.400004006922</v>
      </c>
      <c r="N2959">
        <f t="shared" si="232"/>
        <v>31776.299983993173</v>
      </c>
      <c r="O2959">
        <f t="shared" si="233"/>
        <v>36692.600012816489</v>
      </c>
      <c r="P2959">
        <f t="shared" si="234"/>
        <v>45072.050003491342</v>
      </c>
    </row>
    <row r="2960" spans="1:16" x14ac:dyDescent="0.4">
      <c r="A2960" s="1">
        <v>2022</v>
      </c>
      <c r="B2960" s="1">
        <v>2</v>
      </c>
      <c r="C2960" s="1">
        <v>6</v>
      </c>
      <c r="D2960" s="1">
        <v>-3.7000000476837158</v>
      </c>
      <c r="E2960" s="1">
        <v>-7.5</v>
      </c>
      <c r="F2960" s="1">
        <v>-14.80000019073486</v>
      </c>
      <c r="G2960" s="1">
        <v>-13.30000019073486</v>
      </c>
      <c r="H2960">
        <f>IF(D2960&lt;&gt;"",MAX('DDD Model Calculations'!$D$20-'Weather Data'!D2960,0),MAX('DDD Model Calculations'!$D$20-AVERAGE('Weather Data'!D2959,'Weather Data'!D2961),0))</f>
        <v>21.700000047683716</v>
      </c>
      <c r="I2960">
        <f>IF(E2960&lt;&gt;"",MAX('DDD Model Calculations'!$D$20-'Weather Data'!E2960,0),MAX('DDD Model Calculations'!$D$20-AVERAGE('Weather Data'!E2959,'Weather Data'!E2961),0))</f>
        <v>25.5</v>
      </c>
      <c r="J2960">
        <f>IF(F2960&lt;&gt;"",MAX('DDD Model Calculations'!$D$20-'Weather Data'!F2960,0),MAX('DDD Model Calculations'!$D$20-AVERAGE('Weather Data'!F2959,'Weather Data'!F2961),0))</f>
        <v>32.800000190734863</v>
      </c>
      <c r="K2960">
        <f>IF(G2960&lt;&gt;"",MAX('DDD Model Calculations'!$D$20-'Weather Data'!G2960,0),MAX('DDD Model Calculations'!$D$20-AVERAGE('Weather Data'!G2959,'Weather Data'!G2961),0))</f>
        <v>31.30000019073486</v>
      </c>
      <c r="L2960" s="2">
        <f t="shared" si="230"/>
        <v>44598</v>
      </c>
      <c r="M2960">
        <f t="shared" si="231"/>
        <v>30331.100004054606</v>
      </c>
      <c r="N2960">
        <f t="shared" si="232"/>
        <v>31801.799983993173</v>
      </c>
      <c r="O2960">
        <f t="shared" si="233"/>
        <v>36725.400013007224</v>
      </c>
      <c r="P2960">
        <f t="shared" si="234"/>
        <v>45103.350003682077</v>
      </c>
    </row>
    <row r="2961" spans="1:16" x14ac:dyDescent="0.4">
      <c r="A2961" s="1">
        <v>2022</v>
      </c>
      <c r="B2961" s="1">
        <v>2</v>
      </c>
      <c r="C2961" s="1">
        <v>7</v>
      </c>
      <c r="D2961" s="1">
        <v>1.1000000238418579</v>
      </c>
      <c r="E2961" s="1">
        <v>-3.4000000953674321</v>
      </c>
      <c r="F2961" s="1">
        <v>-6.9000000953674316</v>
      </c>
      <c r="G2961" s="1">
        <v>-18.60000038146973</v>
      </c>
      <c r="H2961">
        <f>IF(D2961&lt;&gt;"",MAX('DDD Model Calculations'!$D$20-'Weather Data'!D2961,0),MAX('DDD Model Calculations'!$D$20-AVERAGE('Weather Data'!D2960,'Weather Data'!D2962),0))</f>
        <v>16.899999976158142</v>
      </c>
      <c r="I2961">
        <f>IF(E2961&lt;&gt;"",MAX('DDD Model Calculations'!$D$20-'Weather Data'!E2961,0),MAX('DDD Model Calculations'!$D$20-AVERAGE('Weather Data'!E2960,'Weather Data'!E2962),0))</f>
        <v>21.400000095367432</v>
      </c>
      <c r="J2961">
        <f>IF(F2961&lt;&gt;"",MAX('DDD Model Calculations'!$D$20-'Weather Data'!F2961,0),MAX('DDD Model Calculations'!$D$20-AVERAGE('Weather Data'!F2960,'Weather Data'!F2962),0))</f>
        <v>24.900000095367432</v>
      </c>
      <c r="K2961">
        <f>IF(G2961&lt;&gt;"",MAX('DDD Model Calculations'!$D$20-'Weather Data'!G2961,0),MAX('DDD Model Calculations'!$D$20-AVERAGE('Weather Data'!G2960,'Weather Data'!G2962),0))</f>
        <v>36.600000381469727</v>
      </c>
      <c r="L2961" s="2">
        <f t="shared" si="230"/>
        <v>44599</v>
      </c>
      <c r="M2961">
        <f t="shared" si="231"/>
        <v>30348.000004030764</v>
      </c>
      <c r="N2961">
        <f t="shared" si="232"/>
        <v>31823.19998408854</v>
      </c>
      <c r="O2961">
        <f t="shared" si="233"/>
        <v>36750.300013102591</v>
      </c>
      <c r="P2961">
        <f t="shared" si="234"/>
        <v>45139.950004063547</v>
      </c>
    </row>
    <row r="2962" spans="1:16" x14ac:dyDescent="0.4">
      <c r="A2962" s="1">
        <v>2022</v>
      </c>
      <c r="B2962" s="1">
        <v>2</v>
      </c>
      <c r="C2962" s="1">
        <v>8</v>
      </c>
      <c r="D2962" s="1">
        <v>-3</v>
      </c>
      <c r="E2962" s="1">
        <v>-6.4000000953674316</v>
      </c>
      <c r="F2962" s="1">
        <v>-4.9000000953674316</v>
      </c>
      <c r="G2962" s="1">
        <v>-9.3000001907348633</v>
      </c>
      <c r="H2962">
        <f>IF(D2962&lt;&gt;"",MAX('DDD Model Calculations'!$D$20-'Weather Data'!D2962,0),MAX('DDD Model Calculations'!$D$20-AVERAGE('Weather Data'!D2961,'Weather Data'!D2963),0))</f>
        <v>21</v>
      </c>
      <c r="I2962">
        <f>IF(E2962&lt;&gt;"",MAX('DDD Model Calculations'!$D$20-'Weather Data'!E2962,0),MAX('DDD Model Calculations'!$D$20-AVERAGE('Weather Data'!E2961,'Weather Data'!E2963),0))</f>
        <v>24.400000095367432</v>
      </c>
      <c r="J2962">
        <f>IF(F2962&lt;&gt;"",MAX('DDD Model Calculations'!$D$20-'Weather Data'!F2962,0),MAX('DDD Model Calculations'!$D$20-AVERAGE('Weather Data'!F2961,'Weather Data'!F2963),0))</f>
        <v>22.900000095367432</v>
      </c>
      <c r="K2962">
        <f>IF(G2962&lt;&gt;"",MAX('DDD Model Calculations'!$D$20-'Weather Data'!G2962,0),MAX('DDD Model Calculations'!$D$20-AVERAGE('Weather Data'!G2961,'Weather Data'!G2963),0))</f>
        <v>27.300000190734863</v>
      </c>
      <c r="L2962" s="2">
        <f t="shared" si="230"/>
        <v>44600</v>
      </c>
      <c r="M2962">
        <f t="shared" si="231"/>
        <v>30369.000004030764</v>
      </c>
      <c r="N2962">
        <f t="shared" si="232"/>
        <v>31847.599984183908</v>
      </c>
      <c r="O2962">
        <f t="shared" si="233"/>
        <v>36773.200013197958</v>
      </c>
      <c r="P2962">
        <f t="shared" si="234"/>
        <v>45167.250004254282</v>
      </c>
    </row>
    <row r="2963" spans="1:16" x14ac:dyDescent="0.4">
      <c r="A2963" s="1">
        <v>2022</v>
      </c>
      <c r="B2963" s="1">
        <v>2</v>
      </c>
      <c r="C2963" s="1">
        <v>9</v>
      </c>
      <c r="D2963" s="1">
        <v>0.30000001192092901</v>
      </c>
      <c r="E2963" s="1">
        <v>-1.700000047683716</v>
      </c>
      <c r="F2963" s="1">
        <v>-7.0999999046325684</v>
      </c>
      <c r="G2963" s="1">
        <v>-6.9000000953674316</v>
      </c>
      <c r="H2963">
        <f>IF(D2963&lt;&gt;"",MAX('DDD Model Calculations'!$D$20-'Weather Data'!D2963,0),MAX('DDD Model Calculations'!$D$20-AVERAGE('Weather Data'!D2962,'Weather Data'!D2964),0))</f>
        <v>17.699999988079071</v>
      </c>
      <c r="I2963">
        <f>IF(E2963&lt;&gt;"",MAX('DDD Model Calculations'!$D$20-'Weather Data'!E2963,0),MAX('DDD Model Calculations'!$D$20-AVERAGE('Weather Data'!E2962,'Weather Data'!E2964),0))</f>
        <v>19.700000047683716</v>
      </c>
      <c r="J2963">
        <f>IF(F2963&lt;&gt;"",MAX('DDD Model Calculations'!$D$20-'Weather Data'!F2963,0),MAX('DDD Model Calculations'!$D$20-AVERAGE('Weather Data'!F2962,'Weather Data'!F2964),0))</f>
        <v>25.099999904632568</v>
      </c>
      <c r="K2963">
        <f>IF(G2963&lt;&gt;"",MAX('DDD Model Calculations'!$D$20-'Weather Data'!G2963,0),MAX('DDD Model Calculations'!$D$20-AVERAGE('Weather Data'!G2962,'Weather Data'!G2964),0))</f>
        <v>24.900000095367432</v>
      </c>
      <c r="L2963" s="2">
        <f t="shared" si="230"/>
        <v>44601</v>
      </c>
      <c r="M2963">
        <f t="shared" si="231"/>
        <v>30386.700004018843</v>
      </c>
      <c r="N2963">
        <f t="shared" si="232"/>
        <v>31867.299984231591</v>
      </c>
      <c r="O2963">
        <f t="shared" si="233"/>
        <v>36798.300013102591</v>
      </c>
      <c r="P2963">
        <f t="shared" si="234"/>
        <v>45192.150004349649</v>
      </c>
    </row>
    <row r="2964" spans="1:16" x14ac:dyDescent="0.4">
      <c r="A2964" s="1">
        <v>2022</v>
      </c>
      <c r="B2964" s="1">
        <v>2</v>
      </c>
      <c r="C2964" s="1">
        <v>10</v>
      </c>
      <c r="D2964" s="1">
        <v>1</v>
      </c>
      <c r="E2964" s="1">
        <v>-0.60000002384185791</v>
      </c>
      <c r="F2964" s="1">
        <v>0.40000000596046448</v>
      </c>
      <c r="G2964" s="1">
        <v>-11.89999961853027</v>
      </c>
      <c r="H2964">
        <f>IF(D2964&lt;&gt;"",MAX('DDD Model Calculations'!$D$20-'Weather Data'!D2964,0),MAX('DDD Model Calculations'!$D$20-AVERAGE('Weather Data'!D2963,'Weather Data'!D2965),0))</f>
        <v>17</v>
      </c>
      <c r="I2964">
        <f>IF(E2964&lt;&gt;"",MAX('DDD Model Calculations'!$D$20-'Weather Data'!E2964,0),MAX('DDD Model Calculations'!$D$20-AVERAGE('Weather Data'!E2963,'Weather Data'!E2965),0))</f>
        <v>18.600000023841858</v>
      </c>
      <c r="J2964">
        <f>IF(F2964&lt;&gt;"",MAX('DDD Model Calculations'!$D$20-'Weather Data'!F2964,0),MAX('DDD Model Calculations'!$D$20-AVERAGE('Weather Data'!F2963,'Weather Data'!F2965),0))</f>
        <v>17.599999994039536</v>
      </c>
      <c r="K2964">
        <f>IF(G2964&lt;&gt;"",MAX('DDD Model Calculations'!$D$20-'Weather Data'!G2964,0),MAX('DDD Model Calculations'!$D$20-AVERAGE('Weather Data'!G2963,'Weather Data'!G2965),0))</f>
        <v>29.89999961853027</v>
      </c>
      <c r="L2964" s="2">
        <f t="shared" si="230"/>
        <v>44602</v>
      </c>
      <c r="M2964">
        <f t="shared" si="231"/>
        <v>30403.700004018843</v>
      </c>
      <c r="N2964">
        <f t="shared" si="232"/>
        <v>31885.899984255433</v>
      </c>
      <c r="O2964">
        <f t="shared" si="233"/>
        <v>36815.900013096631</v>
      </c>
      <c r="P2964">
        <f t="shared" si="234"/>
        <v>45222.050003968179</v>
      </c>
    </row>
    <row r="2965" spans="1:16" x14ac:dyDescent="0.4">
      <c r="A2965" s="1">
        <v>2022</v>
      </c>
      <c r="B2965" s="1">
        <v>2</v>
      </c>
      <c r="C2965" s="1">
        <v>11</v>
      </c>
      <c r="D2965" s="1">
        <v>1.1000000238418579</v>
      </c>
      <c r="E2965" s="1">
        <v>-0.40000000596046448</v>
      </c>
      <c r="F2965" s="1">
        <v>1.5</v>
      </c>
      <c r="G2965" s="1">
        <v>-13.5</v>
      </c>
      <c r="H2965">
        <f>IF(D2965&lt;&gt;"",MAX('DDD Model Calculations'!$D$20-'Weather Data'!D2965,0),MAX('DDD Model Calculations'!$D$20-AVERAGE('Weather Data'!D2964,'Weather Data'!D2966),0))</f>
        <v>16.899999976158142</v>
      </c>
      <c r="I2965">
        <f>IF(E2965&lt;&gt;"",MAX('DDD Model Calculations'!$D$20-'Weather Data'!E2965,0),MAX('DDD Model Calculations'!$D$20-AVERAGE('Weather Data'!E2964,'Weather Data'!E2966),0))</f>
        <v>18.400000005960464</v>
      </c>
      <c r="J2965">
        <f>IF(F2965&lt;&gt;"",MAX('DDD Model Calculations'!$D$20-'Weather Data'!F2965,0),MAX('DDD Model Calculations'!$D$20-AVERAGE('Weather Data'!F2964,'Weather Data'!F2966),0))</f>
        <v>16.5</v>
      </c>
      <c r="K2965">
        <f>IF(G2965&lt;&gt;"",MAX('DDD Model Calculations'!$D$20-'Weather Data'!G2965,0),MAX('DDD Model Calculations'!$D$20-AVERAGE('Weather Data'!G2964,'Weather Data'!G2966),0))</f>
        <v>31.5</v>
      </c>
      <c r="L2965" s="2">
        <f t="shared" si="230"/>
        <v>44603</v>
      </c>
      <c r="M2965">
        <f t="shared" si="231"/>
        <v>30420.600003995001</v>
      </c>
      <c r="N2965">
        <f t="shared" si="232"/>
        <v>31904.299984261394</v>
      </c>
      <c r="O2965">
        <f t="shared" si="233"/>
        <v>36832.400013096631</v>
      </c>
      <c r="P2965">
        <f t="shared" si="234"/>
        <v>45253.550003968179</v>
      </c>
    </row>
    <row r="2966" spans="1:16" x14ac:dyDescent="0.4">
      <c r="A2966" s="1">
        <v>2022</v>
      </c>
      <c r="B2966" s="1">
        <v>2</v>
      </c>
      <c r="C2966" s="1">
        <v>12</v>
      </c>
      <c r="D2966" s="1">
        <v>-5.5</v>
      </c>
      <c r="E2966" s="1">
        <v>-5.6999998092651367</v>
      </c>
      <c r="F2966" s="1">
        <v>-8.3999996185302734</v>
      </c>
      <c r="G2966" s="1">
        <v>-25.5</v>
      </c>
      <c r="H2966">
        <f>IF(D2966&lt;&gt;"",MAX('DDD Model Calculations'!$D$20-'Weather Data'!D2966,0),MAX('DDD Model Calculations'!$D$20-AVERAGE('Weather Data'!D2965,'Weather Data'!D2967),0))</f>
        <v>23.5</v>
      </c>
      <c r="I2966">
        <f>IF(E2966&lt;&gt;"",MAX('DDD Model Calculations'!$D$20-'Weather Data'!E2966,0),MAX('DDD Model Calculations'!$D$20-AVERAGE('Weather Data'!E2965,'Weather Data'!E2967),0))</f>
        <v>23.699999809265137</v>
      </c>
      <c r="J2966">
        <f>IF(F2966&lt;&gt;"",MAX('DDD Model Calculations'!$D$20-'Weather Data'!F2966,0),MAX('DDD Model Calculations'!$D$20-AVERAGE('Weather Data'!F2965,'Weather Data'!F2967),0))</f>
        <v>26.399999618530273</v>
      </c>
      <c r="K2966">
        <f>IF(G2966&lt;&gt;"",MAX('DDD Model Calculations'!$D$20-'Weather Data'!G2966,0),MAX('DDD Model Calculations'!$D$20-AVERAGE('Weather Data'!G2965,'Weather Data'!G2967),0))</f>
        <v>43.5</v>
      </c>
      <c r="L2966" s="2">
        <f t="shared" si="230"/>
        <v>44604</v>
      </c>
      <c r="M2966">
        <f t="shared" si="231"/>
        <v>30444.100003995001</v>
      </c>
      <c r="N2966">
        <f t="shared" si="232"/>
        <v>31927.999984070659</v>
      </c>
      <c r="O2966">
        <f t="shared" si="233"/>
        <v>36858.800012715161</v>
      </c>
      <c r="P2966">
        <f t="shared" si="234"/>
        <v>45297.050003968179</v>
      </c>
    </row>
    <row r="2967" spans="1:16" x14ac:dyDescent="0.4">
      <c r="A2967" s="1">
        <v>2022</v>
      </c>
      <c r="B2967" s="1">
        <v>2</v>
      </c>
      <c r="C2967" s="1">
        <v>13</v>
      </c>
      <c r="D2967" s="1">
        <v>-12.89999961853027</v>
      </c>
      <c r="E2967" s="1">
        <v>-12.60000038146973</v>
      </c>
      <c r="F2967" s="1">
        <v>-19</v>
      </c>
      <c r="G2967" s="1">
        <v>-26.89999961853027</v>
      </c>
      <c r="H2967">
        <f>IF(D2967&lt;&gt;"",MAX('DDD Model Calculations'!$D$20-'Weather Data'!D2967,0),MAX('DDD Model Calculations'!$D$20-AVERAGE('Weather Data'!D2966,'Weather Data'!D2968),0))</f>
        <v>30.89999961853027</v>
      </c>
      <c r="I2967">
        <f>IF(E2967&lt;&gt;"",MAX('DDD Model Calculations'!$D$20-'Weather Data'!E2967,0),MAX('DDD Model Calculations'!$D$20-AVERAGE('Weather Data'!E2966,'Weather Data'!E2968),0))</f>
        <v>30.60000038146973</v>
      </c>
      <c r="J2967">
        <f>IF(F2967&lt;&gt;"",MAX('DDD Model Calculations'!$D$20-'Weather Data'!F2967,0),MAX('DDD Model Calculations'!$D$20-AVERAGE('Weather Data'!F2966,'Weather Data'!F2968),0))</f>
        <v>37</v>
      </c>
      <c r="K2967">
        <f>IF(G2967&lt;&gt;"",MAX('DDD Model Calculations'!$D$20-'Weather Data'!G2967,0),MAX('DDD Model Calculations'!$D$20-AVERAGE('Weather Data'!G2966,'Weather Data'!G2968),0))</f>
        <v>44.899999618530273</v>
      </c>
      <c r="L2967" s="2">
        <f t="shared" si="230"/>
        <v>44605</v>
      </c>
      <c r="M2967">
        <f t="shared" si="231"/>
        <v>30475.000003613532</v>
      </c>
      <c r="N2967">
        <f t="shared" si="232"/>
        <v>31958.599984452128</v>
      </c>
      <c r="O2967">
        <f t="shared" si="233"/>
        <v>36895.800012715161</v>
      </c>
      <c r="P2967">
        <f t="shared" si="234"/>
        <v>45341.950003586709</v>
      </c>
    </row>
    <row r="2968" spans="1:16" x14ac:dyDescent="0.4">
      <c r="A2968" s="1">
        <v>2022</v>
      </c>
      <c r="B2968" s="1">
        <v>2</v>
      </c>
      <c r="C2968" s="1">
        <v>14</v>
      </c>
      <c r="D2968" s="1">
        <v>-13.10000038146973</v>
      </c>
      <c r="E2968" s="1">
        <v>-15.60000038146973</v>
      </c>
      <c r="F2968" s="1">
        <v>-19.60000038146973</v>
      </c>
      <c r="G2968" s="1">
        <v>-18.79999923706055</v>
      </c>
      <c r="H2968">
        <f>IF(D2968&lt;&gt;"",MAX('DDD Model Calculations'!$D$20-'Weather Data'!D2968,0),MAX('DDD Model Calculations'!$D$20-AVERAGE('Weather Data'!D2967,'Weather Data'!D2969),0))</f>
        <v>31.10000038146973</v>
      </c>
      <c r="I2968">
        <f>IF(E2968&lt;&gt;"",MAX('DDD Model Calculations'!$D$20-'Weather Data'!E2968,0),MAX('DDD Model Calculations'!$D$20-AVERAGE('Weather Data'!E2967,'Weather Data'!E2969),0))</f>
        <v>33.600000381469727</v>
      </c>
      <c r="J2968">
        <f>IF(F2968&lt;&gt;"",MAX('DDD Model Calculations'!$D$20-'Weather Data'!F2968,0),MAX('DDD Model Calculations'!$D$20-AVERAGE('Weather Data'!F2967,'Weather Data'!F2969),0))</f>
        <v>37.600000381469727</v>
      </c>
      <c r="K2968">
        <f>IF(G2968&lt;&gt;"",MAX('DDD Model Calculations'!$D$20-'Weather Data'!G2968,0),MAX('DDD Model Calculations'!$D$20-AVERAGE('Weather Data'!G2967,'Weather Data'!G2969),0))</f>
        <v>36.799999237060547</v>
      </c>
      <c r="L2968" s="2">
        <f t="shared" si="230"/>
        <v>44606</v>
      </c>
      <c r="M2968">
        <f t="shared" si="231"/>
        <v>30506.100003995001</v>
      </c>
      <c r="N2968">
        <f t="shared" si="232"/>
        <v>31992.199984833598</v>
      </c>
      <c r="O2968">
        <f t="shared" si="233"/>
        <v>36933.400013096631</v>
      </c>
      <c r="P2968">
        <f t="shared" si="234"/>
        <v>45378.75000282377</v>
      </c>
    </row>
    <row r="2969" spans="1:16" x14ac:dyDescent="0.4">
      <c r="A2969" s="1">
        <v>2022</v>
      </c>
      <c r="B2969" s="1">
        <v>2</v>
      </c>
      <c r="C2969" s="1">
        <v>15</v>
      </c>
      <c r="D2969" s="1">
        <v>-7.3000001907348633</v>
      </c>
      <c r="E2969" s="1">
        <v>-8.6000003814697266</v>
      </c>
      <c r="F2969" s="1">
        <v>-14.10000038146973</v>
      </c>
      <c r="G2969" s="1">
        <v>-18</v>
      </c>
      <c r="H2969">
        <f>IF(D2969&lt;&gt;"",MAX('DDD Model Calculations'!$D$20-'Weather Data'!D2969,0),MAX('DDD Model Calculations'!$D$20-AVERAGE('Weather Data'!D2968,'Weather Data'!D2970),0))</f>
        <v>25.300000190734863</v>
      </c>
      <c r="I2969">
        <f>IF(E2969&lt;&gt;"",MAX('DDD Model Calculations'!$D$20-'Weather Data'!E2969,0),MAX('DDD Model Calculations'!$D$20-AVERAGE('Weather Data'!E2968,'Weather Data'!E2970),0))</f>
        <v>26.600000381469727</v>
      </c>
      <c r="J2969">
        <f>IF(F2969&lt;&gt;"",MAX('DDD Model Calculations'!$D$20-'Weather Data'!F2969,0),MAX('DDD Model Calculations'!$D$20-AVERAGE('Weather Data'!F2968,'Weather Data'!F2970),0))</f>
        <v>32.100000381469727</v>
      </c>
      <c r="K2969">
        <f>IF(G2969&lt;&gt;"",MAX('DDD Model Calculations'!$D$20-'Weather Data'!G2969,0),MAX('DDD Model Calculations'!$D$20-AVERAGE('Weather Data'!G2968,'Weather Data'!G2970),0))</f>
        <v>36</v>
      </c>
      <c r="L2969" s="2">
        <f t="shared" si="230"/>
        <v>44607</v>
      </c>
      <c r="M2969">
        <f t="shared" si="231"/>
        <v>30531.400004185736</v>
      </c>
      <c r="N2969">
        <f t="shared" si="232"/>
        <v>32018.799985215068</v>
      </c>
      <c r="O2969">
        <f t="shared" si="233"/>
        <v>36965.5000134781</v>
      </c>
      <c r="P2969">
        <f t="shared" si="234"/>
        <v>45414.75000282377</v>
      </c>
    </row>
    <row r="2970" spans="1:16" x14ac:dyDescent="0.4">
      <c r="A2970" s="1">
        <v>2022</v>
      </c>
      <c r="B2970" s="1">
        <v>2</v>
      </c>
      <c r="C2970" s="1">
        <v>16</v>
      </c>
      <c r="D2970" s="1">
        <v>3.5</v>
      </c>
      <c r="E2970" s="1">
        <v>0.20000000298023221</v>
      </c>
      <c r="F2970" s="1">
        <v>-4.3000001907348633</v>
      </c>
      <c r="G2970" s="1">
        <v>-9</v>
      </c>
      <c r="H2970">
        <f>IF(D2970&lt;&gt;"",MAX('DDD Model Calculations'!$D$20-'Weather Data'!D2970,0),MAX('DDD Model Calculations'!$D$20-AVERAGE('Weather Data'!D2969,'Weather Data'!D2971),0))</f>
        <v>14.5</v>
      </c>
      <c r="I2970">
        <f>IF(E2970&lt;&gt;"",MAX('DDD Model Calculations'!$D$20-'Weather Data'!E2970,0),MAX('DDD Model Calculations'!$D$20-AVERAGE('Weather Data'!E2969,'Weather Data'!E2971),0))</f>
        <v>17.799999997019768</v>
      </c>
      <c r="J2970">
        <f>IF(F2970&lt;&gt;"",MAX('DDD Model Calculations'!$D$20-'Weather Data'!F2970,0),MAX('DDD Model Calculations'!$D$20-AVERAGE('Weather Data'!F2969,'Weather Data'!F2971),0))</f>
        <v>22.300000190734863</v>
      </c>
      <c r="K2970">
        <f>IF(G2970&lt;&gt;"",MAX('DDD Model Calculations'!$D$20-'Weather Data'!G2970,0),MAX('DDD Model Calculations'!$D$20-AVERAGE('Weather Data'!G2969,'Weather Data'!G2971),0))</f>
        <v>27</v>
      </c>
      <c r="L2970" s="2">
        <f t="shared" si="230"/>
        <v>44608</v>
      </c>
      <c r="M2970">
        <f t="shared" si="231"/>
        <v>30545.900004185736</v>
      </c>
      <c r="N2970">
        <f t="shared" si="232"/>
        <v>32036.599985212088</v>
      </c>
      <c r="O2970">
        <f t="shared" si="233"/>
        <v>36987.800013668835</v>
      </c>
      <c r="P2970">
        <f t="shared" si="234"/>
        <v>45441.75000282377</v>
      </c>
    </row>
    <row r="2971" spans="1:16" x14ac:dyDescent="0.4">
      <c r="A2971" s="1">
        <v>2022</v>
      </c>
      <c r="B2971" s="1">
        <v>2</v>
      </c>
      <c r="C2971" s="1">
        <v>17</v>
      </c>
      <c r="D2971" s="1">
        <v>1</v>
      </c>
      <c r="E2971" s="1">
        <v>0.5</v>
      </c>
      <c r="F2971" s="1">
        <v>-0.5</v>
      </c>
      <c r="G2971" s="1">
        <v>-23.10000038146973</v>
      </c>
      <c r="H2971">
        <f>IF(D2971&lt;&gt;"",MAX('DDD Model Calculations'!$D$20-'Weather Data'!D2971,0),MAX('DDD Model Calculations'!$D$20-AVERAGE('Weather Data'!D2970,'Weather Data'!D2972),0))</f>
        <v>17</v>
      </c>
      <c r="I2971">
        <f>IF(E2971&lt;&gt;"",MAX('DDD Model Calculations'!$D$20-'Weather Data'!E2971,0),MAX('DDD Model Calculations'!$D$20-AVERAGE('Weather Data'!E2970,'Weather Data'!E2972),0))</f>
        <v>17.5</v>
      </c>
      <c r="J2971">
        <f>IF(F2971&lt;&gt;"",MAX('DDD Model Calculations'!$D$20-'Weather Data'!F2971,0),MAX('DDD Model Calculations'!$D$20-AVERAGE('Weather Data'!F2970,'Weather Data'!F2972),0))</f>
        <v>18.5</v>
      </c>
      <c r="K2971">
        <f>IF(G2971&lt;&gt;"",MAX('DDD Model Calculations'!$D$20-'Weather Data'!G2971,0),MAX('DDD Model Calculations'!$D$20-AVERAGE('Weather Data'!G2970,'Weather Data'!G2972),0))</f>
        <v>41.100000381469727</v>
      </c>
      <c r="L2971" s="2">
        <f t="shared" si="230"/>
        <v>44609</v>
      </c>
      <c r="M2971">
        <f t="shared" si="231"/>
        <v>30562.900004185736</v>
      </c>
      <c r="N2971">
        <f t="shared" si="232"/>
        <v>32054.099985212088</v>
      </c>
      <c r="O2971">
        <f t="shared" si="233"/>
        <v>37006.300013668835</v>
      </c>
      <c r="P2971">
        <f t="shared" si="234"/>
        <v>45482.85000320524</v>
      </c>
    </row>
    <row r="2972" spans="1:16" x14ac:dyDescent="0.4">
      <c r="A2972" s="1">
        <v>2022</v>
      </c>
      <c r="B2972" s="1">
        <v>2</v>
      </c>
      <c r="C2972" s="1">
        <v>18</v>
      </c>
      <c r="D2972" s="1">
        <v>-7.6999998092651367</v>
      </c>
      <c r="E2972" s="1">
        <v>-6.5999999046325684</v>
      </c>
      <c r="F2972" s="1">
        <v>-12.39999961853027</v>
      </c>
      <c r="G2972" s="1">
        <v>-22.60000038146973</v>
      </c>
      <c r="H2972">
        <f>IF(D2972&lt;&gt;"",MAX('DDD Model Calculations'!$D$20-'Weather Data'!D2972,0),MAX('DDD Model Calculations'!$D$20-AVERAGE('Weather Data'!D2971,'Weather Data'!D2973),0))</f>
        <v>25.699999809265137</v>
      </c>
      <c r="I2972">
        <f>IF(E2972&lt;&gt;"",MAX('DDD Model Calculations'!$D$20-'Weather Data'!E2972,0),MAX('DDD Model Calculations'!$D$20-AVERAGE('Weather Data'!E2971,'Weather Data'!E2973),0))</f>
        <v>24.599999904632568</v>
      </c>
      <c r="J2972">
        <f>IF(F2972&lt;&gt;"",MAX('DDD Model Calculations'!$D$20-'Weather Data'!F2972,0),MAX('DDD Model Calculations'!$D$20-AVERAGE('Weather Data'!F2971,'Weather Data'!F2973),0))</f>
        <v>30.39999961853027</v>
      </c>
      <c r="K2972">
        <f>IF(G2972&lt;&gt;"",MAX('DDD Model Calculations'!$D$20-'Weather Data'!G2972,0),MAX('DDD Model Calculations'!$D$20-AVERAGE('Weather Data'!G2971,'Weather Data'!G2973),0))</f>
        <v>40.600000381469727</v>
      </c>
      <c r="L2972" s="2">
        <f t="shared" si="230"/>
        <v>44610</v>
      </c>
      <c r="M2972">
        <f t="shared" si="231"/>
        <v>30588.600003995001</v>
      </c>
      <c r="N2972">
        <f t="shared" si="232"/>
        <v>32078.69998511672</v>
      </c>
      <c r="O2972">
        <f t="shared" si="233"/>
        <v>37036.700013287365</v>
      </c>
      <c r="P2972">
        <f t="shared" si="234"/>
        <v>45523.450003586709</v>
      </c>
    </row>
    <row r="2973" spans="1:16" x14ac:dyDescent="0.4">
      <c r="A2973" s="1">
        <v>2022</v>
      </c>
      <c r="B2973" s="1">
        <v>2</v>
      </c>
      <c r="C2973" s="1">
        <v>19</v>
      </c>
      <c r="D2973" s="1">
        <v>-6.6999998092651367</v>
      </c>
      <c r="E2973" s="1">
        <v>-6.9000000953674316</v>
      </c>
      <c r="F2973" s="1">
        <v>-9.1000003814697266</v>
      </c>
      <c r="G2973" s="1">
        <v>-15.39999961853027</v>
      </c>
      <c r="H2973">
        <f>IF(D2973&lt;&gt;"",MAX('DDD Model Calculations'!$D$20-'Weather Data'!D2973,0),MAX('DDD Model Calculations'!$D$20-AVERAGE('Weather Data'!D2972,'Weather Data'!D2974),0))</f>
        <v>24.699999809265137</v>
      </c>
      <c r="I2973">
        <f>IF(E2973&lt;&gt;"",MAX('DDD Model Calculations'!$D$20-'Weather Data'!E2973,0),MAX('DDD Model Calculations'!$D$20-AVERAGE('Weather Data'!E2972,'Weather Data'!E2974),0))</f>
        <v>24.900000095367432</v>
      </c>
      <c r="J2973">
        <f>IF(F2973&lt;&gt;"",MAX('DDD Model Calculations'!$D$20-'Weather Data'!F2973,0),MAX('DDD Model Calculations'!$D$20-AVERAGE('Weather Data'!F2972,'Weather Data'!F2974),0))</f>
        <v>27.100000381469727</v>
      </c>
      <c r="K2973">
        <f>IF(G2973&lt;&gt;"",MAX('DDD Model Calculations'!$D$20-'Weather Data'!G2973,0),MAX('DDD Model Calculations'!$D$20-AVERAGE('Weather Data'!G2972,'Weather Data'!G2974),0))</f>
        <v>33.399999618530273</v>
      </c>
      <c r="L2973" s="2">
        <f t="shared" si="230"/>
        <v>44611</v>
      </c>
      <c r="M2973">
        <f t="shared" si="231"/>
        <v>30613.300003804266</v>
      </c>
      <c r="N2973">
        <f t="shared" si="232"/>
        <v>32103.599985212088</v>
      </c>
      <c r="O2973">
        <f t="shared" si="233"/>
        <v>37063.800013668835</v>
      </c>
      <c r="P2973">
        <f t="shared" si="234"/>
        <v>45556.85000320524</v>
      </c>
    </row>
    <row r="2974" spans="1:16" x14ac:dyDescent="0.4">
      <c r="A2974" s="1">
        <v>2022</v>
      </c>
      <c r="B2974" s="1">
        <v>2</v>
      </c>
      <c r="C2974" s="1">
        <v>20</v>
      </c>
      <c r="D2974" s="1">
        <v>-1.299999952316284</v>
      </c>
      <c r="E2974" s="1">
        <v>-2.5999999046325679</v>
      </c>
      <c r="F2974" s="1">
        <v>-8.3999996185302734</v>
      </c>
      <c r="G2974" s="1">
        <v>-9.8000001907348633</v>
      </c>
      <c r="H2974">
        <f>IF(D2974&lt;&gt;"",MAX('DDD Model Calculations'!$D$20-'Weather Data'!D2974,0),MAX('DDD Model Calculations'!$D$20-AVERAGE('Weather Data'!D2973,'Weather Data'!D2975),0))</f>
        <v>19.299999952316284</v>
      </c>
      <c r="I2974">
        <f>IF(E2974&lt;&gt;"",MAX('DDD Model Calculations'!$D$20-'Weather Data'!E2974,0),MAX('DDD Model Calculations'!$D$20-AVERAGE('Weather Data'!E2973,'Weather Data'!E2975),0))</f>
        <v>20.599999904632568</v>
      </c>
      <c r="J2974">
        <f>IF(F2974&lt;&gt;"",MAX('DDD Model Calculations'!$D$20-'Weather Data'!F2974,0),MAX('DDD Model Calculations'!$D$20-AVERAGE('Weather Data'!F2973,'Weather Data'!F2975),0))</f>
        <v>26.399999618530273</v>
      </c>
      <c r="K2974">
        <f>IF(G2974&lt;&gt;"",MAX('DDD Model Calculations'!$D$20-'Weather Data'!G2974,0),MAX('DDD Model Calculations'!$D$20-AVERAGE('Weather Data'!G2973,'Weather Data'!G2975),0))</f>
        <v>27.800000190734863</v>
      </c>
      <c r="L2974" s="2">
        <f t="shared" si="230"/>
        <v>44612</v>
      </c>
      <c r="M2974">
        <f t="shared" si="231"/>
        <v>30632.600003756583</v>
      </c>
      <c r="N2974">
        <f t="shared" si="232"/>
        <v>32124.19998511672</v>
      </c>
      <c r="O2974">
        <f t="shared" si="233"/>
        <v>37090.200013287365</v>
      </c>
      <c r="P2974">
        <f t="shared" si="234"/>
        <v>45584.650003395975</v>
      </c>
    </row>
    <row r="2975" spans="1:16" x14ac:dyDescent="0.4">
      <c r="A2975" s="1">
        <v>2022</v>
      </c>
      <c r="B2975" s="1">
        <v>2</v>
      </c>
      <c r="C2975" s="1">
        <v>21</v>
      </c>
      <c r="D2975" s="1">
        <v>2.7999999523162842</v>
      </c>
      <c r="E2975" s="1">
        <v>0.80000001192092896</v>
      </c>
      <c r="F2975" s="1">
        <v>-1.6000000238418579</v>
      </c>
      <c r="G2975" s="1">
        <v>-19.79999923706055</v>
      </c>
      <c r="H2975">
        <f>IF(D2975&lt;&gt;"",MAX('DDD Model Calculations'!$D$20-'Weather Data'!D2975,0),MAX('DDD Model Calculations'!$D$20-AVERAGE('Weather Data'!D2974,'Weather Data'!D2976),0))</f>
        <v>15.200000047683716</v>
      </c>
      <c r="I2975">
        <f>IF(E2975&lt;&gt;"",MAX('DDD Model Calculations'!$D$20-'Weather Data'!E2975,0),MAX('DDD Model Calculations'!$D$20-AVERAGE('Weather Data'!E2974,'Weather Data'!E2976),0))</f>
        <v>17.199999988079071</v>
      </c>
      <c r="J2975">
        <f>IF(F2975&lt;&gt;"",MAX('DDD Model Calculations'!$D$20-'Weather Data'!F2975,0),MAX('DDD Model Calculations'!$D$20-AVERAGE('Weather Data'!F2974,'Weather Data'!F2976),0))</f>
        <v>19.600000023841858</v>
      </c>
      <c r="K2975">
        <f>IF(G2975&lt;&gt;"",MAX('DDD Model Calculations'!$D$20-'Weather Data'!G2975,0),MAX('DDD Model Calculations'!$D$20-AVERAGE('Weather Data'!G2974,'Weather Data'!G2976),0))</f>
        <v>37.799999237060547</v>
      </c>
      <c r="L2975" s="2">
        <f t="shared" si="230"/>
        <v>44613</v>
      </c>
      <c r="M2975">
        <f t="shared" si="231"/>
        <v>30647.800003804266</v>
      </c>
      <c r="N2975">
        <f t="shared" si="232"/>
        <v>32141.399985104799</v>
      </c>
      <c r="O2975">
        <f t="shared" si="233"/>
        <v>37109.800013311207</v>
      </c>
      <c r="P2975">
        <f t="shared" si="234"/>
        <v>45622.450002633035</v>
      </c>
    </row>
    <row r="2976" spans="1:16" x14ac:dyDescent="0.4">
      <c r="A2976" s="1">
        <v>2022</v>
      </c>
      <c r="B2976" s="1">
        <v>2</v>
      </c>
      <c r="C2976" s="1">
        <v>22</v>
      </c>
      <c r="D2976" s="1">
        <v>4.1999998092651367</v>
      </c>
      <c r="E2976" s="1">
        <v>5.4000000953674316</v>
      </c>
      <c r="F2976" s="1">
        <v>-4.6999998092651367</v>
      </c>
      <c r="G2976" s="1">
        <v>-17.70000076293945</v>
      </c>
      <c r="H2976">
        <f>IF(D2976&lt;&gt;"",MAX('DDD Model Calculations'!$D$20-'Weather Data'!D2976,0),MAX('DDD Model Calculations'!$D$20-AVERAGE('Weather Data'!D2975,'Weather Data'!D2977),0))</f>
        <v>13.800000190734863</v>
      </c>
      <c r="I2976">
        <f>IF(E2976&lt;&gt;"",MAX('DDD Model Calculations'!$D$20-'Weather Data'!E2976,0),MAX('DDD Model Calculations'!$D$20-AVERAGE('Weather Data'!E2975,'Weather Data'!E2977),0))</f>
        <v>12.599999904632568</v>
      </c>
      <c r="J2976">
        <f>IF(F2976&lt;&gt;"",MAX('DDD Model Calculations'!$D$20-'Weather Data'!F2976,0),MAX('DDD Model Calculations'!$D$20-AVERAGE('Weather Data'!F2975,'Weather Data'!F2977),0))</f>
        <v>22.699999809265137</v>
      </c>
      <c r="K2976">
        <f>IF(G2976&lt;&gt;"",MAX('DDD Model Calculations'!$D$20-'Weather Data'!G2976,0),MAX('DDD Model Calculations'!$D$20-AVERAGE('Weather Data'!G2975,'Weather Data'!G2977),0))</f>
        <v>35.700000762939453</v>
      </c>
      <c r="L2976" s="2">
        <f t="shared" si="230"/>
        <v>44614</v>
      </c>
      <c r="M2976">
        <f t="shared" si="231"/>
        <v>30661.600003995001</v>
      </c>
      <c r="N2976">
        <f t="shared" si="232"/>
        <v>32153.999985009432</v>
      </c>
      <c r="O2976">
        <f t="shared" si="233"/>
        <v>37132.500013120472</v>
      </c>
      <c r="P2976">
        <f t="shared" si="234"/>
        <v>45658.150003395975</v>
      </c>
    </row>
    <row r="2977" spans="1:16" x14ac:dyDescent="0.4">
      <c r="A2977" s="1">
        <v>2022</v>
      </c>
      <c r="B2977" s="1">
        <v>2</v>
      </c>
      <c r="C2977" s="1">
        <v>23</v>
      </c>
      <c r="D2977" s="1">
        <v>0</v>
      </c>
      <c r="E2977" s="1">
        <v>-5.6999998092651367</v>
      </c>
      <c r="F2977" s="1">
        <v>-7.0999999046325684</v>
      </c>
      <c r="G2977" s="1">
        <v>-21.20000076293945</v>
      </c>
      <c r="H2977">
        <f>IF(D2977&lt;&gt;"",MAX('DDD Model Calculations'!$D$20-'Weather Data'!D2977,0),MAX('DDD Model Calculations'!$D$20-AVERAGE('Weather Data'!D2976,'Weather Data'!D2978),0))</f>
        <v>18</v>
      </c>
      <c r="I2977">
        <f>IF(E2977&lt;&gt;"",MAX('DDD Model Calculations'!$D$20-'Weather Data'!E2977,0),MAX('DDD Model Calculations'!$D$20-AVERAGE('Weather Data'!E2976,'Weather Data'!E2978),0))</f>
        <v>23.699999809265137</v>
      </c>
      <c r="J2977">
        <f>IF(F2977&lt;&gt;"",MAX('DDD Model Calculations'!$D$20-'Weather Data'!F2977,0),MAX('DDD Model Calculations'!$D$20-AVERAGE('Weather Data'!F2976,'Weather Data'!F2978),0))</f>
        <v>25.099999904632568</v>
      </c>
      <c r="K2977">
        <f>IF(G2977&lt;&gt;"",MAX('DDD Model Calculations'!$D$20-'Weather Data'!G2977,0),MAX('DDD Model Calculations'!$D$20-AVERAGE('Weather Data'!G2976,'Weather Data'!G2978),0))</f>
        <v>39.200000762939453</v>
      </c>
      <c r="L2977" s="2">
        <f t="shared" si="230"/>
        <v>44615</v>
      </c>
      <c r="M2977">
        <f t="shared" si="231"/>
        <v>30679.600003995001</v>
      </c>
      <c r="N2977">
        <f t="shared" si="232"/>
        <v>32177.699984818697</v>
      </c>
      <c r="O2977">
        <f t="shared" si="233"/>
        <v>37157.600013025105</v>
      </c>
      <c r="P2977">
        <f t="shared" si="234"/>
        <v>45697.350004158914</v>
      </c>
    </row>
    <row r="2978" spans="1:16" x14ac:dyDescent="0.4">
      <c r="A2978" s="1">
        <v>2022</v>
      </c>
      <c r="B2978" s="1">
        <v>2</v>
      </c>
      <c r="C2978" s="1">
        <v>24</v>
      </c>
      <c r="D2978" s="1">
        <v>-8.3999996185302734</v>
      </c>
      <c r="E2978" s="1">
        <v>-8.3000001907348633</v>
      </c>
      <c r="F2978" s="1">
        <v>-13.89999961853027</v>
      </c>
      <c r="G2978" s="1">
        <v>-23.79999923706055</v>
      </c>
      <c r="H2978">
        <f>IF(D2978&lt;&gt;"",MAX('DDD Model Calculations'!$D$20-'Weather Data'!D2978,0),MAX('DDD Model Calculations'!$D$20-AVERAGE('Weather Data'!D2977,'Weather Data'!D2979),0))</f>
        <v>26.399999618530273</v>
      </c>
      <c r="I2978">
        <f>IF(E2978&lt;&gt;"",MAX('DDD Model Calculations'!$D$20-'Weather Data'!E2978,0),MAX('DDD Model Calculations'!$D$20-AVERAGE('Weather Data'!E2977,'Weather Data'!E2979),0))</f>
        <v>26.300000190734863</v>
      </c>
      <c r="J2978">
        <f>IF(F2978&lt;&gt;"",MAX('DDD Model Calculations'!$D$20-'Weather Data'!F2978,0),MAX('DDD Model Calculations'!$D$20-AVERAGE('Weather Data'!F2977,'Weather Data'!F2979),0))</f>
        <v>31.89999961853027</v>
      </c>
      <c r="K2978">
        <f>IF(G2978&lt;&gt;"",MAX('DDD Model Calculations'!$D$20-'Weather Data'!G2978,0),MAX('DDD Model Calculations'!$D$20-AVERAGE('Weather Data'!G2977,'Weather Data'!G2979),0))</f>
        <v>41.799999237060547</v>
      </c>
      <c r="L2978" s="2">
        <f t="shared" si="230"/>
        <v>44616</v>
      </c>
      <c r="M2978">
        <f t="shared" si="231"/>
        <v>30706.000003613532</v>
      </c>
      <c r="N2978">
        <f t="shared" si="232"/>
        <v>32203.999985009432</v>
      </c>
      <c r="O2978">
        <f t="shared" si="233"/>
        <v>37189.500012643635</v>
      </c>
      <c r="P2978">
        <f t="shared" si="234"/>
        <v>45739.150003395975</v>
      </c>
    </row>
    <row r="2979" spans="1:16" x14ac:dyDescent="0.4">
      <c r="A2979" s="1">
        <v>2022</v>
      </c>
      <c r="B2979" s="1">
        <v>2</v>
      </c>
      <c r="C2979" s="1">
        <v>25</v>
      </c>
      <c r="D2979" s="1">
        <v>-9.1999998092651367</v>
      </c>
      <c r="E2979" s="1">
        <v>-9</v>
      </c>
      <c r="F2979" s="1">
        <v>-15.19999980926514</v>
      </c>
      <c r="G2979" s="1">
        <v>-21.60000038146973</v>
      </c>
      <c r="H2979">
        <f>IF(D2979&lt;&gt;"",MAX('DDD Model Calculations'!$D$20-'Weather Data'!D2979,0),MAX('DDD Model Calculations'!$D$20-AVERAGE('Weather Data'!D2978,'Weather Data'!D2980),0))</f>
        <v>27.199999809265137</v>
      </c>
      <c r="I2979">
        <f>IF(E2979&lt;&gt;"",MAX('DDD Model Calculations'!$D$20-'Weather Data'!E2979,0),MAX('DDD Model Calculations'!$D$20-AVERAGE('Weather Data'!E2978,'Weather Data'!E2980),0))</f>
        <v>27</v>
      </c>
      <c r="J2979">
        <f>IF(F2979&lt;&gt;"",MAX('DDD Model Calculations'!$D$20-'Weather Data'!F2979,0),MAX('DDD Model Calculations'!$D$20-AVERAGE('Weather Data'!F2978,'Weather Data'!F2980),0))</f>
        <v>33.199999809265137</v>
      </c>
      <c r="K2979">
        <f>IF(G2979&lt;&gt;"",MAX('DDD Model Calculations'!$D$20-'Weather Data'!G2979,0),MAX('DDD Model Calculations'!$D$20-AVERAGE('Weather Data'!G2978,'Weather Data'!G2980),0))</f>
        <v>39.600000381469727</v>
      </c>
      <c r="L2979" s="2">
        <f t="shared" si="230"/>
        <v>44617</v>
      </c>
      <c r="M2979">
        <f t="shared" si="231"/>
        <v>30733.200003422797</v>
      </c>
      <c r="N2979">
        <f t="shared" si="232"/>
        <v>32230.999985009432</v>
      </c>
      <c r="O2979">
        <f t="shared" si="233"/>
        <v>37222.7000124529</v>
      </c>
      <c r="P2979">
        <f t="shared" si="234"/>
        <v>45778.750003777444</v>
      </c>
    </row>
    <row r="2980" spans="1:16" x14ac:dyDescent="0.4">
      <c r="A2980" s="1">
        <v>2022</v>
      </c>
      <c r="B2980" s="1">
        <v>2</v>
      </c>
      <c r="C2980" s="1">
        <v>26</v>
      </c>
      <c r="D2980" s="1">
        <v>-7.8000001907348633</v>
      </c>
      <c r="E2980" s="1">
        <v>-8.5</v>
      </c>
      <c r="F2980" s="1">
        <v>-13.39999961853027</v>
      </c>
      <c r="G2980" s="1">
        <v>-13.5</v>
      </c>
      <c r="H2980">
        <f>IF(D2980&lt;&gt;"",MAX('DDD Model Calculations'!$D$20-'Weather Data'!D2980,0),MAX('DDD Model Calculations'!$D$20-AVERAGE('Weather Data'!D2979,'Weather Data'!D2981),0))</f>
        <v>25.800000190734863</v>
      </c>
      <c r="I2980">
        <f>IF(E2980&lt;&gt;"",MAX('DDD Model Calculations'!$D$20-'Weather Data'!E2980,0),MAX('DDD Model Calculations'!$D$20-AVERAGE('Weather Data'!E2979,'Weather Data'!E2981),0))</f>
        <v>26.5</v>
      </c>
      <c r="J2980">
        <f>IF(F2980&lt;&gt;"",MAX('DDD Model Calculations'!$D$20-'Weather Data'!F2980,0),MAX('DDD Model Calculations'!$D$20-AVERAGE('Weather Data'!F2979,'Weather Data'!F2981),0))</f>
        <v>31.39999961853027</v>
      </c>
      <c r="K2980">
        <f>IF(G2980&lt;&gt;"",MAX('DDD Model Calculations'!$D$20-'Weather Data'!G2980,0),MAX('DDD Model Calculations'!$D$20-AVERAGE('Weather Data'!G2979,'Weather Data'!G2981),0))</f>
        <v>31.5</v>
      </c>
      <c r="L2980" s="2">
        <f t="shared" si="230"/>
        <v>44618</v>
      </c>
      <c r="M2980">
        <f t="shared" si="231"/>
        <v>30759.000003613532</v>
      </c>
      <c r="N2980">
        <f t="shared" si="232"/>
        <v>32257.499985009432</v>
      </c>
      <c r="O2980">
        <f t="shared" si="233"/>
        <v>37254.100012071431</v>
      </c>
      <c r="P2980">
        <f t="shared" si="234"/>
        <v>45810.250003777444</v>
      </c>
    </row>
    <row r="2981" spans="1:16" x14ac:dyDescent="0.4">
      <c r="A2981" s="1">
        <v>2022</v>
      </c>
      <c r="B2981" s="1">
        <v>2</v>
      </c>
      <c r="C2981" s="1">
        <v>27</v>
      </c>
      <c r="D2981" s="1">
        <v>-3.7999999523162842</v>
      </c>
      <c r="E2981" s="1">
        <v>-3.0999999046325679</v>
      </c>
      <c r="F2981" s="1">
        <v>-7.4000000953674316</v>
      </c>
      <c r="G2981" s="1">
        <v>-15.80000019073486</v>
      </c>
      <c r="H2981">
        <f>IF(D2981&lt;&gt;"",MAX('DDD Model Calculations'!$D$20-'Weather Data'!D2981,0),MAX('DDD Model Calculations'!$D$20-AVERAGE('Weather Data'!D2980,'Weather Data'!D2982),0))</f>
        <v>21.799999952316284</v>
      </c>
      <c r="I2981">
        <f>IF(E2981&lt;&gt;"",MAX('DDD Model Calculations'!$D$20-'Weather Data'!E2981,0),MAX('DDD Model Calculations'!$D$20-AVERAGE('Weather Data'!E2980,'Weather Data'!E2982),0))</f>
        <v>21.099999904632568</v>
      </c>
      <c r="J2981">
        <f>IF(F2981&lt;&gt;"",MAX('DDD Model Calculations'!$D$20-'Weather Data'!F2981,0),MAX('DDD Model Calculations'!$D$20-AVERAGE('Weather Data'!F2980,'Weather Data'!F2982),0))</f>
        <v>25.400000095367432</v>
      </c>
      <c r="K2981">
        <f>IF(G2981&lt;&gt;"",MAX('DDD Model Calculations'!$D$20-'Weather Data'!G2981,0),MAX('DDD Model Calculations'!$D$20-AVERAGE('Weather Data'!G2980,'Weather Data'!G2982),0))</f>
        <v>33.800000190734863</v>
      </c>
      <c r="L2981" s="2">
        <f t="shared" si="230"/>
        <v>44619</v>
      </c>
      <c r="M2981">
        <f t="shared" si="231"/>
        <v>30780.800003565848</v>
      </c>
      <c r="N2981">
        <f t="shared" si="232"/>
        <v>32278.599984914064</v>
      </c>
      <c r="O2981">
        <f t="shared" si="233"/>
        <v>37279.500012166798</v>
      </c>
      <c r="P2981">
        <f t="shared" si="234"/>
        <v>45844.050003968179</v>
      </c>
    </row>
    <row r="2982" spans="1:16" x14ac:dyDescent="0.4">
      <c r="A2982" s="1">
        <v>2022</v>
      </c>
      <c r="B2982" s="1">
        <v>2</v>
      </c>
      <c r="C2982" s="1">
        <v>28</v>
      </c>
      <c r="D2982" s="1">
        <v>-8.8000001907348633</v>
      </c>
      <c r="E2982" s="1">
        <v>-6.6999998092651367</v>
      </c>
      <c r="F2982" s="1">
        <v>-15.19999980926514</v>
      </c>
      <c r="G2982" s="1">
        <v>-15.69999980926514</v>
      </c>
      <c r="H2982">
        <f>IF(D2982&lt;&gt;"",MAX('DDD Model Calculations'!$D$20-'Weather Data'!D2982,0),MAX('DDD Model Calculations'!$D$20-AVERAGE('Weather Data'!D2981,'Weather Data'!D2983),0))</f>
        <v>26.800000190734863</v>
      </c>
      <c r="I2982">
        <f>IF(E2982&lt;&gt;"",MAX('DDD Model Calculations'!$D$20-'Weather Data'!E2982,0),MAX('DDD Model Calculations'!$D$20-AVERAGE('Weather Data'!E2981,'Weather Data'!E2983),0))</f>
        <v>24.699999809265137</v>
      </c>
      <c r="J2982">
        <f>IF(F2982&lt;&gt;"",MAX('DDD Model Calculations'!$D$20-'Weather Data'!F2982,0),MAX('DDD Model Calculations'!$D$20-AVERAGE('Weather Data'!F2981,'Weather Data'!F2983),0))</f>
        <v>33.199999809265137</v>
      </c>
      <c r="K2982">
        <f>IF(G2982&lt;&gt;"",MAX('DDD Model Calculations'!$D$20-'Weather Data'!G2982,0),MAX('DDD Model Calculations'!$D$20-AVERAGE('Weather Data'!G2981,'Weather Data'!G2983),0))</f>
        <v>33.699999809265137</v>
      </c>
      <c r="L2982" s="2">
        <f t="shared" si="230"/>
        <v>44620</v>
      </c>
      <c r="M2982">
        <f t="shared" si="231"/>
        <v>30807.600003756583</v>
      </c>
      <c r="N2982">
        <f t="shared" si="232"/>
        <v>32303.29998472333</v>
      </c>
      <c r="O2982">
        <f t="shared" si="233"/>
        <v>37312.700011976063</v>
      </c>
      <c r="P2982">
        <f t="shared" si="234"/>
        <v>45877.750003777444</v>
      </c>
    </row>
    <row r="2983" spans="1:16" x14ac:dyDescent="0.4">
      <c r="A2983" s="1">
        <v>2022</v>
      </c>
      <c r="B2983" s="1">
        <v>3</v>
      </c>
      <c r="C2983" s="1">
        <v>1</v>
      </c>
      <c r="D2983" s="1">
        <v>0.69999998807907104</v>
      </c>
      <c r="E2983" s="1">
        <v>-1.5</v>
      </c>
      <c r="F2983" s="1">
        <v>-12.80000019073486</v>
      </c>
      <c r="G2983" s="1">
        <v>-9.8000001907348633</v>
      </c>
      <c r="H2983">
        <f>IF(D2983&lt;&gt;"",MAX('DDD Model Calculations'!$D$20-'Weather Data'!D2983,0),MAX('DDD Model Calculations'!$D$20-AVERAGE('Weather Data'!D2982,'Weather Data'!D2984),0))</f>
        <v>17.300000011920929</v>
      </c>
      <c r="I2983">
        <f>IF(E2983&lt;&gt;"",MAX('DDD Model Calculations'!$D$20-'Weather Data'!E2983,0),MAX('DDD Model Calculations'!$D$20-AVERAGE('Weather Data'!E2982,'Weather Data'!E2984),0))</f>
        <v>19.5</v>
      </c>
      <c r="J2983">
        <f>IF(F2983&lt;&gt;"",MAX('DDD Model Calculations'!$D$20-'Weather Data'!F2983,0),MAX('DDD Model Calculations'!$D$20-AVERAGE('Weather Data'!F2982,'Weather Data'!F2984),0))</f>
        <v>30.80000019073486</v>
      </c>
      <c r="K2983">
        <f>IF(G2983&lt;&gt;"",MAX('DDD Model Calculations'!$D$20-'Weather Data'!G2983,0),MAX('DDD Model Calculations'!$D$20-AVERAGE('Weather Data'!G2982,'Weather Data'!G2984),0))</f>
        <v>27.800000190734863</v>
      </c>
      <c r="L2983" s="2">
        <f t="shared" si="230"/>
        <v>44621</v>
      </c>
      <c r="M2983">
        <f t="shared" si="231"/>
        <v>30824.900003768504</v>
      </c>
      <c r="N2983">
        <f t="shared" si="232"/>
        <v>32322.79998472333</v>
      </c>
      <c r="O2983">
        <f t="shared" si="233"/>
        <v>37343.500012166798</v>
      </c>
      <c r="P2983">
        <f t="shared" si="234"/>
        <v>45905.550003968179</v>
      </c>
    </row>
    <row r="2984" spans="1:16" x14ac:dyDescent="0.4">
      <c r="A2984" s="1">
        <v>2022</v>
      </c>
      <c r="B2984" s="1">
        <v>3</v>
      </c>
      <c r="C2984" s="1">
        <v>2</v>
      </c>
      <c r="D2984" s="1">
        <v>-1</v>
      </c>
      <c r="E2984" s="1">
        <v>-1.1000000238418579</v>
      </c>
      <c r="F2984" s="1">
        <v>-8.6999998092651367</v>
      </c>
      <c r="G2984" s="1">
        <v>-13.10000038146973</v>
      </c>
      <c r="H2984">
        <f>IF(D2984&lt;&gt;"",MAX('DDD Model Calculations'!$D$20-'Weather Data'!D2984,0),MAX('DDD Model Calculations'!$D$20-AVERAGE('Weather Data'!D2983,'Weather Data'!D2985),0))</f>
        <v>19</v>
      </c>
      <c r="I2984">
        <f>IF(E2984&lt;&gt;"",MAX('DDD Model Calculations'!$D$20-'Weather Data'!E2984,0),MAX('DDD Model Calculations'!$D$20-AVERAGE('Weather Data'!E2983,'Weather Data'!E2985),0))</f>
        <v>19.100000023841858</v>
      </c>
      <c r="J2984">
        <f>IF(F2984&lt;&gt;"",MAX('DDD Model Calculations'!$D$20-'Weather Data'!F2984,0),MAX('DDD Model Calculations'!$D$20-AVERAGE('Weather Data'!F2983,'Weather Data'!F2985),0))</f>
        <v>26.699999809265137</v>
      </c>
      <c r="K2984">
        <f>IF(G2984&lt;&gt;"",MAX('DDD Model Calculations'!$D$20-'Weather Data'!G2984,0),MAX('DDD Model Calculations'!$D$20-AVERAGE('Weather Data'!G2983,'Weather Data'!G2985),0))</f>
        <v>31.10000038146973</v>
      </c>
      <c r="L2984" s="2">
        <f t="shared" si="230"/>
        <v>44622</v>
      </c>
      <c r="M2984">
        <f t="shared" si="231"/>
        <v>30843.900003768504</v>
      </c>
      <c r="N2984">
        <f t="shared" si="232"/>
        <v>32341.899984747171</v>
      </c>
      <c r="O2984">
        <f t="shared" si="233"/>
        <v>37370.200011976063</v>
      </c>
      <c r="P2984">
        <f t="shared" si="234"/>
        <v>45936.650004349649</v>
      </c>
    </row>
    <row r="2985" spans="1:16" x14ac:dyDescent="0.4">
      <c r="A2985" s="1">
        <v>2022</v>
      </c>
      <c r="B2985" s="1">
        <v>3</v>
      </c>
      <c r="C2985" s="1">
        <v>3</v>
      </c>
      <c r="D2985" s="1">
        <v>-7.5</v>
      </c>
      <c r="E2985" s="1">
        <v>-8.6999998092651367</v>
      </c>
      <c r="F2985" s="1">
        <v>-13.30000019073486</v>
      </c>
      <c r="G2985" s="1">
        <v>-15.60000038146973</v>
      </c>
      <c r="H2985">
        <f>IF(D2985&lt;&gt;"",MAX('DDD Model Calculations'!$D$20-'Weather Data'!D2985,0),MAX('DDD Model Calculations'!$D$20-AVERAGE('Weather Data'!D2984,'Weather Data'!D2986),0))</f>
        <v>25.5</v>
      </c>
      <c r="I2985">
        <f>IF(E2985&lt;&gt;"",MAX('DDD Model Calculations'!$D$20-'Weather Data'!E2985,0),MAX('DDD Model Calculations'!$D$20-AVERAGE('Weather Data'!E2984,'Weather Data'!E2986),0))</f>
        <v>26.699999809265137</v>
      </c>
      <c r="J2985">
        <f>IF(F2985&lt;&gt;"",MAX('DDD Model Calculations'!$D$20-'Weather Data'!F2985,0),MAX('DDD Model Calculations'!$D$20-AVERAGE('Weather Data'!F2984,'Weather Data'!F2986),0))</f>
        <v>31.30000019073486</v>
      </c>
      <c r="K2985">
        <f>IF(G2985&lt;&gt;"",MAX('DDD Model Calculations'!$D$20-'Weather Data'!G2985,0),MAX('DDD Model Calculations'!$D$20-AVERAGE('Weather Data'!G2984,'Weather Data'!G2986),0))</f>
        <v>33.600000381469727</v>
      </c>
      <c r="L2985" s="2">
        <f t="shared" si="230"/>
        <v>44623</v>
      </c>
      <c r="M2985">
        <f t="shared" si="231"/>
        <v>30869.400003768504</v>
      </c>
      <c r="N2985">
        <f t="shared" si="232"/>
        <v>32368.599984556437</v>
      </c>
      <c r="O2985">
        <f t="shared" si="233"/>
        <v>37401.500012166798</v>
      </c>
      <c r="P2985">
        <f t="shared" si="234"/>
        <v>45970.250004731119</v>
      </c>
    </row>
    <row r="2986" spans="1:16" x14ac:dyDescent="0.4">
      <c r="A2986" s="1">
        <v>2022</v>
      </c>
      <c r="B2986" s="1">
        <v>3</v>
      </c>
      <c r="C2986" s="1">
        <v>4</v>
      </c>
      <c r="D2986" s="1">
        <v>-4.8000001907348633</v>
      </c>
      <c r="E2986" s="1">
        <v>-6</v>
      </c>
      <c r="F2986" s="1">
        <v>-11.80000019073486</v>
      </c>
      <c r="G2986" s="1">
        <v>-11.69999980926514</v>
      </c>
      <c r="H2986">
        <f>IF(D2986&lt;&gt;"",MAX('DDD Model Calculations'!$D$20-'Weather Data'!D2986,0),MAX('DDD Model Calculations'!$D$20-AVERAGE('Weather Data'!D2985,'Weather Data'!D2987),0))</f>
        <v>22.800000190734863</v>
      </c>
      <c r="I2986">
        <f>IF(E2986&lt;&gt;"",MAX('DDD Model Calculations'!$D$20-'Weather Data'!E2986,0),MAX('DDD Model Calculations'!$D$20-AVERAGE('Weather Data'!E2985,'Weather Data'!E2987),0))</f>
        <v>24</v>
      </c>
      <c r="J2986">
        <f>IF(F2986&lt;&gt;"",MAX('DDD Model Calculations'!$D$20-'Weather Data'!F2986,0),MAX('DDD Model Calculations'!$D$20-AVERAGE('Weather Data'!F2985,'Weather Data'!F2987),0))</f>
        <v>29.80000019073486</v>
      </c>
      <c r="K2986">
        <f>IF(G2986&lt;&gt;"",MAX('DDD Model Calculations'!$D$20-'Weather Data'!G2986,0),MAX('DDD Model Calculations'!$D$20-AVERAGE('Weather Data'!G2985,'Weather Data'!G2987),0))</f>
        <v>29.69999980926514</v>
      </c>
      <c r="L2986" s="2">
        <f t="shared" si="230"/>
        <v>44624</v>
      </c>
      <c r="M2986">
        <f t="shared" si="231"/>
        <v>30892.200003959239</v>
      </c>
      <c r="N2986">
        <f t="shared" si="232"/>
        <v>32392.599984556437</v>
      </c>
      <c r="O2986">
        <f t="shared" si="233"/>
        <v>37431.300012357533</v>
      </c>
      <c r="P2986">
        <f t="shared" si="234"/>
        <v>45999.950004540384</v>
      </c>
    </row>
    <row r="2987" spans="1:16" x14ac:dyDescent="0.4">
      <c r="A2987" s="1">
        <v>2022</v>
      </c>
      <c r="B2987" s="1">
        <v>3</v>
      </c>
      <c r="C2987" s="1">
        <v>5</v>
      </c>
      <c r="D2987" s="1">
        <v>-0.30000001192092901</v>
      </c>
      <c r="E2987" s="1">
        <v>3.2000000476837158</v>
      </c>
      <c r="F2987" s="1">
        <v>-8</v>
      </c>
      <c r="G2987" s="1">
        <v>-4.5</v>
      </c>
      <c r="H2987">
        <f>IF(D2987&lt;&gt;"",MAX('DDD Model Calculations'!$D$20-'Weather Data'!D2987,0),MAX('DDD Model Calculations'!$D$20-AVERAGE('Weather Data'!D2986,'Weather Data'!D2988),0))</f>
        <v>18.300000011920929</v>
      </c>
      <c r="I2987">
        <f>IF(E2987&lt;&gt;"",MAX('DDD Model Calculations'!$D$20-'Weather Data'!E2987,0),MAX('DDD Model Calculations'!$D$20-AVERAGE('Weather Data'!E2986,'Weather Data'!E2988),0))</f>
        <v>14.799999952316284</v>
      </c>
      <c r="J2987">
        <f>IF(F2987&lt;&gt;"",MAX('DDD Model Calculations'!$D$20-'Weather Data'!F2987,0),MAX('DDD Model Calculations'!$D$20-AVERAGE('Weather Data'!F2986,'Weather Data'!F2988),0))</f>
        <v>26</v>
      </c>
      <c r="K2987">
        <f>IF(G2987&lt;&gt;"",MAX('DDD Model Calculations'!$D$20-'Weather Data'!G2987,0),MAX('DDD Model Calculations'!$D$20-AVERAGE('Weather Data'!G2986,'Weather Data'!G2988),0))</f>
        <v>22.5</v>
      </c>
      <c r="L2987" s="2">
        <f t="shared" si="230"/>
        <v>44625</v>
      </c>
      <c r="M2987">
        <f t="shared" si="231"/>
        <v>30910.500003971159</v>
      </c>
      <c r="N2987">
        <f t="shared" si="232"/>
        <v>32407.399984508753</v>
      </c>
      <c r="O2987">
        <f t="shared" si="233"/>
        <v>37457.300012357533</v>
      </c>
      <c r="P2987">
        <f t="shared" si="234"/>
        <v>46022.450004540384</v>
      </c>
    </row>
    <row r="2988" spans="1:16" x14ac:dyDescent="0.4">
      <c r="A2988" s="1">
        <v>2022</v>
      </c>
      <c r="B2988" s="1">
        <v>3</v>
      </c>
      <c r="C2988" s="1">
        <v>6</v>
      </c>
      <c r="D2988" s="1">
        <v>7.9000000953674316</v>
      </c>
      <c r="E2988" s="1">
        <v>8.5</v>
      </c>
      <c r="F2988" s="1">
        <v>5.5999999046325684</v>
      </c>
      <c r="G2988" s="1">
        <v>-3.7000000476837158</v>
      </c>
      <c r="H2988">
        <f>IF(D2988&lt;&gt;"",MAX('DDD Model Calculations'!$D$20-'Weather Data'!D2988,0),MAX('DDD Model Calculations'!$D$20-AVERAGE('Weather Data'!D2987,'Weather Data'!D2989),0))</f>
        <v>10.099999904632568</v>
      </c>
      <c r="I2988">
        <f>IF(E2988&lt;&gt;"",MAX('DDD Model Calculations'!$D$20-'Weather Data'!E2988,0),MAX('DDD Model Calculations'!$D$20-AVERAGE('Weather Data'!E2987,'Weather Data'!E2989),0))</f>
        <v>9.5</v>
      </c>
      <c r="J2988">
        <f>IF(F2988&lt;&gt;"",MAX('DDD Model Calculations'!$D$20-'Weather Data'!F2988,0),MAX('DDD Model Calculations'!$D$20-AVERAGE('Weather Data'!F2987,'Weather Data'!F2989),0))</f>
        <v>12.400000095367432</v>
      </c>
      <c r="K2988">
        <f>IF(G2988&lt;&gt;"",MAX('DDD Model Calculations'!$D$20-'Weather Data'!G2988,0),MAX('DDD Model Calculations'!$D$20-AVERAGE('Weather Data'!G2987,'Weather Data'!G2989),0))</f>
        <v>21.700000047683716</v>
      </c>
      <c r="L2988" s="2">
        <f t="shared" si="230"/>
        <v>44626</v>
      </c>
      <c r="M2988">
        <f t="shared" si="231"/>
        <v>30920.600003875792</v>
      </c>
      <c r="N2988">
        <f t="shared" si="232"/>
        <v>32416.899984508753</v>
      </c>
      <c r="O2988">
        <f t="shared" si="233"/>
        <v>37469.7000124529</v>
      </c>
      <c r="P2988">
        <f t="shared" si="234"/>
        <v>46044.150004588068</v>
      </c>
    </row>
    <row r="2989" spans="1:16" x14ac:dyDescent="0.4">
      <c r="A2989" s="1">
        <v>2022</v>
      </c>
      <c r="B2989" s="1">
        <v>3</v>
      </c>
      <c r="C2989" s="1">
        <v>7</v>
      </c>
      <c r="D2989" s="1">
        <v>0.5</v>
      </c>
      <c r="E2989" s="1">
        <v>-0.5</v>
      </c>
      <c r="F2989" s="1">
        <v>-0.5</v>
      </c>
      <c r="G2989" s="1">
        <v>-7.9000000953674316</v>
      </c>
      <c r="H2989">
        <f>IF(D2989&lt;&gt;"",MAX('DDD Model Calculations'!$D$20-'Weather Data'!D2989,0),MAX('DDD Model Calculations'!$D$20-AVERAGE('Weather Data'!D2988,'Weather Data'!D2990),0))</f>
        <v>17.5</v>
      </c>
      <c r="I2989">
        <f>IF(E2989&lt;&gt;"",MAX('DDD Model Calculations'!$D$20-'Weather Data'!E2989,0),MAX('DDD Model Calculations'!$D$20-AVERAGE('Weather Data'!E2988,'Weather Data'!E2990),0))</f>
        <v>18.5</v>
      </c>
      <c r="J2989">
        <f>IF(F2989&lt;&gt;"",MAX('DDD Model Calculations'!$D$20-'Weather Data'!F2989,0),MAX('DDD Model Calculations'!$D$20-AVERAGE('Weather Data'!F2988,'Weather Data'!F2990),0))</f>
        <v>18.5</v>
      </c>
      <c r="K2989">
        <f>IF(G2989&lt;&gt;"",MAX('DDD Model Calculations'!$D$20-'Weather Data'!G2989,0),MAX('DDD Model Calculations'!$D$20-AVERAGE('Weather Data'!G2988,'Weather Data'!G2990),0))</f>
        <v>25.900000095367432</v>
      </c>
      <c r="L2989" s="2">
        <f t="shared" si="230"/>
        <v>44627</v>
      </c>
      <c r="M2989">
        <f t="shared" si="231"/>
        <v>30938.100003875792</v>
      </c>
      <c r="N2989">
        <f t="shared" si="232"/>
        <v>32435.399984508753</v>
      </c>
      <c r="O2989">
        <f t="shared" si="233"/>
        <v>37488.2000124529</v>
      </c>
      <c r="P2989">
        <f t="shared" si="234"/>
        <v>46070.050004683435</v>
      </c>
    </row>
    <row r="2990" spans="1:16" x14ac:dyDescent="0.4">
      <c r="A2990" s="1">
        <v>2022</v>
      </c>
      <c r="B2990" s="1">
        <v>3</v>
      </c>
      <c r="C2990" s="1">
        <v>8</v>
      </c>
      <c r="D2990" s="1">
        <v>-0.80000001192092896</v>
      </c>
      <c r="E2990" s="1">
        <v>-2.2999999523162842</v>
      </c>
      <c r="F2990" s="1">
        <v>-4.0999999046325684</v>
      </c>
      <c r="G2990" s="1">
        <v>-9.8000001907348633</v>
      </c>
      <c r="H2990">
        <f>IF(D2990&lt;&gt;"",MAX('DDD Model Calculations'!$D$20-'Weather Data'!D2990,0),MAX('DDD Model Calculations'!$D$20-AVERAGE('Weather Data'!D2989,'Weather Data'!D2991),0))</f>
        <v>18.800000011920929</v>
      </c>
      <c r="I2990">
        <f>IF(E2990&lt;&gt;"",MAX('DDD Model Calculations'!$D$20-'Weather Data'!E2990,0),MAX('DDD Model Calculations'!$D$20-AVERAGE('Weather Data'!E2989,'Weather Data'!E2991),0))</f>
        <v>20.299999952316284</v>
      </c>
      <c r="J2990">
        <f>IF(F2990&lt;&gt;"",MAX('DDD Model Calculations'!$D$20-'Weather Data'!F2990,0),MAX('DDD Model Calculations'!$D$20-AVERAGE('Weather Data'!F2989,'Weather Data'!F2991),0))</f>
        <v>22.099999904632568</v>
      </c>
      <c r="K2990">
        <f>IF(G2990&lt;&gt;"",MAX('DDD Model Calculations'!$D$20-'Weather Data'!G2990,0),MAX('DDD Model Calculations'!$D$20-AVERAGE('Weather Data'!G2989,'Weather Data'!G2991),0))</f>
        <v>27.800000190734863</v>
      </c>
      <c r="L2990" s="2">
        <f t="shared" si="230"/>
        <v>44628</v>
      </c>
      <c r="M2990">
        <f t="shared" si="231"/>
        <v>30956.900003887713</v>
      </c>
      <c r="N2990">
        <f t="shared" si="232"/>
        <v>32455.699984461069</v>
      </c>
      <c r="O2990">
        <f t="shared" si="233"/>
        <v>37510.300012357533</v>
      </c>
      <c r="P2990">
        <f t="shared" si="234"/>
        <v>46097.85000487417</v>
      </c>
    </row>
    <row r="2991" spans="1:16" x14ac:dyDescent="0.4">
      <c r="A2991" s="1">
        <v>2022</v>
      </c>
      <c r="B2991" s="1">
        <v>3</v>
      </c>
      <c r="C2991" s="1">
        <v>9</v>
      </c>
      <c r="D2991" s="1">
        <v>1.299999952316284</v>
      </c>
      <c r="E2991" s="1">
        <v>0.20000000298023221</v>
      </c>
      <c r="F2991" s="1">
        <v>-1.3999999761581421</v>
      </c>
      <c r="G2991" s="1">
        <v>-10.60000038146973</v>
      </c>
      <c r="H2991">
        <f>IF(D2991&lt;&gt;"",MAX('DDD Model Calculations'!$D$20-'Weather Data'!D2991,0),MAX('DDD Model Calculations'!$D$20-AVERAGE('Weather Data'!D2990,'Weather Data'!D2992),0))</f>
        <v>16.700000047683716</v>
      </c>
      <c r="I2991">
        <f>IF(E2991&lt;&gt;"",MAX('DDD Model Calculations'!$D$20-'Weather Data'!E2991,0),MAX('DDD Model Calculations'!$D$20-AVERAGE('Weather Data'!E2990,'Weather Data'!E2992),0))</f>
        <v>17.799999997019768</v>
      </c>
      <c r="J2991">
        <f>IF(F2991&lt;&gt;"",MAX('DDD Model Calculations'!$D$20-'Weather Data'!F2991,0),MAX('DDD Model Calculations'!$D$20-AVERAGE('Weather Data'!F2990,'Weather Data'!F2992),0))</f>
        <v>19.399999976158142</v>
      </c>
      <c r="K2991">
        <f>IF(G2991&lt;&gt;"",MAX('DDD Model Calculations'!$D$20-'Weather Data'!G2991,0),MAX('DDD Model Calculations'!$D$20-AVERAGE('Weather Data'!G2990,'Weather Data'!G2992),0))</f>
        <v>28.60000038146973</v>
      </c>
      <c r="L2991" s="2">
        <f t="shared" si="230"/>
        <v>44629</v>
      </c>
      <c r="M2991">
        <f t="shared" si="231"/>
        <v>30973.600003935397</v>
      </c>
      <c r="N2991">
        <f t="shared" si="232"/>
        <v>32473.499984458089</v>
      </c>
      <c r="O2991">
        <f t="shared" si="233"/>
        <v>37529.700012333691</v>
      </c>
      <c r="P2991">
        <f t="shared" si="234"/>
        <v>46126.45000525564</v>
      </c>
    </row>
    <row r="2992" spans="1:16" x14ac:dyDescent="0.4">
      <c r="A2992" s="1">
        <v>2022</v>
      </c>
      <c r="B2992" s="1">
        <v>3</v>
      </c>
      <c r="C2992" s="1">
        <v>10</v>
      </c>
      <c r="D2992" s="1">
        <v>0.40000000596046448</v>
      </c>
      <c r="E2992" s="1">
        <v>-0.69999998807907104</v>
      </c>
      <c r="F2992" s="1">
        <v>-0.89999997615814209</v>
      </c>
      <c r="G2992" s="1">
        <v>-16.39999961853027</v>
      </c>
      <c r="H2992">
        <f>IF(D2992&lt;&gt;"",MAX('DDD Model Calculations'!$D$20-'Weather Data'!D2992,0),MAX('DDD Model Calculations'!$D$20-AVERAGE('Weather Data'!D2991,'Weather Data'!D2993),0))</f>
        <v>17.599999994039536</v>
      </c>
      <c r="I2992">
        <f>IF(E2992&lt;&gt;"",MAX('DDD Model Calculations'!$D$20-'Weather Data'!E2992,0),MAX('DDD Model Calculations'!$D$20-AVERAGE('Weather Data'!E2991,'Weather Data'!E2993),0))</f>
        <v>18.699999988079071</v>
      </c>
      <c r="J2992">
        <f>IF(F2992&lt;&gt;"",MAX('DDD Model Calculations'!$D$20-'Weather Data'!F2992,0),MAX('DDD Model Calculations'!$D$20-AVERAGE('Weather Data'!F2991,'Weather Data'!F2993),0))</f>
        <v>18.899999976158142</v>
      </c>
      <c r="K2992">
        <f>IF(G2992&lt;&gt;"",MAX('DDD Model Calculations'!$D$20-'Weather Data'!G2992,0),MAX('DDD Model Calculations'!$D$20-AVERAGE('Weather Data'!G2991,'Weather Data'!G2993),0))</f>
        <v>34.399999618530273</v>
      </c>
      <c r="L2992" s="2">
        <f t="shared" si="230"/>
        <v>44630</v>
      </c>
      <c r="M2992">
        <f t="shared" si="231"/>
        <v>30991.200003929436</v>
      </c>
      <c r="N2992">
        <f t="shared" si="232"/>
        <v>32492.199984446168</v>
      </c>
      <c r="O2992">
        <f t="shared" si="233"/>
        <v>37548.600012309849</v>
      </c>
      <c r="P2992">
        <f t="shared" si="234"/>
        <v>46160.85000487417</v>
      </c>
    </row>
    <row r="2993" spans="1:16" x14ac:dyDescent="0.4">
      <c r="A2993" s="1">
        <v>2022</v>
      </c>
      <c r="B2993" s="1">
        <v>3</v>
      </c>
      <c r="C2993" s="1">
        <v>11</v>
      </c>
      <c r="D2993" s="1">
        <v>-2.0999999046325679</v>
      </c>
      <c r="E2993" s="1">
        <v>-2.4000000953674321</v>
      </c>
      <c r="F2993" s="1">
        <v>-2.5</v>
      </c>
      <c r="G2993" s="1">
        <v>-13.5</v>
      </c>
      <c r="H2993">
        <f>IF(D2993&lt;&gt;"",MAX('DDD Model Calculations'!$D$20-'Weather Data'!D2993,0),MAX('DDD Model Calculations'!$D$20-AVERAGE('Weather Data'!D2992,'Weather Data'!D2994),0))</f>
        <v>20.099999904632568</v>
      </c>
      <c r="I2993">
        <f>IF(E2993&lt;&gt;"",MAX('DDD Model Calculations'!$D$20-'Weather Data'!E2993,0),MAX('DDD Model Calculations'!$D$20-AVERAGE('Weather Data'!E2992,'Weather Data'!E2994),0))</f>
        <v>20.400000095367432</v>
      </c>
      <c r="J2993">
        <f>IF(F2993&lt;&gt;"",MAX('DDD Model Calculations'!$D$20-'Weather Data'!F2993,0),MAX('DDD Model Calculations'!$D$20-AVERAGE('Weather Data'!F2992,'Weather Data'!F2994),0))</f>
        <v>20.5</v>
      </c>
      <c r="K2993">
        <f>IF(G2993&lt;&gt;"",MAX('DDD Model Calculations'!$D$20-'Weather Data'!G2993,0),MAX('DDD Model Calculations'!$D$20-AVERAGE('Weather Data'!G2992,'Weather Data'!G2994),0))</f>
        <v>31.5</v>
      </c>
      <c r="L2993" s="2">
        <f t="shared" si="230"/>
        <v>44631</v>
      </c>
      <c r="M2993">
        <f t="shared" si="231"/>
        <v>31011.300003834069</v>
      </c>
      <c r="N2993">
        <f t="shared" si="232"/>
        <v>32512.599984541535</v>
      </c>
      <c r="O2993">
        <f t="shared" si="233"/>
        <v>37569.100012309849</v>
      </c>
      <c r="P2993">
        <f t="shared" si="234"/>
        <v>46192.35000487417</v>
      </c>
    </row>
    <row r="2994" spans="1:16" x14ac:dyDescent="0.4">
      <c r="A2994" s="1">
        <v>2022</v>
      </c>
      <c r="B2994" s="1">
        <v>3</v>
      </c>
      <c r="C2994" s="1">
        <v>12</v>
      </c>
      <c r="D2994" s="1">
        <v>-6.1999998092651367</v>
      </c>
      <c r="E2994" s="1">
        <v>-7.0999999046325684</v>
      </c>
      <c r="F2994" s="1">
        <v>-6.0999999046325684</v>
      </c>
      <c r="G2994" s="1">
        <v>-16.29999923706055</v>
      </c>
      <c r="H2994">
        <f>IF(D2994&lt;&gt;"",MAX('DDD Model Calculations'!$D$20-'Weather Data'!D2994,0),MAX('DDD Model Calculations'!$D$20-AVERAGE('Weather Data'!D2993,'Weather Data'!D2995),0))</f>
        <v>24.199999809265137</v>
      </c>
      <c r="I2994">
        <f>IF(E2994&lt;&gt;"",MAX('DDD Model Calculations'!$D$20-'Weather Data'!E2994,0),MAX('DDD Model Calculations'!$D$20-AVERAGE('Weather Data'!E2993,'Weather Data'!E2995),0))</f>
        <v>25.099999904632568</v>
      </c>
      <c r="J2994">
        <f>IF(F2994&lt;&gt;"",MAX('DDD Model Calculations'!$D$20-'Weather Data'!F2994,0),MAX('DDD Model Calculations'!$D$20-AVERAGE('Weather Data'!F2993,'Weather Data'!F2995),0))</f>
        <v>24.099999904632568</v>
      </c>
      <c r="K2994">
        <f>IF(G2994&lt;&gt;"",MAX('DDD Model Calculations'!$D$20-'Weather Data'!G2994,0),MAX('DDD Model Calculations'!$D$20-AVERAGE('Weather Data'!G2993,'Weather Data'!G2995),0))</f>
        <v>34.299999237060547</v>
      </c>
      <c r="L2994" s="2">
        <f t="shared" si="230"/>
        <v>44632</v>
      </c>
      <c r="M2994">
        <f t="shared" si="231"/>
        <v>31035.500003643334</v>
      </c>
      <c r="N2994">
        <f t="shared" si="232"/>
        <v>32537.699984446168</v>
      </c>
      <c r="O2994">
        <f t="shared" si="233"/>
        <v>37593.200012214482</v>
      </c>
      <c r="P2994">
        <f t="shared" si="234"/>
        <v>46226.65000411123</v>
      </c>
    </row>
    <row r="2995" spans="1:16" x14ac:dyDescent="0.4">
      <c r="A2995" s="1">
        <v>2022</v>
      </c>
      <c r="B2995" s="1">
        <v>3</v>
      </c>
      <c r="C2995" s="1">
        <v>13</v>
      </c>
      <c r="D2995" s="1">
        <v>-5.4000000953674316</v>
      </c>
      <c r="E2995" s="1">
        <v>-7.0999999046325684</v>
      </c>
      <c r="F2995" s="1">
        <v>-8.1000003814697266</v>
      </c>
      <c r="G2995" s="1">
        <v>-9.8999996185302734</v>
      </c>
      <c r="H2995">
        <f>IF(D2995&lt;&gt;"",MAX('DDD Model Calculations'!$D$20-'Weather Data'!D2995,0),MAX('DDD Model Calculations'!$D$20-AVERAGE('Weather Data'!D2994,'Weather Data'!D2996),0))</f>
        <v>23.400000095367432</v>
      </c>
      <c r="I2995">
        <f>IF(E2995&lt;&gt;"",MAX('DDD Model Calculations'!$D$20-'Weather Data'!E2995,0),MAX('DDD Model Calculations'!$D$20-AVERAGE('Weather Data'!E2994,'Weather Data'!E2996),0))</f>
        <v>25.099999904632568</v>
      </c>
      <c r="J2995">
        <f>IF(F2995&lt;&gt;"",MAX('DDD Model Calculations'!$D$20-'Weather Data'!F2995,0),MAX('DDD Model Calculations'!$D$20-AVERAGE('Weather Data'!F2994,'Weather Data'!F2996),0))</f>
        <v>26.100000381469727</v>
      </c>
      <c r="K2995">
        <f>IF(G2995&lt;&gt;"",MAX('DDD Model Calculations'!$D$20-'Weather Data'!G2995,0),MAX('DDD Model Calculations'!$D$20-AVERAGE('Weather Data'!G2994,'Weather Data'!G2996),0))</f>
        <v>27.899999618530273</v>
      </c>
      <c r="L2995" s="2">
        <f t="shared" si="230"/>
        <v>44633</v>
      </c>
      <c r="M2995">
        <f t="shared" si="231"/>
        <v>31058.900003738701</v>
      </c>
      <c r="N2995">
        <f t="shared" si="232"/>
        <v>32562.799984350801</v>
      </c>
      <c r="O2995">
        <f t="shared" si="233"/>
        <v>37619.300012595952</v>
      </c>
      <c r="P2995">
        <f t="shared" si="234"/>
        <v>46254.550003729761</v>
      </c>
    </row>
    <row r="2996" spans="1:16" x14ac:dyDescent="0.4">
      <c r="A2996" s="1">
        <v>2022</v>
      </c>
      <c r="B2996" s="1">
        <v>3</v>
      </c>
      <c r="C2996" s="1">
        <v>14</v>
      </c>
      <c r="D2996" s="1">
        <v>0.89999997615814209</v>
      </c>
      <c r="E2996" s="1">
        <v>-0.80000001192092896</v>
      </c>
      <c r="F2996" s="1">
        <v>0.60000002384185791</v>
      </c>
      <c r="G2996" s="1">
        <v>-9</v>
      </c>
      <c r="H2996">
        <f>IF(D2996&lt;&gt;"",MAX('DDD Model Calculations'!$D$20-'Weather Data'!D2996,0),MAX('DDD Model Calculations'!$D$20-AVERAGE('Weather Data'!D2995,'Weather Data'!D2997),0))</f>
        <v>17.100000023841858</v>
      </c>
      <c r="I2996">
        <f>IF(E2996&lt;&gt;"",MAX('DDD Model Calculations'!$D$20-'Weather Data'!E2996,0),MAX('DDD Model Calculations'!$D$20-AVERAGE('Weather Data'!E2995,'Weather Data'!E2997),0))</f>
        <v>18.800000011920929</v>
      </c>
      <c r="J2996">
        <f>IF(F2996&lt;&gt;"",MAX('DDD Model Calculations'!$D$20-'Weather Data'!F2996,0),MAX('DDD Model Calculations'!$D$20-AVERAGE('Weather Data'!F2995,'Weather Data'!F2997),0))</f>
        <v>17.399999976158142</v>
      </c>
      <c r="K2996">
        <f>IF(G2996&lt;&gt;"",MAX('DDD Model Calculations'!$D$20-'Weather Data'!G2996,0),MAX('DDD Model Calculations'!$D$20-AVERAGE('Weather Data'!G2995,'Weather Data'!G2997),0))</f>
        <v>27</v>
      </c>
      <c r="L2996" s="2">
        <f t="shared" si="230"/>
        <v>44634</v>
      </c>
      <c r="M2996">
        <f t="shared" si="231"/>
        <v>31076.000003762543</v>
      </c>
      <c r="N2996">
        <f t="shared" si="232"/>
        <v>32581.599984362721</v>
      </c>
      <c r="O2996">
        <f t="shared" si="233"/>
        <v>37636.70001257211</v>
      </c>
      <c r="P2996">
        <f t="shared" si="234"/>
        <v>46281.550003729761</v>
      </c>
    </row>
    <row r="2997" spans="1:16" x14ac:dyDescent="0.4">
      <c r="A2997" s="1">
        <v>2022</v>
      </c>
      <c r="B2997" s="1">
        <v>3</v>
      </c>
      <c r="C2997" s="1">
        <v>15</v>
      </c>
      <c r="D2997" s="1">
        <v>0.89999997615814209</v>
      </c>
      <c r="E2997" s="1">
        <v>1.3999999761581421</v>
      </c>
      <c r="F2997" s="1">
        <v>-0.40000000596046448</v>
      </c>
      <c r="G2997" s="1">
        <v>-0.5</v>
      </c>
      <c r="H2997">
        <f>IF(D2997&lt;&gt;"",MAX('DDD Model Calculations'!$D$20-'Weather Data'!D2997,0),MAX('DDD Model Calculations'!$D$20-AVERAGE('Weather Data'!D2996,'Weather Data'!D2998),0))</f>
        <v>17.100000023841858</v>
      </c>
      <c r="I2997">
        <f>IF(E2997&lt;&gt;"",MAX('DDD Model Calculations'!$D$20-'Weather Data'!E2997,0),MAX('DDD Model Calculations'!$D$20-AVERAGE('Weather Data'!E2996,'Weather Data'!E2998),0))</f>
        <v>16.600000023841858</v>
      </c>
      <c r="J2997">
        <f>IF(F2997&lt;&gt;"",MAX('DDD Model Calculations'!$D$20-'Weather Data'!F2997,0),MAX('DDD Model Calculations'!$D$20-AVERAGE('Weather Data'!F2996,'Weather Data'!F2998),0))</f>
        <v>18.400000005960464</v>
      </c>
      <c r="K2997">
        <f>IF(G2997&lt;&gt;"",MAX('DDD Model Calculations'!$D$20-'Weather Data'!G2997,0),MAX('DDD Model Calculations'!$D$20-AVERAGE('Weather Data'!G2996,'Weather Data'!G2998),0))</f>
        <v>18.5</v>
      </c>
      <c r="L2997" s="2">
        <f t="shared" si="230"/>
        <v>44635</v>
      </c>
      <c r="M2997">
        <f t="shared" si="231"/>
        <v>31093.100003786385</v>
      </c>
      <c r="N2997">
        <f t="shared" si="232"/>
        <v>32598.199984386563</v>
      </c>
      <c r="O2997">
        <f t="shared" si="233"/>
        <v>37655.10001257807</v>
      </c>
      <c r="P2997">
        <f t="shared" si="234"/>
        <v>46300.050003729761</v>
      </c>
    </row>
    <row r="2998" spans="1:16" x14ac:dyDescent="0.4">
      <c r="A2998" s="1">
        <v>2022</v>
      </c>
      <c r="B2998" s="1">
        <v>3</v>
      </c>
      <c r="C2998" s="1">
        <v>16</v>
      </c>
      <c r="D2998" s="1">
        <v>0.69999998807907104</v>
      </c>
      <c r="E2998" s="1">
        <v>6.5</v>
      </c>
      <c r="F2998" s="1">
        <v>1.6000000238418579</v>
      </c>
      <c r="G2998" s="1">
        <v>1.299999952316284</v>
      </c>
      <c r="H2998">
        <f>IF(D2998&lt;&gt;"",MAX('DDD Model Calculations'!$D$20-'Weather Data'!D2998,0),MAX('DDD Model Calculations'!$D$20-AVERAGE('Weather Data'!D2997,'Weather Data'!D2999),0))</f>
        <v>17.300000011920929</v>
      </c>
      <c r="I2998">
        <f>IF(E2998&lt;&gt;"",MAX('DDD Model Calculations'!$D$20-'Weather Data'!E2998,0),MAX('DDD Model Calculations'!$D$20-AVERAGE('Weather Data'!E2997,'Weather Data'!E2999),0))</f>
        <v>11.5</v>
      </c>
      <c r="J2998">
        <f>IF(F2998&lt;&gt;"",MAX('DDD Model Calculations'!$D$20-'Weather Data'!F2998,0),MAX('DDD Model Calculations'!$D$20-AVERAGE('Weather Data'!F2997,'Weather Data'!F2999),0))</f>
        <v>16.399999976158142</v>
      </c>
      <c r="K2998">
        <f>IF(G2998&lt;&gt;"",MAX('DDD Model Calculations'!$D$20-'Weather Data'!G2998,0),MAX('DDD Model Calculations'!$D$20-AVERAGE('Weather Data'!G2997,'Weather Data'!G2999),0))</f>
        <v>16.700000047683716</v>
      </c>
      <c r="L2998" s="2">
        <f t="shared" si="230"/>
        <v>44636</v>
      </c>
      <c r="M2998">
        <f t="shared" si="231"/>
        <v>31110.400003798306</v>
      </c>
      <c r="N2998">
        <f t="shared" si="232"/>
        <v>32609.699984386563</v>
      </c>
      <c r="O2998">
        <f t="shared" si="233"/>
        <v>37671.500012554228</v>
      </c>
      <c r="P2998">
        <f t="shared" si="234"/>
        <v>46316.750003777444</v>
      </c>
    </row>
    <row r="2999" spans="1:16" x14ac:dyDescent="0.4">
      <c r="A2999" s="1">
        <v>2022</v>
      </c>
      <c r="B2999" s="1">
        <v>3</v>
      </c>
      <c r="C2999" s="1">
        <v>17</v>
      </c>
      <c r="D2999" s="1">
        <v>8.5</v>
      </c>
      <c r="E2999" s="1">
        <v>9.8999996185302734</v>
      </c>
      <c r="F2999" s="1">
        <v>7.5999999046325684</v>
      </c>
      <c r="G2999" s="1">
        <v>2.2000000476837158</v>
      </c>
      <c r="H2999">
        <f>IF(D2999&lt;&gt;"",MAX('DDD Model Calculations'!$D$20-'Weather Data'!D2999,0),MAX('DDD Model Calculations'!$D$20-AVERAGE('Weather Data'!D2998,'Weather Data'!D3000),0))</f>
        <v>9.5</v>
      </c>
      <c r="I2999">
        <f>IF(E2999&lt;&gt;"",MAX('DDD Model Calculations'!$D$20-'Weather Data'!E2999,0),MAX('DDD Model Calculations'!$D$20-AVERAGE('Weather Data'!E2998,'Weather Data'!E3000),0))</f>
        <v>8.1000003814697266</v>
      </c>
      <c r="J2999">
        <f>IF(F2999&lt;&gt;"",MAX('DDD Model Calculations'!$D$20-'Weather Data'!F2999,0),MAX('DDD Model Calculations'!$D$20-AVERAGE('Weather Data'!F2998,'Weather Data'!F3000),0))</f>
        <v>10.400000095367432</v>
      </c>
      <c r="K2999">
        <f>IF(G2999&lt;&gt;"",MAX('DDD Model Calculations'!$D$20-'Weather Data'!G2999,0),MAX('DDD Model Calculations'!$D$20-AVERAGE('Weather Data'!G2998,'Weather Data'!G3000),0))</f>
        <v>15.799999952316284</v>
      </c>
      <c r="L2999" s="2">
        <f t="shared" si="230"/>
        <v>44637</v>
      </c>
      <c r="M2999">
        <f t="shared" si="231"/>
        <v>31119.900003798306</v>
      </c>
      <c r="N2999">
        <f t="shared" si="232"/>
        <v>32617.799984768033</v>
      </c>
      <c r="O2999">
        <f t="shared" si="233"/>
        <v>37681.900012649596</v>
      </c>
      <c r="P2999">
        <f t="shared" si="234"/>
        <v>46332.550003729761</v>
      </c>
    </row>
    <row r="3000" spans="1:16" x14ac:dyDescent="0.4">
      <c r="A3000" s="1">
        <v>2022</v>
      </c>
      <c r="B3000" s="1">
        <v>3</v>
      </c>
      <c r="C3000" s="1">
        <v>18</v>
      </c>
      <c r="D3000" s="1">
        <v>10</v>
      </c>
      <c r="E3000" s="1">
        <v>10.19999980926514</v>
      </c>
      <c r="F3000" s="1">
        <v>6.3000001907348633</v>
      </c>
      <c r="G3000" s="1">
        <v>-2.9000000953674321</v>
      </c>
      <c r="H3000">
        <f>IF(D3000&lt;&gt;"",MAX('DDD Model Calculations'!$D$20-'Weather Data'!D3000,0),MAX('DDD Model Calculations'!$D$20-AVERAGE('Weather Data'!D2999,'Weather Data'!D3001),0))</f>
        <v>8</v>
      </c>
      <c r="I3000">
        <f>IF(E3000&lt;&gt;"",MAX('DDD Model Calculations'!$D$20-'Weather Data'!E3000,0),MAX('DDD Model Calculations'!$D$20-AVERAGE('Weather Data'!E2999,'Weather Data'!E3001),0))</f>
        <v>7.8000001907348597</v>
      </c>
      <c r="J3000">
        <f>IF(F3000&lt;&gt;"",MAX('DDD Model Calculations'!$D$20-'Weather Data'!F3000,0),MAX('DDD Model Calculations'!$D$20-AVERAGE('Weather Data'!F2999,'Weather Data'!F3001),0))</f>
        <v>11.699999809265137</v>
      </c>
      <c r="K3000">
        <f>IF(G3000&lt;&gt;"",MAX('DDD Model Calculations'!$D$20-'Weather Data'!G3000,0),MAX('DDD Model Calculations'!$D$20-AVERAGE('Weather Data'!G2999,'Weather Data'!G3001),0))</f>
        <v>20.900000095367432</v>
      </c>
      <c r="L3000" s="2">
        <f t="shared" si="230"/>
        <v>44638</v>
      </c>
      <c r="M3000">
        <f t="shared" si="231"/>
        <v>31127.900003798306</v>
      </c>
      <c r="N3000">
        <f t="shared" si="232"/>
        <v>32625.599984958768</v>
      </c>
      <c r="O3000">
        <f t="shared" si="233"/>
        <v>37693.600012458861</v>
      </c>
      <c r="P3000">
        <f t="shared" si="234"/>
        <v>46353.450003825128</v>
      </c>
    </row>
    <row r="3001" spans="1:16" x14ac:dyDescent="0.4">
      <c r="A3001" s="1">
        <v>2022</v>
      </c>
      <c r="B3001" s="1">
        <v>3</v>
      </c>
      <c r="C3001" s="1">
        <v>19</v>
      </c>
      <c r="D3001" s="1">
        <v>6.3000001907348633</v>
      </c>
      <c r="E3001" s="1">
        <v>6.6999998092651367</v>
      </c>
      <c r="F3001" s="1">
        <v>2.9000000953674321</v>
      </c>
      <c r="G3001" s="1">
        <v>-0.30000001192092901</v>
      </c>
      <c r="H3001">
        <f>IF(D3001&lt;&gt;"",MAX('DDD Model Calculations'!$D$20-'Weather Data'!D3001,0),MAX('DDD Model Calculations'!$D$20-AVERAGE('Weather Data'!D3000,'Weather Data'!D3002),0))</f>
        <v>11.699999809265137</v>
      </c>
      <c r="I3001">
        <f>IF(E3001&lt;&gt;"",MAX('DDD Model Calculations'!$D$20-'Weather Data'!E3001,0),MAX('DDD Model Calculations'!$D$20-AVERAGE('Weather Data'!E3000,'Weather Data'!E3002),0))</f>
        <v>11.300000190734863</v>
      </c>
      <c r="J3001">
        <f>IF(F3001&lt;&gt;"",MAX('DDD Model Calculations'!$D$20-'Weather Data'!F3001,0),MAX('DDD Model Calculations'!$D$20-AVERAGE('Weather Data'!F3000,'Weather Data'!F3002),0))</f>
        <v>15.099999904632568</v>
      </c>
      <c r="K3001">
        <f>IF(G3001&lt;&gt;"",MAX('DDD Model Calculations'!$D$20-'Weather Data'!G3001,0),MAX('DDD Model Calculations'!$D$20-AVERAGE('Weather Data'!G3000,'Weather Data'!G3002),0))</f>
        <v>18.300000011920929</v>
      </c>
      <c r="L3001" s="2">
        <f t="shared" si="230"/>
        <v>44639</v>
      </c>
      <c r="M3001">
        <f t="shared" si="231"/>
        <v>31139.600003607571</v>
      </c>
      <c r="N3001">
        <f t="shared" si="232"/>
        <v>32636.899985149503</v>
      </c>
      <c r="O3001">
        <f t="shared" si="233"/>
        <v>37708.700012363493</v>
      </c>
      <c r="P3001">
        <f t="shared" si="234"/>
        <v>46371.750003837049</v>
      </c>
    </row>
    <row r="3002" spans="1:16" x14ac:dyDescent="0.4">
      <c r="A3002" s="1">
        <v>2022</v>
      </c>
      <c r="B3002" s="1">
        <v>3</v>
      </c>
      <c r="C3002" s="1">
        <v>20</v>
      </c>
      <c r="D3002" s="1">
        <v>6.4000000953674316</v>
      </c>
      <c r="E3002" s="1">
        <v>4</v>
      </c>
      <c r="F3002" s="1">
        <v>3.4000000953674321</v>
      </c>
      <c r="G3002" s="1">
        <v>2.2000000476837158</v>
      </c>
      <c r="H3002">
        <f>IF(D3002&lt;&gt;"",MAX('DDD Model Calculations'!$D$20-'Weather Data'!D3002,0),MAX('DDD Model Calculations'!$D$20-AVERAGE('Weather Data'!D3001,'Weather Data'!D3003),0))</f>
        <v>11.599999904632568</v>
      </c>
      <c r="I3002">
        <f>IF(E3002&lt;&gt;"",MAX('DDD Model Calculations'!$D$20-'Weather Data'!E3002,0),MAX('DDD Model Calculations'!$D$20-AVERAGE('Weather Data'!E3001,'Weather Data'!E3003),0))</f>
        <v>14</v>
      </c>
      <c r="J3002">
        <f>IF(F3002&lt;&gt;"",MAX('DDD Model Calculations'!$D$20-'Weather Data'!F3002,0),MAX('DDD Model Calculations'!$D$20-AVERAGE('Weather Data'!F3001,'Weather Data'!F3003),0))</f>
        <v>14.599999904632568</v>
      </c>
      <c r="K3002">
        <f>IF(G3002&lt;&gt;"",MAX('DDD Model Calculations'!$D$20-'Weather Data'!G3002,0),MAX('DDD Model Calculations'!$D$20-AVERAGE('Weather Data'!G3001,'Weather Data'!G3003),0))</f>
        <v>15.799999952316284</v>
      </c>
      <c r="L3002" s="2">
        <f t="shared" si="230"/>
        <v>44640</v>
      </c>
      <c r="M3002">
        <f t="shared" si="231"/>
        <v>31151.200003512204</v>
      </c>
      <c r="N3002">
        <f t="shared" si="232"/>
        <v>32650.899985149503</v>
      </c>
      <c r="O3002">
        <f t="shared" si="233"/>
        <v>37723.300012268126</v>
      </c>
      <c r="P3002">
        <f t="shared" si="234"/>
        <v>46387.550003789365</v>
      </c>
    </row>
    <row r="3003" spans="1:16" x14ac:dyDescent="0.4">
      <c r="A3003" s="1">
        <v>2022</v>
      </c>
      <c r="B3003" s="1">
        <v>3</v>
      </c>
      <c r="C3003" s="1">
        <v>21</v>
      </c>
      <c r="D3003" s="1">
        <v>6.1999998092651367</v>
      </c>
      <c r="E3003" s="1">
        <v>5</v>
      </c>
      <c r="F3003" s="1">
        <v>1.6000000238418579</v>
      </c>
      <c r="G3003" s="1">
        <v>-2.4000000953674321</v>
      </c>
      <c r="H3003">
        <f>IF(D3003&lt;&gt;"",MAX('DDD Model Calculations'!$D$20-'Weather Data'!D3003,0),MAX('DDD Model Calculations'!$D$20-AVERAGE('Weather Data'!D3002,'Weather Data'!D3004),0))</f>
        <v>11.800000190734863</v>
      </c>
      <c r="I3003">
        <f>IF(E3003&lt;&gt;"",MAX('DDD Model Calculations'!$D$20-'Weather Data'!E3003,0),MAX('DDD Model Calculations'!$D$20-AVERAGE('Weather Data'!E3002,'Weather Data'!E3004),0))</f>
        <v>13</v>
      </c>
      <c r="J3003">
        <f>IF(F3003&lt;&gt;"",MAX('DDD Model Calculations'!$D$20-'Weather Data'!F3003,0),MAX('DDD Model Calculations'!$D$20-AVERAGE('Weather Data'!F3002,'Weather Data'!F3004),0))</f>
        <v>16.399999976158142</v>
      </c>
      <c r="K3003">
        <f>IF(G3003&lt;&gt;"",MAX('DDD Model Calculations'!$D$20-'Weather Data'!G3003,0),MAX('DDD Model Calculations'!$D$20-AVERAGE('Weather Data'!G3002,'Weather Data'!G3004),0))</f>
        <v>20.400000095367432</v>
      </c>
      <c r="L3003" s="2">
        <f t="shared" si="230"/>
        <v>44641</v>
      </c>
      <c r="M3003">
        <f t="shared" si="231"/>
        <v>31163.000003702939</v>
      </c>
      <c r="N3003">
        <f t="shared" si="232"/>
        <v>32663.899985149503</v>
      </c>
      <c r="O3003">
        <f t="shared" si="233"/>
        <v>37739.700012244284</v>
      </c>
      <c r="P3003">
        <f t="shared" si="234"/>
        <v>46407.950003884733</v>
      </c>
    </row>
    <row r="3004" spans="1:16" x14ac:dyDescent="0.4">
      <c r="A3004" s="1">
        <v>2022</v>
      </c>
      <c r="B3004" s="1">
        <v>3</v>
      </c>
      <c r="C3004" s="1">
        <v>22</v>
      </c>
      <c r="D3004" s="1">
        <v>1.5</v>
      </c>
      <c r="E3004" s="1">
        <v>2.7000000476837158</v>
      </c>
      <c r="F3004" s="1">
        <v>-0.10000000149011611</v>
      </c>
      <c r="G3004" s="1">
        <v>-0.80000001192092896</v>
      </c>
      <c r="H3004">
        <f>IF(D3004&lt;&gt;"",MAX('DDD Model Calculations'!$D$20-'Weather Data'!D3004,0),MAX('DDD Model Calculations'!$D$20-AVERAGE('Weather Data'!D3003,'Weather Data'!D3005),0))</f>
        <v>16.5</v>
      </c>
      <c r="I3004">
        <f>IF(E3004&lt;&gt;"",MAX('DDD Model Calculations'!$D$20-'Weather Data'!E3004,0),MAX('DDD Model Calculations'!$D$20-AVERAGE('Weather Data'!E3003,'Weather Data'!E3005),0))</f>
        <v>15.299999952316284</v>
      </c>
      <c r="J3004">
        <f>IF(F3004&lt;&gt;"",MAX('DDD Model Calculations'!$D$20-'Weather Data'!F3004,0),MAX('DDD Model Calculations'!$D$20-AVERAGE('Weather Data'!F3003,'Weather Data'!F3005),0))</f>
        <v>18.100000001490116</v>
      </c>
      <c r="K3004">
        <f>IF(G3004&lt;&gt;"",MAX('DDD Model Calculations'!$D$20-'Weather Data'!G3004,0),MAX('DDD Model Calculations'!$D$20-AVERAGE('Weather Data'!G3003,'Weather Data'!G3005),0))</f>
        <v>18.800000011920929</v>
      </c>
      <c r="L3004" s="2">
        <f t="shared" si="230"/>
        <v>44642</v>
      </c>
      <c r="M3004">
        <f t="shared" si="231"/>
        <v>31179.500003702939</v>
      </c>
      <c r="N3004">
        <f t="shared" si="232"/>
        <v>32679.199985101819</v>
      </c>
      <c r="O3004">
        <f t="shared" si="233"/>
        <v>37757.800012245774</v>
      </c>
      <c r="P3004">
        <f t="shared" si="234"/>
        <v>46426.750003896654</v>
      </c>
    </row>
    <row r="3005" spans="1:16" x14ac:dyDescent="0.4">
      <c r="A3005" s="1">
        <v>2022</v>
      </c>
      <c r="B3005" s="1">
        <v>3</v>
      </c>
      <c r="C3005" s="1">
        <v>23</v>
      </c>
      <c r="D3005" s="1">
        <v>2.4000000953674321</v>
      </c>
      <c r="E3005" s="1">
        <v>2.5</v>
      </c>
      <c r="F3005" s="1">
        <v>-0.5</v>
      </c>
      <c r="G3005" s="1">
        <v>0.30000001192092901</v>
      </c>
      <c r="H3005">
        <f>IF(D3005&lt;&gt;"",MAX('DDD Model Calculations'!$D$20-'Weather Data'!D3005,0),MAX('DDD Model Calculations'!$D$20-AVERAGE('Weather Data'!D3004,'Weather Data'!D3006),0))</f>
        <v>15.599999904632568</v>
      </c>
      <c r="I3005">
        <f>IF(E3005&lt;&gt;"",MAX('DDD Model Calculations'!$D$20-'Weather Data'!E3005,0),MAX('DDD Model Calculations'!$D$20-AVERAGE('Weather Data'!E3004,'Weather Data'!E3006),0))</f>
        <v>15.5</v>
      </c>
      <c r="J3005">
        <f>IF(F3005&lt;&gt;"",MAX('DDD Model Calculations'!$D$20-'Weather Data'!F3005,0),MAX('DDD Model Calculations'!$D$20-AVERAGE('Weather Data'!F3004,'Weather Data'!F3006),0))</f>
        <v>18.5</v>
      </c>
      <c r="K3005">
        <f>IF(G3005&lt;&gt;"",MAX('DDD Model Calculations'!$D$20-'Weather Data'!G3005,0),MAX('DDD Model Calculations'!$D$20-AVERAGE('Weather Data'!G3004,'Weather Data'!G3006),0))</f>
        <v>17.699999988079071</v>
      </c>
      <c r="L3005" s="2">
        <f t="shared" si="230"/>
        <v>44643</v>
      </c>
      <c r="M3005">
        <f t="shared" si="231"/>
        <v>31195.100003607571</v>
      </c>
      <c r="N3005">
        <f t="shared" si="232"/>
        <v>32694.699985101819</v>
      </c>
      <c r="O3005">
        <f t="shared" si="233"/>
        <v>37776.300012245774</v>
      </c>
      <c r="P3005">
        <f t="shared" si="234"/>
        <v>46444.450003884733</v>
      </c>
    </row>
    <row r="3006" spans="1:16" x14ac:dyDescent="0.4">
      <c r="A3006" s="1">
        <v>2022</v>
      </c>
      <c r="B3006" s="1">
        <v>3</v>
      </c>
      <c r="C3006" s="1">
        <v>24</v>
      </c>
      <c r="D3006" s="1">
        <v>7.4000000953674316</v>
      </c>
      <c r="E3006" s="1">
        <v>7.0999999046325684</v>
      </c>
      <c r="F3006" s="1">
        <v>5.3000001907348633</v>
      </c>
      <c r="G3006" s="1">
        <v>1</v>
      </c>
      <c r="H3006">
        <f>IF(D3006&lt;&gt;"",MAX('DDD Model Calculations'!$D$20-'Weather Data'!D3006,0),MAX('DDD Model Calculations'!$D$20-AVERAGE('Weather Data'!D3005,'Weather Data'!D3007),0))</f>
        <v>10.599999904632568</v>
      </c>
      <c r="I3006">
        <f>IF(E3006&lt;&gt;"",MAX('DDD Model Calculations'!$D$20-'Weather Data'!E3006,0),MAX('DDD Model Calculations'!$D$20-AVERAGE('Weather Data'!E3005,'Weather Data'!E3007),0))</f>
        <v>10.900000095367432</v>
      </c>
      <c r="J3006">
        <f>IF(F3006&lt;&gt;"",MAX('DDD Model Calculations'!$D$20-'Weather Data'!F3006,0),MAX('DDD Model Calculations'!$D$20-AVERAGE('Weather Data'!F3005,'Weather Data'!F3007),0))</f>
        <v>12.699999809265137</v>
      </c>
      <c r="K3006">
        <f>IF(G3006&lt;&gt;"",MAX('DDD Model Calculations'!$D$20-'Weather Data'!G3006,0),MAX('DDD Model Calculations'!$D$20-AVERAGE('Weather Data'!G3005,'Weather Data'!G3007),0))</f>
        <v>17</v>
      </c>
      <c r="L3006" s="2">
        <f t="shared" si="230"/>
        <v>44644</v>
      </c>
      <c r="M3006">
        <f t="shared" si="231"/>
        <v>31205.700003512204</v>
      </c>
      <c r="N3006">
        <f t="shared" si="232"/>
        <v>32705.599985197186</v>
      </c>
      <c r="O3006">
        <f t="shared" si="233"/>
        <v>37789.000012055039</v>
      </c>
      <c r="P3006">
        <f t="shared" si="234"/>
        <v>46461.450003884733</v>
      </c>
    </row>
    <row r="3007" spans="1:16" x14ac:dyDescent="0.4">
      <c r="A3007" s="1">
        <v>2022</v>
      </c>
      <c r="B3007" s="1">
        <v>3</v>
      </c>
      <c r="C3007" s="1">
        <v>25</v>
      </c>
      <c r="D3007" s="1">
        <v>4</v>
      </c>
      <c r="E3007" s="1">
        <v>3.2000000476837158</v>
      </c>
      <c r="F3007" s="1">
        <v>5.6999998092651367</v>
      </c>
      <c r="G3007" s="1">
        <v>-2.0999999046325679</v>
      </c>
      <c r="H3007">
        <f>IF(D3007&lt;&gt;"",MAX('DDD Model Calculations'!$D$20-'Weather Data'!D3007,0),MAX('DDD Model Calculations'!$D$20-AVERAGE('Weather Data'!D3006,'Weather Data'!D3008),0))</f>
        <v>14</v>
      </c>
      <c r="I3007">
        <f>IF(E3007&lt;&gt;"",MAX('DDD Model Calculations'!$D$20-'Weather Data'!E3007,0),MAX('DDD Model Calculations'!$D$20-AVERAGE('Weather Data'!E3006,'Weather Data'!E3008),0))</f>
        <v>14.799999952316284</v>
      </c>
      <c r="J3007">
        <f>IF(F3007&lt;&gt;"",MAX('DDD Model Calculations'!$D$20-'Weather Data'!F3007,0),MAX('DDD Model Calculations'!$D$20-AVERAGE('Weather Data'!F3006,'Weather Data'!F3008),0))</f>
        <v>12.300000190734863</v>
      </c>
      <c r="K3007">
        <f>IF(G3007&lt;&gt;"",MAX('DDD Model Calculations'!$D$20-'Weather Data'!G3007,0),MAX('DDD Model Calculations'!$D$20-AVERAGE('Weather Data'!G3006,'Weather Data'!G3008),0))</f>
        <v>20.099999904632568</v>
      </c>
      <c r="L3007" s="2">
        <f t="shared" si="230"/>
        <v>44645</v>
      </c>
      <c r="M3007">
        <f t="shared" si="231"/>
        <v>31219.700003512204</v>
      </c>
      <c r="N3007">
        <f t="shared" si="232"/>
        <v>32720.399985149503</v>
      </c>
      <c r="O3007">
        <f t="shared" si="233"/>
        <v>37801.300012245774</v>
      </c>
      <c r="P3007">
        <f t="shared" si="234"/>
        <v>46481.550003789365</v>
      </c>
    </row>
    <row r="3008" spans="1:16" x14ac:dyDescent="0.4">
      <c r="A3008" s="1">
        <v>2022</v>
      </c>
      <c r="B3008" s="1">
        <v>3</v>
      </c>
      <c r="C3008" s="1">
        <v>26</v>
      </c>
      <c r="D3008" s="1">
        <v>2.7000000476837158</v>
      </c>
      <c r="E3008" s="1">
        <v>-0.89999997615814209</v>
      </c>
      <c r="F3008" s="1">
        <v>4.1999998092651367</v>
      </c>
      <c r="G3008" s="1">
        <v>-9.3000001907348633</v>
      </c>
      <c r="H3008">
        <f>IF(D3008&lt;&gt;"",MAX('DDD Model Calculations'!$D$20-'Weather Data'!D3008,0),MAX('DDD Model Calculations'!$D$20-AVERAGE('Weather Data'!D3007,'Weather Data'!D3009),0))</f>
        <v>15.299999952316284</v>
      </c>
      <c r="I3008">
        <f>IF(E3008&lt;&gt;"",MAX('DDD Model Calculations'!$D$20-'Weather Data'!E3008,0),MAX('DDD Model Calculations'!$D$20-AVERAGE('Weather Data'!E3007,'Weather Data'!E3009),0))</f>
        <v>18.899999976158142</v>
      </c>
      <c r="J3008">
        <f>IF(F3008&lt;&gt;"",MAX('DDD Model Calculations'!$D$20-'Weather Data'!F3008,0),MAX('DDD Model Calculations'!$D$20-AVERAGE('Weather Data'!F3007,'Weather Data'!F3009),0))</f>
        <v>13.800000190734863</v>
      </c>
      <c r="K3008">
        <f>IF(G3008&lt;&gt;"",MAX('DDD Model Calculations'!$D$20-'Weather Data'!G3008,0),MAX('DDD Model Calculations'!$D$20-AVERAGE('Weather Data'!G3007,'Weather Data'!G3009),0))</f>
        <v>27.300000190734863</v>
      </c>
      <c r="L3008" s="2">
        <f t="shared" si="230"/>
        <v>44646</v>
      </c>
      <c r="M3008">
        <f t="shared" si="231"/>
        <v>31235.00000346452</v>
      </c>
      <c r="N3008">
        <f t="shared" si="232"/>
        <v>32739.299985125661</v>
      </c>
      <c r="O3008">
        <f t="shared" si="233"/>
        <v>37815.100012436509</v>
      </c>
      <c r="P3008">
        <f t="shared" si="234"/>
        <v>46508.8500039801</v>
      </c>
    </row>
    <row r="3009" spans="1:16" x14ac:dyDescent="0.4">
      <c r="A3009" s="1">
        <v>2022</v>
      </c>
      <c r="B3009" s="1">
        <v>3</v>
      </c>
      <c r="C3009" s="1">
        <v>27</v>
      </c>
      <c r="D3009" s="1">
        <v>-5.1999998092651367</v>
      </c>
      <c r="E3009" s="1">
        <v>-6.6999998092651367</v>
      </c>
      <c r="F3009" s="1">
        <v>-5.5</v>
      </c>
      <c r="G3009" s="1">
        <v>-12.89999961853027</v>
      </c>
      <c r="H3009">
        <f>IF(D3009&lt;&gt;"",MAX('DDD Model Calculations'!$D$20-'Weather Data'!D3009,0),MAX('DDD Model Calculations'!$D$20-AVERAGE('Weather Data'!D3008,'Weather Data'!D3010),0))</f>
        <v>23.199999809265137</v>
      </c>
      <c r="I3009">
        <f>IF(E3009&lt;&gt;"",MAX('DDD Model Calculations'!$D$20-'Weather Data'!E3009,0),MAX('DDD Model Calculations'!$D$20-AVERAGE('Weather Data'!E3008,'Weather Data'!E3010),0))</f>
        <v>24.699999809265137</v>
      </c>
      <c r="J3009">
        <f>IF(F3009&lt;&gt;"",MAX('DDD Model Calculations'!$D$20-'Weather Data'!F3009,0),MAX('DDD Model Calculations'!$D$20-AVERAGE('Weather Data'!F3008,'Weather Data'!F3010),0))</f>
        <v>23.5</v>
      </c>
      <c r="K3009">
        <f>IF(G3009&lt;&gt;"",MAX('DDD Model Calculations'!$D$20-'Weather Data'!G3009,0),MAX('DDD Model Calculations'!$D$20-AVERAGE('Weather Data'!G3008,'Weather Data'!G3010),0))</f>
        <v>30.89999961853027</v>
      </c>
      <c r="L3009" s="2">
        <f t="shared" si="230"/>
        <v>44647</v>
      </c>
      <c r="M3009">
        <f t="shared" si="231"/>
        <v>31258.200003273785</v>
      </c>
      <c r="N3009">
        <f t="shared" si="232"/>
        <v>32763.999984934926</v>
      </c>
      <c r="O3009">
        <f t="shared" si="233"/>
        <v>37838.600012436509</v>
      </c>
      <c r="P3009">
        <f t="shared" si="234"/>
        <v>46539.75000359863</v>
      </c>
    </row>
    <row r="3010" spans="1:16" x14ac:dyDescent="0.4">
      <c r="A3010" s="1">
        <v>2022</v>
      </c>
      <c r="B3010" s="1">
        <v>3</v>
      </c>
      <c r="C3010" s="1">
        <v>28</v>
      </c>
      <c r="D3010" s="1">
        <v>-8.1000003814697266</v>
      </c>
      <c r="E3010" s="1">
        <v>-8.6999998092651367</v>
      </c>
      <c r="F3010" s="1">
        <v>-10.5</v>
      </c>
      <c r="G3010" s="1">
        <v>-13</v>
      </c>
      <c r="H3010">
        <f>IF(D3010&lt;&gt;"",MAX('DDD Model Calculations'!$D$20-'Weather Data'!D3010,0),MAX('DDD Model Calculations'!$D$20-AVERAGE('Weather Data'!D3009,'Weather Data'!D3011),0))</f>
        <v>26.100000381469727</v>
      </c>
      <c r="I3010">
        <f>IF(E3010&lt;&gt;"",MAX('DDD Model Calculations'!$D$20-'Weather Data'!E3010,0),MAX('DDD Model Calculations'!$D$20-AVERAGE('Weather Data'!E3009,'Weather Data'!E3011),0))</f>
        <v>26.699999809265137</v>
      </c>
      <c r="J3010">
        <f>IF(F3010&lt;&gt;"",MAX('DDD Model Calculations'!$D$20-'Weather Data'!F3010,0),MAX('DDD Model Calculations'!$D$20-AVERAGE('Weather Data'!F3009,'Weather Data'!F3011),0))</f>
        <v>28.5</v>
      </c>
      <c r="K3010">
        <f>IF(G3010&lt;&gt;"",MAX('DDD Model Calculations'!$D$20-'Weather Data'!G3010,0),MAX('DDD Model Calculations'!$D$20-AVERAGE('Weather Data'!G3009,'Weather Data'!G3011),0))</f>
        <v>31</v>
      </c>
      <c r="L3010" s="2">
        <f t="shared" ref="L3010:L3073" si="235">DATE(A3010,B3010,C3010)</f>
        <v>44648</v>
      </c>
      <c r="M3010">
        <f t="shared" si="231"/>
        <v>31284.300003655255</v>
      </c>
      <c r="N3010">
        <f t="shared" si="232"/>
        <v>32790.699984744191</v>
      </c>
      <c r="O3010">
        <f t="shared" si="233"/>
        <v>37867.100012436509</v>
      </c>
      <c r="P3010">
        <f t="shared" si="234"/>
        <v>46570.75000359863</v>
      </c>
    </row>
    <row r="3011" spans="1:16" x14ac:dyDescent="0.4">
      <c r="A3011" s="1">
        <v>2022</v>
      </c>
      <c r="B3011" s="1">
        <v>3</v>
      </c>
      <c r="C3011" s="1">
        <v>29</v>
      </c>
      <c r="D3011" s="1">
        <v>-3.4000000953674321</v>
      </c>
      <c r="E3011" s="1">
        <v>-5.0999999046325684</v>
      </c>
      <c r="F3011" s="1">
        <v>-5.5</v>
      </c>
      <c r="G3011" s="1">
        <v>-6.8000001907348633</v>
      </c>
      <c r="H3011">
        <f>IF(D3011&lt;&gt;"",MAX('DDD Model Calculations'!$D$20-'Weather Data'!D3011,0),MAX('DDD Model Calculations'!$D$20-AVERAGE('Weather Data'!D3010,'Weather Data'!D3012),0))</f>
        <v>21.400000095367432</v>
      </c>
      <c r="I3011">
        <f>IF(E3011&lt;&gt;"",MAX('DDD Model Calculations'!$D$20-'Weather Data'!E3011,0),MAX('DDD Model Calculations'!$D$20-AVERAGE('Weather Data'!E3010,'Weather Data'!E3012),0))</f>
        <v>23.099999904632568</v>
      </c>
      <c r="J3011">
        <f>IF(F3011&lt;&gt;"",MAX('DDD Model Calculations'!$D$20-'Weather Data'!F3011,0),MAX('DDD Model Calculations'!$D$20-AVERAGE('Weather Data'!F3010,'Weather Data'!F3012),0))</f>
        <v>23.5</v>
      </c>
      <c r="K3011">
        <f>IF(G3011&lt;&gt;"",MAX('DDD Model Calculations'!$D$20-'Weather Data'!G3011,0),MAX('DDD Model Calculations'!$D$20-AVERAGE('Weather Data'!G3010,'Weather Data'!G3012),0))</f>
        <v>24.800000190734863</v>
      </c>
      <c r="L3011" s="2">
        <f t="shared" si="235"/>
        <v>44649</v>
      </c>
      <c r="M3011">
        <f t="shared" ref="M3011:M3074" si="236">M3010+H3011</f>
        <v>31305.700003750622</v>
      </c>
      <c r="N3011">
        <f t="shared" ref="N3011:N3074" si="237">N3010+I3011</f>
        <v>32813.799984648824</v>
      </c>
      <c r="O3011">
        <f t="shared" ref="O3011:O3074" si="238">O3010+J3011</f>
        <v>37890.600012436509</v>
      </c>
      <c r="P3011">
        <f t="shared" ref="P3011:P3074" si="239">P3010+K3011</f>
        <v>46595.550003789365</v>
      </c>
    </row>
    <row r="3012" spans="1:16" x14ac:dyDescent="0.4">
      <c r="A3012" s="1">
        <v>2022</v>
      </c>
      <c r="B3012" s="1">
        <v>3</v>
      </c>
      <c r="C3012" s="1">
        <v>30</v>
      </c>
      <c r="D3012" s="1">
        <v>-0.10000000149011611</v>
      </c>
      <c r="E3012" s="1">
        <v>0.80000001192092896</v>
      </c>
      <c r="F3012" s="1">
        <v>-3.2999999523162842</v>
      </c>
      <c r="G3012" s="1">
        <v>-0.10000000149011611</v>
      </c>
      <c r="H3012">
        <f>IF(D3012&lt;&gt;"",MAX('DDD Model Calculations'!$D$20-'Weather Data'!D3012,0),MAX('DDD Model Calculations'!$D$20-AVERAGE('Weather Data'!D3011,'Weather Data'!D3013),0))</f>
        <v>18.100000001490116</v>
      </c>
      <c r="I3012">
        <f>IF(E3012&lt;&gt;"",MAX('DDD Model Calculations'!$D$20-'Weather Data'!E3012,0),MAX('DDD Model Calculations'!$D$20-AVERAGE('Weather Data'!E3011,'Weather Data'!E3013),0))</f>
        <v>17.199999988079071</v>
      </c>
      <c r="J3012">
        <f>IF(F3012&lt;&gt;"",MAX('DDD Model Calculations'!$D$20-'Weather Data'!F3012,0),MAX('DDD Model Calculations'!$D$20-AVERAGE('Weather Data'!F3011,'Weather Data'!F3013),0))</f>
        <v>21.299999952316284</v>
      </c>
      <c r="K3012">
        <f>IF(G3012&lt;&gt;"",MAX('DDD Model Calculations'!$D$20-'Weather Data'!G3012,0),MAX('DDD Model Calculations'!$D$20-AVERAGE('Weather Data'!G3011,'Weather Data'!G3013),0))</f>
        <v>18.100000001490116</v>
      </c>
      <c r="L3012" s="2">
        <f t="shared" si="235"/>
        <v>44650</v>
      </c>
      <c r="M3012">
        <f t="shared" si="236"/>
        <v>31323.800003752112</v>
      </c>
      <c r="N3012">
        <f t="shared" si="237"/>
        <v>32830.999984636903</v>
      </c>
      <c r="O3012">
        <f t="shared" si="238"/>
        <v>37911.900012388825</v>
      </c>
      <c r="P3012">
        <f t="shared" si="239"/>
        <v>46613.650003790855</v>
      </c>
    </row>
    <row r="3013" spans="1:16" x14ac:dyDescent="0.4">
      <c r="A3013" s="1">
        <v>2022</v>
      </c>
      <c r="B3013" s="1">
        <v>3</v>
      </c>
      <c r="C3013" s="1">
        <v>31</v>
      </c>
      <c r="D3013" s="1">
        <v>10.30000019073486</v>
      </c>
      <c r="E3013" s="1">
        <v>7.5999999046325684</v>
      </c>
      <c r="F3013" s="1">
        <v>6.5</v>
      </c>
      <c r="G3013" s="1">
        <v>-2</v>
      </c>
      <c r="H3013">
        <f>IF(D3013&lt;&gt;"",MAX('DDD Model Calculations'!$D$20-'Weather Data'!D3013,0),MAX('DDD Model Calculations'!$D$20-AVERAGE('Weather Data'!D3012,'Weather Data'!D3014),0))</f>
        <v>7.6999998092651403</v>
      </c>
      <c r="I3013">
        <f>IF(E3013&lt;&gt;"",MAX('DDD Model Calculations'!$D$20-'Weather Data'!E3013,0),MAX('DDD Model Calculations'!$D$20-AVERAGE('Weather Data'!E3012,'Weather Data'!E3014),0))</f>
        <v>10.400000095367432</v>
      </c>
      <c r="J3013">
        <f>IF(F3013&lt;&gt;"",MAX('DDD Model Calculations'!$D$20-'Weather Data'!F3013,0),MAX('DDD Model Calculations'!$D$20-AVERAGE('Weather Data'!F3012,'Weather Data'!F3014),0))</f>
        <v>11.5</v>
      </c>
      <c r="K3013">
        <f>IF(G3013&lt;&gt;"",MAX('DDD Model Calculations'!$D$20-'Weather Data'!G3013,0),MAX('DDD Model Calculations'!$D$20-AVERAGE('Weather Data'!G3012,'Weather Data'!G3014),0))</f>
        <v>20</v>
      </c>
      <c r="L3013" s="2">
        <f t="shared" si="235"/>
        <v>44651</v>
      </c>
      <c r="M3013">
        <f t="shared" si="236"/>
        <v>31331.500003561378</v>
      </c>
      <c r="N3013">
        <f t="shared" si="237"/>
        <v>32841.39998473227</v>
      </c>
      <c r="O3013">
        <f t="shared" si="238"/>
        <v>37923.400012388825</v>
      </c>
      <c r="P3013">
        <f t="shared" si="239"/>
        <v>46633.650003790855</v>
      </c>
    </row>
    <row r="3014" spans="1:16" x14ac:dyDescent="0.4">
      <c r="A3014" s="1">
        <v>2022</v>
      </c>
      <c r="B3014" s="1">
        <v>4</v>
      </c>
      <c r="C3014" s="1">
        <v>1</v>
      </c>
      <c r="D3014" s="1">
        <v>0.80000001192092896</v>
      </c>
      <c r="E3014" s="1">
        <v>-0.20000000298023221</v>
      </c>
      <c r="F3014" s="1">
        <v>2.4000000953674321</v>
      </c>
      <c r="G3014" s="1">
        <v>-4.3000001907348633</v>
      </c>
      <c r="H3014">
        <f>IF(D3014&lt;&gt;"",MAX('DDD Model Calculations'!$D$20-'Weather Data'!D3014,0),MAX('DDD Model Calculations'!$D$20-AVERAGE('Weather Data'!D3013,'Weather Data'!D3015),0))</f>
        <v>17.199999988079071</v>
      </c>
      <c r="I3014">
        <f>IF(E3014&lt;&gt;"",MAX('DDD Model Calculations'!$D$20-'Weather Data'!E3014,0),MAX('DDD Model Calculations'!$D$20-AVERAGE('Weather Data'!E3013,'Weather Data'!E3015),0))</f>
        <v>18.200000002980232</v>
      </c>
      <c r="J3014">
        <f>IF(F3014&lt;&gt;"",MAX('DDD Model Calculations'!$D$20-'Weather Data'!F3014,0),MAX('DDD Model Calculations'!$D$20-AVERAGE('Weather Data'!F3013,'Weather Data'!F3015),0))</f>
        <v>15.599999904632568</v>
      </c>
      <c r="K3014">
        <f>IF(G3014&lt;&gt;"",MAX('DDD Model Calculations'!$D$20-'Weather Data'!G3014,0),MAX('DDD Model Calculations'!$D$20-AVERAGE('Weather Data'!G3013,'Weather Data'!G3015),0))</f>
        <v>22.300000190734863</v>
      </c>
      <c r="L3014" s="2">
        <f t="shared" si="235"/>
        <v>44652</v>
      </c>
      <c r="M3014">
        <f t="shared" si="236"/>
        <v>31348.700003549457</v>
      </c>
      <c r="N3014">
        <f t="shared" si="237"/>
        <v>32859.59998473525</v>
      </c>
      <c r="O3014">
        <f t="shared" si="238"/>
        <v>37939.000012293458</v>
      </c>
      <c r="P3014">
        <f t="shared" si="239"/>
        <v>46655.95000398159</v>
      </c>
    </row>
    <row r="3015" spans="1:16" x14ac:dyDescent="0.4">
      <c r="A3015" s="1">
        <v>2022</v>
      </c>
      <c r="B3015" s="1">
        <v>4</v>
      </c>
      <c r="C3015" s="1">
        <v>2</v>
      </c>
      <c r="D3015" s="1">
        <v>1</v>
      </c>
      <c r="E3015" s="1">
        <v>-0.20000000298023221</v>
      </c>
      <c r="F3015" s="1">
        <v>1.700000047683716</v>
      </c>
      <c r="G3015" s="1">
        <v>1.6000000238418579</v>
      </c>
      <c r="H3015">
        <f>IF(D3015&lt;&gt;"",MAX('DDD Model Calculations'!$D$20-'Weather Data'!D3015,0),MAX('DDD Model Calculations'!$D$20-AVERAGE('Weather Data'!D3014,'Weather Data'!D3016),0))</f>
        <v>17</v>
      </c>
      <c r="I3015">
        <f>IF(E3015&lt;&gt;"",MAX('DDD Model Calculations'!$D$20-'Weather Data'!E3015,0),MAX('DDD Model Calculations'!$D$20-AVERAGE('Weather Data'!E3014,'Weather Data'!E3016),0))</f>
        <v>18.200000002980232</v>
      </c>
      <c r="J3015">
        <f>IF(F3015&lt;&gt;"",MAX('DDD Model Calculations'!$D$20-'Weather Data'!F3015,0),MAX('DDD Model Calculations'!$D$20-AVERAGE('Weather Data'!F3014,'Weather Data'!F3016),0))</f>
        <v>16.299999952316284</v>
      </c>
      <c r="K3015">
        <f>IF(G3015&lt;&gt;"",MAX('DDD Model Calculations'!$D$20-'Weather Data'!G3015,0),MAX('DDD Model Calculations'!$D$20-AVERAGE('Weather Data'!G3014,'Weather Data'!G3016),0))</f>
        <v>16.399999976158142</v>
      </c>
      <c r="L3015" s="2">
        <f t="shared" si="235"/>
        <v>44653</v>
      </c>
      <c r="M3015">
        <f t="shared" si="236"/>
        <v>31365.700003549457</v>
      </c>
      <c r="N3015">
        <f t="shared" si="237"/>
        <v>32877.799984738231</v>
      </c>
      <c r="O3015">
        <f t="shared" si="238"/>
        <v>37955.300012245774</v>
      </c>
      <c r="P3015">
        <f t="shared" si="239"/>
        <v>46672.350003957748</v>
      </c>
    </row>
    <row r="3016" spans="1:16" x14ac:dyDescent="0.4">
      <c r="A3016" s="1">
        <v>2022</v>
      </c>
      <c r="B3016" s="1">
        <v>4</v>
      </c>
      <c r="C3016" s="1">
        <v>3</v>
      </c>
      <c r="D3016" s="1">
        <v>2.7999999523162842</v>
      </c>
      <c r="E3016" s="1">
        <v>0.60000002384185791</v>
      </c>
      <c r="F3016" s="1">
        <v>3</v>
      </c>
      <c r="G3016" s="1">
        <v>3.2000000476837158</v>
      </c>
      <c r="H3016">
        <f>IF(D3016&lt;&gt;"",MAX('DDD Model Calculations'!$D$20-'Weather Data'!D3016,0),MAX('DDD Model Calculations'!$D$20-AVERAGE('Weather Data'!D3015,'Weather Data'!D3017),0))</f>
        <v>15.200000047683716</v>
      </c>
      <c r="I3016">
        <f>IF(E3016&lt;&gt;"",MAX('DDD Model Calculations'!$D$20-'Weather Data'!E3016,0),MAX('DDD Model Calculations'!$D$20-AVERAGE('Weather Data'!E3015,'Weather Data'!E3017),0))</f>
        <v>17.399999976158142</v>
      </c>
      <c r="J3016">
        <f>IF(F3016&lt;&gt;"",MAX('DDD Model Calculations'!$D$20-'Weather Data'!F3016,0),MAX('DDD Model Calculations'!$D$20-AVERAGE('Weather Data'!F3015,'Weather Data'!F3017),0))</f>
        <v>15</v>
      </c>
      <c r="K3016">
        <f>IF(G3016&lt;&gt;"",MAX('DDD Model Calculations'!$D$20-'Weather Data'!G3016,0),MAX('DDD Model Calculations'!$D$20-AVERAGE('Weather Data'!G3015,'Weather Data'!G3017),0))</f>
        <v>14.799999952316284</v>
      </c>
      <c r="L3016" s="2">
        <f t="shared" si="235"/>
        <v>44654</v>
      </c>
      <c r="M3016">
        <f t="shared" si="236"/>
        <v>31380.90000359714</v>
      </c>
      <c r="N3016">
        <f t="shared" si="237"/>
        <v>32895.199984714389</v>
      </c>
      <c r="O3016">
        <f t="shared" si="238"/>
        <v>37970.300012245774</v>
      </c>
      <c r="P3016">
        <f t="shared" si="239"/>
        <v>46687.150003910065</v>
      </c>
    </row>
    <row r="3017" spans="1:16" x14ac:dyDescent="0.4">
      <c r="A3017" s="1">
        <v>2022</v>
      </c>
      <c r="B3017" s="1">
        <v>4</v>
      </c>
      <c r="C3017" s="1">
        <v>4</v>
      </c>
      <c r="D3017" s="1">
        <v>3.2000000476837158</v>
      </c>
      <c r="E3017" s="1">
        <v>0.5</v>
      </c>
      <c r="F3017" s="1">
        <v>4.8000001907348633</v>
      </c>
      <c r="G3017" s="1">
        <v>-0.10000000149011611</v>
      </c>
      <c r="H3017">
        <f>IF(D3017&lt;&gt;"",MAX('DDD Model Calculations'!$D$20-'Weather Data'!D3017,0),MAX('DDD Model Calculations'!$D$20-AVERAGE('Weather Data'!D3016,'Weather Data'!D3018),0))</f>
        <v>14.799999952316284</v>
      </c>
      <c r="I3017">
        <f>IF(E3017&lt;&gt;"",MAX('DDD Model Calculations'!$D$20-'Weather Data'!E3017,0),MAX('DDD Model Calculations'!$D$20-AVERAGE('Weather Data'!E3016,'Weather Data'!E3018),0))</f>
        <v>17.5</v>
      </c>
      <c r="J3017">
        <f>IF(F3017&lt;&gt;"",MAX('DDD Model Calculations'!$D$20-'Weather Data'!F3017,0),MAX('DDD Model Calculations'!$D$20-AVERAGE('Weather Data'!F3016,'Weather Data'!F3018),0))</f>
        <v>13.199999809265137</v>
      </c>
      <c r="K3017">
        <f>IF(G3017&lt;&gt;"",MAX('DDD Model Calculations'!$D$20-'Weather Data'!G3017,0),MAX('DDD Model Calculations'!$D$20-AVERAGE('Weather Data'!G3016,'Weather Data'!G3018),0))</f>
        <v>18.100000001490116</v>
      </c>
      <c r="L3017" s="2">
        <f t="shared" si="235"/>
        <v>44655</v>
      </c>
      <c r="M3017">
        <f t="shared" si="236"/>
        <v>31395.700003549457</v>
      </c>
      <c r="N3017">
        <f t="shared" si="237"/>
        <v>32912.699984714389</v>
      </c>
      <c r="O3017">
        <f t="shared" si="238"/>
        <v>37983.500012055039</v>
      </c>
      <c r="P3017">
        <f t="shared" si="239"/>
        <v>46705.250003911555</v>
      </c>
    </row>
    <row r="3018" spans="1:16" x14ac:dyDescent="0.4">
      <c r="A3018" s="1">
        <v>2022</v>
      </c>
      <c r="B3018" s="1">
        <v>4</v>
      </c>
      <c r="C3018" s="1">
        <v>5</v>
      </c>
      <c r="D3018" s="1">
        <v>8.3000001907348633</v>
      </c>
      <c r="E3018" s="1">
        <v>7.1999998092651367</v>
      </c>
      <c r="F3018" s="1">
        <v>6.5999999046325684</v>
      </c>
      <c r="G3018" s="1">
        <v>0.80000001192092896</v>
      </c>
      <c r="H3018">
        <f>IF(D3018&lt;&gt;"",MAX('DDD Model Calculations'!$D$20-'Weather Data'!D3018,0),MAX('DDD Model Calculations'!$D$20-AVERAGE('Weather Data'!D3017,'Weather Data'!D3019),0))</f>
        <v>9.6999998092651367</v>
      </c>
      <c r="I3018">
        <f>IF(E3018&lt;&gt;"",MAX('DDD Model Calculations'!$D$20-'Weather Data'!E3018,0),MAX('DDD Model Calculations'!$D$20-AVERAGE('Weather Data'!E3017,'Weather Data'!E3019),0))</f>
        <v>10.800000190734863</v>
      </c>
      <c r="J3018">
        <f>IF(F3018&lt;&gt;"",MAX('DDD Model Calculations'!$D$20-'Weather Data'!F3018,0),MAX('DDD Model Calculations'!$D$20-AVERAGE('Weather Data'!F3017,'Weather Data'!F3019),0))</f>
        <v>11.400000095367432</v>
      </c>
      <c r="K3018">
        <f>IF(G3018&lt;&gt;"",MAX('DDD Model Calculations'!$D$20-'Weather Data'!G3018,0),MAX('DDD Model Calculations'!$D$20-AVERAGE('Weather Data'!G3017,'Weather Data'!G3019),0))</f>
        <v>17.199999988079071</v>
      </c>
      <c r="L3018" s="2">
        <f t="shared" si="235"/>
        <v>44656</v>
      </c>
      <c r="M3018">
        <f t="shared" si="236"/>
        <v>31405.400003358722</v>
      </c>
      <c r="N3018">
        <f t="shared" si="237"/>
        <v>32923.499984905124</v>
      </c>
      <c r="O3018">
        <f t="shared" si="238"/>
        <v>37994.900012150407</v>
      </c>
      <c r="P3018">
        <f t="shared" si="239"/>
        <v>46722.450003899634</v>
      </c>
    </row>
    <row r="3019" spans="1:16" x14ac:dyDescent="0.4">
      <c r="A3019" s="1">
        <v>2022</v>
      </c>
      <c r="B3019" s="1">
        <v>4</v>
      </c>
      <c r="C3019" s="1">
        <v>6</v>
      </c>
      <c r="D3019" s="1">
        <v>9.6999998092651367</v>
      </c>
      <c r="E3019" s="1">
        <v>9.3999996185302734</v>
      </c>
      <c r="F3019" s="1">
        <v>9.3000001907348633</v>
      </c>
      <c r="G3019" s="1">
        <v>1.3999999761581421</v>
      </c>
      <c r="H3019">
        <f>IF(D3019&lt;&gt;"",MAX('DDD Model Calculations'!$D$20-'Weather Data'!D3019,0),MAX('DDD Model Calculations'!$D$20-AVERAGE('Weather Data'!D3018,'Weather Data'!D3020),0))</f>
        <v>8.3000001907348633</v>
      </c>
      <c r="I3019">
        <f>IF(E3019&lt;&gt;"",MAX('DDD Model Calculations'!$D$20-'Weather Data'!E3019,0),MAX('DDD Model Calculations'!$D$20-AVERAGE('Weather Data'!E3018,'Weather Data'!E3020),0))</f>
        <v>8.6000003814697266</v>
      </c>
      <c r="J3019">
        <f>IF(F3019&lt;&gt;"",MAX('DDD Model Calculations'!$D$20-'Weather Data'!F3019,0),MAX('DDD Model Calculations'!$D$20-AVERAGE('Weather Data'!F3018,'Weather Data'!F3020),0))</f>
        <v>8.6999998092651367</v>
      </c>
      <c r="K3019">
        <f>IF(G3019&lt;&gt;"",MAX('DDD Model Calculations'!$D$20-'Weather Data'!G3019,0),MAX('DDD Model Calculations'!$D$20-AVERAGE('Weather Data'!G3018,'Weather Data'!G3020),0))</f>
        <v>16.600000023841858</v>
      </c>
      <c r="L3019" s="2">
        <f t="shared" si="235"/>
        <v>44657</v>
      </c>
      <c r="M3019">
        <f t="shared" si="236"/>
        <v>31413.700003549457</v>
      </c>
      <c r="N3019">
        <f t="shared" si="237"/>
        <v>32932.099985286593</v>
      </c>
      <c r="O3019">
        <f t="shared" si="238"/>
        <v>38003.600011959672</v>
      </c>
      <c r="P3019">
        <f t="shared" si="239"/>
        <v>46739.050003923476</v>
      </c>
    </row>
    <row r="3020" spans="1:16" x14ac:dyDescent="0.4">
      <c r="A3020" s="1">
        <v>2022</v>
      </c>
      <c r="B3020" s="1">
        <v>4</v>
      </c>
      <c r="C3020" s="1">
        <v>7</v>
      </c>
      <c r="D3020" s="1">
        <v>9.3999996185302734</v>
      </c>
      <c r="E3020" s="1">
        <v>7</v>
      </c>
      <c r="F3020" s="1">
        <v>5</v>
      </c>
      <c r="G3020" s="1">
        <v>0.40000000596046448</v>
      </c>
      <c r="H3020">
        <f>IF(D3020&lt;&gt;"",MAX('DDD Model Calculations'!$D$20-'Weather Data'!D3020,0),MAX('DDD Model Calculations'!$D$20-AVERAGE('Weather Data'!D3019,'Weather Data'!D3021),0))</f>
        <v>8.6000003814697266</v>
      </c>
      <c r="I3020">
        <f>IF(E3020&lt;&gt;"",MAX('DDD Model Calculations'!$D$20-'Weather Data'!E3020,0),MAX('DDD Model Calculations'!$D$20-AVERAGE('Weather Data'!E3019,'Weather Data'!E3021),0))</f>
        <v>11</v>
      </c>
      <c r="J3020">
        <f>IF(F3020&lt;&gt;"",MAX('DDD Model Calculations'!$D$20-'Weather Data'!F3020,0),MAX('DDD Model Calculations'!$D$20-AVERAGE('Weather Data'!F3019,'Weather Data'!F3021),0))</f>
        <v>13</v>
      </c>
      <c r="K3020">
        <f>IF(G3020&lt;&gt;"",MAX('DDD Model Calculations'!$D$20-'Weather Data'!G3020,0),MAX('DDD Model Calculations'!$D$20-AVERAGE('Weather Data'!G3019,'Weather Data'!G3021),0))</f>
        <v>17.599999994039536</v>
      </c>
      <c r="L3020" s="2">
        <f t="shared" si="235"/>
        <v>44658</v>
      </c>
      <c r="M3020">
        <f t="shared" si="236"/>
        <v>31422.300003930926</v>
      </c>
      <c r="N3020">
        <f t="shared" si="237"/>
        <v>32943.099985286593</v>
      </c>
      <c r="O3020">
        <f t="shared" si="238"/>
        <v>38016.600011959672</v>
      </c>
      <c r="P3020">
        <f t="shared" si="239"/>
        <v>46756.650003917515</v>
      </c>
    </row>
    <row r="3021" spans="1:16" x14ac:dyDescent="0.4">
      <c r="A3021" s="1">
        <v>2022</v>
      </c>
      <c r="B3021" s="1">
        <v>4</v>
      </c>
      <c r="C3021" s="1">
        <v>8</v>
      </c>
      <c r="D3021" s="1">
        <v>6.0999999046325684</v>
      </c>
      <c r="E3021" s="1">
        <v>3.9000000953674321</v>
      </c>
      <c r="F3021" s="1">
        <v>5.0999999046325684</v>
      </c>
      <c r="G3021" s="1">
        <v>-0.10000000149011611</v>
      </c>
      <c r="H3021">
        <f>IF(D3021&lt;&gt;"",MAX('DDD Model Calculations'!$D$20-'Weather Data'!D3021,0),MAX('DDD Model Calculations'!$D$20-AVERAGE('Weather Data'!D3020,'Weather Data'!D3022),0))</f>
        <v>11.900000095367432</v>
      </c>
      <c r="I3021">
        <f>IF(E3021&lt;&gt;"",MAX('DDD Model Calculations'!$D$20-'Weather Data'!E3021,0),MAX('DDD Model Calculations'!$D$20-AVERAGE('Weather Data'!E3020,'Weather Data'!E3022),0))</f>
        <v>14.099999904632568</v>
      </c>
      <c r="J3021">
        <f>IF(F3021&lt;&gt;"",MAX('DDD Model Calculations'!$D$20-'Weather Data'!F3021,0),MAX('DDD Model Calculations'!$D$20-AVERAGE('Weather Data'!F3020,'Weather Data'!F3022),0))</f>
        <v>12.900000095367432</v>
      </c>
      <c r="K3021">
        <f>IF(G3021&lt;&gt;"",MAX('DDD Model Calculations'!$D$20-'Weather Data'!G3021,0),MAX('DDD Model Calculations'!$D$20-AVERAGE('Weather Data'!G3020,'Weather Data'!G3022),0))</f>
        <v>18.100000001490116</v>
      </c>
      <c r="L3021" s="2">
        <f t="shared" si="235"/>
        <v>44659</v>
      </c>
      <c r="M3021">
        <f t="shared" si="236"/>
        <v>31434.200004026294</v>
      </c>
      <c r="N3021">
        <f t="shared" si="237"/>
        <v>32957.199985191226</v>
      </c>
      <c r="O3021">
        <f t="shared" si="238"/>
        <v>38029.500012055039</v>
      </c>
      <c r="P3021">
        <f t="shared" si="239"/>
        <v>46774.750003919005</v>
      </c>
    </row>
    <row r="3022" spans="1:16" x14ac:dyDescent="0.4">
      <c r="A3022" s="1">
        <v>2022</v>
      </c>
      <c r="B3022" s="1">
        <v>4</v>
      </c>
      <c r="C3022" s="1">
        <v>9</v>
      </c>
      <c r="D3022" s="1">
        <v>4.5</v>
      </c>
      <c r="E3022" s="1">
        <v>1.6000000238418579</v>
      </c>
      <c r="F3022" s="1">
        <v>3.9000000953674321</v>
      </c>
      <c r="G3022" s="1">
        <v>2.0999999046325679</v>
      </c>
      <c r="H3022">
        <f>IF(D3022&lt;&gt;"",MAX('DDD Model Calculations'!$D$20-'Weather Data'!D3022,0),MAX('DDD Model Calculations'!$D$20-AVERAGE('Weather Data'!D3021,'Weather Data'!D3023),0))</f>
        <v>13.5</v>
      </c>
      <c r="I3022">
        <f>IF(E3022&lt;&gt;"",MAX('DDD Model Calculations'!$D$20-'Weather Data'!E3022,0),MAX('DDD Model Calculations'!$D$20-AVERAGE('Weather Data'!E3021,'Weather Data'!E3023),0))</f>
        <v>16.399999976158142</v>
      </c>
      <c r="J3022">
        <f>IF(F3022&lt;&gt;"",MAX('DDD Model Calculations'!$D$20-'Weather Data'!F3022,0),MAX('DDD Model Calculations'!$D$20-AVERAGE('Weather Data'!F3021,'Weather Data'!F3023),0))</f>
        <v>14.099999904632568</v>
      </c>
      <c r="K3022">
        <f>IF(G3022&lt;&gt;"",MAX('DDD Model Calculations'!$D$20-'Weather Data'!G3022,0),MAX('DDD Model Calculations'!$D$20-AVERAGE('Weather Data'!G3021,'Weather Data'!G3023),0))</f>
        <v>15.900000095367432</v>
      </c>
      <c r="L3022" s="2">
        <f t="shared" si="235"/>
        <v>44660</v>
      </c>
      <c r="M3022">
        <f t="shared" si="236"/>
        <v>31447.700004026294</v>
      </c>
      <c r="N3022">
        <f t="shared" si="237"/>
        <v>32973.599985167384</v>
      </c>
      <c r="O3022">
        <f t="shared" si="238"/>
        <v>38043.600011959672</v>
      </c>
      <c r="P3022">
        <f t="shared" si="239"/>
        <v>46790.650004014373</v>
      </c>
    </row>
    <row r="3023" spans="1:16" x14ac:dyDescent="0.4">
      <c r="A3023" s="1">
        <v>2022</v>
      </c>
      <c r="B3023" s="1">
        <v>4</v>
      </c>
      <c r="C3023" s="1">
        <v>10</v>
      </c>
      <c r="D3023" s="1">
        <v>5</v>
      </c>
      <c r="E3023" s="1">
        <v>3.7000000476837158</v>
      </c>
      <c r="F3023" s="1">
        <v>3.5999999046325679</v>
      </c>
      <c r="G3023" s="1">
        <v>1.1000000238418579</v>
      </c>
      <c r="H3023">
        <f>IF(D3023&lt;&gt;"",MAX('DDD Model Calculations'!$D$20-'Weather Data'!D3023,0),MAX('DDD Model Calculations'!$D$20-AVERAGE('Weather Data'!D3022,'Weather Data'!D3024),0))</f>
        <v>13</v>
      </c>
      <c r="I3023">
        <f>IF(E3023&lt;&gt;"",MAX('DDD Model Calculations'!$D$20-'Weather Data'!E3023,0),MAX('DDD Model Calculations'!$D$20-AVERAGE('Weather Data'!E3022,'Weather Data'!E3024),0))</f>
        <v>14.299999952316284</v>
      </c>
      <c r="J3023">
        <f>IF(F3023&lt;&gt;"",MAX('DDD Model Calculations'!$D$20-'Weather Data'!F3023,0),MAX('DDD Model Calculations'!$D$20-AVERAGE('Weather Data'!F3022,'Weather Data'!F3024),0))</f>
        <v>14.400000095367432</v>
      </c>
      <c r="K3023">
        <f>IF(G3023&lt;&gt;"",MAX('DDD Model Calculations'!$D$20-'Weather Data'!G3023,0),MAX('DDD Model Calculations'!$D$20-AVERAGE('Weather Data'!G3022,'Weather Data'!G3024),0))</f>
        <v>16.899999976158142</v>
      </c>
      <c r="L3023" s="2">
        <f t="shared" si="235"/>
        <v>44661</v>
      </c>
      <c r="M3023">
        <f t="shared" si="236"/>
        <v>31460.700004026294</v>
      </c>
      <c r="N3023">
        <f t="shared" si="237"/>
        <v>32987.8999851197</v>
      </c>
      <c r="O3023">
        <f t="shared" si="238"/>
        <v>38058.000012055039</v>
      </c>
      <c r="P3023">
        <f t="shared" si="239"/>
        <v>46807.550003990531</v>
      </c>
    </row>
    <row r="3024" spans="1:16" x14ac:dyDescent="0.4">
      <c r="A3024" s="1">
        <v>2022</v>
      </c>
      <c r="B3024" s="1">
        <v>4</v>
      </c>
      <c r="C3024" s="1">
        <v>11</v>
      </c>
      <c r="D3024" s="1">
        <v>7</v>
      </c>
      <c r="E3024" s="1">
        <v>6.3000001907348633</v>
      </c>
      <c r="F3024" s="1">
        <v>4.5</v>
      </c>
      <c r="G3024" s="1">
        <v>4</v>
      </c>
      <c r="H3024">
        <f>IF(D3024&lt;&gt;"",MAX('DDD Model Calculations'!$D$20-'Weather Data'!D3024,0),MAX('DDD Model Calculations'!$D$20-AVERAGE('Weather Data'!D3023,'Weather Data'!D3025),0))</f>
        <v>11</v>
      </c>
      <c r="I3024">
        <f>IF(E3024&lt;&gt;"",MAX('DDD Model Calculations'!$D$20-'Weather Data'!E3024,0),MAX('DDD Model Calculations'!$D$20-AVERAGE('Weather Data'!E3023,'Weather Data'!E3025),0))</f>
        <v>11.699999809265137</v>
      </c>
      <c r="J3024">
        <f>IF(F3024&lt;&gt;"",MAX('DDD Model Calculations'!$D$20-'Weather Data'!F3024,0),MAX('DDD Model Calculations'!$D$20-AVERAGE('Weather Data'!F3023,'Weather Data'!F3025),0))</f>
        <v>13.5</v>
      </c>
      <c r="K3024">
        <f>IF(G3024&lt;&gt;"",MAX('DDD Model Calculations'!$D$20-'Weather Data'!G3024,0),MAX('DDD Model Calculations'!$D$20-AVERAGE('Weather Data'!G3023,'Weather Data'!G3025),0))</f>
        <v>14</v>
      </c>
      <c r="L3024" s="2">
        <f t="shared" si="235"/>
        <v>44662</v>
      </c>
      <c r="M3024">
        <f t="shared" si="236"/>
        <v>31471.700004026294</v>
      </c>
      <c r="N3024">
        <f t="shared" si="237"/>
        <v>32999.599984928966</v>
      </c>
      <c r="O3024">
        <f t="shared" si="238"/>
        <v>38071.500012055039</v>
      </c>
      <c r="P3024">
        <f t="shared" si="239"/>
        <v>46821.550003990531</v>
      </c>
    </row>
    <row r="3025" spans="1:16" x14ac:dyDescent="0.4">
      <c r="A3025" s="1">
        <v>2022</v>
      </c>
      <c r="B3025" s="1">
        <v>4</v>
      </c>
      <c r="C3025" s="1">
        <v>12</v>
      </c>
      <c r="D3025" s="1">
        <v>10.5</v>
      </c>
      <c r="E3025" s="1">
        <v>9.8999996185302734</v>
      </c>
      <c r="F3025" s="1">
        <v>11.80000019073486</v>
      </c>
      <c r="G3025" s="1">
        <v>2.7000000476837158</v>
      </c>
      <c r="H3025">
        <f>IF(D3025&lt;&gt;"",MAX('DDD Model Calculations'!$D$20-'Weather Data'!D3025,0),MAX('DDD Model Calculations'!$D$20-AVERAGE('Weather Data'!D3024,'Weather Data'!D3026),0))</f>
        <v>7.5</v>
      </c>
      <c r="I3025">
        <f>IF(E3025&lt;&gt;"",MAX('DDD Model Calculations'!$D$20-'Weather Data'!E3025,0),MAX('DDD Model Calculations'!$D$20-AVERAGE('Weather Data'!E3024,'Weather Data'!E3026),0))</f>
        <v>8.1000003814697266</v>
      </c>
      <c r="J3025">
        <f>IF(F3025&lt;&gt;"",MAX('DDD Model Calculations'!$D$20-'Weather Data'!F3025,0),MAX('DDD Model Calculations'!$D$20-AVERAGE('Weather Data'!F3024,'Weather Data'!F3026),0))</f>
        <v>6.1999998092651403</v>
      </c>
      <c r="K3025">
        <f>IF(G3025&lt;&gt;"",MAX('DDD Model Calculations'!$D$20-'Weather Data'!G3025,0),MAX('DDD Model Calculations'!$D$20-AVERAGE('Weather Data'!G3024,'Weather Data'!G3026),0))</f>
        <v>15.299999952316284</v>
      </c>
      <c r="L3025" s="2">
        <f t="shared" si="235"/>
        <v>44663</v>
      </c>
      <c r="M3025">
        <f t="shared" si="236"/>
        <v>31479.200004026294</v>
      </c>
      <c r="N3025">
        <f t="shared" si="237"/>
        <v>33007.699985310435</v>
      </c>
      <c r="O3025">
        <f t="shared" si="238"/>
        <v>38077.700011864305</v>
      </c>
      <c r="P3025">
        <f t="shared" si="239"/>
        <v>46836.850003942847</v>
      </c>
    </row>
    <row r="3026" spans="1:16" x14ac:dyDescent="0.4">
      <c r="A3026" s="1">
        <v>2022</v>
      </c>
      <c r="B3026" s="1">
        <v>4</v>
      </c>
      <c r="C3026" s="1">
        <v>13</v>
      </c>
      <c r="D3026" s="1">
        <v>12.80000019073486</v>
      </c>
      <c r="E3026" s="1">
        <v>15</v>
      </c>
      <c r="F3026" s="1">
        <v>8.1999998092651367</v>
      </c>
      <c r="G3026" s="1">
        <v>2.2999999523162842</v>
      </c>
      <c r="H3026">
        <f>IF(D3026&lt;&gt;"",MAX('DDD Model Calculations'!$D$20-'Weather Data'!D3026,0),MAX('DDD Model Calculations'!$D$20-AVERAGE('Weather Data'!D3025,'Weather Data'!D3027),0))</f>
        <v>5.1999998092651403</v>
      </c>
      <c r="I3026">
        <f>IF(E3026&lt;&gt;"",MAX('DDD Model Calculations'!$D$20-'Weather Data'!E3026,0),MAX('DDD Model Calculations'!$D$20-AVERAGE('Weather Data'!E3025,'Weather Data'!E3027),0))</f>
        <v>3</v>
      </c>
      <c r="J3026">
        <f>IF(F3026&lt;&gt;"",MAX('DDD Model Calculations'!$D$20-'Weather Data'!F3026,0),MAX('DDD Model Calculations'!$D$20-AVERAGE('Weather Data'!F3025,'Weather Data'!F3027),0))</f>
        <v>9.8000001907348633</v>
      </c>
      <c r="K3026">
        <f>IF(G3026&lt;&gt;"",MAX('DDD Model Calculations'!$D$20-'Weather Data'!G3026,0),MAX('DDD Model Calculations'!$D$20-AVERAGE('Weather Data'!G3025,'Weather Data'!G3027),0))</f>
        <v>15.700000047683716</v>
      </c>
      <c r="L3026" s="2">
        <f t="shared" si="235"/>
        <v>44664</v>
      </c>
      <c r="M3026">
        <f t="shared" si="236"/>
        <v>31484.400003835559</v>
      </c>
      <c r="N3026">
        <f t="shared" si="237"/>
        <v>33010.699985310435</v>
      </c>
      <c r="O3026">
        <f t="shared" si="238"/>
        <v>38087.500012055039</v>
      </c>
      <c r="P3026">
        <f t="shared" si="239"/>
        <v>46852.550003990531</v>
      </c>
    </row>
    <row r="3027" spans="1:16" x14ac:dyDescent="0.4">
      <c r="A3027" s="1">
        <v>2022</v>
      </c>
      <c r="B3027" s="1">
        <v>4</v>
      </c>
      <c r="C3027" s="1">
        <v>14</v>
      </c>
      <c r="D3027" s="1">
        <v>9.8000001907348633</v>
      </c>
      <c r="E3027" s="1">
        <v>9.6999998092651367</v>
      </c>
      <c r="F3027" s="1">
        <v>9.6999998092651367</v>
      </c>
      <c r="G3027" s="1">
        <v>-0.89999997615814209</v>
      </c>
      <c r="H3027">
        <f>IF(D3027&lt;&gt;"",MAX('DDD Model Calculations'!$D$20-'Weather Data'!D3027,0),MAX('DDD Model Calculations'!$D$20-AVERAGE('Weather Data'!D3026,'Weather Data'!D3028),0))</f>
        <v>8.1999998092651367</v>
      </c>
      <c r="I3027">
        <f>IF(E3027&lt;&gt;"",MAX('DDD Model Calculations'!$D$20-'Weather Data'!E3027,0),MAX('DDD Model Calculations'!$D$20-AVERAGE('Weather Data'!E3026,'Weather Data'!E3028),0))</f>
        <v>8.3000001907348633</v>
      </c>
      <c r="J3027">
        <f>IF(F3027&lt;&gt;"",MAX('DDD Model Calculations'!$D$20-'Weather Data'!F3027,0),MAX('DDD Model Calculations'!$D$20-AVERAGE('Weather Data'!F3026,'Weather Data'!F3028),0))</f>
        <v>8.3000001907348633</v>
      </c>
      <c r="K3027">
        <f>IF(G3027&lt;&gt;"",MAX('DDD Model Calculations'!$D$20-'Weather Data'!G3027,0),MAX('DDD Model Calculations'!$D$20-AVERAGE('Weather Data'!G3026,'Weather Data'!G3028),0))</f>
        <v>18.899999976158142</v>
      </c>
      <c r="L3027" s="2">
        <f t="shared" si="235"/>
        <v>44665</v>
      </c>
      <c r="M3027">
        <f t="shared" si="236"/>
        <v>31492.600003644824</v>
      </c>
      <c r="N3027">
        <f t="shared" si="237"/>
        <v>33018.99998550117</v>
      </c>
      <c r="O3027">
        <f t="shared" si="238"/>
        <v>38095.800012245774</v>
      </c>
      <c r="P3027">
        <f t="shared" si="239"/>
        <v>46871.450003966689</v>
      </c>
    </row>
    <row r="3028" spans="1:16" x14ac:dyDescent="0.4">
      <c r="A3028" s="1">
        <v>2022</v>
      </c>
      <c r="B3028" s="1">
        <v>4</v>
      </c>
      <c r="C3028" s="1">
        <v>15</v>
      </c>
      <c r="D3028" s="1">
        <v>8.5</v>
      </c>
      <c r="E3028" s="1">
        <v>7.5999999046325684</v>
      </c>
      <c r="F3028" s="1">
        <v>7.5</v>
      </c>
      <c r="G3028" s="1">
        <v>-3.2999999523162842</v>
      </c>
      <c r="H3028">
        <f>IF(D3028&lt;&gt;"",MAX('DDD Model Calculations'!$D$20-'Weather Data'!D3028,0),MAX('DDD Model Calculations'!$D$20-AVERAGE('Weather Data'!D3027,'Weather Data'!D3029),0))</f>
        <v>9.5</v>
      </c>
      <c r="I3028">
        <f>IF(E3028&lt;&gt;"",MAX('DDD Model Calculations'!$D$20-'Weather Data'!E3028,0),MAX('DDD Model Calculations'!$D$20-AVERAGE('Weather Data'!E3027,'Weather Data'!E3029),0))</f>
        <v>10.400000095367432</v>
      </c>
      <c r="J3028">
        <f>IF(F3028&lt;&gt;"",MAX('DDD Model Calculations'!$D$20-'Weather Data'!F3028,0),MAX('DDD Model Calculations'!$D$20-AVERAGE('Weather Data'!F3027,'Weather Data'!F3029),0))</f>
        <v>10.5</v>
      </c>
      <c r="K3028">
        <f>IF(G3028&lt;&gt;"",MAX('DDD Model Calculations'!$D$20-'Weather Data'!G3028,0),MAX('DDD Model Calculations'!$D$20-AVERAGE('Weather Data'!G3027,'Weather Data'!G3029),0))</f>
        <v>21.299999952316284</v>
      </c>
      <c r="L3028" s="2">
        <f t="shared" si="235"/>
        <v>44666</v>
      </c>
      <c r="M3028">
        <f t="shared" si="236"/>
        <v>31502.100003644824</v>
      </c>
      <c r="N3028">
        <f t="shared" si="237"/>
        <v>33029.399985596538</v>
      </c>
      <c r="O3028">
        <f t="shared" si="238"/>
        <v>38106.300012245774</v>
      </c>
      <c r="P3028">
        <f t="shared" si="239"/>
        <v>46892.750003919005</v>
      </c>
    </row>
    <row r="3029" spans="1:16" x14ac:dyDescent="0.4">
      <c r="A3029" s="1">
        <v>2022</v>
      </c>
      <c r="B3029" s="1">
        <v>4</v>
      </c>
      <c r="C3029" s="1">
        <v>16</v>
      </c>
      <c r="D3029" s="1">
        <v>4.1999998092651367</v>
      </c>
      <c r="E3029" s="1">
        <v>2.5</v>
      </c>
      <c r="F3029" s="1">
        <v>3.5</v>
      </c>
      <c r="G3029" s="1">
        <v>-4.0999999046325684</v>
      </c>
      <c r="H3029">
        <f>IF(D3029&lt;&gt;"",MAX('DDD Model Calculations'!$D$20-'Weather Data'!D3029,0),MAX('DDD Model Calculations'!$D$20-AVERAGE('Weather Data'!D3028,'Weather Data'!D3030),0))</f>
        <v>13.800000190734863</v>
      </c>
      <c r="I3029">
        <f>IF(E3029&lt;&gt;"",MAX('DDD Model Calculations'!$D$20-'Weather Data'!E3029,0),MAX('DDD Model Calculations'!$D$20-AVERAGE('Weather Data'!E3028,'Weather Data'!E3030),0))</f>
        <v>15.5</v>
      </c>
      <c r="J3029">
        <f>IF(F3029&lt;&gt;"",MAX('DDD Model Calculations'!$D$20-'Weather Data'!F3029,0),MAX('DDD Model Calculations'!$D$20-AVERAGE('Weather Data'!F3028,'Weather Data'!F3030),0))</f>
        <v>14.5</v>
      </c>
      <c r="K3029">
        <f>IF(G3029&lt;&gt;"",MAX('DDD Model Calculations'!$D$20-'Weather Data'!G3029,0),MAX('DDD Model Calculations'!$D$20-AVERAGE('Weather Data'!G3028,'Weather Data'!G3030),0))</f>
        <v>22.099999904632568</v>
      </c>
      <c r="L3029" s="2">
        <f t="shared" si="235"/>
        <v>44667</v>
      </c>
      <c r="M3029">
        <f t="shared" si="236"/>
        <v>31515.900003835559</v>
      </c>
      <c r="N3029">
        <f t="shared" si="237"/>
        <v>33044.899985596538</v>
      </c>
      <c r="O3029">
        <f t="shared" si="238"/>
        <v>38120.800012245774</v>
      </c>
      <c r="P3029">
        <f t="shared" si="239"/>
        <v>46914.850003823638</v>
      </c>
    </row>
    <row r="3030" spans="1:16" x14ac:dyDescent="0.4">
      <c r="A3030" s="1">
        <v>2022</v>
      </c>
      <c r="B3030" s="1">
        <v>4</v>
      </c>
      <c r="C3030" s="1">
        <v>17</v>
      </c>
      <c r="D3030" s="1">
        <v>3.4000000953674321</v>
      </c>
      <c r="E3030" s="1">
        <v>1</v>
      </c>
      <c r="F3030" s="1">
        <v>3.5999999046325679</v>
      </c>
      <c r="G3030" s="1">
        <v>-3.4000000953674321</v>
      </c>
      <c r="H3030">
        <f>IF(D3030&lt;&gt;"",MAX('DDD Model Calculations'!$D$20-'Weather Data'!D3030,0),MAX('DDD Model Calculations'!$D$20-AVERAGE('Weather Data'!D3029,'Weather Data'!D3031),0))</f>
        <v>14.599999904632568</v>
      </c>
      <c r="I3030">
        <f>IF(E3030&lt;&gt;"",MAX('DDD Model Calculations'!$D$20-'Weather Data'!E3030,0),MAX('DDD Model Calculations'!$D$20-AVERAGE('Weather Data'!E3029,'Weather Data'!E3031),0))</f>
        <v>17</v>
      </c>
      <c r="J3030">
        <f>IF(F3030&lt;&gt;"",MAX('DDD Model Calculations'!$D$20-'Weather Data'!F3030,0),MAX('DDD Model Calculations'!$D$20-AVERAGE('Weather Data'!F3029,'Weather Data'!F3031),0))</f>
        <v>14.400000095367432</v>
      </c>
      <c r="K3030">
        <f>IF(G3030&lt;&gt;"",MAX('DDD Model Calculations'!$D$20-'Weather Data'!G3030,0),MAX('DDD Model Calculations'!$D$20-AVERAGE('Weather Data'!G3029,'Weather Data'!G3031),0))</f>
        <v>21.400000095367432</v>
      </c>
      <c r="L3030" s="2">
        <f t="shared" si="235"/>
        <v>44668</v>
      </c>
      <c r="M3030">
        <f t="shared" si="236"/>
        <v>31530.500003740191</v>
      </c>
      <c r="N3030">
        <f t="shared" si="237"/>
        <v>33061.899985596538</v>
      </c>
      <c r="O3030">
        <f t="shared" si="238"/>
        <v>38135.200012341142</v>
      </c>
      <c r="P3030">
        <f t="shared" si="239"/>
        <v>46936.250003919005</v>
      </c>
    </row>
    <row r="3031" spans="1:16" x14ac:dyDescent="0.4">
      <c r="A3031" s="1">
        <v>2022</v>
      </c>
      <c r="B3031" s="1">
        <v>4</v>
      </c>
      <c r="C3031" s="1">
        <v>18</v>
      </c>
      <c r="D3031" s="1">
        <v>2.7999999523162842</v>
      </c>
      <c r="E3031" s="1">
        <v>1.799999952316284</v>
      </c>
      <c r="F3031" s="1">
        <v>4</v>
      </c>
      <c r="G3031" s="1">
        <v>0.60000002384185791</v>
      </c>
      <c r="H3031">
        <f>IF(D3031&lt;&gt;"",MAX('DDD Model Calculations'!$D$20-'Weather Data'!D3031,0),MAX('DDD Model Calculations'!$D$20-AVERAGE('Weather Data'!D3030,'Weather Data'!D3032),0))</f>
        <v>15.200000047683716</v>
      </c>
      <c r="I3031">
        <f>IF(E3031&lt;&gt;"",MAX('DDD Model Calculations'!$D$20-'Weather Data'!E3031,0),MAX('DDD Model Calculations'!$D$20-AVERAGE('Weather Data'!E3030,'Weather Data'!E3032),0))</f>
        <v>16.200000047683716</v>
      </c>
      <c r="J3031">
        <f>IF(F3031&lt;&gt;"",MAX('DDD Model Calculations'!$D$20-'Weather Data'!F3031,0),MAX('DDD Model Calculations'!$D$20-AVERAGE('Weather Data'!F3030,'Weather Data'!F3032),0))</f>
        <v>14</v>
      </c>
      <c r="K3031">
        <f>IF(G3031&lt;&gt;"",MAX('DDD Model Calculations'!$D$20-'Weather Data'!G3031,0),MAX('DDD Model Calculations'!$D$20-AVERAGE('Weather Data'!G3030,'Weather Data'!G3032),0))</f>
        <v>17.399999976158142</v>
      </c>
      <c r="L3031" s="2">
        <f t="shared" si="235"/>
        <v>44669</v>
      </c>
      <c r="M3031">
        <f t="shared" si="236"/>
        <v>31545.700003787875</v>
      </c>
      <c r="N3031">
        <f t="shared" si="237"/>
        <v>33078.099985644221</v>
      </c>
      <c r="O3031">
        <f t="shared" si="238"/>
        <v>38149.200012341142</v>
      </c>
      <c r="P3031">
        <f t="shared" si="239"/>
        <v>46953.650003895164</v>
      </c>
    </row>
    <row r="3032" spans="1:16" x14ac:dyDescent="0.4">
      <c r="A3032" s="1">
        <v>2022</v>
      </c>
      <c r="B3032" s="1">
        <v>4</v>
      </c>
      <c r="C3032" s="1">
        <v>19</v>
      </c>
      <c r="D3032" s="1">
        <v>3.7000000476837158</v>
      </c>
      <c r="E3032" s="1">
        <v>1.200000047683716</v>
      </c>
      <c r="F3032" s="1">
        <v>2.4000000953674321</v>
      </c>
      <c r="G3032" s="1">
        <v>-0.10000000149011611</v>
      </c>
      <c r="H3032">
        <f>IF(D3032&lt;&gt;"",MAX('DDD Model Calculations'!$D$20-'Weather Data'!D3032,0),MAX('DDD Model Calculations'!$D$20-AVERAGE('Weather Data'!D3031,'Weather Data'!D3033),0))</f>
        <v>14.299999952316284</v>
      </c>
      <c r="I3032">
        <f>IF(E3032&lt;&gt;"",MAX('DDD Model Calculations'!$D$20-'Weather Data'!E3032,0),MAX('DDD Model Calculations'!$D$20-AVERAGE('Weather Data'!E3031,'Weather Data'!E3033),0))</f>
        <v>16.799999952316284</v>
      </c>
      <c r="J3032">
        <f>IF(F3032&lt;&gt;"",MAX('DDD Model Calculations'!$D$20-'Weather Data'!F3032,0),MAX('DDD Model Calculations'!$D$20-AVERAGE('Weather Data'!F3031,'Weather Data'!F3033),0))</f>
        <v>15.599999904632568</v>
      </c>
      <c r="K3032">
        <f>IF(G3032&lt;&gt;"",MAX('DDD Model Calculations'!$D$20-'Weather Data'!G3032,0),MAX('DDD Model Calculations'!$D$20-AVERAGE('Weather Data'!G3031,'Weather Data'!G3033),0))</f>
        <v>18.100000001490116</v>
      </c>
      <c r="L3032" s="2">
        <f t="shared" si="235"/>
        <v>44670</v>
      </c>
      <c r="M3032">
        <f t="shared" si="236"/>
        <v>31560.000003740191</v>
      </c>
      <c r="N3032">
        <f t="shared" si="237"/>
        <v>33094.899985596538</v>
      </c>
      <c r="O3032">
        <f t="shared" si="238"/>
        <v>38164.800012245774</v>
      </c>
      <c r="P3032">
        <f t="shared" si="239"/>
        <v>46971.750003896654</v>
      </c>
    </row>
    <row r="3033" spans="1:16" x14ac:dyDescent="0.4">
      <c r="A3033" s="1">
        <v>2022</v>
      </c>
      <c r="B3033" s="1">
        <v>4</v>
      </c>
      <c r="C3033" s="1">
        <v>20</v>
      </c>
      <c r="D3033" s="1">
        <v>6.0999999046325684</v>
      </c>
      <c r="E3033" s="1">
        <v>3.2000000476837158</v>
      </c>
      <c r="F3033" s="1">
        <v>4.1999998092651367</v>
      </c>
      <c r="G3033" s="1">
        <v>-2.5</v>
      </c>
      <c r="H3033">
        <f>IF(D3033&lt;&gt;"",MAX('DDD Model Calculations'!$D$20-'Weather Data'!D3033,0),MAX('DDD Model Calculations'!$D$20-AVERAGE('Weather Data'!D3032,'Weather Data'!D3034),0))</f>
        <v>11.900000095367432</v>
      </c>
      <c r="I3033">
        <f>IF(E3033&lt;&gt;"",MAX('DDD Model Calculations'!$D$20-'Weather Data'!E3033,0),MAX('DDD Model Calculations'!$D$20-AVERAGE('Weather Data'!E3032,'Weather Data'!E3034),0))</f>
        <v>14.799999952316284</v>
      </c>
      <c r="J3033">
        <f>IF(F3033&lt;&gt;"",MAX('DDD Model Calculations'!$D$20-'Weather Data'!F3033,0),MAX('DDD Model Calculations'!$D$20-AVERAGE('Weather Data'!F3032,'Weather Data'!F3034),0))</f>
        <v>13.800000190734863</v>
      </c>
      <c r="K3033">
        <f>IF(G3033&lt;&gt;"",MAX('DDD Model Calculations'!$D$20-'Weather Data'!G3033,0),MAX('DDD Model Calculations'!$D$20-AVERAGE('Weather Data'!G3032,'Weather Data'!G3034),0))</f>
        <v>20.5</v>
      </c>
      <c r="L3033" s="2">
        <f t="shared" si="235"/>
        <v>44671</v>
      </c>
      <c r="M3033">
        <f t="shared" si="236"/>
        <v>31571.900003835559</v>
      </c>
      <c r="N3033">
        <f t="shared" si="237"/>
        <v>33109.699985548854</v>
      </c>
      <c r="O3033">
        <f t="shared" si="238"/>
        <v>38178.600012436509</v>
      </c>
      <c r="P3033">
        <f t="shared" si="239"/>
        <v>46992.250003896654</v>
      </c>
    </row>
    <row r="3034" spans="1:16" x14ac:dyDescent="0.4">
      <c r="A3034" s="1">
        <v>2022</v>
      </c>
      <c r="B3034" s="1">
        <v>4</v>
      </c>
      <c r="C3034" s="1">
        <v>21</v>
      </c>
      <c r="D3034" s="1">
        <v>10.39999961853027</v>
      </c>
      <c r="E3034" s="1">
        <v>10.5</v>
      </c>
      <c r="F3034" s="1">
        <v>6.5999999046325684</v>
      </c>
      <c r="G3034" s="1">
        <v>1.3999999761581421</v>
      </c>
      <c r="H3034">
        <f>IF(D3034&lt;&gt;"",MAX('DDD Model Calculations'!$D$20-'Weather Data'!D3034,0),MAX('DDD Model Calculations'!$D$20-AVERAGE('Weather Data'!D3033,'Weather Data'!D3035),0))</f>
        <v>7.6000003814697301</v>
      </c>
      <c r="I3034">
        <f>IF(E3034&lt;&gt;"",MAX('DDD Model Calculations'!$D$20-'Weather Data'!E3034,0),MAX('DDD Model Calculations'!$D$20-AVERAGE('Weather Data'!E3033,'Weather Data'!E3035),0))</f>
        <v>7.5</v>
      </c>
      <c r="J3034">
        <f>IF(F3034&lt;&gt;"",MAX('DDD Model Calculations'!$D$20-'Weather Data'!F3034,0),MAX('DDD Model Calculations'!$D$20-AVERAGE('Weather Data'!F3033,'Weather Data'!F3035),0))</f>
        <v>11.400000095367432</v>
      </c>
      <c r="K3034">
        <f>IF(G3034&lt;&gt;"",MAX('DDD Model Calculations'!$D$20-'Weather Data'!G3034,0),MAX('DDD Model Calculations'!$D$20-AVERAGE('Weather Data'!G3033,'Weather Data'!G3035),0))</f>
        <v>16.600000023841858</v>
      </c>
      <c r="L3034" s="2">
        <f t="shared" si="235"/>
        <v>44672</v>
      </c>
      <c r="M3034">
        <f t="shared" si="236"/>
        <v>31579.500004217029</v>
      </c>
      <c r="N3034">
        <f t="shared" si="237"/>
        <v>33117.199985548854</v>
      </c>
      <c r="O3034">
        <f t="shared" si="238"/>
        <v>38190.000012531877</v>
      </c>
      <c r="P3034">
        <f t="shared" si="239"/>
        <v>47008.850003920496</v>
      </c>
    </row>
    <row r="3035" spans="1:16" x14ac:dyDescent="0.4">
      <c r="A3035" s="1">
        <v>2022</v>
      </c>
      <c r="B3035" s="1">
        <v>4</v>
      </c>
      <c r="C3035" s="1">
        <v>22</v>
      </c>
      <c r="D3035" s="1">
        <v>6.6999998092651367</v>
      </c>
      <c r="E3035" s="1">
        <v>6.5999999046325684</v>
      </c>
      <c r="F3035" s="1">
        <v>6.3000001907348633</v>
      </c>
      <c r="G3035" s="1">
        <v>-1.200000047683716</v>
      </c>
      <c r="H3035">
        <f>IF(D3035&lt;&gt;"",MAX('DDD Model Calculations'!$D$20-'Weather Data'!D3035,0),MAX('DDD Model Calculations'!$D$20-AVERAGE('Weather Data'!D3034,'Weather Data'!D3036),0))</f>
        <v>11.300000190734863</v>
      </c>
      <c r="I3035">
        <f>IF(E3035&lt;&gt;"",MAX('DDD Model Calculations'!$D$20-'Weather Data'!E3035,0),MAX('DDD Model Calculations'!$D$20-AVERAGE('Weather Data'!E3034,'Weather Data'!E3036),0))</f>
        <v>11.400000095367432</v>
      </c>
      <c r="J3035">
        <f>IF(F3035&lt;&gt;"",MAX('DDD Model Calculations'!$D$20-'Weather Data'!F3035,0),MAX('DDD Model Calculations'!$D$20-AVERAGE('Weather Data'!F3034,'Weather Data'!F3036),0))</f>
        <v>11.699999809265137</v>
      </c>
      <c r="K3035">
        <f>IF(G3035&lt;&gt;"",MAX('DDD Model Calculations'!$D$20-'Weather Data'!G3035,0),MAX('DDD Model Calculations'!$D$20-AVERAGE('Weather Data'!G3034,'Weather Data'!G3036),0))</f>
        <v>19.200000047683716</v>
      </c>
      <c r="L3035" s="2">
        <f t="shared" si="235"/>
        <v>44673</v>
      </c>
      <c r="M3035">
        <f t="shared" si="236"/>
        <v>31590.800004407763</v>
      </c>
      <c r="N3035">
        <f t="shared" si="237"/>
        <v>33128.599985644221</v>
      </c>
      <c r="O3035">
        <f t="shared" si="238"/>
        <v>38201.700012341142</v>
      </c>
      <c r="P3035">
        <f t="shared" si="239"/>
        <v>47028.050003968179</v>
      </c>
    </row>
    <row r="3036" spans="1:16" x14ac:dyDescent="0.4">
      <c r="A3036" s="1">
        <v>2022</v>
      </c>
      <c r="B3036" s="1">
        <v>4</v>
      </c>
      <c r="C3036" s="1">
        <v>23</v>
      </c>
      <c r="D3036" s="1">
        <v>9</v>
      </c>
      <c r="E3036" s="1">
        <v>11.80000019073486</v>
      </c>
      <c r="F3036" s="1">
        <v>4.5</v>
      </c>
      <c r="G3036" s="1">
        <v>1.8999999761581421</v>
      </c>
      <c r="H3036">
        <f>IF(D3036&lt;&gt;"",MAX('DDD Model Calculations'!$D$20-'Weather Data'!D3036,0),MAX('DDD Model Calculations'!$D$20-AVERAGE('Weather Data'!D3035,'Weather Data'!D3037),0))</f>
        <v>9</v>
      </c>
      <c r="I3036">
        <f>IF(E3036&lt;&gt;"",MAX('DDD Model Calculations'!$D$20-'Weather Data'!E3036,0),MAX('DDD Model Calculations'!$D$20-AVERAGE('Weather Data'!E3035,'Weather Data'!E3037),0))</f>
        <v>6.1999998092651403</v>
      </c>
      <c r="J3036">
        <f>IF(F3036&lt;&gt;"",MAX('DDD Model Calculations'!$D$20-'Weather Data'!F3036,0),MAX('DDD Model Calculations'!$D$20-AVERAGE('Weather Data'!F3035,'Weather Data'!F3037),0))</f>
        <v>13.5</v>
      </c>
      <c r="K3036">
        <f>IF(G3036&lt;&gt;"",MAX('DDD Model Calculations'!$D$20-'Weather Data'!G3036,0),MAX('DDD Model Calculations'!$D$20-AVERAGE('Weather Data'!G3035,'Weather Data'!G3037),0))</f>
        <v>16.100000023841858</v>
      </c>
      <c r="L3036" s="2">
        <f t="shared" si="235"/>
        <v>44674</v>
      </c>
      <c r="M3036">
        <f t="shared" si="236"/>
        <v>31599.800004407763</v>
      </c>
      <c r="N3036">
        <f t="shared" si="237"/>
        <v>33134.799985453486</v>
      </c>
      <c r="O3036">
        <f t="shared" si="238"/>
        <v>38215.200012341142</v>
      </c>
      <c r="P3036">
        <f t="shared" si="239"/>
        <v>47044.150003992021</v>
      </c>
    </row>
    <row r="3037" spans="1:16" x14ac:dyDescent="0.4">
      <c r="A3037" s="1">
        <v>2022</v>
      </c>
      <c r="B3037" s="1">
        <v>4</v>
      </c>
      <c r="C3037" s="1">
        <v>24</v>
      </c>
      <c r="D3037" s="1">
        <v>12.10000038146973</v>
      </c>
      <c r="E3037" s="1">
        <v>15.19999980926514</v>
      </c>
      <c r="F3037" s="1">
        <v>9.3999996185302734</v>
      </c>
      <c r="G3037" s="1">
        <v>5.5999999046325684</v>
      </c>
      <c r="H3037">
        <f>IF(D3037&lt;&gt;"",MAX('DDD Model Calculations'!$D$20-'Weather Data'!D3037,0),MAX('DDD Model Calculations'!$D$20-AVERAGE('Weather Data'!D3036,'Weather Data'!D3038),0))</f>
        <v>5.8999996185302699</v>
      </c>
      <c r="I3037">
        <f>IF(E3037&lt;&gt;"",MAX('DDD Model Calculations'!$D$20-'Weather Data'!E3037,0),MAX('DDD Model Calculations'!$D$20-AVERAGE('Weather Data'!E3036,'Weather Data'!E3038),0))</f>
        <v>2.8000001907348597</v>
      </c>
      <c r="J3037">
        <f>IF(F3037&lt;&gt;"",MAX('DDD Model Calculations'!$D$20-'Weather Data'!F3037,0),MAX('DDD Model Calculations'!$D$20-AVERAGE('Weather Data'!F3036,'Weather Data'!F3038),0))</f>
        <v>8.6000003814697266</v>
      </c>
      <c r="K3037">
        <f>IF(G3037&lt;&gt;"",MAX('DDD Model Calculations'!$D$20-'Weather Data'!G3037,0),MAX('DDD Model Calculations'!$D$20-AVERAGE('Weather Data'!G3036,'Weather Data'!G3038),0))</f>
        <v>12.400000095367432</v>
      </c>
      <c r="L3037" s="2">
        <f t="shared" si="235"/>
        <v>44675</v>
      </c>
      <c r="M3037">
        <f t="shared" si="236"/>
        <v>31605.700004026294</v>
      </c>
      <c r="N3037">
        <f t="shared" si="237"/>
        <v>33137.599985644221</v>
      </c>
      <c r="O3037">
        <f t="shared" si="238"/>
        <v>38223.800012722611</v>
      </c>
      <c r="P3037">
        <f t="shared" si="239"/>
        <v>47056.550004087389</v>
      </c>
    </row>
    <row r="3038" spans="1:16" x14ac:dyDescent="0.4">
      <c r="A3038" s="1">
        <v>2022</v>
      </c>
      <c r="B3038" s="1">
        <v>4</v>
      </c>
      <c r="C3038" s="1">
        <v>25</v>
      </c>
      <c r="D3038" s="1">
        <v>14.10000038146973</v>
      </c>
      <c r="E3038" s="1">
        <v>12.60000038146973</v>
      </c>
      <c r="F3038" s="1">
        <v>13.80000019073486</v>
      </c>
      <c r="G3038" s="1">
        <v>0.20000000298023221</v>
      </c>
      <c r="H3038">
        <f>IF(D3038&lt;&gt;"",MAX('DDD Model Calculations'!$D$20-'Weather Data'!D3038,0),MAX('DDD Model Calculations'!$D$20-AVERAGE('Weather Data'!D3037,'Weather Data'!D3039),0))</f>
        <v>3.8999996185302699</v>
      </c>
      <c r="I3038">
        <f>IF(E3038&lt;&gt;"",MAX('DDD Model Calculations'!$D$20-'Weather Data'!E3038,0),MAX('DDD Model Calculations'!$D$20-AVERAGE('Weather Data'!E3037,'Weather Data'!E3039),0))</f>
        <v>5.3999996185302699</v>
      </c>
      <c r="J3038">
        <f>IF(F3038&lt;&gt;"",MAX('DDD Model Calculations'!$D$20-'Weather Data'!F3038,0),MAX('DDD Model Calculations'!$D$20-AVERAGE('Weather Data'!F3037,'Weather Data'!F3039),0))</f>
        <v>4.1999998092651403</v>
      </c>
      <c r="K3038">
        <f>IF(G3038&lt;&gt;"",MAX('DDD Model Calculations'!$D$20-'Weather Data'!G3038,0),MAX('DDD Model Calculations'!$D$20-AVERAGE('Weather Data'!G3037,'Weather Data'!G3039),0))</f>
        <v>17.799999997019768</v>
      </c>
      <c r="L3038" s="2">
        <f t="shared" si="235"/>
        <v>44676</v>
      </c>
      <c r="M3038">
        <f t="shared" si="236"/>
        <v>31609.600003644824</v>
      </c>
      <c r="N3038">
        <f t="shared" si="237"/>
        <v>33142.999985262752</v>
      </c>
      <c r="O3038">
        <f t="shared" si="238"/>
        <v>38228.000012531877</v>
      </c>
      <c r="P3038">
        <f t="shared" si="239"/>
        <v>47074.350004084408</v>
      </c>
    </row>
    <row r="3039" spans="1:16" x14ac:dyDescent="0.4">
      <c r="A3039" s="1">
        <v>2022</v>
      </c>
      <c r="B3039" s="1">
        <v>4</v>
      </c>
      <c r="C3039" s="1">
        <v>26</v>
      </c>
      <c r="D3039" s="1">
        <v>6.1999998092651367</v>
      </c>
      <c r="E3039" s="1">
        <v>4.1999998092651367</v>
      </c>
      <c r="F3039" s="1">
        <v>10.60000038146973</v>
      </c>
      <c r="G3039" s="1">
        <v>-3.4000000953674321</v>
      </c>
      <c r="H3039">
        <f>IF(D3039&lt;&gt;"",MAX('DDD Model Calculations'!$D$20-'Weather Data'!D3039,0),MAX('DDD Model Calculations'!$D$20-AVERAGE('Weather Data'!D3038,'Weather Data'!D3040),0))</f>
        <v>11.800000190734863</v>
      </c>
      <c r="I3039">
        <f>IF(E3039&lt;&gt;"",MAX('DDD Model Calculations'!$D$20-'Weather Data'!E3039,0),MAX('DDD Model Calculations'!$D$20-AVERAGE('Weather Data'!E3038,'Weather Data'!E3040),0))</f>
        <v>13.800000190734863</v>
      </c>
      <c r="J3039">
        <f>IF(F3039&lt;&gt;"",MAX('DDD Model Calculations'!$D$20-'Weather Data'!F3039,0),MAX('DDD Model Calculations'!$D$20-AVERAGE('Weather Data'!F3038,'Weather Data'!F3040),0))</f>
        <v>7.3999996185302699</v>
      </c>
      <c r="K3039">
        <f>IF(G3039&lt;&gt;"",MAX('DDD Model Calculations'!$D$20-'Weather Data'!G3039,0),MAX('DDD Model Calculations'!$D$20-AVERAGE('Weather Data'!G3038,'Weather Data'!G3040),0))</f>
        <v>21.400000095367432</v>
      </c>
      <c r="L3039" s="2">
        <f t="shared" si="235"/>
        <v>44677</v>
      </c>
      <c r="M3039">
        <f t="shared" si="236"/>
        <v>31621.400003835559</v>
      </c>
      <c r="N3039">
        <f t="shared" si="237"/>
        <v>33156.799985453486</v>
      </c>
      <c r="O3039">
        <f t="shared" si="238"/>
        <v>38235.400012150407</v>
      </c>
      <c r="P3039">
        <f t="shared" si="239"/>
        <v>47095.750004179776</v>
      </c>
    </row>
    <row r="3040" spans="1:16" x14ac:dyDescent="0.4">
      <c r="A3040" s="1">
        <v>2022</v>
      </c>
      <c r="B3040" s="1">
        <v>4</v>
      </c>
      <c r="C3040" s="1">
        <v>27</v>
      </c>
      <c r="D3040" s="1">
        <v>1.200000047683716</v>
      </c>
      <c r="E3040" s="1">
        <v>-1.3999999761581421</v>
      </c>
      <c r="F3040" s="1">
        <v>2.5999999046325679</v>
      </c>
      <c r="G3040" s="1">
        <v>-1.299999952316284</v>
      </c>
      <c r="H3040">
        <f>IF(D3040&lt;&gt;"",MAX('DDD Model Calculations'!$D$20-'Weather Data'!D3040,0),MAX('DDD Model Calculations'!$D$20-AVERAGE('Weather Data'!D3039,'Weather Data'!D3041),0))</f>
        <v>16.799999952316284</v>
      </c>
      <c r="I3040">
        <f>IF(E3040&lt;&gt;"",MAX('DDD Model Calculations'!$D$20-'Weather Data'!E3040,0),MAX('DDD Model Calculations'!$D$20-AVERAGE('Weather Data'!E3039,'Weather Data'!E3041),0))</f>
        <v>19.399999976158142</v>
      </c>
      <c r="J3040">
        <f>IF(F3040&lt;&gt;"",MAX('DDD Model Calculations'!$D$20-'Weather Data'!F3040,0),MAX('DDD Model Calculations'!$D$20-AVERAGE('Weather Data'!F3039,'Weather Data'!F3041),0))</f>
        <v>15.400000095367432</v>
      </c>
      <c r="K3040">
        <f>IF(G3040&lt;&gt;"",MAX('DDD Model Calculations'!$D$20-'Weather Data'!G3040,0),MAX('DDD Model Calculations'!$D$20-AVERAGE('Weather Data'!G3039,'Weather Data'!G3041),0))</f>
        <v>19.299999952316284</v>
      </c>
      <c r="L3040" s="2">
        <f t="shared" si="235"/>
        <v>44678</v>
      </c>
      <c r="M3040">
        <f t="shared" si="236"/>
        <v>31638.200003787875</v>
      </c>
      <c r="N3040">
        <f t="shared" si="237"/>
        <v>33176.199985429645</v>
      </c>
      <c r="O3040">
        <f t="shared" si="238"/>
        <v>38250.800012245774</v>
      </c>
      <c r="P3040">
        <f t="shared" si="239"/>
        <v>47115.050004132092</v>
      </c>
    </row>
    <row r="3041" spans="1:16" x14ac:dyDescent="0.4">
      <c r="A3041" s="1">
        <v>2022</v>
      </c>
      <c r="B3041" s="1">
        <v>4</v>
      </c>
      <c r="C3041" s="1">
        <v>28</v>
      </c>
      <c r="D3041" s="1">
        <v>4.3000001907348633</v>
      </c>
      <c r="E3041" s="1">
        <v>3.0999999046325679</v>
      </c>
      <c r="F3041" s="1">
        <v>4.4000000953674316</v>
      </c>
      <c r="G3041" s="1">
        <v>-2.4000000953674321</v>
      </c>
      <c r="H3041">
        <f>IF(D3041&lt;&gt;"",MAX('DDD Model Calculations'!$D$20-'Weather Data'!D3041,0),MAX('DDD Model Calculations'!$D$20-AVERAGE('Weather Data'!D3040,'Weather Data'!D3042),0))</f>
        <v>13.699999809265137</v>
      </c>
      <c r="I3041">
        <f>IF(E3041&lt;&gt;"",MAX('DDD Model Calculations'!$D$20-'Weather Data'!E3041,0),MAX('DDD Model Calculations'!$D$20-AVERAGE('Weather Data'!E3040,'Weather Data'!E3042),0))</f>
        <v>14.900000095367432</v>
      </c>
      <c r="J3041">
        <f>IF(F3041&lt;&gt;"",MAX('DDD Model Calculations'!$D$20-'Weather Data'!F3041,0),MAX('DDD Model Calculations'!$D$20-AVERAGE('Weather Data'!F3040,'Weather Data'!F3042),0))</f>
        <v>13.599999904632568</v>
      </c>
      <c r="K3041">
        <f>IF(G3041&lt;&gt;"",MAX('DDD Model Calculations'!$D$20-'Weather Data'!G3041,0),MAX('DDD Model Calculations'!$D$20-AVERAGE('Weather Data'!G3040,'Weather Data'!G3042),0))</f>
        <v>20.400000095367432</v>
      </c>
      <c r="L3041" s="2">
        <f t="shared" si="235"/>
        <v>44679</v>
      </c>
      <c r="M3041">
        <f t="shared" si="236"/>
        <v>31651.90000359714</v>
      </c>
      <c r="N3041">
        <f t="shared" si="237"/>
        <v>33191.099985525012</v>
      </c>
      <c r="O3041">
        <f t="shared" si="238"/>
        <v>38264.400012150407</v>
      </c>
      <c r="P3041">
        <f t="shared" si="239"/>
        <v>47135.450004227459</v>
      </c>
    </row>
    <row r="3042" spans="1:16" x14ac:dyDescent="0.4">
      <c r="A3042" s="1">
        <v>2022</v>
      </c>
      <c r="B3042" s="1">
        <v>4</v>
      </c>
      <c r="C3042" s="1">
        <v>29</v>
      </c>
      <c r="D3042" s="1">
        <v>7.4000000953674316</v>
      </c>
      <c r="E3042" s="1">
        <v>5.4000000953674316</v>
      </c>
      <c r="F3042" s="1">
        <v>5.6999998092651367</v>
      </c>
      <c r="G3042" s="1">
        <v>3</v>
      </c>
      <c r="H3042">
        <f>IF(D3042&lt;&gt;"",MAX('DDD Model Calculations'!$D$20-'Weather Data'!D3042,0),MAX('DDD Model Calculations'!$D$20-AVERAGE('Weather Data'!D3041,'Weather Data'!D3043),0))</f>
        <v>10.599999904632568</v>
      </c>
      <c r="I3042">
        <f>IF(E3042&lt;&gt;"",MAX('DDD Model Calculations'!$D$20-'Weather Data'!E3042,0),MAX('DDD Model Calculations'!$D$20-AVERAGE('Weather Data'!E3041,'Weather Data'!E3043),0))</f>
        <v>12.599999904632568</v>
      </c>
      <c r="J3042">
        <f>IF(F3042&lt;&gt;"",MAX('DDD Model Calculations'!$D$20-'Weather Data'!F3042,0),MAX('DDD Model Calculations'!$D$20-AVERAGE('Weather Data'!F3041,'Weather Data'!F3043),0))</f>
        <v>12.300000190734863</v>
      </c>
      <c r="K3042">
        <f>IF(G3042&lt;&gt;"",MAX('DDD Model Calculations'!$D$20-'Weather Data'!G3042,0),MAX('DDD Model Calculations'!$D$20-AVERAGE('Weather Data'!G3041,'Weather Data'!G3043),0))</f>
        <v>15</v>
      </c>
      <c r="L3042" s="2">
        <f t="shared" si="235"/>
        <v>44680</v>
      </c>
      <c r="M3042">
        <f t="shared" si="236"/>
        <v>31662.500003501773</v>
      </c>
      <c r="N3042">
        <f t="shared" si="237"/>
        <v>33203.699985429645</v>
      </c>
      <c r="O3042">
        <f t="shared" si="238"/>
        <v>38276.700012341142</v>
      </c>
      <c r="P3042">
        <f t="shared" si="239"/>
        <v>47150.450004227459</v>
      </c>
    </row>
    <row r="3043" spans="1:16" x14ac:dyDescent="0.4">
      <c r="A3043" s="1">
        <v>2022</v>
      </c>
      <c r="B3043" s="1">
        <v>4</v>
      </c>
      <c r="C3043" s="1">
        <v>30</v>
      </c>
      <c r="D3043" s="1">
        <v>7.3000001907348633</v>
      </c>
      <c r="E3043" s="1">
        <v>8.3999996185302734</v>
      </c>
      <c r="F3043" s="1">
        <v>7.6999998092651367</v>
      </c>
      <c r="G3043" s="1">
        <v>4.9000000953674316</v>
      </c>
      <c r="H3043">
        <f>IF(D3043&lt;&gt;"",MAX('DDD Model Calculations'!$D$20-'Weather Data'!D3043,0),MAX('DDD Model Calculations'!$D$20-AVERAGE('Weather Data'!D3042,'Weather Data'!D3044),0))</f>
        <v>10.699999809265137</v>
      </c>
      <c r="I3043">
        <f>IF(E3043&lt;&gt;"",MAX('DDD Model Calculations'!$D$20-'Weather Data'!E3043,0),MAX('DDD Model Calculations'!$D$20-AVERAGE('Weather Data'!E3042,'Weather Data'!E3044),0))</f>
        <v>9.6000003814697266</v>
      </c>
      <c r="J3043">
        <f>IF(F3043&lt;&gt;"",MAX('DDD Model Calculations'!$D$20-'Weather Data'!F3043,0),MAX('DDD Model Calculations'!$D$20-AVERAGE('Weather Data'!F3042,'Weather Data'!F3044),0))</f>
        <v>10.300000190734863</v>
      </c>
      <c r="K3043">
        <f>IF(G3043&lt;&gt;"",MAX('DDD Model Calculations'!$D$20-'Weather Data'!G3043,0),MAX('DDD Model Calculations'!$D$20-AVERAGE('Weather Data'!G3042,'Weather Data'!G3044),0))</f>
        <v>13.099999904632568</v>
      </c>
      <c r="L3043" s="2">
        <f t="shared" si="235"/>
        <v>44681</v>
      </c>
      <c r="M3043">
        <f t="shared" si="236"/>
        <v>31673.200003311038</v>
      </c>
      <c r="N3043">
        <f t="shared" si="237"/>
        <v>33213.299985811114</v>
      </c>
      <c r="O3043">
        <f t="shared" si="238"/>
        <v>38287.000012531877</v>
      </c>
      <c r="P3043">
        <f t="shared" si="239"/>
        <v>47163.550004132092</v>
      </c>
    </row>
    <row r="3044" spans="1:16" x14ac:dyDescent="0.4">
      <c r="A3044" s="1">
        <v>2022</v>
      </c>
      <c r="B3044" s="1">
        <v>5</v>
      </c>
      <c r="C3044" s="1">
        <v>1</v>
      </c>
      <c r="D3044" s="1">
        <v>8.8999996185302734</v>
      </c>
      <c r="E3044" s="1">
        <v>8.3999996185302734</v>
      </c>
      <c r="F3044" s="1">
        <v>10.69999980926514</v>
      </c>
      <c r="G3044" s="1">
        <v>3</v>
      </c>
      <c r="H3044">
        <f>IF(D3044&lt;&gt;"",MAX('DDD Model Calculations'!$D$20-'Weather Data'!D3044,0),MAX('DDD Model Calculations'!$D$20-AVERAGE('Weather Data'!D3043,'Weather Data'!D3045),0))</f>
        <v>9.1000003814697266</v>
      </c>
      <c r="I3044">
        <f>IF(E3044&lt;&gt;"",MAX('DDD Model Calculations'!$D$20-'Weather Data'!E3044,0),MAX('DDD Model Calculations'!$D$20-AVERAGE('Weather Data'!E3043,'Weather Data'!E3045),0))</f>
        <v>9.6000003814697266</v>
      </c>
      <c r="J3044">
        <f>IF(F3044&lt;&gt;"",MAX('DDD Model Calculations'!$D$20-'Weather Data'!F3044,0),MAX('DDD Model Calculations'!$D$20-AVERAGE('Weather Data'!F3043,'Weather Data'!F3045),0))</f>
        <v>7.3000001907348597</v>
      </c>
      <c r="K3044">
        <f>IF(G3044&lt;&gt;"",MAX('DDD Model Calculations'!$D$20-'Weather Data'!G3044,0),MAX('DDD Model Calculations'!$D$20-AVERAGE('Weather Data'!G3043,'Weather Data'!G3045),0))</f>
        <v>15</v>
      </c>
      <c r="L3044" s="2">
        <f t="shared" si="235"/>
        <v>44682</v>
      </c>
      <c r="M3044">
        <f t="shared" si="236"/>
        <v>31682.300003692508</v>
      </c>
      <c r="N3044">
        <f t="shared" si="237"/>
        <v>33222.899986192584</v>
      </c>
      <c r="O3044">
        <f t="shared" si="238"/>
        <v>38294.300012722611</v>
      </c>
      <c r="P3044">
        <f t="shared" si="239"/>
        <v>47178.550004132092</v>
      </c>
    </row>
    <row r="3045" spans="1:16" x14ac:dyDescent="0.4">
      <c r="A3045" s="1">
        <v>2022</v>
      </c>
      <c r="B3045" s="1">
        <v>5</v>
      </c>
      <c r="C3045" s="1">
        <v>2</v>
      </c>
      <c r="D3045" s="1">
        <v>10.69999980926514</v>
      </c>
      <c r="E3045" s="1">
        <v>9.1000003814697266</v>
      </c>
      <c r="F3045" s="1">
        <v>11.30000019073486</v>
      </c>
      <c r="G3045" s="1">
        <v>5.4000000953674316</v>
      </c>
      <c r="H3045">
        <f>IF(D3045&lt;&gt;"",MAX('DDD Model Calculations'!$D$20-'Weather Data'!D3045,0),MAX('DDD Model Calculations'!$D$20-AVERAGE('Weather Data'!D3044,'Weather Data'!D3046),0))</f>
        <v>7.3000001907348597</v>
      </c>
      <c r="I3045">
        <f>IF(E3045&lt;&gt;"",MAX('DDD Model Calculations'!$D$20-'Weather Data'!E3045,0),MAX('DDD Model Calculations'!$D$20-AVERAGE('Weather Data'!E3044,'Weather Data'!E3046),0))</f>
        <v>8.8999996185302734</v>
      </c>
      <c r="J3045">
        <f>IF(F3045&lt;&gt;"",MAX('DDD Model Calculations'!$D$20-'Weather Data'!F3045,0),MAX('DDD Model Calculations'!$D$20-AVERAGE('Weather Data'!F3044,'Weather Data'!F3046),0))</f>
        <v>6.6999998092651403</v>
      </c>
      <c r="K3045">
        <f>IF(G3045&lt;&gt;"",MAX('DDD Model Calculations'!$D$20-'Weather Data'!G3045,0),MAX('DDD Model Calculations'!$D$20-AVERAGE('Weather Data'!G3044,'Weather Data'!G3046),0))</f>
        <v>12.599999904632568</v>
      </c>
      <c r="L3045" s="2">
        <f t="shared" si="235"/>
        <v>44683</v>
      </c>
      <c r="M3045">
        <f t="shared" si="236"/>
        <v>31689.600003883243</v>
      </c>
      <c r="N3045">
        <f t="shared" si="237"/>
        <v>33231.799985811114</v>
      </c>
      <c r="O3045">
        <f t="shared" si="238"/>
        <v>38301.000012531877</v>
      </c>
      <c r="P3045">
        <f t="shared" si="239"/>
        <v>47191.150004036725</v>
      </c>
    </row>
    <row r="3046" spans="1:16" x14ac:dyDescent="0.4">
      <c r="A3046" s="1">
        <v>2022</v>
      </c>
      <c r="B3046" s="1">
        <v>5</v>
      </c>
      <c r="C3046" s="1">
        <v>3</v>
      </c>
      <c r="D3046" s="1">
        <v>10.89999961853027</v>
      </c>
      <c r="E3046" s="1">
        <v>8</v>
      </c>
      <c r="F3046" s="1">
        <v>11.80000019073486</v>
      </c>
      <c r="G3046" s="1">
        <v>4.1999998092651367</v>
      </c>
      <c r="H3046">
        <f>IF(D3046&lt;&gt;"",MAX('DDD Model Calculations'!$D$20-'Weather Data'!D3046,0),MAX('DDD Model Calculations'!$D$20-AVERAGE('Weather Data'!D3045,'Weather Data'!D3047),0))</f>
        <v>7.1000003814697301</v>
      </c>
      <c r="I3046">
        <f>IF(E3046&lt;&gt;"",MAX('DDD Model Calculations'!$D$20-'Weather Data'!E3046,0),MAX('DDD Model Calculations'!$D$20-AVERAGE('Weather Data'!E3045,'Weather Data'!E3047),0))</f>
        <v>10</v>
      </c>
      <c r="J3046">
        <f>IF(F3046&lt;&gt;"",MAX('DDD Model Calculations'!$D$20-'Weather Data'!F3046,0),MAX('DDD Model Calculations'!$D$20-AVERAGE('Weather Data'!F3045,'Weather Data'!F3047),0))</f>
        <v>6.1999998092651403</v>
      </c>
      <c r="K3046">
        <f>IF(G3046&lt;&gt;"",MAX('DDD Model Calculations'!$D$20-'Weather Data'!G3046,0),MAX('DDD Model Calculations'!$D$20-AVERAGE('Weather Data'!G3045,'Weather Data'!G3047),0))</f>
        <v>13.800000190734863</v>
      </c>
      <c r="L3046" s="2">
        <f t="shared" si="235"/>
        <v>44684</v>
      </c>
      <c r="M3046">
        <f t="shared" si="236"/>
        <v>31696.700004264712</v>
      </c>
      <c r="N3046">
        <f t="shared" si="237"/>
        <v>33241.799985811114</v>
      </c>
      <c r="O3046">
        <f t="shared" si="238"/>
        <v>38307.200012341142</v>
      </c>
      <c r="P3046">
        <f t="shared" si="239"/>
        <v>47204.950004227459</v>
      </c>
    </row>
    <row r="3047" spans="1:16" x14ac:dyDescent="0.4">
      <c r="A3047" s="1">
        <v>2022</v>
      </c>
      <c r="B3047" s="1">
        <v>5</v>
      </c>
      <c r="C3047" s="1">
        <v>4</v>
      </c>
      <c r="D3047" s="1">
        <v>11.5</v>
      </c>
      <c r="E3047" s="1">
        <v>10</v>
      </c>
      <c r="F3047" s="1">
        <v>12.10000038146973</v>
      </c>
      <c r="G3047" s="1">
        <v>3.9000000953674321</v>
      </c>
      <c r="H3047">
        <f>IF(D3047&lt;&gt;"",MAX('DDD Model Calculations'!$D$20-'Weather Data'!D3047,0),MAX('DDD Model Calculations'!$D$20-AVERAGE('Weather Data'!D3046,'Weather Data'!D3048),0))</f>
        <v>6.5</v>
      </c>
      <c r="I3047">
        <f>IF(E3047&lt;&gt;"",MAX('DDD Model Calculations'!$D$20-'Weather Data'!E3047,0),MAX('DDD Model Calculations'!$D$20-AVERAGE('Weather Data'!E3046,'Weather Data'!E3048),0))</f>
        <v>8</v>
      </c>
      <c r="J3047">
        <f>IF(F3047&lt;&gt;"",MAX('DDD Model Calculations'!$D$20-'Weather Data'!F3047,0),MAX('DDD Model Calculations'!$D$20-AVERAGE('Weather Data'!F3046,'Weather Data'!F3048),0))</f>
        <v>5.8999996185302699</v>
      </c>
      <c r="K3047">
        <f>IF(G3047&lt;&gt;"",MAX('DDD Model Calculations'!$D$20-'Weather Data'!G3047,0),MAX('DDD Model Calculations'!$D$20-AVERAGE('Weather Data'!G3046,'Weather Data'!G3048),0))</f>
        <v>14.099999904632568</v>
      </c>
      <c r="L3047" s="2">
        <f t="shared" si="235"/>
        <v>44685</v>
      </c>
      <c r="M3047">
        <f t="shared" si="236"/>
        <v>31703.200004264712</v>
      </c>
      <c r="N3047">
        <f t="shared" si="237"/>
        <v>33249.799985811114</v>
      </c>
      <c r="O3047">
        <f t="shared" si="238"/>
        <v>38313.100011959672</v>
      </c>
      <c r="P3047">
        <f t="shared" si="239"/>
        <v>47219.050004132092</v>
      </c>
    </row>
    <row r="3048" spans="1:16" x14ac:dyDescent="0.4">
      <c r="A3048" s="1">
        <v>2022</v>
      </c>
      <c r="B3048" s="1">
        <v>5</v>
      </c>
      <c r="C3048" s="1">
        <v>5</v>
      </c>
      <c r="D3048" s="1">
        <v>9.6999998092651367</v>
      </c>
      <c r="E3048" s="1">
        <v>9.6000003814697266</v>
      </c>
      <c r="F3048" s="1">
        <v>11</v>
      </c>
      <c r="G3048" s="1">
        <v>4.1999998092651367</v>
      </c>
      <c r="H3048">
        <f>IF(D3048&lt;&gt;"",MAX('DDD Model Calculations'!$D$20-'Weather Data'!D3048,0),MAX('DDD Model Calculations'!$D$20-AVERAGE('Weather Data'!D3047,'Weather Data'!D3049),0))</f>
        <v>8.3000001907348633</v>
      </c>
      <c r="I3048">
        <f>IF(E3048&lt;&gt;"",MAX('DDD Model Calculations'!$D$20-'Weather Data'!E3048,0),MAX('DDD Model Calculations'!$D$20-AVERAGE('Weather Data'!E3047,'Weather Data'!E3049),0))</f>
        <v>8.3999996185302734</v>
      </c>
      <c r="J3048">
        <f>IF(F3048&lt;&gt;"",MAX('DDD Model Calculations'!$D$20-'Weather Data'!F3048,0),MAX('DDD Model Calculations'!$D$20-AVERAGE('Weather Data'!F3047,'Weather Data'!F3049),0))</f>
        <v>7</v>
      </c>
      <c r="K3048">
        <f>IF(G3048&lt;&gt;"",MAX('DDD Model Calculations'!$D$20-'Weather Data'!G3048,0),MAX('DDD Model Calculations'!$D$20-AVERAGE('Weather Data'!G3047,'Weather Data'!G3049),0))</f>
        <v>13.800000190734863</v>
      </c>
      <c r="L3048" s="2">
        <f t="shared" si="235"/>
        <v>44686</v>
      </c>
      <c r="M3048">
        <f t="shared" si="236"/>
        <v>31711.500004455447</v>
      </c>
      <c r="N3048">
        <f t="shared" si="237"/>
        <v>33258.199985429645</v>
      </c>
      <c r="O3048">
        <f t="shared" si="238"/>
        <v>38320.100011959672</v>
      </c>
      <c r="P3048">
        <f t="shared" si="239"/>
        <v>47232.850004322827</v>
      </c>
    </row>
    <row r="3049" spans="1:16" x14ac:dyDescent="0.4">
      <c r="A3049" s="1">
        <v>2022</v>
      </c>
      <c r="B3049" s="1">
        <v>5</v>
      </c>
      <c r="C3049" s="1">
        <v>6</v>
      </c>
      <c r="D3049" s="1">
        <v>12.5</v>
      </c>
      <c r="E3049" s="1">
        <v>12.39999961853027</v>
      </c>
      <c r="F3049" s="1">
        <v>11.30000019073486</v>
      </c>
      <c r="G3049" s="1">
        <v>5.4000000953674316</v>
      </c>
      <c r="H3049">
        <f>IF(D3049&lt;&gt;"",MAX('DDD Model Calculations'!$D$20-'Weather Data'!D3049,0),MAX('DDD Model Calculations'!$D$20-AVERAGE('Weather Data'!D3048,'Weather Data'!D3050),0))</f>
        <v>5.5</v>
      </c>
      <c r="I3049">
        <f>IF(E3049&lt;&gt;"",MAX('DDD Model Calculations'!$D$20-'Weather Data'!E3049,0),MAX('DDD Model Calculations'!$D$20-AVERAGE('Weather Data'!E3048,'Weather Data'!E3050),0))</f>
        <v>5.6000003814697301</v>
      </c>
      <c r="J3049">
        <f>IF(F3049&lt;&gt;"",MAX('DDD Model Calculations'!$D$20-'Weather Data'!F3049,0),MAX('DDD Model Calculations'!$D$20-AVERAGE('Weather Data'!F3048,'Weather Data'!F3050),0))</f>
        <v>6.6999998092651403</v>
      </c>
      <c r="K3049">
        <f>IF(G3049&lt;&gt;"",MAX('DDD Model Calculations'!$D$20-'Weather Data'!G3049,0),MAX('DDD Model Calculations'!$D$20-AVERAGE('Weather Data'!G3048,'Weather Data'!G3050),0))</f>
        <v>12.599999904632568</v>
      </c>
      <c r="L3049" s="2">
        <f t="shared" si="235"/>
        <v>44687</v>
      </c>
      <c r="M3049">
        <f t="shared" si="236"/>
        <v>31717.000004455447</v>
      </c>
      <c r="N3049">
        <f t="shared" si="237"/>
        <v>33263.799985811114</v>
      </c>
      <c r="O3049">
        <f t="shared" si="238"/>
        <v>38326.800011768937</v>
      </c>
      <c r="P3049">
        <f t="shared" si="239"/>
        <v>47245.450004227459</v>
      </c>
    </row>
    <row r="3050" spans="1:16" x14ac:dyDescent="0.4">
      <c r="A3050" s="1">
        <v>2022</v>
      </c>
      <c r="B3050" s="1">
        <v>5</v>
      </c>
      <c r="C3050" s="1">
        <v>7</v>
      </c>
      <c r="D3050" s="1">
        <v>10.30000019073486</v>
      </c>
      <c r="E3050" s="1">
        <v>11.10000038146973</v>
      </c>
      <c r="F3050" s="1">
        <v>8.8000001907348633</v>
      </c>
      <c r="G3050" s="1">
        <v>6.8000001907348633</v>
      </c>
      <c r="H3050">
        <f>IF(D3050&lt;&gt;"",MAX('DDD Model Calculations'!$D$20-'Weather Data'!D3050,0),MAX('DDD Model Calculations'!$D$20-AVERAGE('Weather Data'!D3049,'Weather Data'!D3051),0))</f>
        <v>7.6999998092651403</v>
      </c>
      <c r="I3050">
        <f>IF(E3050&lt;&gt;"",MAX('DDD Model Calculations'!$D$20-'Weather Data'!E3050,0),MAX('DDD Model Calculations'!$D$20-AVERAGE('Weather Data'!E3049,'Weather Data'!E3051),0))</f>
        <v>6.8999996185302699</v>
      </c>
      <c r="J3050">
        <f>IF(F3050&lt;&gt;"",MAX('DDD Model Calculations'!$D$20-'Weather Data'!F3050,0),MAX('DDD Model Calculations'!$D$20-AVERAGE('Weather Data'!F3049,'Weather Data'!F3051),0))</f>
        <v>9.1999998092651367</v>
      </c>
      <c r="K3050">
        <f>IF(G3050&lt;&gt;"",MAX('DDD Model Calculations'!$D$20-'Weather Data'!G3050,0),MAX('DDD Model Calculations'!$D$20-AVERAGE('Weather Data'!G3049,'Weather Data'!G3051),0))</f>
        <v>11.199999809265137</v>
      </c>
      <c r="L3050" s="2">
        <f t="shared" si="235"/>
        <v>44688</v>
      </c>
      <c r="M3050">
        <f t="shared" si="236"/>
        <v>31724.700004264712</v>
      </c>
      <c r="N3050">
        <f t="shared" si="237"/>
        <v>33270.699985429645</v>
      </c>
      <c r="O3050">
        <f t="shared" si="238"/>
        <v>38336.000011578202</v>
      </c>
      <c r="P3050">
        <f t="shared" si="239"/>
        <v>47256.650004036725</v>
      </c>
    </row>
    <row r="3051" spans="1:16" x14ac:dyDescent="0.4">
      <c r="A3051" s="1">
        <v>2022</v>
      </c>
      <c r="B3051" s="1">
        <v>5</v>
      </c>
      <c r="C3051" s="1">
        <v>8</v>
      </c>
      <c r="D3051" s="1">
        <v>10.69999980926514</v>
      </c>
      <c r="E3051" s="1">
        <v>10.30000019073486</v>
      </c>
      <c r="F3051" s="1">
        <v>10.19999980926514</v>
      </c>
      <c r="G3051" s="1">
        <v>7.5</v>
      </c>
      <c r="H3051">
        <f>IF(D3051&lt;&gt;"",MAX('DDD Model Calculations'!$D$20-'Weather Data'!D3051,0),MAX('DDD Model Calculations'!$D$20-AVERAGE('Weather Data'!D3050,'Weather Data'!D3052),0))</f>
        <v>7.3000001907348597</v>
      </c>
      <c r="I3051">
        <f>IF(E3051&lt;&gt;"",MAX('DDD Model Calculations'!$D$20-'Weather Data'!E3051,0),MAX('DDD Model Calculations'!$D$20-AVERAGE('Weather Data'!E3050,'Weather Data'!E3052),0))</f>
        <v>7.6999998092651403</v>
      </c>
      <c r="J3051">
        <f>IF(F3051&lt;&gt;"",MAX('DDD Model Calculations'!$D$20-'Weather Data'!F3051,0),MAX('DDD Model Calculations'!$D$20-AVERAGE('Weather Data'!F3050,'Weather Data'!F3052),0))</f>
        <v>7.8000001907348597</v>
      </c>
      <c r="K3051">
        <f>IF(G3051&lt;&gt;"",MAX('DDD Model Calculations'!$D$20-'Weather Data'!G3051,0),MAX('DDD Model Calculations'!$D$20-AVERAGE('Weather Data'!G3050,'Weather Data'!G3052),0))</f>
        <v>10.5</v>
      </c>
      <c r="L3051" s="2">
        <f t="shared" si="235"/>
        <v>44689</v>
      </c>
      <c r="M3051">
        <f t="shared" si="236"/>
        <v>31732.000004455447</v>
      </c>
      <c r="N3051">
        <f t="shared" si="237"/>
        <v>33278.39998523891</v>
      </c>
      <c r="O3051">
        <f t="shared" si="238"/>
        <v>38343.800011768937</v>
      </c>
      <c r="P3051">
        <f t="shared" si="239"/>
        <v>47267.150004036725</v>
      </c>
    </row>
    <row r="3052" spans="1:16" x14ac:dyDescent="0.4">
      <c r="A3052" s="1">
        <v>2022</v>
      </c>
      <c r="B3052" s="1">
        <v>5</v>
      </c>
      <c r="C3052" s="1">
        <v>9</v>
      </c>
      <c r="D3052" s="1">
        <v>11.69999980926514</v>
      </c>
      <c r="E3052" s="1">
        <v>13.39999961853027</v>
      </c>
      <c r="F3052" s="1">
        <v>13</v>
      </c>
      <c r="G3052" s="1">
        <v>8.1999998092651367</v>
      </c>
      <c r="H3052">
        <f>IF(D3052&lt;&gt;"",MAX('DDD Model Calculations'!$D$20-'Weather Data'!D3052,0),MAX('DDD Model Calculations'!$D$20-AVERAGE('Weather Data'!D3051,'Weather Data'!D3053),0))</f>
        <v>6.3000001907348597</v>
      </c>
      <c r="I3052">
        <f>IF(E3052&lt;&gt;"",MAX('DDD Model Calculations'!$D$20-'Weather Data'!E3052,0),MAX('DDD Model Calculations'!$D$20-AVERAGE('Weather Data'!E3051,'Weather Data'!E3053),0))</f>
        <v>4.6000003814697301</v>
      </c>
      <c r="J3052">
        <f>IF(F3052&lt;&gt;"",MAX('DDD Model Calculations'!$D$20-'Weather Data'!F3052,0),MAX('DDD Model Calculations'!$D$20-AVERAGE('Weather Data'!F3051,'Weather Data'!F3053),0))</f>
        <v>5</v>
      </c>
      <c r="K3052">
        <f>IF(G3052&lt;&gt;"",MAX('DDD Model Calculations'!$D$20-'Weather Data'!G3052,0),MAX('DDD Model Calculations'!$D$20-AVERAGE('Weather Data'!G3051,'Weather Data'!G3053),0))</f>
        <v>9.8000001907348633</v>
      </c>
      <c r="L3052" s="2">
        <f t="shared" si="235"/>
        <v>44690</v>
      </c>
      <c r="M3052">
        <f t="shared" si="236"/>
        <v>31738.300004646182</v>
      </c>
      <c r="N3052">
        <f t="shared" si="237"/>
        <v>33282.999985620379</v>
      </c>
      <c r="O3052">
        <f t="shared" si="238"/>
        <v>38348.800011768937</v>
      </c>
      <c r="P3052">
        <f t="shared" si="239"/>
        <v>47276.950004227459</v>
      </c>
    </row>
    <row r="3053" spans="1:16" x14ac:dyDescent="0.4">
      <c r="A3053" s="1">
        <v>2022</v>
      </c>
      <c r="B3053" s="1">
        <v>5</v>
      </c>
      <c r="C3053" s="1">
        <v>10</v>
      </c>
      <c r="D3053" s="1">
        <v>15.30000019073486</v>
      </c>
      <c r="E3053" s="1">
        <v>15.60000038146973</v>
      </c>
      <c r="F3053" s="1">
        <v>15.69999980926514</v>
      </c>
      <c r="G3053" s="1">
        <v>13.69999980926514</v>
      </c>
      <c r="H3053">
        <f>IF(D3053&lt;&gt;"",MAX('DDD Model Calculations'!$D$20-'Weather Data'!D3053,0),MAX('DDD Model Calculations'!$D$20-AVERAGE('Weather Data'!D3052,'Weather Data'!D3054),0))</f>
        <v>2.6999998092651403</v>
      </c>
      <c r="I3053">
        <f>IF(E3053&lt;&gt;"",MAX('DDD Model Calculations'!$D$20-'Weather Data'!E3053,0),MAX('DDD Model Calculations'!$D$20-AVERAGE('Weather Data'!E3052,'Weather Data'!E3054),0))</f>
        <v>2.3999996185302699</v>
      </c>
      <c r="J3053">
        <f>IF(F3053&lt;&gt;"",MAX('DDD Model Calculations'!$D$20-'Weather Data'!F3053,0),MAX('DDD Model Calculations'!$D$20-AVERAGE('Weather Data'!F3052,'Weather Data'!F3054),0))</f>
        <v>2.3000001907348597</v>
      </c>
      <c r="K3053">
        <f>IF(G3053&lt;&gt;"",MAX('DDD Model Calculations'!$D$20-'Weather Data'!G3053,0),MAX('DDD Model Calculations'!$D$20-AVERAGE('Weather Data'!G3052,'Weather Data'!G3054),0))</f>
        <v>4.3000001907348597</v>
      </c>
      <c r="L3053" s="2">
        <f t="shared" si="235"/>
        <v>44691</v>
      </c>
      <c r="M3053">
        <f t="shared" si="236"/>
        <v>31741.000004455447</v>
      </c>
      <c r="N3053">
        <f t="shared" si="237"/>
        <v>33285.39998523891</v>
      </c>
      <c r="O3053">
        <f t="shared" si="238"/>
        <v>38351.100011959672</v>
      </c>
      <c r="P3053">
        <f t="shared" si="239"/>
        <v>47281.250004418194</v>
      </c>
    </row>
    <row r="3054" spans="1:16" x14ac:dyDescent="0.4">
      <c r="A3054" s="1">
        <v>2022</v>
      </c>
      <c r="B3054" s="1">
        <v>5</v>
      </c>
      <c r="C3054" s="1">
        <v>11</v>
      </c>
      <c r="D3054" s="1">
        <v>16.70000076293945</v>
      </c>
      <c r="E3054" s="1">
        <v>17.79999923706055</v>
      </c>
      <c r="F3054" s="1">
        <v>16.5</v>
      </c>
      <c r="G3054" s="1">
        <v>11.60000038146973</v>
      </c>
      <c r="H3054">
        <f>IF(D3054&lt;&gt;"",MAX('DDD Model Calculations'!$D$20-'Weather Data'!D3054,0),MAX('DDD Model Calculations'!$D$20-AVERAGE('Weather Data'!D3053,'Weather Data'!D3055),0))</f>
        <v>1.2999992370605504</v>
      </c>
      <c r="I3054">
        <f>IF(E3054&lt;&gt;"",MAX('DDD Model Calculations'!$D$20-'Weather Data'!E3054,0),MAX('DDD Model Calculations'!$D$20-AVERAGE('Weather Data'!E3053,'Weather Data'!E3055),0))</f>
        <v>0.20000076293944957</v>
      </c>
      <c r="J3054">
        <f>IF(F3054&lt;&gt;"",MAX('DDD Model Calculations'!$D$20-'Weather Data'!F3054,0),MAX('DDD Model Calculations'!$D$20-AVERAGE('Weather Data'!F3053,'Weather Data'!F3055),0))</f>
        <v>1.5</v>
      </c>
      <c r="K3054">
        <f>IF(G3054&lt;&gt;"",MAX('DDD Model Calculations'!$D$20-'Weather Data'!G3054,0),MAX('DDD Model Calculations'!$D$20-AVERAGE('Weather Data'!G3053,'Weather Data'!G3055),0))</f>
        <v>6.3999996185302699</v>
      </c>
      <c r="L3054" s="2">
        <f t="shared" si="235"/>
        <v>44692</v>
      </c>
      <c r="M3054">
        <f t="shared" si="236"/>
        <v>31742.300003692508</v>
      </c>
      <c r="N3054">
        <f t="shared" si="237"/>
        <v>33285.599986001849</v>
      </c>
      <c r="O3054">
        <f t="shared" si="238"/>
        <v>38352.600011959672</v>
      </c>
      <c r="P3054">
        <f t="shared" si="239"/>
        <v>47287.650004036725</v>
      </c>
    </row>
    <row r="3055" spans="1:16" x14ac:dyDescent="0.4">
      <c r="A3055" s="1">
        <v>2022</v>
      </c>
      <c r="B3055" s="1">
        <v>5</v>
      </c>
      <c r="C3055" s="1">
        <v>12</v>
      </c>
      <c r="D3055" s="1">
        <v>18.5</v>
      </c>
      <c r="E3055" s="1">
        <v>18.60000038146973</v>
      </c>
      <c r="F3055" s="1">
        <v>20.5</v>
      </c>
      <c r="G3055" s="1">
        <v>13.80000019073486</v>
      </c>
      <c r="H3055">
        <f>IF(D3055&lt;&gt;"",MAX('DDD Model Calculations'!$D$20-'Weather Data'!D3055,0),MAX('DDD Model Calculations'!$D$20-AVERAGE('Weather Data'!D3054,'Weather Data'!D3056),0))</f>
        <v>0</v>
      </c>
      <c r="I3055">
        <f>IF(E3055&lt;&gt;"",MAX('DDD Model Calculations'!$D$20-'Weather Data'!E3055,0),MAX('DDD Model Calculations'!$D$20-AVERAGE('Weather Data'!E3054,'Weather Data'!E3056),0))</f>
        <v>0</v>
      </c>
      <c r="J3055">
        <f>IF(F3055&lt;&gt;"",MAX('DDD Model Calculations'!$D$20-'Weather Data'!F3055,0),MAX('DDD Model Calculations'!$D$20-AVERAGE('Weather Data'!F3054,'Weather Data'!F3056),0))</f>
        <v>0</v>
      </c>
      <c r="K3055">
        <f>IF(G3055&lt;&gt;"",MAX('DDD Model Calculations'!$D$20-'Weather Data'!G3055,0),MAX('DDD Model Calculations'!$D$20-AVERAGE('Weather Data'!G3054,'Weather Data'!G3056),0))</f>
        <v>4.1999998092651403</v>
      </c>
      <c r="L3055" s="2">
        <f t="shared" si="235"/>
        <v>44693</v>
      </c>
      <c r="M3055">
        <f t="shared" si="236"/>
        <v>31742.300003692508</v>
      </c>
      <c r="N3055">
        <f t="shared" si="237"/>
        <v>33285.599986001849</v>
      </c>
      <c r="O3055">
        <f t="shared" si="238"/>
        <v>38352.600011959672</v>
      </c>
      <c r="P3055">
        <f t="shared" si="239"/>
        <v>47291.85000384599</v>
      </c>
    </row>
    <row r="3056" spans="1:16" x14ac:dyDescent="0.4">
      <c r="A3056" s="1">
        <v>2022</v>
      </c>
      <c r="B3056" s="1">
        <v>5</v>
      </c>
      <c r="C3056" s="1">
        <v>13</v>
      </c>
      <c r="D3056" s="1">
        <v>19.79999923706055</v>
      </c>
      <c r="E3056" s="1">
        <v>19.29999923706055</v>
      </c>
      <c r="F3056" s="1">
        <v>22.39999961853027</v>
      </c>
      <c r="G3056" s="1">
        <v>12.60000038146973</v>
      </c>
      <c r="H3056">
        <f>IF(D3056&lt;&gt;"",MAX('DDD Model Calculations'!$D$20-'Weather Data'!D3056,0),MAX('DDD Model Calculations'!$D$20-AVERAGE('Weather Data'!D3055,'Weather Data'!D3057),0))</f>
        <v>0</v>
      </c>
      <c r="I3056">
        <f>IF(E3056&lt;&gt;"",MAX('DDD Model Calculations'!$D$20-'Weather Data'!E3056,0),MAX('DDD Model Calculations'!$D$20-AVERAGE('Weather Data'!E3055,'Weather Data'!E3057),0))</f>
        <v>0</v>
      </c>
      <c r="J3056">
        <f>IF(F3056&lt;&gt;"",MAX('DDD Model Calculations'!$D$20-'Weather Data'!F3056,0),MAX('DDD Model Calculations'!$D$20-AVERAGE('Weather Data'!F3055,'Weather Data'!F3057),0))</f>
        <v>0</v>
      </c>
      <c r="K3056">
        <f>IF(G3056&lt;&gt;"",MAX('DDD Model Calculations'!$D$20-'Weather Data'!G3056,0),MAX('DDD Model Calculations'!$D$20-AVERAGE('Weather Data'!G3055,'Weather Data'!G3057),0))</f>
        <v>5.3999996185302699</v>
      </c>
      <c r="L3056" s="2">
        <f t="shared" si="235"/>
        <v>44694</v>
      </c>
      <c r="M3056">
        <f t="shared" si="236"/>
        <v>31742.300003692508</v>
      </c>
      <c r="N3056">
        <f t="shared" si="237"/>
        <v>33285.599986001849</v>
      </c>
      <c r="O3056">
        <f t="shared" si="238"/>
        <v>38352.600011959672</v>
      </c>
      <c r="P3056">
        <f t="shared" si="239"/>
        <v>47297.25000346452</v>
      </c>
    </row>
    <row r="3057" spans="1:16" x14ac:dyDescent="0.4">
      <c r="A3057" s="1">
        <v>2022</v>
      </c>
      <c r="B3057" s="1">
        <v>5</v>
      </c>
      <c r="C3057" s="1">
        <v>14</v>
      </c>
      <c r="D3057" s="1">
        <v>20.89999961853027</v>
      </c>
      <c r="E3057" s="1">
        <v>20.29999923706055</v>
      </c>
      <c r="F3057" s="1">
        <v>22.70000076293945</v>
      </c>
      <c r="G3057" s="1">
        <v>14.69999980926514</v>
      </c>
      <c r="H3057">
        <f>IF(D3057&lt;&gt;"",MAX('DDD Model Calculations'!$D$20-'Weather Data'!D3057,0),MAX('DDD Model Calculations'!$D$20-AVERAGE('Weather Data'!D3056,'Weather Data'!D3058),0))</f>
        <v>0</v>
      </c>
      <c r="I3057">
        <f>IF(E3057&lt;&gt;"",MAX('DDD Model Calculations'!$D$20-'Weather Data'!E3057,0),MAX('DDD Model Calculations'!$D$20-AVERAGE('Weather Data'!E3056,'Weather Data'!E3058),0))</f>
        <v>0</v>
      </c>
      <c r="J3057">
        <f>IF(F3057&lt;&gt;"",MAX('DDD Model Calculations'!$D$20-'Weather Data'!F3057,0),MAX('DDD Model Calculations'!$D$20-AVERAGE('Weather Data'!F3056,'Weather Data'!F3058),0))</f>
        <v>0</v>
      </c>
      <c r="K3057">
        <f>IF(G3057&lt;&gt;"",MAX('DDD Model Calculations'!$D$20-'Weather Data'!G3057,0),MAX('DDD Model Calculations'!$D$20-AVERAGE('Weather Data'!G3056,'Weather Data'!G3058),0))</f>
        <v>3.3000001907348597</v>
      </c>
      <c r="L3057" s="2">
        <f t="shared" si="235"/>
        <v>44695</v>
      </c>
      <c r="M3057">
        <f t="shared" si="236"/>
        <v>31742.300003692508</v>
      </c>
      <c r="N3057">
        <f t="shared" si="237"/>
        <v>33285.599986001849</v>
      </c>
      <c r="O3057">
        <f t="shared" si="238"/>
        <v>38352.600011959672</v>
      </c>
      <c r="P3057">
        <f t="shared" si="239"/>
        <v>47300.550003655255</v>
      </c>
    </row>
    <row r="3058" spans="1:16" x14ac:dyDescent="0.4">
      <c r="A3058" s="1">
        <v>2022</v>
      </c>
      <c r="B3058" s="1">
        <v>5</v>
      </c>
      <c r="C3058" s="1">
        <v>15</v>
      </c>
      <c r="D3058" s="1">
        <v>22.29999923706055</v>
      </c>
      <c r="E3058" s="1">
        <v>20.60000038146973</v>
      </c>
      <c r="F3058" s="1">
        <v>20.39999961853027</v>
      </c>
      <c r="G3058" s="1">
        <v>12.10000038146973</v>
      </c>
      <c r="H3058">
        <f>IF(D3058&lt;&gt;"",MAX('DDD Model Calculations'!$D$20-'Weather Data'!D3058,0),MAX('DDD Model Calculations'!$D$20-AVERAGE('Weather Data'!D3057,'Weather Data'!D3059),0))</f>
        <v>0</v>
      </c>
      <c r="I3058">
        <f>IF(E3058&lt;&gt;"",MAX('DDD Model Calculations'!$D$20-'Weather Data'!E3058,0),MAX('DDD Model Calculations'!$D$20-AVERAGE('Weather Data'!E3057,'Weather Data'!E3059),0))</f>
        <v>0</v>
      </c>
      <c r="J3058">
        <f>IF(F3058&lt;&gt;"",MAX('DDD Model Calculations'!$D$20-'Weather Data'!F3058,0),MAX('DDD Model Calculations'!$D$20-AVERAGE('Weather Data'!F3057,'Weather Data'!F3059),0))</f>
        <v>0</v>
      </c>
      <c r="K3058">
        <f>IF(G3058&lt;&gt;"",MAX('DDD Model Calculations'!$D$20-'Weather Data'!G3058,0),MAX('DDD Model Calculations'!$D$20-AVERAGE('Weather Data'!G3057,'Weather Data'!G3059),0))</f>
        <v>5.8999996185302699</v>
      </c>
      <c r="L3058" s="2">
        <f t="shared" si="235"/>
        <v>44696</v>
      </c>
      <c r="M3058">
        <f t="shared" si="236"/>
        <v>31742.300003692508</v>
      </c>
      <c r="N3058">
        <f t="shared" si="237"/>
        <v>33285.599986001849</v>
      </c>
      <c r="O3058">
        <f t="shared" si="238"/>
        <v>38352.600011959672</v>
      </c>
      <c r="P3058">
        <f t="shared" si="239"/>
        <v>47306.450003273785</v>
      </c>
    </row>
    <row r="3059" spans="1:16" x14ac:dyDescent="0.4">
      <c r="A3059" s="1">
        <v>2022</v>
      </c>
      <c r="B3059" s="1">
        <v>5</v>
      </c>
      <c r="C3059" s="1">
        <v>16</v>
      </c>
      <c r="D3059" s="1">
        <v>16.5</v>
      </c>
      <c r="E3059" s="1">
        <v>14.30000019073486</v>
      </c>
      <c r="F3059" s="1">
        <v>16.39999961853027</v>
      </c>
      <c r="G3059" s="1">
        <v>8.5</v>
      </c>
      <c r="H3059">
        <f>IF(D3059&lt;&gt;"",MAX('DDD Model Calculations'!$D$20-'Weather Data'!D3059,0),MAX('DDD Model Calculations'!$D$20-AVERAGE('Weather Data'!D3058,'Weather Data'!D3060),0))</f>
        <v>1.5</v>
      </c>
      <c r="I3059">
        <f>IF(E3059&lt;&gt;"",MAX('DDD Model Calculations'!$D$20-'Weather Data'!E3059,0),MAX('DDD Model Calculations'!$D$20-AVERAGE('Weather Data'!E3058,'Weather Data'!E3060),0))</f>
        <v>3.6999998092651403</v>
      </c>
      <c r="J3059">
        <f>IF(F3059&lt;&gt;"",MAX('DDD Model Calculations'!$D$20-'Weather Data'!F3059,0),MAX('DDD Model Calculations'!$D$20-AVERAGE('Weather Data'!F3058,'Weather Data'!F3060),0))</f>
        <v>1.6000003814697301</v>
      </c>
      <c r="K3059">
        <f>IF(G3059&lt;&gt;"",MAX('DDD Model Calculations'!$D$20-'Weather Data'!G3059,0),MAX('DDD Model Calculations'!$D$20-AVERAGE('Weather Data'!G3058,'Weather Data'!G3060),0))</f>
        <v>9.5</v>
      </c>
      <c r="L3059" s="2">
        <f t="shared" si="235"/>
        <v>44697</v>
      </c>
      <c r="M3059">
        <f t="shared" si="236"/>
        <v>31743.800003692508</v>
      </c>
      <c r="N3059">
        <f t="shared" si="237"/>
        <v>33289.299985811114</v>
      </c>
      <c r="O3059">
        <f t="shared" si="238"/>
        <v>38354.200012341142</v>
      </c>
      <c r="P3059">
        <f t="shared" si="239"/>
        <v>47315.950003273785</v>
      </c>
    </row>
    <row r="3060" spans="1:16" x14ac:dyDescent="0.4">
      <c r="A3060" s="1">
        <v>2022</v>
      </c>
      <c r="B3060" s="1">
        <v>5</v>
      </c>
      <c r="C3060" s="1">
        <v>17</v>
      </c>
      <c r="D3060" s="1">
        <v>11.69999980926514</v>
      </c>
      <c r="E3060" s="1">
        <v>10.19999980926514</v>
      </c>
      <c r="F3060" s="1">
        <v>10</v>
      </c>
      <c r="G3060" s="1">
        <v>7.3000001907348633</v>
      </c>
      <c r="H3060">
        <f>IF(D3060&lt;&gt;"",MAX('DDD Model Calculations'!$D$20-'Weather Data'!D3060,0),MAX('DDD Model Calculations'!$D$20-AVERAGE('Weather Data'!D3059,'Weather Data'!D3061),0))</f>
        <v>6.3000001907348597</v>
      </c>
      <c r="I3060">
        <f>IF(E3060&lt;&gt;"",MAX('DDD Model Calculations'!$D$20-'Weather Data'!E3060,0),MAX('DDD Model Calculations'!$D$20-AVERAGE('Weather Data'!E3059,'Weather Data'!E3061),0))</f>
        <v>7.8000001907348597</v>
      </c>
      <c r="J3060">
        <f>IF(F3060&lt;&gt;"",MAX('DDD Model Calculations'!$D$20-'Weather Data'!F3060,0),MAX('DDD Model Calculations'!$D$20-AVERAGE('Weather Data'!F3059,'Weather Data'!F3061),0))</f>
        <v>8</v>
      </c>
      <c r="K3060">
        <f>IF(G3060&lt;&gt;"",MAX('DDD Model Calculations'!$D$20-'Weather Data'!G3060,0),MAX('DDD Model Calculations'!$D$20-AVERAGE('Weather Data'!G3059,'Weather Data'!G3061),0))</f>
        <v>10.699999809265137</v>
      </c>
      <c r="L3060" s="2">
        <f t="shared" si="235"/>
        <v>44698</v>
      </c>
      <c r="M3060">
        <f t="shared" si="236"/>
        <v>31750.100003883243</v>
      </c>
      <c r="N3060">
        <f t="shared" si="237"/>
        <v>33297.099986001849</v>
      </c>
      <c r="O3060">
        <f t="shared" si="238"/>
        <v>38362.200012341142</v>
      </c>
      <c r="P3060">
        <f t="shared" si="239"/>
        <v>47326.65000308305</v>
      </c>
    </row>
    <row r="3061" spans="1:16" x14ac:dyDescent="0.4">
      <c r="A3061" s="1">
        <v>2022</v>
      </c>
      <c r="B3061" s="1">
        <v>5</v>
      </c>
      <c r="C3061" s="1">
        <v>18</v>
      </c>
      <c r="D3061" s="1">
        <v>10.30000019073486</v>
      </c>
      <c r="E3061" s="1">
        <v>8.8000001907348633</v>
      </c>
      <c r="F3061" s="1">
        <v>10.89999961853027</v>
      </c>
      <c r="G3061" s="1">
        <v>6.3000001907348633</v>
      </c>
      <c r="H3061">
        <f>IF(D3061&lt;&gt;"",MAX('DDD Model Calculations'!$D$20-'Weather Data'!D3061,0),MAX('DDD Model Calculations'!$D$20-AVERAGE('Weather Data'!D3060,'Weather Data'!D3062),0))</f>
        <v>7.6999998092651403</v>
      </c>
      <c r="I3061">
        <f>IF(E3061&lt;&gt;"",MAX('DDD Model Calculations'!$D$20-'Weather Data'!E3061,0),MAX('DDD Model Calculations'!$D$20-AVERAGE('Weather Data'!E3060,'Weather Data'!E3062),0))</f>
        <v>9.1999998092651367</v>
      </c>
      <c r="J3061">
        <f>IF(F3061&lt;&gt;"",MAX('DDD Model Calculations'!$D$20-'Weather Data'!F3061,0),MAX('DDD Model Calculations'!$D$20-AVERAGE('Weather Data'!F3060,'Weather Data'!F3062),0))</f>
        <v>7.1000003814697301</v>
      </c>
      <c r="K3061">
        <f>IF(G3061&lt;&gt;"",MAX('DDD Model Calculations'!$D$20-'Weather Data'!G3061,0),MAX('DDD Model Calculations'!$D$20-AVERAGE('Weather Data'!G3060,'Weather Data'!G3062),0))</f>
        <v>11.699999809265137</v>
      </c>
      <c r="L3061" s="2">
        <f t="shared" si="235"/>
        <v>44699</v>
      </c>
      <c r="M3061">
        <f t="shared" si="236"/>
        <v>31757.800003692508</v>
      </c>
      <c r="N3061">
        <f t="shared" si="237"/>
        <v>33306.299985811114</v>
      </c>
      <c r="O3061">
        <f t="shared" si="238"/>
        <v>38369.300012722611</v>
      </c>
      <c r="P3061">
        <f t="shared" si="239"/>
        <v>47338.350002892315</v>
      </c>
    </row>
    <row r="3062" spans="1:16" x14ac:dyDescent="0.4">
      <c r="A3062" s="1">
        <v>2022</v>
      </c>
      <c r="B3062" s="1">
        <v>5</v>
      </c>
      <c r="C3062" s="1">
        <v>19</v>
      </c>
      <c r="D3062" s="1">
        <v>15.89999961853027</v>
      </c>
      <c r="E3062" s="1">
        <v>15</v>
      </c>
      <c r="F3062" s="1">
        <v>6.6999998092651367</v>
      </c>
      <c r="G3062" s="1">
        <v>8.6999998092651367</v>
      </c>
      <c r="H3062">
        <f>IF(D3062&lt;&gt;"",MAX('DDD Model Calculations'!$D$20-'Weather Data'!D3062,0),MAX('DDD Model Calculations'!$D$20-AVERAGE('Weather Data'!D3061,'Weather Data'!D3063),0))</f>
        <v>2.1000003814697301</v>
      </c>
      <c r="I3062">
        <f>IF(E3062&lt;&gt;"",MAX('DDD Model Calculations'!$D$20-'Weather Data'!E3062,0),MAX('DDD Model Calculations'!$D$20-AVERAGE('Weather Data'!E3061,'Weather Data'!E3063),0))</f>
        <v>3</v>
      </c>
      <c r="J3062">
        <f>IF(F3062&lt;&gt;"",MAX('DDD Model Calculations'!$D$20-'Weather Data'!F3062,0),MAX('DDD Model Calculations'!$D$20-AVERAGE('Weather Data'!F3061,'Weather Data'!F3063),0))</f>
        <v>11.300000190734863</v>
      </c>
      <c r="K3062">
        <f>IF(G3062&lt;&gt;"",MAX('DDD Model Calculations'!$D$20-'Weather Data'!G3062,0),MAX('DDD Model Calculations'!$D$20-AVERAGE('Weather Data'!G3061,'Weather Data'!G3063),0))</f>
        <v>9.3000001907348633</v>
      </c>
      <c r="L3062" s="2">
        <f t="shared" si="235"/>
        <v>44700</v>
      </c>
      <c r="M3062">
        <f t="shared" si="236"/>
        <v>31759.900004073977</v>
      </c>
      <c r="N3062">
        <f t="shared" si="237"/>
        <v>33309.299985811114</v>
      </c>
      <c r="O3062">
        <f t="shared" si="238"/>
        <v>38380.600012913346</v>
      </c>
      <c r="P3062">
        <f t="shared" si="239"/>
        <v>47347.65000308305</v>
      </c>
    </row>
    <row r="3063" spans="1:16" x14ac:dyDescent="0.4">
      <c r="A3063" s="1">
        <v>2022</v>
      </c>
      <c r="B3063" s="1">
        <v>5</v>
      </c>
      <c r="C3063" s="1">
        <v>20</v>
      </c>
      <c r="D3063" s="1">
        <v>17.70000076293945</v>
      </c>
      <c r="E3063" s="1">
        <v>19.20000076293945</v>
      </c>
      <c r="F3063" s="1">
        <v>17.60000038146973</v>
      </c>
      <c r="G3063" s="1">
        <v>12.30000019073486</v>
      </c>
      <c r="H3063">
        <f>IF(D3063&lt;&gt;"",MAX('DDD Model Calculations'!$D$20-'Weather Data'!D3063,0),MAX('DDD Model Calculations'!$D$20-AVERAGE('Weather Data'!D3062,'Weather Data'!D3064),0))</f>
        <v>0.29999923706055043</v>
      </c>
      <c r="I3063">
        <f>IF(E3063&lt;&gt;"",MAX('DDD Model Calculations'!$D$20-'Weather Data'!E3063,0),MAX('DDD Model Calculations'!$D$20-AVERAGE('Weather Data'!E3062,'Weather Data'!E3064),0))</f>
        <v>0</v>
      </c>
      <c r="J3063">
        <f>IF(F3063&lt;&gt;"",MAX('DDD Model Calculations'!$D$20-'Weather Data'!F3063,0),MAX('DDD Model Calculations'!$D$20-AVERAGE('Weather Data'!F3062,'Weather Data'!F3064),0))</f>
        <v>0.39999961853026988</v>
      </c>
      <c r="K3063">
        <f>IF(G3063&lt;&gt;"",MAX('DDD Model Calculations'!$D$20-'Weather Data'!G3063,0),MAX('DDD Model Calculations'!$D$20-AVERAGE('Weather Data'!G3062,'Weather Data'!G3064),0))</f>
        <v>5.6999998092651403</v>
      </c>
      <c r="L3063" s="2">
        <f t="shared" si="235"/>
        <v>44701</v>
      </c>
      <c r="M3063">
        <f t="shared" si="236"/>
        <v>31760.200003311038</v>
      </c>
      <c r="N3063">
        <f t="shared" si="237"/>
        <v>33309.299985811114</v>
      </c>
      <c r="O3063">
        <f t="shared" si="238"/>
        <v>38381.000012531877</v>
      </c>
      <c r="P3063">
        <f t="shared" si="239"/>
        <v>47353.350002892315</v>
      </c>
    </row>
    <row r="3064" spans="1:16" x14ac:dyDescent="0.4">
      <c r="A3064" s="1">
        <v>2022</v>
      </c>
      <c r="B3064" s="1">
        <v>5</v>
      </c>
      <c r="C3064" s="1">
        <v>21</v>
      </c>
      <c r="D3064" s="1">
        <v>23.10000038146973</v>
      </c>
      <c r="E3064" s="1">
        <v>21</v>
      </c>
      <c r="F3064" s="1">
        <v>23.70000076293945</v>
      </c>
      <c r="G3064" s="1">
        <v>6</v>
      </c>
      <c r="H3064">
        <f>IF(D3064&lt;&gt;"",MAX('DDD Model Calculations'!$D$20-'Weather Data'!D3064,0),MAX('DDD Model Calculations'!$D$20-AVERAGE('Weather Data'!D3063,'Weather Data'!D3065),0))</f>
        <v>0</v>
      </c>
      <c r="I3064">
        <f>IF(E3064&lt;&gt;"",MAX('DDD Model Calculations'!$D$20-'Weather Data'!E3064,0),MAX('DDD Model Calculations'!$D$20-AVERAGE('Weather Data'!E3063,'Weather Data'!E3065),0))</f>
        <v>0</v>
      </c>
      <c r="J3064">
        <f>IF(F3064&lt;&gt;"",MAX('DDD Model Calculations'!$D$20-'Weather Data'!F3064,0),MAX('DDD Model Calculations'!$D$20-AVERAGE('Weather Data'!F3063,'Weather Data'!F3065),0))</f>
        <v>0</v>
      </c>
      <c r="K3064">
        <f>IF(G3064&lt;&gt;"",MAX('DDD Model Calculations'!$D$20-'Weather Data'!G3064,0),MAX('DDD Model Calculations'!$D$20-AVERAGE('Weather Data'!G3063,'Weather Data'!G3065),0))</f>
        <v>12</v>
      </c>
      <c r="L3064" s="2">
        <f t="shared" si="235"/>
        <v>44702</v>
      </c>
      <c r="M3064">
        <f t="shared" si="236"/>
        <v>31760.200003311038</v>
      </c>
      <c r="N3064">
        <f t="shared" si="237"/>
        <v>33309.299985811114</v>
      </c>
      <c r="O3064">
        <f t="shared" si="238"/>
        <v>38381.000012531877</v>
      </c>
      <c r="P3064">
        <f t="shared" si="239"/>
        <v>47365.350002892315</v>
      </c>
    </row>
    <row r="3065" spans="1:16" x14ac:dyDescent="0.4">
      <c r="A3065" s="1">
        <v>2022</v>
      </c>
      <c r="B3065" s="1">
        <v>5</v>
      </c>
      <c r="C3065" s="1">
        <v>22</v>
      </c>
      <c r="D3065" s="1">
        <v>12.89999961853027</v>
      </c>
      <c r="E3065" s="1">
        <v>12.30000019073486</v>
      </c>
      <c r="F3065" s="1">
        <v>14.30000019073486</v>
      </c>
      <c r="G3065" s="1">
        <v>7.0999999046325684</v>
      </c>
      <c r="H3065">
        <f>IF(D3065&lt;&gt;"",MAX('DDD Model Calculations'!$D$20-'Weather Data'!D3065,0),MAX('DDD Model Calculations'!$D$20-AVERAGE('Weather Data'!D3064,'Weather Data'!D3066),0))</f>
        <v>5.1000003814697301</v>
      </c>
      <c r="I3065">
        <f>IF(E3065&lt;&gt;"",MAX('DDD Model Calculations'!$D$20-'Weather Data'!E3065,0),MAX('DDD Model Calculations'!$D$20-AVERAGE('Weather Data'!E3064,'Weather Data'!E3066),0))</f>
        <v>5.6999998092651403</v>
      </c>
      <c r="J3065">
        <f>IF(F3065&lt;&gt;"",MAX('DDD Model Calculations'!$D$20-'Weather Data'!F3065,0),MAX('DDD Model Calculations'!$D$20-AVERAGE('Weather Data'!F3064,'Weather Data'!F3066),0))</f>
        <v>3.6999998092651403</v>
      </c>
      <c r="K3065">
        <f>IF(G3065&lt;&gt;"",MAX('DDD Model Calculations'!$D$20-'Weather Data'!G3065,0),MAX('DDD Model Calculations'!$D$20-AVERAGE('Weather Data'!G3064,'Weather Data'!G3066),0))</f>
        <v>10.900000095367432</v>
      </c>
      <c r="L3065" s="2">
        <f t="shared" si="235"/>
        <v>44703</v>
      </c>
      <c r="M3065">
        <f t="shared" si="236"/>
        <v>31765.300003692508</v>
      </c>
      <c r="N3065">
        <f t="shared" si="237"/>
        <v>33314.999985620379</v>
      </c>
      <c r="O3065">
        <f t="shared" si="238"/>
        <v>38384.700012341142</v>
      </c>
      <c r="P3065">
        <f t="shared" si="239"/>
        <v>47376.250002987683</v>
      </c>
    </row>
    <row r="3066" spans="1:16" x14ac:dyDescent="0.4">
      <c r="A3066" s="1">
        <v>2022</v>
      </c>
      <c r="B3066" s="1">
        <v>5</v>
      </c>
      <c r="C3066" s="1">
        <v>23</v>
      </c>
      <c r="D3066" s="1">
        <v>11.69999980926514</v>
      </c>
      <c r="E3066" s="1">
        <v>10.89999961853027</v>
      </c>
      <c r="F3066" s="1">
        <v>11.60000038146973</v>
      </c>
      <c r="G3066" s="1">
        <v>8</v>
      </c>
      <c r="H3066">
        <f>IF(D3066&lt;&gt;"",MAX('DDD Model Calculations'!$D$20-'Weather Data'!D3066,0),MAX('DDD Model Calculations'!$D$20-AVERAGE('Weather Data'!D3065,'Weather Data'!D3067),0))</f>
        <v>6.3000001907348597</v>
      </c>
      <c r="I3066">
        <f>IF(E3066&lt;&gt;"",MAX('DDD Model Calculations'!$D$20-'Weather Data'!E3066,0),MAX('DDD Model Calculations'!$D$20-AVERAGE('Weather Data'!E3065,'Weather Data'!E3067),0))</f>
        <v>7.1000003814697301</v>
      </c>
      <c r="J3066">
        <f>IF(F3066&lt;&gt;"",MAX('DDD Model Calculations'!$D$20-'Weather Data'!F3066,0),MAX('DDD Model Calculations'!$D$20-AVERAGE('Weather Data'!F3065,'Weather Data'!F3067),0))</f>
        <v>6.3999996185302699</v>
      </c>
      <c r="K3066">
        <f>IF(G3066&lt;&gt;"",MAX('DDD Model Calculations'!$D$20-'Weather Data'!G3066,0),MAX('DDD Model Calculations'!$D$20-AVERAGE('Weather Data'!G3065,'Weather Data'!G3067),0))</f>
        <v>10</v>
      </c>
      <c r="L3066" s="2">
        <f t="shared" si="235"/>
        <v>44704</v>
      </c>
      <c r="M3066">
        <f t="shared" si="236"/>
        <v>31771.600003883243</v>
      </c>
      <c r="N3066">
        <f t="shared" si="237"/>
        <v>33322.099986001849</v>
      </c>
      <c r="O3066">
        <f t="shared" si="238"/>
        <v>38391.100011959672</v>
      </c>
      <c r="P3066">
        <f t="shared" si="239"/>
        <v>47386.250002987683</v>
      </c>
    </row>
    <row r="3067" spans="1:16" x14ac:dyDescent="0.4">
      <c r="A3067" s="1">
        <v>2022</v>
      </c>
      <c r="B3067" s="1">
        <v>5</v>
      </c>
      <c r="C3067" s="1">
        <v>24</v>
      </c>
      <c r="D3067" s="1">
        <v>12.69999980926514</v>
      </c>
      <c r="E3067" s="1">
        <v>13</v>
      </c>
      <c r="F3067" s="1">
        <v>12.19999980926514</v>
      </c>
      <c r="G3067" s="1">
        <v>11.39999961853027</v>
      </c>
      <c r="H3067">
        <f>IF(D3067&lt;&gt;"",MAX('DDD Model Calculations'!$D$20-'Weather Data'!D3067,0),MAX('DDD Model Calculations'!$D$20-AVERAGE('Weather Data'!D3066,'Weather Data'!D3068),0))</f>
        <v>5.3000001907348597</v>
      </c>
      <c r="I3067">
        <f>IF(E3067&lt;&gt;"",MAX('DDD Model Calculations'!$D$20-'Weather Data'!E3067,0),MAX('DDD Model Calculations'!$D$20-AVERAGE('Weather Data'!E3066,'Weather Data'!E3068),0))</f>
        <v>5</v>
      </c>
      <c r="J3067">
        <f>IF(F3067&lt;&gt;"",MAX('DDD Model Calculations'!$D$20-'Weather Data'!F3067,0),MAX('DDD Model Calculations'!$D$20-AVERAGE('Weather Data'!F3066,'Weather Data'!F3068),0))</f>
        <v>5.8000001907348597</v>
      </c>
      <c r="K3067">
        <f>IF(G3067&lt;&gt;"",MAX('DDD Model Calculations'!$D$20-'Weather Data'!G3067,0),MAX('DDD Model Calculations'!$D$20-AVERAGE('Weather Data'!G3066,'Weather Data'!G3068),0))</f>
        <v>6.6000003814697301</v>
      </c>
      <c r="L3067" s="2">
        <f t="shared" si="235"/>
        <v>44705</v>
      </c>
      <c r="M3067">
        <f t="shared" si="236"/>
        <v>31776.900004073977</v>
      </c>
      <c r="N3067">
        <f t="shared" si="237"/>
        <v>33327.099986001849</v>
      </c>
      <c r="O3067">
        <f t="shared" si="238"/>
        <v>38396.900012150407</v>
      </c>
      <c r="P3067">
        <f t="shared" si="239"/>
        <v>47392.850003369153</v>
      </c>
    </row>
    <row r="3068" spans="1:16" x14ac:dyDescent="0.4">
      <c r="A3068" s="1">
        <v>2022</v>
      </c>
      <c r="B3068" s="1">
        <v>5</v>
      </c>
      <c r="C3068" s="1">
        <v>25</v>
      </c>
      <c r="D3068" s="1">
        <v>15.19999980926514</v>
      </c>
      <c r="E3068" s="1">
        <v>15</v>
      </c>
      <c r="F3068" s="1">
        <v>13</v>
      </c>
      <c r="G3068" s="1">
        <v>8.6999998092651367</v>
      </c>
      <c r="H3068">
        <f>IF(D3068&lt;&gt;"",MAX('DDD Model Calculations'!$D$20-'Weather Data'!D3068,0),MAX('DDD Model Calculations'!$D$20-AVERAGE('Weather Data'!D3067,'Weather Data'!D3069),0))</f>
        <v>2.8000001907348597</v>
      </c>
      <c r="I3068">
        <f>IF(E3068&lt;&gt;"",MAX('DDD Model Calculations'!$D$20-'Weather Data'!E3068,0),MAX('DDD Model Calculations'!$D$20-AVERAGE('Weather Data'!E3067,'Weather Data'!E3069),0))</f>
        <v>3</v>
      </c>
      <c r="J3068">
        <f>IF(F3068&lt;&gt;"",MAX('DDD Model Calculations'!$D$20-'Weather Data'!F3068,0),MAX('DDD Model Calculations'!$D$20-AVERAGE('Weather Data'!F3067,'Weather Data'!F3069),0))</f>
        <v>5</v>
      </c>
      <c r="K3068">
        <f>IF(G3068&lt;&gt;"",MAX('DDD Model Calculations'!$D$20-'Weather Data'!G3068,0),MAX('DDD Model Calculations'!$D$20-AVERAGE('Weather Data'!G3067,'Weather Data'!G3069),0))</f>
        <v>9.3000001907348633</v>
      </c>
      <c r="L3068" s="2">
        <f t="shared" si="235"/>
        <v>44706</v>
      </c>
      <c r="M3068">
        <f t="shared" si="236"/>
        <v>31779.700004264712</v>
      </c>
      <c r="N3068">
        <f t="shared" si="237"/>
        <v>33330.099986001849</v>
      </c>
      <c r="O3068">
        <f t="shared" si="238"/>
        <v>38401.900012150407</v>
      </c>
      <c r="P3068">
        <f t="shared" si="239"/>
        <v>47402.150003559887</v>
      </c>
    </row>
    <row r="3069" spans="1:16" x14ac:dyDescent="0.4">
      <c r="A3069" s="1">
        <v>2022</v>
      </c>
      <c r="B3069" s="1">
        <v>5</v>
      </c>
      <c r="C3069" s="1">
        <v>26</v>
      </c>
      <c r="D3069" s="1">
        <v>20.29999923706055</v>
      </c>
      <c r="E3069" s="1">
        <v>20.10000038146973</v>
      </c>
      <c r="F3069" s="1">
        <v>18.79999923706055</v>
      </c>
      <c r="G3069" s="1">
        <v>12</v>
      </c>
      <c r="H3069">
        <f>IF(D3069&lt;&gt;"",MAX('DDD Model Calculations'!$D$20-'Weather Data'!D3069,0),MAX('DDD Model Calculations'!$D$20-AVERAGE('Weather Data'!D3068,'Weather Data'!D3070),0))</f>
        <v>0</v>
      </c>
      <c r="I3069">
        <f>IF(E3069&lt;&gt;"",MAX('DDD Model Calculations'!$D$20-'Weather Data'!E3069,0),MAX('DDD Model Calculations'!$D$20-AVERAGE('Weather Data'!E3068,'Weather Data'!E3070),0))</f>
        <v>0</v>
      </c>
      <c r="J3069">
        <f>IF(F3069&lt;&gt;"",MAX('DDD Model Calculations'!$D$20-'Weather Data'!F3069,0),MAX('DDD Model Calculations'!$D$20-AVERAGE('Weather Data'!F3068,'Weather Data'!F3070),0))</f>
        <v>0</v>
      </c>
      <c r="K3069">
        <f>IF(G3069&lt;&gt;"",MAX('DDD Model Calculations'!$D$20-'Weather Data'!G3069,0),MAX('DDD Model Calculations'!$D$20-AVERAGE('Weather Data'!G3068,'Weather Data'!G3070),0))</f>
        <v>6</v>
      </c>
      <c r="L3069" s="2">
        <f t="shared" si="235"/>
        <v>44707</v>
      </c>
      <c r="M3069">
        <f t="shared" si="236"/>
        <v>31779.700004264712</v>
      </c>
      <c r="N3069">
        <f t="shared" si="237"/>
        <v>33330.099986001849</v>
      </c>
      <c r="O3069">
        <f t="shared" si="238"/>
        <v>38401.900012150407</v>
      </c>
      <c r="P3069">
        <f t="shared" si="239"/>
        <v>47408.150003559887</v>
      </c>
    </row>
    <row r="3070" spans="1:16" x14ac:dyDescent="0.4">
      <c r="A3070" s="1">
        <v>2022</v>
      </c>
      <c r="B3070" s="1">
        <v>5</v>
      </c>
      <c r="C3070" s="1">
        <v>27</v>
      </c>
      <c r="D3070" s="1">
        <v>19.5</v>
      </c>
      <c r="E3070" s="1">
        <v>18</v>
      </c>
      <c r="F3070" s="1">
        <v>19.29999923706055</v>
      </c>
      <c r="G3070" s="1">
        <v>14.5</v>
      </c>
      <c r="H3070">
        <f>IF(D3070&lt;&gt;"",MAX('DDD Model Calculations'!$D$20-'Weather Data'!D3070,0),MAX('DDD Model Calculations'!$D$20-AVERAGE('Weather Data'!D3069,'Weather Data'!D3071),0))</f>
        <v>0</v>
      </c>
      <c r="I3070">
        <f>IF(E3070&lt;&gt;"",MAX('DDD Model Calculations'!$D$20-'Weather Data'!E3070,0),MAX('DDD Model Calculations'!$D$20-AVERAGE('Weather Data'!E3069,'Weather Data'!E3071),0))</f>
        <v>0</v>
      </c>
      <c r="J3070">
        <f>IF(F3070&lt;&gt;"",MAX('DDD Model Calculations'!$D$20-'Weather Data'!F3070,0),MAX('DDD Model Calculations'!$D$20-AVERAGE('Weather Data'!F3069,'Weather Data'!F3071),0))</f>
        <v>0</v>
      </c>
      <c r="K3070">
        <f>IF(G3070&lt;&gt;"",MAX('DDD Model Calculations'!$D$20-'Weather Data'!G3070,0),MAX('DDD Model Calculations'!$D$20-AVERAGE('Weather Data'!G3069,'Weather Data'!G3071),0))</f>
        <v>3.5</v>
      </c>
      <c r="L3070" s="2">
        <f t="shared" si="235"/>
        <v>44708</v>
      </c>
      <c r="M3070">
        <f t="shared" si="236"/>
        <v>31779.700004264712</v>
      </c>
      <c r="N3070">
        <f t="shared" si="237"/>
        <v>33330.099986001849</v>
      </c>
      <c r="O3070">
        <f t="shared" si="238"/>
        <v>38401.900012150407</v>
      </c>
      <c r="P3070">
        <f t="shared" si="239"/>
        <v>47411.650003559887</v>
      </c>
    </row>
    <row r="3071" spans="1:16" x14ac:dyDescent="0.4">
      <c r="A3071" s="1">
        <v>2022</v>
      </c>
      <c r="B3071" s="1">
        <v>5</v>
      </c>
      <c r="C3071" s="1">
        <v>28</v>
      </c>
      <c r="D3071" s="1">
        <v>17.70000076293945</v>
      </c>
      <c r="E3071" s="1">
        <v>14.5</v>
      </c>
      <c r="F3071" s="1">
        <v>17.79999923706055</v>
      </c>
      <c r="G3071" s="1">
        <v>8.8999996185302734</v>
      </c>
      <c r="H3071">
        <f>IF(D3071&lt;&gt;"",MAX('DDD Model Calculations'!$D$20-'Weather Data'!D3071,0),MAX('DDD Model Calculations'!$D$20-AVERAGE('Weather Data'!D3070,'Weather Data'!D3072),0))</f>
        <v>0.29999923706055043</v>
      </c>
      <c r="I3071">
        <f>IF(E3071&lt;&gt;"",MAX('DDD Model Calculations'!$D$20-'Weather Data'!E3071,0),MAX('DDD Model Calculations'!$D$20-AVERAGE('Weather Data'!E3070,'Weather Data'!E3072),0))</f>
        <v>3.5</v>
      </c>
      <c r="J3071">
        <f>IF(F3071&lt;&gt;"",MAX('DDD Model Calculations'!$D$20-'Weather Data'!F3071,0),MAX('DDD Model Calculations'!$D$20-AVERAGE('Weather Data'!F3070,'Weather Data'!F3072),0))</f>
        <v>0.20000076293944957</v>
      </c>
      <c r="K3071">
        <f>IF(G3071&lt;&gt;"",MAX('DDD Model Calculations'!$D$20-'Weather Data'!G3071,0),MAX('DDD Model Calculations'!$D$20-AVERAGE('Weather Data'!G3070,'Weather Data'!G3072),0))</f>
        <v>9.1000003814697266</v>
      </c>
      <c r="L3071" s="2">
        <f t="shared" si="235"/>
        <v>44709</v>
      </c>
      <c r="M3071">
        <f t="shared" si="236"/>
        <v>31780.000003501773</v>
      </c>
      <c r="N3071">
        <f t="shared" si="237"/>
        <v>33333.599986001849</v>
      </c>
      <c r="O3071">
        <f t="shared" si="238"/>
        <v>38402.100012913346</v>
      </c>
      <c r="P3071">
        <f t="shared" si="239"/>
        <v>47420.750003941357</v>
      </c>
    </row>
    <row r="3072" spans="1:16" x14ac:dyDescent="0.4">
      <c r="A3072" s="1">
        <v>2022</v>
      </c>
      <c r="B3072" s="1">
        <v>5</v>
      </c>
      <c r="C3072" s="1">
        <v>29</v>
      </c>
      <c r="D3072" s="1">
        <v>19</v>
      </c>
      <c r="E3072" s="1">
        <v>17.79999923706055</v>
      </c>
      <c r="F3072" s="1">
        <v>17.89999961853027</v>
      </c>
      <c r="G3072" s="1">
        <v>10.60000038146973</v>
      </c>
      <c r="H3072">
        <f>IF(D3072&lt;&gt;"",MAX('DDD Model Calculations'!$D$20-'Weather Data'!D3072,0),MAX('DDD Model Calculations'!$D$20-AVERAGE('Weather Data'!D3071,'Weather Data'!D3073),0))</f>
        <v>0</v>
      </c>
      <c r="I3072">
        <f>IF(E3072&lt;&gt;"",MAX('DDD Model Calculations'!$D$20-'Weather Data'!E3072,0),MAX('DDD Model Calculations'!$D$20-AVERAGE('Weather Data'!E3071,'Weather Data'!E3073),0))</f>
        <v>0.20000076293944957</v>
      </c>
      <c r="J3072">
        <f>IF(F3072&lt;&gt;"",MAX('DDD Model Calculations'!$D$20-'Weather Data'!F3072,0),MAX('DDD Model Calculations'!$D$20-AVERAGE('Weather Data'!F3071,'Weather Data'!F3073),0))</f>
        <v>0.10000038146973012</v>
      </c>
      <c r="K3072">
        <f>IF(G3072&lt;&gt;"",MAX('DDD Model Calculations'!$D$20-'Weather Data'!G3072,0),MAX('DDD Model Calculations'!$D$20-AVERAGE('Weather Data'!G3071,'Weather Data'!G3073),0))</f>
        <v>7.3999996185302699</v>
      </c>
      <c r="L3072" s="2">
        <f t="shared" si="235"/>
        <v>44710</v>
      </c>
      <c r="M3072">
        <f t="shared" si="236"/>
        <v>31780.000003501773</v>
      </c>
      <c r="N3072">
        <f t="shared" si="237"/>
        <v>33333.799986764789</v>
      </c>
      <c r="O3072">
        <f t="shared" si="238"/>
        <v>38402.200013294816</v>
      </c>
      <c r="P3072">
        <f t="shared" si="239"/>
        <v>47428.150003559887</v>
      </c>
    </row>
    <row r="3073" spans="1:16" x14ac:dyDescent="0.4">
      <c r="A3073" s="1">
        <v>2022</v>
      </c>
      <c r="B3073" s="1">
        <v>5</v>
      </c>
      <c r="C3073" s="1">
        <v>30</v>
      </c>
      <c r="D3073" s="1">
        <v>24.29999923706055</v>
      </c>
      <c r="E3073" s="1">
        <v>22.39999961853027</v>
      </c>
      <c r="F3073" s="1">
        <v>20.79999923706055</v>
      </c>
      <c r="G3073" s="1">
        <v>13.10000038146973</v>
      </c>
      <c r="H3073">
        <f>IF(D3073&lt;&gt;"",MAX('DDD Model Calculations'!$D$20-'Weather Data'!D3073,0),MAX('DDD Model Calculations'!$D$20-AVERAGE('Weather Data'!D3072,'Weather Data'!D3074),0))</f>
        <v>0</v>
      </c>
      <c r="I3073">
        <f>IF(E3073&lt;&gt;"",MAX('DDD Model Calculations'!$D$20-'Weather Data'!E3073,0),MAX('DDD Model Calculations'!$D$20-AVERAGE('Weather Data'!E3072,'Weather Data'!E3074),0))</f>
        <v>0</v>
      </c>
      <c r="J3073">
        <f>IF(F3073&lt;&gt;"",MAX('DDD Model Calculations'!$D$20-'Weather Data'!F3073,0),MAX('DDD Model Calculations'!$D$20-AVERAGE('Weather Data'!F3072,'Weather Data'!F3074),0))</f>
        <v>0</v>
      </c>
      <c r="K3073">
        <f>IF(G3073&lt;&gt;"",MAX('DDD Model Calculations'!$D$20-'Weather Data'!G3073,0),MAX('DDD Model Calculations'!$D$20-AVERAGE('Weather Data'!G3072,'Weather Data'!G3074),0))</f>
        <v>4.8999996185302699</v>
      </c>
      <c r="L3073" s="2">
        <f t="shared" si="235"/>
        <v>44711</v>
      </c>
      <c r="M3073">
        <f t="shared" si="236"/>
        <v>31780.000003501773</v>
      </c>
      <c r="N3073">
        <f t="shared" si="237"/>
        <v>33333.799986764789</v>
      </c>
      <c r="O3073">
        <f t="shared" si="238"/>
        <v>38402.200013294816</v>
      </c>
      <c r="P3073">
        <f t="shared" si="239"/>
        <v>47433.050003178418</v>
      </c>
    </row>
    <row r="3074" spans="1:16" x14ac:dyDescent="0.4">
      <c r="A3074" s="1">
        <v>2022</v>
      </c>
      <c r="B3074" s="1">
        <v>5</v>
      </c>
      <c r="C3074" s="1">
        <v>31</v>
      </c>
      <c r="D3074" s="1">
        <v>26.89999961853027</v>
      </c>
      <c r="E3074" s="1">
        <v>25.39999961853027</v>
      </c>
      <c r="F3074" s="1">
        <v>19.29999923706055</v>
      </c>
      <c r="G3074" s="1">
        <v>17</v>
      </c>
      <c r="H3074">
        <f>IF(D3074&lt;&gt;"",MAX('DDD Model Calculations'!$D$20-'Weather Data'!D3074,0),MAX('DDD Model Calculations'!$D$20-AVERAGE('Weather Data'!D3073,'Weather Data'!D3075),0))</f>
        <v>0</v>
      </c>
      <c r="I3074">
        <f>IF(E3074&lt;&gt;"",MAX('DDD Model Calculations'!$D$20-'Weather Data'!E3074,0),MAX('DDD Model Calculations'!$D$20-AVERAGE('Weather Data'!E3073,'Weather Data'!E3075),0))</f>
        <v>0</v>
      </c>
      <c r="J3074">
        <f>IF(F3074&lt;&gt;"",MAX('DDD Model Calculations'!$D$20-'Weather Data'!F3074,0),MAX('DDD Model Calculations'!$D$20-AVERAGE('Weather Data'!F3073,'Weather Data'!F3075),0))</f>
        <v>0</v>
      </c>
      <c r="K3074">
        <f>IF(G3074&lt;&gt;"",MAX('DDD Model Calculations'!$D$20-'Weather Data'!G3074,0),MAX('DDD Model Calculations'!$D$20-AVERAGE('Weather Data'!G3073,'Weather Data'!G3075),0))</f>
        <v>1</v>
      </c>
      <c r="L3074" s="2">
        <f t="shared" ref="L3074:L3137" si="240">DATE(A3074,B3074,C3074)</f>
        <v>44712</v>
      </c>
      <c r="M3074">
        <f t="shared" si="236"/>
        <v>31780.000003501773</v>
      </c>
      <c r="N3074">
        <f t="shared" si="237"/>
        <v>33333.799986764789</v>
      </c>
      <c r="O3074">
        <f t="shared" si="238"/>
        <v>38402.200013294816</v>
      </c>
      <c r="P3074">
        <f t="shared" si="239"/>
        <v>47434.050003178418</v>
      </c>
    </row>
    <row r="3075" spans="1:16" x14ac:dyDescent="0.4">
      <c r="A3075" s="1">
        <v>2022</v>
      </c>
      <c r="B3075" s="1">
        <v>6</v>
      </c>
      <c r="C3075" s="1">
        <v>1</v>
      </c>
      <c r="D3075" s="1">
        <v>19</v>
      </c>
      <c r="E3075" s="1">
        <v>19.5</v>
      </c>
      <c r="F3075" s="1">
        <v>15.60000038146973</v>
      </c>
      <c r="G3075" s="1">
        <v>13.89999961853027</v>
      </c>
      <c r="H3075">
        <f>IF(D3075&lt;&gt;"",MAX('DDD Model Calculations'!$D$20-'Weather Data'!D3075,0),MAX('DDD Model Calculations'!$D$20-AVERAGE('Weather Data'!D3074,'Weather Data'!D3076),0))</f>
        <v>0</v>
      </c>
      <c r="I3075">
        <f>IF(E3075&lt;&gt;"",MAX('DDD Model Calculations'!$D$20-'Weather Data'!E3075,0),MAX('DDD Model Calculations'!$D$20-AVERAGE('Weather Data'!E3074,'Weather Data'!E3076),0))</f>
        <v>0</v>
      </c>
      <c r="J3075">
        <f>IF(F3075&lt;&gt;"",MAX('DDD Model Calculations'!$D$20-'Weather Data'!F3075,0),MAX('DDD Model Calculations'!$D$20-AVERAGE('Weather Data'!F3074,'Weather Data'!F3076),0))</f>
        <v>2.3999996185302699</v>
      </c>
      <c r="K3075">
        <f>IF(G3075&lt;&gt;"",MAX('DDD Model Calculations'!$D$20-'Weather Data'!G3075,0),MAX('DDD Model Calculations'!$D$20-AVERAGE('Weather Data'!G3074,'Weather Data'!G3076),0))</f>
        <v>4.1000003814697301</v>
      </c>
      <c r="L3075" s="2">
        <f t="shared" si="240"/>
        <v>44713</v>
      </c>
      <c r="M3075">
        <f t="shared" ref="M3075:M3138" si="241">M3074+H3075</f>
        <v>31780.000003501773</v>
      </c>
      <c r="N3075">
        <f t="shared" ref="N3075:N3138" si="242">N3074+I3075</f>
        <v>33333.799986764789</v>
      </c>
      <c r="O3075">
        <f t="shared" ref="O3075:O3138" si="243">O3074+J3075</f>
        <v>38404.600012913346</v>
      </c>
      <c r="P3075">
        <f t="shared" ref="P3075:P3138" si="244">P3074+K3075</f>
        <v>47438.150003559887</v>
      </c>
    </row>
    <row r="3076" spans="1:16" x14ac:dyDescent="0.4">
      <c r="A3076" s="1">
        <v>2022</v>
      </c>
      <c r="B3076" s="1">
        <v>6</v>
      </c>
      <c r="C3076" s="1">
        <v>2</v>
      </c>
      <c r="D3076" s="1">
        <v>15.69999980926514</v>
      </c>
      <c r="E3076" s="1">
        <v>14.5</v>
      </c>
      <c r="F3076" s="1">
        <v>15.80000019073486</v>
      </c>
      <c r="G3076" s="1">
        <v>13.60000038146973</v>
      </c>
      <c r="H3076">
        <f>IF(D3076&lt;&gt;"",MAX('DDD Model Calculations'!$D$20-'Weather Data'!D3076,0),MAX('DDD Model Calculations'!$D$20-AVERAGE('Weather Data'!D3075,'Weather Data'!D3077),0))</f>
        <v>2.3000001907348597</v>
      </c>
      <c r="I3076">
        <f>IF(E3076&lt;&gt;"",MAX('DDD Model Calculations'!$D$20-'Weather Data'!E3076,0),MAX('DDD Model Calculations'!$D$20-AVERAGE('Weather Data'!E3075,'Weather Data'!E3077),0))</f>
        <v>3.5</v>
      </c>
      <c r="J3076">
        <f>IF(F3076&lt;&gt;"",MAX('DDD Model Calculations'!$D$20-'Weather Data'!F3076,0),MAX('DDD Model Calculations'!$D$20-AVERAGE('Weather Data'!F3075,'Weather Data'!F3077),0))</f>
        <v>2.1999998092651403</v>
      </c>
      <c r="K3076">
        <f>IF(G3076&lt;&gt;"",MAX('DDD Model Calculations'!$D$20-'Weather Data'!G3076,0),MAX('DDD Model Calculations'!$D$20-AVERAGE('Weather Data'!G3075,'Weather Data'!G3077),0))</f>
        <v>4.3999996185302699</v>
      </c>
      <c r="L3076" s="2">
        <f t="shared" si="240"/>
        <v>44714</v>
      </c>
      <c r="M3076">
        <f t="shared" si="241"/>
        <v>31782.300003692508</v>
      </c>
      <c r="N3076">
        <f t="shared" si="242"/>
        <v>33337.299986764789</v>
      </c>
      <c r="O3076">
        <f t="shared" si="243"/>
        <v>38406.800012722611</v>
      </c>
      <c r="P3076">
        <f t="shared" si="244"/>
        <v>47442.550003178418</v>
      </c>
    </row>
    <row r="3077" spans="1:16" x14ac:dyDescent="0.4">
      <c r="A3077" s="1">
        <v>2022</v>
      </c>
      <c r="B3077" s="1">
        <v>6</v>
      </c>
      <c r="C3077" s="1">
        <v>3</v>
      </c>
      <c r="D3077" s="1">
        <v>17</v>
      </c>
      <c r="E3077" s="1">
        <v>15.5</v>
      </c>
      <c r="F3077" s="1">
        <v>17.5</v>
      </c>
      <c r="G3077" s="1">
        <v>10.30000019073486</v>
      </c>
      <c r="H3077">
        <f>IF(D3077&lt;&gt;"",MAX('DDD Model Calculations'!$D$20-'Weather Data'!D3077,0),MAX('DDD Model Calculations'!$D$20-AVERAGE('Weather Data'!D3076,'Weather Data'!D3078),0))</f>
        <v>1</v>
      </c>
      <c r="I3077">
        <f>IF(E3077&lt;&gt;"",MAX('DDD Model Calculations'!$D$20-'Weather Data'!E3077,0),MAX('DDD Model Calculations'!$D$20-AVERAGE('Weather Data'!E3076,'Weather Data'!E3078),0))</f>
        <v>2.5</v>
      </c>
      <c r="J3077">
        <f>IF(F3077&lt;&gt;"",MAX('DDD Model Calculations'!$D$20-'Weather Data'!F3077,0),MAX('DDD Model Calculations'!$D$20-AVERAGE('Weather Data'!F3076,'Weather Data'!F3078),0))</f>
        <v>0.5</v>
      </c>
      <c r="K3077">
        <f>IF(G3077&lt;&gt;"",MAX('DDD Model Calculations'!$D$20-'Weather Data'!G3077,0),MAX('DDD Model Calculations'!$D$20-AVERAGE('Weather Data'!G3076,'Weather Data'!G3078),0))</f>
        <v>7.6999998092651403</v>
      </c>
      <c r="L3077" s="2">
        <f t="shared" si="240"/>
        <v>44715</v>
      </c>
      <c r="M3077">
        <f t="shared" si="241"/>
        <v>31783.300003692508</v>
      </c>
      <c r="N3077">
        <f t="shared" si="242"/>
        <v>33339.799986764789</v>
      </c>
      <c r="O3077">
        <f t="shared" si="243"/>
        <v>38407.300012722611</v>
      </c>
      <c r="P3077">
        <f t="shared" si="244"/>
        <v>47450.250002987683</v>
      </c>
    </row>
    <row r="3078" spans="1:16" x14ac:dyDescent="0.4">
      <c r="A3078" s="1">
        <v>2022</v>
      </c>
      <c r="B3078" s="1">
        <v>6</v>
      </c>
      <c r="C3078" s="1">
        <v>4</v>
      </c>
      <c r="D3078" s="1">
        <v>14.19999980926514</v>
      </c>
      <c r="E3078" s="1">
        <v>12.69999980926514</v>
      </c>
      <c r="F3078" s="1">
        <v>13.89999961853027</v>
      </c>
      <c r="G3078" s="1">
        <v>10.89999961853027</v>
      </c>
      <c r="H3078">
        <f>IF(D3078&lt;&gt;"",MAX('DDD Model Calculations'!$D$20-'Weather Data'!D3078,0),MAX('DDD Model Calculations'!$D$20-AVERAGE('Weather Data'!D3077,'Weather Data'!D3079),0))</f>
        <v>3.8000001907348597</v>
      </c>
      <c r="I3078">
        <f>IF(E3078&lt;&gt;"",MAX('DDD Model Calculations'!$D$20-'Weather Data'!E3078,0),MAX('DDD Model Calculations'!$D$20-AVERAGE('Weather Data'!E3077,'Weather Data'!E3079),0))</f>
        <v>5.3000001907348597</v>
      </c>
      <c r="J3078">
        <f>IF(F3078&lt;&gt;"",MAX('DDD Model Calculations'!$D$20-'Weather Data'!F3078,0),MAX('DDD Model Calculations'!$D$20-AVERAGE('Weather Data'!F3077,'Weather Data'!F3079),0))</f>
        <v>4.1000003814697301</v>
      </c>
      <c r="K3078">
        <f>IF(G3078&lt;&gt;"",MAX('DDD Model Calculations'!$D$20-'Weather Data'!G3078,0),MAX('DDD Model Calculations'!$D$20-AVERAGE('Weather Data'!G3077,'Weather Data'!G3079),0))</f>
        <v>7.1000003814697301</v>
      </c>
      <c r="L3078" s="2">
        <f t="shared" si="240"/>
        <v>44716</v>
      </c>
      <c r="M3078">
        <f t="shared" si="241"/>
        <v>31787.100003883243</v>
      </c>
      <c r="N3078">
        <f t="shared" si="242"/>
        <v>33345.099986955523</v>
      </c>
      <c r="O3078">
        <f t="shared" si="243"/>
        <v>38411.400013104081</v>
      </c>
      <c r="P3078">
        <f t="shared" si="244"/>
        <v>47457.350003369153</v>
      </c>
    </row>
    <row r="3079" spans="1:16" x14ac:dyDescent="0.4">
      <c r="A3079" s="1">
        <v>2022</v>
      </c>
      <c r="B3079" s="1">
        <v>6</v>
      </c>
      <c r="C3079" s="1">
        <v>5</v>
      </c>
      <c r="D3079" s="1">
        <v>17.89999961853027</v>
      </c>
      <c r="E3079" s="1">
        <v>14.30000019073486</v>
      </c>
      <c r="F3079" s="1">
        <v>14.30000019073486</v>
      </c>
      <c r="G3079" s="1">
        <v>9.8000001907348633</v>
      </c>
      <c r="H3079">
        <f>IF(D3079&lt;&gt;"",MAX('DDD Model Calculations'!$D$20-'Weather Data'!D3079,0),MAX('DDD Model Calculations'!$D$20-AVERAGE('Weather Data'!D3078,'Weather Data'!D3080),0))</f>
        <v>0.10000038146973012</v>
      </c>
      <c r="I3079">
        <f>IF(E3079&lt;&gt;"",MAX('DDD Model Calculations'!$D$20-'Weather Data'!E3079,0),MAX('DDD Model Calculations'!$D$20-AVERAGE('Weather Data'!E3078,'Weather Data'!E3080),0))</f>
        <v>3.6999998092651403</v>
      </c>
      <c r="J3079">
        <f>IF(F3079&lt;&gt;"",MAX('DDD Model Calculations'!$D$20-'Weather Data'!F3079,0),MAX('DDD Model Calculations'!$D$20-AVERAGE('Weather Data'!F3078,'Weather Data'!F3080),0))</f>
        <v>3.6999998092651403</v>
      </c>
      <c r="K3079">
        <f>IF(G3079&lt;&gt;"",MAX('DDD Model Calculations'!$D$20-'Weather Data'!G3079,0),MAX('DDD Model Calculations'!$D$20-AVERAGE('Weather Data'!G3078,'Weather Data'!G3080),0))</f>
        <v>8.1999998092651367</v>
      </c>
      <c r="L3079" s="2">
        <f t="shared" si="240"/>
        <v>44717</v>
      </c>
      <c r="M3079">
        <f t="shared" si="241"/>
        <v>31787.200004264712</v>
      </c>
      <c r="N3079">
        <f t="shared" si="242"/>
        <v>33348.799986764789</v>
      </c>
      <c r="O3079">
        <f t="shared" si="243"/>
        <v>38415.100012913346</v>
      </c>
      <c r="P3079">
        <f t="shared" si="244"/>
        <v>47465.550003178418</v>
      </c>
    </row>
    <row r="3080" spans="1:16" x14ac:dyDescent="0.4">
      <c r="A3080" s="1">
        <v>2022</v>
      </c>
      <c r="B3080" s="1">
        <v>6</v>
      </c>
      <c r="C3080" s="1">
        <v>6</v>
      </c>
      <c r="D3080" s="1">
        <v>17.70000076293945</v>
      </c>
      <c r="E3080" s="1">
        <v>18.39999961853027</v>
      </c>
      <c r="F3080" s="1">
        <v>14.30000019073486</v>
      </c>
      <c r="G3080" s="1">
        <v>13.60000038146973</v>
      </c>
      <c r="H3080">
        <f>IF(D3080&lt;&gt;"",MAX('DDD Model Calculations'!$D$20-'Weather Data'!D3080,0),MAX('DDD Model Calculations'!$D$20-AVERAGE('Weather Data'!D3079,'Weather Data'!D3081),0))</f>
        <v>0.29999923706055043</v>
      </c>
      <c r="I3080">
        <f>IF(E3080&lt;&gt;"",MAX('DDD Model Calculations'!$D$20-'Weather Data'!E3080,0),MAX('DDD Model Calculations'!$D$20-AVERAGE('Weather Data'!E3079,'Weather Data'!E3081),0))</f>
        <v>0</v>
      </c>
      <c r="J3080">
        <f>IF(F3080&lt;&gt;"",MAX('DDD Model Calculations'!$D$20-'Weather Data'!F3080,0),MAX('DDD Model Calculations'!$D$20-AVERAGE('Weather Data'!F3079,'Weather Data'!F3081),0))</f>
        <v>3.6999998092651403</v>
      </c>
      <c r="K3080">
        <f>IF(G3080&lt;&gt;"",MAX('DDD Model Calculations'!$D$20-'Weather Data'!G3080,0),MAX('DDD Model Calculations'!$D$20-AVERAGE('Weather Data'!G3079,'Weather Data'!G3081),0))</f>
        <v>4.3999996185302699</v>
      </c>
      <c r="L3080" s="2">
        <f t="shared" si="240"/>
        <v>44718</v>
      </c>
      <c r="M3080">
        <f t="shared" si="241"/>
        <v>31787.500003501773</v>
      </c>
      <c r="N3080">
        <f t="shared" si="242"/>
        <v>33348.799986764789</v>
      </c>
      <c r="O3080">
        <f t="shared" si="243"/>
        <v>38418.800012722611</v>
      </c>
      <c r="P3080">
        <f t="shared" si="244"/>
        <v>47469.950002796948</v>
      </c>
    </row>
    <row r="3081" spans="1:16" x14ac:dyDescent="0.4">
      <c r="A3081" s="1">
        <v>2022</v>
      </c>
      <c r="B3081" s="1">
        <v>6</v>
      </c>
      <c r="C3081" s="1">
        <v>7</v>
      </c>
      <c r="D3081" s="1">
        <v>17.39999961853027</v>
      </c>
      <c r="E3081" s="1">
        <v>14.69999980926514</v>
      </c>
      <c r="F3081" s="1">
        <v>17</v>
      </c>
      <c r="G3081" s="1">
        <v>13.30000019073486</v>
      </c>
      <c r="H3081">
        <f>IF(D3081&lt;&gt;"",MAX('DDD Model Calculations'!$D$20-'Weather Data'!D3081,0),MAX('DDD Model Calculations'!$D$20-AVERAGE('Weather Data'!D3080,'Weather Data'!D3082),0))</f>
        <v>0.60000038146973012</v>
      </c>
      <c r="I3081">
        <f>IF(E3081&lt;&gt;"",MAX('DDD Model Calculations'!$D$20-'Weather Data'!E3081,0),MAX('DDD Model Calculations'!$D$20-AVERAGE('Weather Data'!E3080,'Weather Data'!E3082),0))</f>
        <v>3.3000001907348597</v>
      </c>
      <c r="J3081">
        <f>IF(F3081&lt;&gt;"",MAX('DDD Model Calculations'!$D$20-'Weather Data'!F3081,0),MAX('DDD Model Calculations'!$D$20-AVERAGE('Weather Data'!F3080,'Weather Data'!F3082),0))</f>
        <v>1</v>
      </c>
      <c r="K3081">
        <f>IF(G3081&lt;&gt;"",MAX('DDD Model Calculations'!$D$20-'Weather Data'!G3081,0),MAX('DDD Model Calculations'!$D$20-AVERAGE('Weather Data'!G3080,'Weather Data'!G3082),0))</f>
        <v>4.6999998092651403</v>
      </c>
      <c r="L3081" s="2">
        <f t="shared" si="240"/>
        <v>44719</v>
      </c>
      <c r="M3081">
        <f t="shared" si="241"/>
        <v>31788.100003883243</v>
      </c>
      <c r="N3081">
        <f t="shared" si="242"/>
        <v>33352.099986955523</v>
      </c>
      <c r="O3081">
        <f t="shared" si="243"/>
        <v>38419.800012722611</v>
      </c>
      <c r="P3081">
        <f t="shared" si="244"/>
        <v>47474.650002606213</v>
      </c>
    </row>
    <row r="3082" spans="1:16" x14ac:dyDescent="0.4">
      <c r="A3082" s="1">
        <v>2022</v>
      </c>
      <c r="B3082" s="1">
        <v>6</v>
      </c>
      <c r="C3082" s="1">
        <v>8</v>
      </c>
      <c r="D3082" s="1">
        <v>16.39999961853027</v>
      </c>
      <c r="E3082" s="1">
        <v>14.5</v>
      </c>
      <c r="F3082" s="1">
        <v>19.10000038146973</v>
      </c>
      <c r="G3082" s="1">
        <v>14.60000038146973</v>
      </c>
      <c r="H3082">
        <f>IF(D3082&lt;&gt;"",MAX('DDD Model Calculations'!$D$20-'Weather Data'!D3082,0),MAX('DDD Model Calculations'!$D$20-AVERAGE('Weather Data'!D3081,'Weather Data'!D3083),0))</f>
        <v>1.6000003814697301</v>
      </c>
      <c r="I3082">
        <f>IF(E3082&lt;&gt;"",MAX('DDD Model Calculations'!$D$20-'Weather Data'!E3082,0),MAX('DDD Model Calculations'!$D$20-AVERAGE('Weather Data'!E3081,'Weather Data'!E3083),0))</f>
        <v>3.5</v>
      </c>
      <c r="J3082">
        <f>IF(F3082&lt;&gt;"",MAX('DDD Model Calculations'!$D$20-'Weather Data'!F3082,0),MAX('DDD Model Calculations'!$D$20-AVERAGE('Weather Data'!F3081,'Weather Data'!F3083),0))</f>
        <v>0</v>
      </c>
      <c r="K3082">
        <f>IF(G3082&lt;&gt;"",MAX('DDD Model Calculations'!$D$20-'Weather Data'!G3082,0),MAX('DDD Model Calculations'!$D$20-AVERAGE('Weather Data'!G3081,'Weather Data'!G3083),0))</f>
        <v>3.3999996185302699</v>
      </c>
      <c r="L3082" s="2">
        <f t="shared" si="240"/>
        <v>44720</v>
      </c>
      <c r="M3082">
        <f t="shared" si="241"/>
        <v>31789.700004264712</v>
      </c>
      <c r="N3082">
        <f t="shared" si="242"/>
        <v>33355.599986955523</v>
      </c>
      <c r="O3082">
        <f t="shared" si="243"/>
        <v>38419.800012722611</v>
      </c>
      <c r="P3082">
        <f t="shared" si="244"/>
        <v>47478.050002224743</v>
      </c>
    </row>
    <row r="3083" spans="1:16" x14ac:dyDescent="0.4">
      <c r="A3083" s="1">
        <v>2022</v>
      </c>
      <c r="B3083" s="1">
        <v>6</v>
      </c>
      <c r="C3083" s="1">
        <v>9</v>
      </c>
      <c r="D3083" s="1">
        <v>17.29999923706055</v>
      </c>
      <c r="E3083" s="1">
        <v>15.5</v>
      </c>
      <c r="F3083" s="1">
        <v>16.20000076293945</v>
      </c>
      <c r="G3083" s="1">
        <v>16.39999961853027</v>
      </c>
      <c r="H3083">
        <f>IF(D3083&lt;&gt;"",MAX('DDD Model Calculations'!$D$20-'Weather Data'!D3083,0),MAX('DDD Model Calculations'!$D$20-AVERAGE('Weather Data'!D3082,'Weather Data'!D3084),0))</f>
        <v>0.70000076293944957</v>
      </c>
      <c r="I3083">
        <f>IF(E3083&lt;&gt;"",MAX('DDD Model Calculations'!$D$20-'Weather Data'!E3083,0),MAX('DDD Model Calculations'!$D$20-AVERAGE('Weather Data'!E3082,'Weather Data'!E3084),0))</f>
        <v>2.5</v>
      </c>
      <c r="J3083">
        <f>IF(F3083&lt;&gt;"",MAX('DDD Model Calculations'!$D$20-'Weather Data'!F3083,0),MAX('DDD Model Calculations'!$D$20-AVERAGE('Weather Data'!F3082,'Weather Data'!F3084),0))</f>
        <v>1.7999992370605504</v>
      </c>
      <c r="K3083">
        <f>IF(G3083&lt;&gt;"",MAX('DDD Model Calculations'!$D$20-'Weather Data'!G3083,0),MAX('DDD Model Calculations'!$D$20-AVERAGE('Weather Data'!G3082,'Weather Data'!G3084),0))</f>
        <v>1.6000003814697301</v>
      </c>
      <c r="L3083" s="2">
        <f t="shared" si="240"/>
        <v>44721</v>
      </c>
      <c r="M3083">
        <f t="shared" si="241"/>
        <v>31790.400005027652</v>
      </c>
      <c r="N3083">
        <f t="shared" si="242"/>
        <v>33358.099986955523</v>
      </c>
      <c r="O3083">
        <f t="shared" si="243"/>
        <v>38421.600011959672</v>
      </c>
      <c r="P3083">
        <f t="shared" si="244"/>
        <v>47479.650002606213</v>
      </c>
    </row>
    <row r="3084" spans="1:16" x14ac:dyDescent="0.4">
      <c r="A3084" s="1">
        <v>2022</v>
      </c>
      <c r="B3084" s="1">
        <v>6</v>
      </c>
      <c r="C3084" s="1">
        <v>10</v>
      </c>
      <c r="D3084" s="1">
        <v>17.29999923706055</v>
      </c>
      <c r="E3084" s="1">
        <v>15.39999961853027</v>
      </c>
      <c r="F3084" s="1">
        <v>16.5</v>
      </c>
      <c r="G3084" s="1">
        <v>16.29999923706055</v>
      </c>
      <c r="H3084">
        <f>IF(D3084&lt;&gt;"",MAX('DDD Model Calculations'!$D$20-'Weather Data'!D3084,0),MAX('DDD Model Calculations'!$D$20-AVERAGE('Weather Data'!D3083,'Weather Data'!D3085),0))</f>
        <v>0.70000076293944957</v>
      </c>
      <c r="I3084">
        <f>IF(E3084&lt;&gt;"",MAX('DDD Model Calculations'!$D$20-'Weather Data'!E3084,0),MAX('DDD Model Calculations'!$D$20-AVERAGE('Weather Data'!E3083,'Weather Data'!E3085),0))</f>
        <v>2.6000003814697301</v>
      </c>
      <c r="J3084">
        <f>IF(F3084&lt;&gt;"",MAX('DDD Model Calculations'!$D$20-'Weather Data'!F3084,0),MAX('DDD Model Calculations'!$D$20-AVERAGE('Weather Data'!F3083,'Weather Data'!F3085),0))</f>
        <v>1.5</v>
      </c>
      <c r="K3084">
        <f>IF(G3084&lt;&gt;"",MAX('DDD Model Calculations'!$D$20-'Weather Data'!G3084,0),MAX('DDD Model Calculations'!$D$20-AVERAGE('Weather Data'!G3083,'Weather Data'!G3085),0))</f>
        <v>1.7000007629394496</v>
      </c>
      <c r="L3084" s="2">
        <f t="shared" si="240"/>
        <v>44722</v>
      </c>
      <c r="M3084">
        <f t="shared" si="241"/>
        <v>31791.100005790591</v>
      </c>
      <c r="N3084">
        <f t="shared" si="242"/>
        <v>33360.699987336993</v>
      </c>
      <c r="O3084">
        <f t="shared" si="243"/>
        <v>38423.100011959672</v>
      </c>
      <c r="P3084">
        <f t="shared" si="244"/>
        <v>47481.350003369153</v>
      </c>
    </row>
    <row r="3085" spans="1:16" x14ac:dyDescent="0.4">
      <c r="A3085" s="1">
        <v>2022</v>
      </c>
      <c r="B3085" s="1">
        <v>6</v>
      </c>
      <c r="C3085" s="1">
        <v>11</v>
      </c>
      <c r="D3085" s="1">
        <v>19.39999961853027</v>
      </c>
      <c r="E3085" s="1">
        <v>18.39999961853027</v>
      </c>
      <c r="F3085" s="1">
        <v>17.70000076293945</v>
      </c>
      <c r="G3085" s="1">
        <v>12.69999980926514</v>
      </c>
      <c r="H3085">
        <f>IF(D3085&lt;&gt;"",MAX('DDD Model Calculations'!$D$20-'Weather Data'!D3085,0),MAX('DDD Model Calculations'!$D$20-AVERAGE('Weather Data'!D3084,'Weather Data'!D3086),0))</f>
        <v>0</v>
      </c>
      <c r="I3085">
        <f>IF(E3085&lt;&gt;"",MAX('DDD Model Calculations'!$D$20-'Weather Data'!E3085,0),MAX('DDD Model Calculations'!$D$20-AVERAGE('Weather Data'!E3084,'Weather Data'!E3086),0))</f>
        <v>0</v>
      </c>
      <c r="J3085">
        <f>IF(F3085&lt;&gt;"",MAX('DDD Model Calculations'!$D$20-'Weather Data'!F3085,0),MAX('DDD Model Calculations'!$D$20-AVERAGE('Weather Data'!F3084,'Weather Data'!F3086),0))</f>
        <v>0.29999923706055043</v>
      </c>
      <c r="K3085">
        <f>IF(G3085&lt;&gt;"",MAX('DDD Model Calculations'!$D$20-'Weather Data'!G3085,0),MAX('DDD Model Calculations'!$D$20-AVERAGE('Weather Data'!G3084,'Weather Data'!G3086),0))</f>
        <v>5.3000001907348597</v>
      </c>
      <c r="L3085" s="2">
        <f t="shared" si="240"/>
        <v>44723</v>
      </c>
      <c r="M3085">
        <f t="shared" si="241"/>
        <v>31791.100005790591</v>
      </c>
      <c r="N3085">
        <f t="shared" si="242"/>
        <v>33360.699987336993</v>
      </c>
      <c r="O3085">
        <f t="shared" si="243"/>
        <v>38423.400011196733</v>
      </c>
      <c r="P3085">
        <f t="shared" si="244"/>
        <v>47486.650003559887</v>
      </c>
    </row>
    <row r="3086" spans="1:16" x14ac:dyDescent="0.4">
      <c r="A3086" s="1">
        <v>2022</v>
      </c>
      <c r="B3086" s="1">
        <v>6</v>
      </c>
      <c r="C3086" s="1">
        <v>12</v>
      </c>
      <c r="D3086" s="1">
        <v>19.10000038146973</v>
      </c>
      <c r="E3086" s="1">
        <v>17.79999923706055</v>
      </c>
      <c r="F3086" s="1">
        <v>18.20000076293945</v>
      </c>
      <c r="G3086" s="1">
        <v>12</v>
      </c>
      <c r="H3086">
        <f>IF(D3086&lt;&gt;"",MAX('DDD Model Calculations'!$D$20-'Weather Data'!D3086,0),MAX('DDD Model Calculations'!$D$20-AVERAGE('Weather Data'!D3085,'Weather Data'!D3087),0))</f>
        <v>0</v>
      </c>
      <c r="I3086">
        <f>IF(E3086&lt;&gt;"",MAX('DDD Model Calculations'!$D$20-'Weather Data'!E3086,0),MAX('DDD Model Calculations'!$D$20-AVERAGE('Weather Data'!E3085,'Weather Data'!E3087),0))</f>
        <v>0.20000076293944957</v>
      </c>
      <c r="J3086">
        <f>IF(F3086&lt;&gt;"",MAX('DDD Model Calculations'!$D$20-'Weather Data'!F3086,0),MAX('DDD Model Calculations'!$D$20-AVERAGE('Weather Data'!F3085,'Weather Data'!F3087),0))</f>
        <v>0</v>
      </c>
      <c r="K3086">
        <f>IF(G3086&lt;&gt;"",MAX('DDD Model Calculations'!$D$20-'Weather Data'!G3086,0),MAX('DDD Model Calculations'!$D$20-AVERAGE('Weather Data'!G3085,'Weather Data'!G3087),0))</f>
        <v>6</v>
      </c>
      <c r="L3086" s="2">
        <f t="shared" si="240"/>
        <v>44724</v>
      </c>
      <c r="M3086">
        <f t="shared" si="241"/>
        <v>31791.100005790591</v>
      </c>
      <c r="N3086">
        <f t="shared" si="242"/>
        <v>33360.899988099933</v>
      </c>
      <c r="O3086">
        <f t="shared" si="243"/>
        <v>38423.400011196733</v>
      </c>
      <c r="P3086">
        <f t="shared" si="244"/>
        <v>47492.650003559887</v>
      </c>
    </row>
    <row r="3087" spans="1:16" x14ac:dyDescent="0.4">
      <c r="A3087" s="1">
        <v>2022</v>
      </c>
      <c r="B3087" s="1">
        <v>6</v>
      </c>
      <c r="C3087" s="1">
        <v>13</v>
      </c>
      <c r="D3087" s="1">
        <v>16.70000076293945</v>
      </c>
      <c r="E3087" s="1">
        <v>16.89999961853027</v>
      </c>
      <c r="F3087" s="1">
        <v>16.89999961853027</v>
      </c>
      <c r="G3087" s="1">
        <v>10.30000019073486</v>
      </c>
      <c r="H3087">
        <f>IF(D3087&lt;&gt;"",MAX('DDD Model Calculations'!$D$20-'Weather Data'!D3087,0),MAX('DDD Model Calculations'!$D$20-AVERAGE('Weather Data'!D3086,'Weather Data'!D3088),0))</f>
        <v>1.2999992370605504</v>
      </c>
      <c r="I3087">
        <f>IF(E3087&lt;&gt;"",MAX('DDD Model Calculations'!$D$20-'Weather Data'!E3087,0),MAX('DDD Model Calculations'!$D$20-AVERAGE('Weather Data'!E3086,'Weather Data'!E3088),0))</f>
        <v>1.1000003814697301</v>
      </c>
      <c r="J3087">
        <f>IF(F3087&lt;&gt;"",MAX('DDD Model Calculations'!$D$20-'Weather Data'!F3087,0),MAX('DDD Model Calculations'!$D$20-AVERAGE('Weather Data'!F3086,'Weather Data'!F3088),0))</f>
        <v>1.1000003814697301</v>
      </c>
      <c r="K3087">
        <f>IF(G3087&lt;&gt;"",MAX('DDD Model Calculations'!$D$20-'Weather Data'!G3087,0),MAX('DDD Model Calculations'!$D$20-AVERAGE('Weather Data'!G3086,'Weather Data'!G3088),0))</f>
        <v>7.6999998092651403</v>
      </c>
      <c r="L3087" s="2">
        <f t="shared" si="240"/>
        <v>44725</v>
      </c>
      <c r="M3087">
        <f t="shared" si="241"/>
        <v>31792.400005027652</v>
      </c>
      <c r="N3087">
        <f t="shared" si="242"/>
        <v>33361.999988481402</v>
      </c>
      <c r="O3087">
        <f t="shared" si="243"/>
        <v>38424.500011578202</v>
      </c>
      <c r="P3087">
        <f t="shared" si="244"/>
        <v>47500.350003369153</v>
      </c>
    </row>
    <row r="3088" spans="1:16" x14ac:dyDescent="0.4">
      <c r="A3088" s="1">
        <v>2022</v>
      </c>
      <c r="B3088" s="1">
        <v>6</v>
      </c>
      <c r="C3088" s="1">
        <v>14</v>
      </c>
      <c r="D3088" s="1">
        <v>20.5</v>
      </c>
      <c r="E3088" s="1">
        <v>21.79999923706055</v>
      </c>
      <c r="F3088" s="1">
        <v>19.60000038146973</v>
      </c>
      <c r="G3088" s="1">
        <v>12.89999961853027</v>
      </c>
      <c r="H3088">
        <f>IF(D3088&lt;&gt;"",MAX('DDD Model Calculations'!$D$20-'Weather Data'!D3088,0),MAX('DDD Model Calculations'!$D$20-AVERAGE('Weather Data'!D3087,'Weather Data'!D3089),0))</f>
        <v>0</v>
      </c>
      <c r="I3088">
        <f>IF(E3088&lt;&gt;"",MAX('DDD Model Calculations'!$D$20-'Weather Data'!E3088,0),MAX('DDD Model Calculations'!$D$20-AVERAGE('Weather Data'!E3087,'Weather Data'!E3089),0))</f>
        <v>0</v>
      </c>
      <c r="J3088">
        <f>IF(F3088&lt;&gt;"",MAX('DDD Model Calculations'!$D$20-'Weather Data'!F3088,0),MAX('DDD Model Calculations'!$D$20-AVERAGE('Weather Data'!F3087,'Weather Data'!F3089),0))</f>
        <v>0</v>
      </c>
      <c r="K3088">
        <f>IF(G3088&lt;&gt;"",MAX('DDD Model Calculations'!$D$20-'Weather Data'!G3088,0),MAX('DDD Model Calculations'!$D$20-AVERAGE('Weather Data'!G3087,'Weather Data'!G3089),0))</f>
        <v>5.1000003814697301</v>
      </c>
      <c r="L3088" s="2">
        <f t="shared" si="240"/>
        <v>44726</v>
      </c>
      <c r="M3088">
        <f t="shared" si="241"/>
        <v>31792.400005027652</v>
      </c>
      <c r="N3088">
        <f t="shared" si="242"/>
        <v>33361.999988481402</v>
      </c>
      <c r="O3088">
        <f t="shared" si="243"/>
        <v>38424.500011578202</v>
      </c>
      <c r="P3088">
        <f t="shared" si="244"/>
        <v>47505.450003750622</v>
      </c>
    </row>
    <row r="3089" spans="1:16" x14ac:dyDescent="0.4">
      <c r="A3089" s="1">
        <v>2022</v>
      </c>
      <c r="B3089" s="1">
        <v>6</v>
      </c>
      <c r="C3089" s="1">
        <v>15</v>
      </c>
      <c r="D3089" s="1">
        <v>22.10000038146973</v>
      </c>
      <c r="E3089" s="1">
        <v>25.29999923706055</v>
      </c>
      <c r="F3089" s="1">
        <v>19.70000076293945</v>
      </c>
      <c r="G3089" s="1">
        <v>16.60000038146973</v>
      </c>
      <c r="H3089">
        <f>IF(D3089&lt;&gt;"",MAX('DDD Model Calculations'!$D$20-'Weather Data'!D3089,0),MAX('DDD Model Calculations'!$D$20-AVERAGE('Weather Data'!D3088,'Weather Data'!D3090),0))</f>
        <v>0</v>
      </c>
      <c r="I3089">
        <f>IF(E3089&lt;&gt;"",MAX('DDD Model Calculations'!$D$20-'Weather Data'!E3089,0),MAX('DDD Model Calculations'!$D$20-AVERAGE('Weather Data'!E3088,'Weather Data'!E3090),0))</f>
        <v>0</v>
      </c>
      <c r="J3089">
        <f>IF(F3089&lt;&gt;"",MAX('DDD Model Calculations'!$D$20-'Weather Data'!F3089,0),MAX('DDD Model Calculations'!$D$20-AVERAGE('Weather Data'!F3088,'Weather Data'!F3090),0))</f>
        <v>0</v>
      </c>
      <c r="K3089">
        <f>IF(G3089&lt;&gt;"",MAX('DDD Model Calculations'!$D$20-'Weather Data'!G3089,0),MAX('DDD Model Calculations'!$D$20-AVERAGE('Weather Data'!G3088,'Weather Data'!G3090),0))</f>
        <v>1.3999996185302699</v>
      </c>
      <c r="L3089" s="2">
        <f t="shared" si="240"/>
        <v>44727</v>
      </c>
      <c r="M3089">
        <f t="shared" si="241"/>
        <v>31792.400005027652</v>
      </c>
      <c r="N3089">
        <f t="shared" si="242"/>
        <v>33361.999988481402</v>
      </c>
      <c r="O3089">
        <f t="shared" si="243"/>
        <v>38424.500011578202</v>
      </c>
      <c r="P3089">
        <f t="shared" si="244"/>
        <v>47506.850003369153</v>
      </c>
    </row>
    <row r="3090" spans="1:16" x14ac:dyDescent="0.4">
      <c r="A3090" s="1">
        <v>2022</v>
      </c>
      <c r="B3090" s="1">
        <v>6</v>
      </c>
      <c r="C3090" s="1">
        <v>16</v>
      </c>
      <c r="D3090" s="1">
        <v>26.10000038146973</v>
      </c>
      <c r="E3090" s="1">
        <v>26.70000076293945</v>
      </c>
      <c r="F3090" s="1">
        <v>23.70000076293945</v>
      </c>
      <c r="G3090" s="1">
        <v>15.10000038146973</v>
      </c>
      <c r="H3090">
        <f>IF(D3090&lt;&gt;"",MAX('DDD Model Calculations'!$D$20-'Weather Data'!D3090,0),MAX('DDD Model Calculations'!$D$20-AVERAGE('Weather Data'!D3089,'Weather Data'!D3091),0))</f>
        <v>0</v>
      </c>
      <c r="I3090">
        <f>IF(E3090&lt;&gt;"",MAX('DDD Model Calculations'!$D$20-'Weather Data'!E3090,0),MAX('DDD Model Calculations'!$D$20-AVERAGE('Weather Data'!E3089,'Weather Data'!E3091),0))</f>
        <v>0</v>
      </c>
      <c r="J3090">
        <f>IF(F3090&lt;&gt;"",MAX('DDD Model Calculations'!$D$20-'Weather Data'!F3090,0),MAX('DDD Model Calculations'!$D$20-AVERAGE('Weather Data'!F3089,'Weather Data'!F3091),0))</f>
        <v>0</v>
      </c>
      <c r="K3090">
        <f>IF(G3090&lt;&gt;"",MAX('DDD Model Calculations'!$D$20-'Weather Data'!G3090,0),MAX('DDD Model Calculations'!$D$20-AVERAGE('Weather Data'!G3089,'Weather Data'!G3091),0))</f>
        <v>2.8999996185302699</v>
      </c>
      <c r="L3090" s="2">
        <f t="shared" si="240"/>
        <v>44728</v>
      </c>
      <c r="M3090">
        <f t="shared" si="241"/>
        <v>31792.400005027652</v>
      </c>
      <c r="N3090">
        <f t="shared" si="242"/>
        <v>33361.999988481402</v>
      </c>
      <c r="O3090">
        <f t="shared" si="243"/>
        <v>38424.500011578202</v>
      </c>
      <c r="P3090">
        <f t="shared" si="244"/>
        <v>47509.750002987683</v>
      </c>
    </row>
    <row r="3091" spans="1:16" x14ac:dyDescent="0.4">
      <c r="A3091" s="1">
        <v>2022</v>
      </c>
      <c r="B3091" s="1">
        <v>6</v>
      </c>
      <c r="C3091" s="1">
        <v>17</v>
      </c>
      <c r="D3091" s="1">
        <v>20</v>
      </c>
      <c r="E3091" s="1">
        <v>18.5</v>
      </c>
      <c r="F3091" s="1">
        <v>18.29999923706055</v>
      </c>
      <c r="G3091" s="1">
        <v>15</v>
      </c>
      <c r="H3091">
        <f>IF(D3091&lt;&gt;"",MAX('DDD Model Calculations'!$D$20-'Weather Data'!D3091,0),MAX('DDD Model Calculations'!$D$20-AVERAGE('Weather Data'!D3090,'Weather Data'!D3092),0))</f>
        <v>0</v>
      </c>
      <c r="I3091">
        <f>IF(E3091&lt;&gt;"",MAX('DDD Model Calculations'!$D$20-'Weather Data'!E3091,0),MAX('DDD Model Calculations'!$D$20-AVERAGE('Weather Data'!E3090,'Weather Data'!E3092),0))</f>
        <v>0</v>
      </c>
      <c r="J3091">
        <f>IF(F3091&lt;&gt;"",MAX('DDD Model Calculations'!$D$20-'Weather Data'!F3091,0),MAX('DDD Model Calculations'!$D$20-AVERAGE('Weather Data'!F3090,'Weather Data'!F3092),0))</f>
        <v>0</v>
      </c>
      <c r="K3091">
        <f>IF(G3091&lt;&gt;"",MAX('DDD Model Calculations'!$D$20-'Weather Data'!G3091,0),MAX('DDD Model Calculations'!$D$20-AVERAGE('Weather Data'!G3090,'Weather Data'!G3092),0))</f>
        <v>3</v>
      </c>
      <c r="L3091" s="2">
        <f t="shared" si="240"/>
        <v>44729</v>
      </c>
      <c r="M3091">
        <f t="shared" si="241"/>
        <v>31792.400005027652</v>
      </c>
      <c r="N3091">
        <f t="shared" si="242"/>
        <v>33361.999988481402</v>
      </c>
      <c r="O3091">
        <f t="shared" si="243"/>
        <v>38424.500011578202</v>
      </c>
      <c r="P3091">
        <f t="shared" si="244"/>
        <v>47512.750002987683</v>
      </c>
    </row>
    <row r="3092" spans="1:16" x14ac:dyDescent="0.4">
      <c r="A3092" s="1">
        <v>2022</v>
      </c>
      <c r="B3092" s="1">
        <v>6</v>
      </c>
      <c r="C3092" s="1">
        <v>18</v>
      </c>
      <c r="D3092" s="1">
        <v>15.30000019073486</v>
      </c>
      <c r="E3092" s="1">
        <v>14</v>
      </c>
      <c r="F3092" s="1">
        <v>12.80000019073486</v>
      </c>
      <c r="G3092" s="1">
        <v>11.69999980926514</v>
      </c>
      <c r="H3092">
        <f>IF(D3092&lt;&gt;"",MAX('DDD Model Calculations'!$D$20-'Weather Data'!D3092,0),MAX('DDD Model Calculations'!$D$20-AVERAGE('Weather Data'!D3091,'Weather Data'!D3093),0))</f>
        <v>2.6999998092651403</v>
      </c>
      <c r="I3092">
        <f>IF(E3092&lt;&gt;"",MAX('DDD Model Calculations'!$D$20-'Weather Data'!E3092,0),MAX('DDD Model Calculations'!$D$20-AVERAGE('Weather Data'!E3091,'Weather Data'!E3093),0))</f>
        <v>4</v>
      </c>
      <c r="J3092">
        <f>IF(F3092&lt;&gt;"",MAX('DDD Model Calculations'!$D$20-'Weather Data'!F3092,0),MAX('DDD Model Calculations'!$D$20-AVERAGE('Weather Data'!F3091,'Weather Data'!F3093),0))</f>
        <v>5.1999998092651403</v>
      </c>
      <c r="K3092">
        <f>IF(G3092&lt;&gt;"",MAX('DDD Model Calculations'!$D$20-'Weather Data'!G3092,0),MAX('DDD Model Calculations'!$D$20-AVERAGE('Weather Data'!G3091,'Weather Data'!G3093),0))</f>
        <v>6.3000001907348597</v>
      </c>
      <c r="L3092" s="2">
        <f t="shared" si="240"/>
        <v>44730</v>
      </c>
      <c r="M3092">
        <f t="shared" si="241"/>
        <v>31795.100004836917</v>
      </c>
      <c r="N3092">
        <f t="shared" si="242"/>
        <v>33365.999988481402</v>
      </c>
      <c r="O3092">
        <f t="shared" si="243"/>
        <v>38429.700011387467</v>
      </c>
      <c r="P3092">
        <f t="shared" si="244"/>
        <v>47519.050003178418</v>
      </c>
    </row>
    <row r="3093" spans="1:16" x14ac:dyDescent="0.4">
      <c r="A3093" s="1">
        <v>2022</v>
      </c>
      <c r="B3093" s="1">
        <v>6</v>
      </c>
      <c r="C3093" s="1">
        <v>19</v>
      </c>
      <c r="D3093" s="1">
        <v>16.60000038146973</v>
      </c>
      <c r="E3093" s="1">
        <v>14.89999961853027</v>
      </c>
      <c r="F3093" s="1">
        <v>15.5</v>
      </c>
      <c r="G3093" s="1">
        <v>12.89999961853027</v>
      </c>
      <c r="H3093">
        <f>IF(D3093&lt;&gt;"",MAX('DDD Model Calculations'!$D$20-'Weather Data'!D3093,0),MAX('DDD Model Calculations'!$D$20-AVERAGE('Weather Data'!D3092,'Weather Data'!D3094),0))</f>
        <v>1.3999996185302699</v>
      </c>
      <c r="I3093">
        <f>IF(E3093&lt;&gt;"",MAX('DDD Model Calculations'!$D$20-'Weather Data'!E3093,0),MAX('DDD Model Calculations'!$D$20-AVERAGE('Weather Data'!E3092,'Weather Data'!E3094),0))</f>
        <v>3.1000003814697301</v>
      </c>
      <c r="J3093">
        <f>IF(F3093&lt;&gt;"",MAX('DDD Model Calculations'!$D$20-'Weather Data'!F3093,0),MAX('DDD Model Calculations'!$D$20-AVERAGE('Weather Data'!F3092,'Weather Data'!F3094),0))</f>
        <v>2.5</v>
      </c>
      <c r="K3093">
        <f>IF(G3093&lt;&gt;"",MAX('DDD Model Calculations'!$D$20-'Weather Data'!G3093,0),MAX('DDD Model Calculations'!$D$20-AVERAGE('Weather Data'!G3092,'Weather Data'!G3094),0))</f>
        <v>5.1000003814697301</v>
      </c>
      <c r="L3093" s="2">
        <f t="shared" si="240"/>
        <v>44731</v>
      </c>
      <c r="M3093">
        <f t="shared" si="241"/>
        <v>31796.500004455447</v>
      </c>
      <c r="N3093">
        <f t="shared" si="242"/>
        <v>33369.099988862872</v>
      </c>
      <c r="O3093">
        <f t="shared" si="243"/>
        <v>38432.200011387467</v>
      </c>
      <c r="P3093">
        <f t="shared" si="244"/>
        <v>47524.150003559887</v>
      </c>
    </row>
    <row r="3094" spans="1:16" x14ac:dyDescent="0.4">
      <c r="A3094" s="1">
        <v>2022</v>
      </c>
      <c r="B3094" s="1">
        <v>6</v>
      </c>
      <c r="C3094" s="1">
        <v>20</v>
      </c>
      <c r="D3094" s="1">
        <v>20.10000038146973</v>
      </c>
      <c r="E3094" s="1">
        <v>16.60000038146973</v>
      </c>
      <c r="F3094" s="1">
        <v>16.39999961853027</v>
      </c>
      <c r="G3094" s="1">
        <v>21.70000076293945</v>
      </c>
      <c r="H3094">
        <f>IF(D3094&lt;&gt;"",MAX('DDD Model Calculations'!$D$20-'Weather Data'!D3094,0),MAX('DDD Model Calculations'!$D$20-AVERAGE('Weather Data'!D3093,'Weather Data'!D3095),0))</f>
        <v>0</v>
      </c>
      <c r="I3094">
        <f>IF(E3094&lt;&gt;"",MAX('DDD Model Calculations'!$D$20-'Weather Data'!E3094,0),MAX('DDD Model Calculations'!$D$20-AVERAGE('Weather Data'!E3093,'Weather Data'!E3095),0))</f>
        <v>1.3999996185302699</v>
      </c>
      <c r="J3094">
        <f>IF(F3094&lt;&gt;"",MAX('DDD Model Calculations'!$D$20-'Weather Data'!F3094,0),MAX('DDD Model Calculations'!$D$20-AVERAGE('Weather Data'!F3093,'Weather Data'!F3095),0))</f>
        <v>1.6000003814697301</v>
      </c>
      <c r="K3094">
        <f>IF(G3094&lt;&gt;"",MAX('DDD Model Calculations'!$D$20-'Weather Data'!G3094,0),MAX('DDD Model Calculations'!$D$20-AVERAGE('Weather Data'!G3093,'Weather Data'!G3095),0))</f>
        <v>0</v>
      </c>
      <c r="L3094" s="2">
        <f t="shared" si="240"/>
        <v>44732</v>
      </c>
      <c r="M3094">
        <f t="shared" si="241"/>
        <v>31796.500004455447</v>
      </c>
      <c r="N3094">
        <f t="shared" si="242"/>
        <v>33370.499988481402</v>
      </c>
      <c r="O3094">
        <f t="shared" si="243"/>
        <v>38433.800011768937</v>
      </c>
      <c r="P3094">
        <f t="shared" si="244"/>
        <v>47524.150003559887</v>
      </c>
    </row>
    <row r="3095" spans="1:16" x14ac:dyDescent="0.4">
      <c r="A3095" s="1">
        <v>2022</v>
      </c>
      <c r="B3095" s="1">
        <v>6</v>
      </c>
      <c r="C3095" s="1">
        <v>21</v>
      </c>
      <c r="D3095" s="1">
        <v>26.20000076293945</v>
      </c>
      <c r="E3095" s="1">
        <v>23.20000076293945</v>
      </c>
      <c r="F3095" s="1">
        <v>15.19999980926514</v>
      </c>
      <c r="G3095" s="1">
        <v>24.39999961853027</v>
      </c>
      <c r="H3095">
        <f>IF(D3095&lt;&gt;"",MAX('DDD Model Calculations'!$D$20-'Weather Data'!D3095,0),MAX('DDD Model Calculations'!$D$20-AVERAGE('Weather Data'!D3094,'Weather Data'!D3096),0))</f>
        <v>0</v>
      </c>
      <c r="I3095">
        <f>IF(E3095&lt;&gt;"",MAX('DDD Model Calculations'!$D$20-'Weather Data'!E3095,0),MAX('DDD Model Calculations'!$D$20-AVERAGE('Weather Data'!E3094,'Weather Data'!E3096),0))</f>
        <v>0</v>
      </c>
      <c r="J3095">
        <f>IF(F3095&lt;&gt;"",MAX('DDD Model Calculations'!$D$20-'Weather Data'!F3095,0),MAX('DDD Model Calculations'!$D$20-AVERAGE('Weather Data'!F3094,'Weather Data'!F3096),0))</f>
        <v>2.8000001907348597</v>
      </c>
      <c r="K3095">
        <f>IF(G3095&lt;&gt;"",MAX('DDD Model Calculations'!$D$20-'Weather Data'!G3095,0),MAX('DDD Model Calculations'!$D$20-AVERAGE('Weather Data'!G3094,'Weather Data'!G3096),0))</f>
        <v>0</v>
      </c>
      <c r="L3095" s="2">
        <f t="shared" si="240"/>
        <v>44733</v>
      </c>
      <c r="M3095">
        <f t="shared" si="241"/>
        <v>31796.500004455447</v>
      </c>
      <c r="N3095">
        <f t="shared" si="242"/>
        <v>33370.499988481402</v>
      </c>
      <c r="O3095">
        <f t="shared" si="243"/>
        <v>38436.600011959672</v>
      </c>
      <c r="P3095">
        <f t="shared" si="244"/>
        <v>47524.150003559887</v>
      </c>
    </row>
    <row r="3096" spans="1:16" x14ac:dyDescent="0.4">
      <c r="A3096" s="1">
        <v>2022</v>
      </c>
      <c r="B3096" s="1">
        <v>6</v>
      </c>
      <c r="C3096" s="1">
        <v>22</v>
      </c>
      <c r="D3096" s="1">
        <v>26.60000038146973</v>
      </c>
      <c r="E3096" s="1">
        <v>22.20000076293945</v>
      </c>
      <c r="F3096" s="1">
        <v>21.70000076293945</v>
      </c>
      <c r="G3096" s="1">
        <v>18.39999961853027</v>
      </c>
      <c r="H3096">
        <f>IF(D3096&lt;&gt;"",MAX('DDD Model Calculations'!$D$20-'Weather Data'!D3096,0),MAX('DDD Model Calculations'!$D$20-AVERAGE('Weather Data'!D3095,'Weather Data'!D3097),0))</f>
        <v>0</v>
      </c>
      <c r="I3096">
        <f>IF(E3096&lt;&gt;"",MAX('DDD Model Calculations'!$D$20-'Weather Data'!E3096,0),MAX('DDD Model Calculations'!$D$20-AVERAGE('Weather Data'!E3095,'Weather Data'!E3097),0))</f>
        <v>0</v>
      </c>
      <c r="J3096">
        <f>IF(F3096&lt;&gt;"",MAX('DDD Model Calculations'!$D$20-'Weather Data'!F3096,0),MAX('DDD Model Calculations'!$D$20-AVERAGE('Weather Data'!F3095,'Weather Data'!F3097),0))</f>
        <v>0</v>
      </c>
      <c r="K3096">
        <f>IF(G3096&lt;&gt;"",MAX('DDD Model Calculations'!$D$20-'Weather Data'!G3096,0),MAX('DDD Model Calculations'!$D$20-AVERAGE('Weather Data'!G3095,'Weather Data'!G3097),0))</f>
        <v>0</v>
      </c>
      <c r="L3096" s="2">
        <f t="shared" si="240"/>
        <v>44734</v>
      </c>
      <c r="M3096">
        <f t="shared" si="241"/>
        <v>31796.500004455447</v>
      </c>
      <c r="N3096">
        <f t="shared" si="242"/>
        <v>33370.499988481402</v>
      </c>
      <c r="O3096">
        <f t="shared" si="243"/>
        <v>38436.600011959672</v>
      </c>
      <c r="P3096">
        <f t="shared" si="244"/>
        <v>47524.150003559887</v>
      </c>
    </row>
    <row r="3097" spans="1:16" x14ac:dyDescent="0.4">
      <c r="A3097" s="1">
        <v>2022</v>
      </c>
      <c r="B3097" s="1">
        <v>6</v>
      </c>
      <c r="C3097" s="1">
        <v>23</v>
      </c>
      <c r="D3097" s="1">
        <v>21.60000038146973</v>
      </c>
      <c r="E3097" s="1">
        <v>18.60000038146973</v>
      </c>
      <c r="F3097" s="1">
        <v>17.60000038146973</v>
      </c>
      <c r="G3097" s="1">
        <v>20.29999923706055</v>
      </c>
      <c r="H3097">
        <f>IF(D3097&lt;&gt;"",MAX('DDD Model Calculations'!$D$20-'Weather Data'!D3097,0),MAX('DDD Model Calculations'!$D$20-AVERAGE('Weather Data'!D3096,'Weather Data'!D3098),0))</f>
        <v>0</v>
      </c>
      <c r="I3097">
        <f>IF(E3097&lt;&gt;"",MAX('DDD Model Calculations'!$D$20-'Weather Data'!E3097,0),MAX('DDD Model Calculations'!$D$20-AVERAGE('Weather Data'!E3096,'Weather Data'!E3098),0))</f>
        <v>0</v>
      </c>
      <c r="J3097">
        <f>IF(F3097&lt;&gt;"",MAX('DDD Model Calculations'!$D$20-'Weather Data'!F3097,0),MAX('DDD Model Calculations'!$D$20-AVERAGE('Weather Data'!F3096,'Weather Data'!F3098),0))</f>
        <v>0.39999961853026988</v>
      </c>
      <c r="K3097">
        <f>IF(G3097&lt;&gt;"",MAX('DDD Model Calculations'!$D$20-'Weather Data'!G3097,0),MAX('DDD Model Calculations'!$D$20-AVERAGE('Weather Data'!G3096,'Weather Data'!G3098),0))</f>
        <v>0</v>
      </c>
      <c r="L3097" s="2">
        <f t="shared" si="240"/>
        <v>44735</v>
      </c>
      <c r="M3097">
        <f t="shared" si="241"/>
        <v>31796.500004455447</v>
      </c>
      <c r="N3097">
        <f t="shared" si="242"/>
        <v>33370.499988481402</v>
      </c>
      <c r="O3097">
        <f t="shared" si="243"/>
        <v>38437.000011578202</v>
      </c>
      <c r="P3097">
        <f t="shared" si="244"/>
        <v>47524.150003559887</v>
      </c>
    </row>
    <row r="3098" spans="1:16" x14ac:dyDescent="0.4">
      <c r="A3098" s="1">
        <v>2022</v>
      </c>
      <c r="B3098" s="1">
        <v>6</v>
      </c>
      <c r="C3098" s="1">
        <v>24</v>
      </c>
      <c r="D3098" s="1">
        <v>21</v>
      </c>
      <c r="E3098" s="1">
        <v>19.10000038146973</v>
      </c>
      <c r="F3098" s="1">
        <v>20.29999923706055</v>
      </c>
      <c r="G3098" s="1">
        <v>17.29999923706055</v>
      </c>
      <c r="H3098">
        <f>IF(D3098&lt;&gt;"",MAX('DDD Model Calculations'!$D$20-'Weather Data'!D3098,0),MAX('DDD Model Calculations'!$D$20-AVERAGE('Weather Data'!D3097,'Weather Data'!D3099),0))</f>
        <v>0</v>
      </c>
      <c r="I3098">
        <f>IF(E3098&lt;&gt;"",MAX('DDD Model Calculations'!$D$20-'Weather Data'!E3098,0),MAX('DDD Model Calculations'!$D$20-AVERAGE('Weather Data'!E3097,'Weather Data'!E3099),0))</f>
        <v>0</v>
      </c>
      <c r="J3098">
        <f>IF(F3098&lt;&gt;"",MAX('DDD Model Calculations'!$D$20-'Weather Data'!F3098,0),MAX('DDD Model Calculations'!$D$20-AVERAGE('Weather Data'!F3097,'Weather Data'!F3099),0))</f>
        <v>0</v>
      </c>
      <c r="K3098">
        <f>IF(G3098&lt;&gt;"",MAX('DDD Model Calculations'!$D$20-'Weather Data'!G3098,0),MAX('DDD Model Calculations'!$D$20-AVERAGE('Weather Data'!G3097,'Weather Data'!G3099),0))</f>
        <v>0.70000076293944957</v>
      </c>
      <c r="L3098" s="2">
        <f t="shared" si="240"/>
        <v>44736</v>
      </c>
      <c r="M3098">
        <f t="shared" si="241"/>
        <v>31796.500004455447</v>
      </c>
      <c r="N3098">
        <f t="shared" si="242"/>
        <v>33370.499988481402</v>
      </c>
      <c r="O3098">
        <f t="shared" si="243"/>
        <v>38437.000011578202</v>
      </c>
      <c r="P3098">
        <f t="shared" si="244"/>
        <v>47524.850004322827</v>
      </c>
    </row>
    <row r="3099" spans="1:16" x14ac:dyDescent="0.4">
      <c r="A3099" s="1">
        <v>2022</v>
      </c>
      <c r="B3099" s="1">
        <v>6</v>
      </c>
      <c r="C3099" s="1">
        <v>25</v>
      </c>
      <c r="D3099" s="1">
        <v>24.79999923706055</v>
      </c>
      <c r="E3099" s="1">
        <v>21.5</v>
      </c>
      <c r="F3099" s="1">
        <v>23</v>
      </c>
      <c r="G3099" s="1">
        <v>15.19999980926514</v>
      </c>
      <c r="H3099">
        <f>IF(D3099&lt;&gt;"",MAX('DDD Model Calculations'!$D$20-'Weather Data'!D3099,0),MAX('DDD Model Calculations'!$D$20-AVERAGE('Weather Data'!D3098,'Weather Data'!D3100),0))</f>
        <v>0</v>
      </c>
      <c r="I3099">
        <f>IF(E3099&lt;&gt;"",MAX('DDD Model Calculations'!$D$20-'Weather Data'!E3099,0),MAX('DDD Model Calculations'!$D$20-AVERAGE('Weather Data'!E3098,'Weather Data'!E3100),0))</f>
        <v>0</v>
      </c>
      <c r="J3099">
        <f>IF(F3099&lt;&gt;"",MAX('DDD Model Calculations'!$D$20-'Weather Data'!F3099,0),MAX('DDD Model Calculations'!$D$20-AVERAGE('Weather Data'!F3098,'Weather Data'!F3100),0))</f>
        <v>0</v>
      </c>
      <c r="K3099">
        <f>IF(G3099&lt;&gt;"",MAX('DDD Model Calculations'!$D$20-'Weather Data'!G3099,0),MAX('DDD Model Calculations'!$D$20-AVERAGE('Weather Data'!G3098,'Weather Data'!G3100),0))</f>
        <v>2.8000001907348597</v>
      </c>
      <c r="L3099" s="2">
        <f t="shared" si="240"/>
        <v>44737</v>
      </c>
      <c r="M3099">
        <f t="shared" si="241"/>
        <v>31796.500004455447</v>
      </c>
      <c r="N3099">
        <f t="shared" si="242"/>
        <v>33370.499988481402</v>
      </c>
      <c r="O3099">
        <f t="shared" si="243"/>
        <v>38437.000011578202</v>
      </c>
      <c r="P3099">
        <f t="shared" si="244"/>
        <v>47527.650004513562</v>
      </c>
    </row>
    <row r="3100" spans="1:16" x14ac:dyDescent="0.4">
      <c r="A3100" s="1">
        <v>2022</v>
      </c>
      <c r="B3100" s="1">
        <v>6</v>
      </c>
      <c r="C3100" s="1">
        <v>26</v>
      </c>
      <c r="D3100" s="1">
        <v>25.10000038146973</v>
      </c>
      <c r="E3100" s="1">
        <v>22.70000076293945</v>
      </c>
      <c r="F3100" s="1">
        <v>23.79999923706055</v>
      </c>
      <c r="G3100" s="1">
        <v>13.60000038146973</v>
      </c>
      <c r="H3100">
        <f>IF(D3100&lt;&gt;"",MAX('DDD Model Calculations'!$D$20-'Weather Data'!D3100,0),MAX('DDD Model Calculations'!$D$20-AVERAGE('Weather Data'!D3099,'Weather Data'!D3101),0))</f>
        <v>0</v>
      </c>
      <c r="I3100">
        <f>IF(E3100&lt;&gt;"",MAX('DDD Model Calculations'!$D$20-'Weather Data'!E3100,0),MAX('DDD Model Calculations'!$D$20-AVERAGE('Weather Data'!E3099,'Weather Data'!E3101),0))</f>
        <v>0</v>
      </c>
      <c r="J3100">
        <f>IF(F3100&lt;&gt;"",MAX('DDD Model Calculations'!$D$20-'Weather Data'!F3100,0),MAX('DDD Model Calculations'!$D$20-AVERAGE('Weather Data'!F3099,'Weather Data'!F3101),0))</f>
        <v>0</v>
      </c>
      <c r="K3100">
        <f>IF(G3100&lt;&gt;"",MAX('DDD Model Calculations'!$D$20-'Weather Data'!G3100,0),MAX('DDD Model Calculations'!$D$20-AVERAGE('Weather Data'!G3099,'Weather Data'!G3101),0))</f>
        <v>4.3999996185302699</v>
      </c>
      <c r="L3100" s="2">
        <f t="shared" si="240"/>
        <v>44738</v>
      </c>
      <c r="M3100">
        <f t="shared" si="241"/>
        <v>31796.500004455447</v>
      </c>
      <c r="N3100">
        <f t="shared" si="242"/>
        <v>33370.499988481402</v>
      </c>
      <c r="O3100">
        <f t="shared" si="243"/>
        <v>38437.000011578202</v>
      </c>
      <c r="P3100">
        <f t="shared" si="244"/>
        <v>47532.050004132092</v>
      </c>
    </row>
    <row r="3101" spans="1:16" x14ac:dyDescent="0.4">
      <c r="A3101" s="1">
        <v>2022</v>
      </c>
      <c r="B3101" s="1">
        <v>6</v>
      </c>
      <c r="C3101" s="1">
        <v>27</v>
      </c>
      <c r="D3101" s="1">
        <v>17.20000076293945</v>
      </c>
      <c r="E3101" s="1">
        <v>14.80000019073486</v>
      </c>
      <c r="F3101" s="1">
        <v>18.89999961853027</v>
      </c>
      <c r="G3101" s="1">
        <v>16.70000076293945</v>
      </c>
      <c r="H3101">
        <f>IF(D3101&lt;&gt;"",MAX('DDD Model Calculations'!$D$20-'Weather Data'!D3101,0),MAX('DDD Model Calculations'!$D$20-AVERAGE('Weather Data'!D3100,'Weather Data'!D3102),0))</f>
        <v>0.79999923706055043</v>
      </c>
      <c r="I3101">
        <f>IF(E3101&lt;&gt;"",MAX('DDD Model Calculations'!$D$20-'Weather Data'!E3101,0),MAX('DDD Model Calculations'!$D$20-AVERAGE('Weather Data'!E3100,'Weather Data'!E3102),0))</f>
        <v>3.1999998092651403</v>
      </c>
      <c r="J3101">
        <f>IF(F3101&lt;&gt;"",MAX('DDD Model Calculations'!$D$20-'Weather Data'!F3101,0),MAX('DDD Model Calculations'!$D$20-AVERAGE('Weather Data'!F3100,'Weather Data'!F3102),0))</f>
        <v>0</v>
      </c>
      <c r="K3101">
        <f>IF(G3101&lt;&gt;"",MAX('DDD Model Calculations'!$D$20-'Weather Data'!G3101,0),MAX('DDD Model Calculations'!$D$20-AVERAGE('Weather Data'!G3100,'Weather Data'!G3102),0))</f>
        <v>1.2999992370605504</v>
      </c>
      <c r="L3101" s="2">
        <f t="shared" si="240"/>
        <v>44739</v>
      </c>
      <c r="M3101">
        <f t="shared" si="241"/>
        <v>31797.300003692508</v>
      </c>
      <c r="N3101">
        <f t="shared" si="242"/>
        <v>33373.699988290668</v>
      </c>
      <c r="O3101">
        <f t="shared" si="243"/>
        <v>38437.000011578202</v>
      </c>
      <c r="P3101">
        <f t="shared" si="244"/>
        <v>47533.350003369153</v>
      </c>
    </row>
    <row r="3102" spans="1:16" x14ac:dyDescent="0.4">
      <c r="A3102" s="1">
        <v>2022</v>
      </c>
      <c r="B3102" s="1">
        <v>6</v>
      </c>
      <c r="C3102" s="1">
        <v>28</v>
      </c>
      <c r="D3102" s="1">
        <v>17.60000038146973</v>
      </c>
      <c r="E3102" s="1">
        <v>15.39999961853027</v>
      </c>
      <c r="F3102" s="1">
        <v>18.70000076293945</v>
      </c>
      <c r="G3102" s="1">
        <v>14.19999980926514</v>
      </c>
      <c r="H3102">
        <f>IF(D3102&lt;&gt;"",MAX('DDD Model Calculations'!$D$20-'Weather Data'!D3102,0),MAX('DDD Model Calculations'!$D$20-AVERAGE('Weather Data'!D3101,'Weather Data'!D3103),0))</f>
        <v>0.39999961853026988</v>
      </c>
      <c r="I3102">
        <f>IF(E3102&lt;&gt;"",MAX('DDD Model Calculations'!$D$20-'Weather Data'!E3102,0),MAX('DDD Model Calculations'!$D$20-AVERAGE('Weather Data'!E3101,'Weather Data'!E3103),0))</f>
        <v>2.6000003814697301</v>
      </c>
      <c r="J3102">
        <f>IF(F3102&lt;&gt;"",MAX('DDD Model Calculations'!$D$20-'Weather Data'!F3102,0),MAX('DDD Model Calculations'!$D$20-AVERAGE('Weather Data'!F3101,'Weather Data'!F3103),0))</f>
        <v>0</v>
      </c>
      <c r="K3102">
        <f>IF(G3102&lt;&gt;"",MAX('DDD Model Calculations'!$D$20-'Weather Data'!G3102,0),MAX('DDD Model Calculations'!$D$20-AVERAGE('Weather Data'!G3101,'Weather Data'!G3103),0))</f>
        <v>3.8000001907348597</v>
      </c>
      <c r="L3102" s="2">
        <f t="shared" si="240"/>
        <v>44740</v>
      </c>
      <c r="M3102">
        <f t="shared" si="241"/>
        <v>31797.700003311038</v>
      </c>
      <c r="N3102">
        <f t="shared" si="242"/>
        <v>33376.299988672137</v>
      </c>
      <c r="O3102">
        <f t="shared" si="243"/>
        <v>38437.000011578202</v>
      </c>
      <c r="P3102">
        <f t="shared" si="244"/>
        <v>47537.150003559887</v>
      </c>
    </row>
    <row r="3103" spans="1:16" x14ac:dyDescent="0.4">
      <c r="A3103" s="1">
        <v>2022</v>
      </c>
      <c r="B3103" s="1">
        <v>6</v>
      </c>
      <c r="C3103" s="1">
        <v>29</v>
      </c>
      <c r="D3103" s="1">
        <v>19.79999923706055</v>
      </c>
      <c r="E3103" s="1">
        <v>17.70000076293945</v>
      </c>
      <c r="F3103" s="1">
        <v>17</v>
      </c>
      <c r="G3103" s="1">
        <v>12.69999980926514</v>
      </c>
      <c r="H3103">
        <f>IF(D3103&lt;&gt;"",MAX('DDD Model Calculations'!$D$20-'Weather Data'!D3103,0),MAX('DDD Model Calculations'!$D$20-AVERAGE('Weather Data'!D3102,'Weather Data'!D3104),0))</f>
        <v>0</v>
      </c>
      <c r="I3103">
        <f>IF(E3103&lt;&gt;"",MAX('DDD Model Calculations'!$D$20-'Weather Data'!E3103,0),MAX('DDD Model Calculations'!$D$20-AVERAGE('Weather Data'!E3102,'Weather Data'!E3104),0))</f>
        <v>0.29999923706055043</v>
      </c>
      <c r="J3103">
        <f>IF(F3103&lt;&gt;"",MAX('DDD Model Calculations'!$D$20-'Weather Data'!F3103,0),MAX('DDD Model Calculations'!$D$20-AVERAGE('Weather Data'!F3102,'Weather Data'!F3104),0))</f>
        <v>1</v>
      </c>
      <c r="K3103">
        <f>IF(G3103&lt;&gt;"",MAX('DDD Model Calculations'!$D$20-'Weather Data'!G3103,0),MAX('DDD Model Calculations'!$D$20-AVERAGE('Weather Data'!G3102,'Weather Data'!G3104),0))</f>
        <v>5.3000001907348597</v>
      </c>
      <c r="L3103" s="2">
        <f t="shared" si="240"/>
        <v>44741</v>
      </c>
      <c r="M3103">
        <f t="shared" si="241"/>
        <v>31797.700003311038</v>
      </c>
      <c r="N3103">
        <f t="shared" si="242"/>
        <v>33376.599987909198</v>
      </c>
      <c r="O3103">
        <f t="shared" si="243"/>
        <v>38438.000011578202</v>
      </c>
      <c r="P3103">
        <f t="shared" si="244"/>
        <v>47542.450003750622</v>
      </c>
    </row>
    <row r="3104" spans="1:16" x14ac:dyDescent="0.4">
      <c r="A3104" s="1">
        <v>2022</v>
      </c>
      <c r="B3104" s="1">
        <v>6</v>
      </c>
      <c r="C3104" s="1">
        <v>30</v>
      </c>
      <c r="D3104" s="1">
        <v>20.79999923706055</v>
      </c>
      <c r="E3104" s="1">
        <v>21.60000038146973</v>
      </c>
      <c r="F3104" s="1">
        <v>17.70000076293945</v>
      </c>
      <c r="G3104" s="1">
        <v>20.70000076293945</v>
      </c>
      <c r="H3104">
        <f>IF(D3104&lt;&gt;"",MAX('DDD Model Calculations'!$D$20-'Weather Data'!D3104,0),MAX('DDD Model Calculations'!$D$20-AVERAGE('Weather Data'!D3103,'Weather Data'!D3105),0))</f>
        <v>0</v>
      </c>
      <c r="I3104">
        <f>IF(E3104&lt;&gt;"",MAX('DDD Model Calculations'!$D$20-'Weather Data'!E3104,0),MAX('DDD Model Calculations'!$D$20-AVERAGE('Weather Data'!E3103,'Weather Data'!E3105),0))</f>
        <v>0</v>
      </c>
      <c r="J3104">
        <f>IF(F3104&lt;&gt;"",MAX('DDD Model Calculations'!$D$20-'Weather Data'!F3104,0),MAX('DDD Model Calculations'!$D$20-AVERAGE('Weather Data'!F3103,'Weather Data'!F3105),0))</f>
        <v>0.29999923706055043</v>
      </c>
      <c r="K3104">
        <f>IF(G3104&lt;&gt;"",MAX('DDD Model Calculations'!$D$20-'Weather Data'!G3104,0),MAX('DDD Model Calculations'!$D$20-AVERAGE('Weather Data'!G3103,'Weather Data'!G3105),0))</f>
        <v>0</v>
      </c>
      <c r="L3104" s="2">
        <f t="shared" si="240"/>
        <v>44742</v>
      </c>
      <c r="M3104">
        <f t="shared" si="241"/>
        <v>31797.700003311038</v>
      </c>
      <c r="N3104">
        <f t="shared" si="242"/>
        <v>33376.599987909198</v>
      </c>
      <c r="O3104">
        <f t="shared" si="243"/>
        <v>38438.300010815263</v>
      </c>
      <c r="P3104">
        <f t="shared" si="244"/>
        <v>47542.450003750622</v>
      </c>
    </row>
    <row r="3105" spans="1:16" x14ac:dyDescent="0.4">
      <c r="A3105" s="1">
        <v>2022</v>
      </c>
      <c r="B3105" s="1">
        <v>7</v>
      </c>
      <c r="C3105" s="1">
        <v>1</v>
      </c>
      <c r="D3105" s="1">
        <v>25</v>
      </c>
      <c r="E3105" s="1">
        <v>22.70000076293945</v>
      </c>
      <c r="F3105" s="1">
        <v>23.79999923706055</v>
      </c>
      <c r="G3105" s="1">
        <v>16.10000038146973</v>
      </c>
      <c r="H3105">
        <f>IF(D3105&lt;&gt;"",MAX('DDD Model Calculations'!$D$20-'Weather Data'!D3105,0),MAX('DDD Model Calculations'!$D$20-AVERAGE('Weather Data'!D3104,'Weather Data'!D3106),0))</f>
        <v>0</v>
      </c>
      <c r="I3105">
        <f>IF(E3105&lt;&gt;"",MAX('DDD Model Calculations'!$D$20-'Weather Data'!E3105,0),MAX('DDD Model Calculations'!$D$20-AVERAGE('Weather Data'!E3104,'Weather Data'!E3106),0))</f>
        <v>0</v>
      </c>
      <c r="J3105">
        <f>IF(F3105&lt;&gt;"",MAX('DDD Model Calculations'!$D$20-'Weather Data'!F3105,0),MAX('DDD Model Calculations'!$D$20-AVERAGE('Weather Data'!F3104,'Weather Data'!F3106),0))</f>
        <v>0</v>
      </c>
      <c r="K3105">
        <f>IF(G3105&lt;&gt;"",MAX('DDD Model Calculations'!$D$20-'Weather Data'!G3105,0),MAX('DDD Model Calculations'!$D$20-AVERAGE('Weather Data'!G3104,'Weather Data'!G3106),0))</f>
        <v>1.8999996185302699</v>
      </c>
      <c r="L3105" s="2">
        <f t="shared" si="240"/>
        <v>44743</v>
      </c>
      <c r="M3105">
        <f t="shared" si="241"/>
        <v>31797.700003311038</v>
      </c>
      <c r="N3105">
        <f t="shared" si="242"/>
        <v>33376.599987909198</v>
      </c>
      <c r="O3105">
        <f t="shared" si="243"/>
        <v>38438.300010815263</v>
      </c>
      <c r="P3105">
        <f t="shared" si="244"/>
        <v>47544.350003369153</v>
      </c>
    </row>
    <row r="3106" spans="1:16" x14ac:dyDescent="0.4">
      <c r="A3106" s="1">
        <v>2022</v>
      </c>
      <c r="B3106" s="1">
        <v>7</v>
      </c>
      <c r="C3106" s="1">
        <v>2</v>
      </c>
      <c r="D3106" s="1">
        <v>21.70000076293945</v>
      </c>
      <c r="E3106" s="1">
        <v>19.20000076293945</v>
      </c>
      <c r="F3106" s="1">
        <v>21.10000038146973</v>
      </c>
      <c r="G3106" s="1">
        <v>15.10000038146973</v>
      </c>
      <c r="H3106">
        <f>IF(D3106&lt;&gt;"",MAX('DDD Model Calculations'!$D$20-'Weather Data'!D3106,0),MAX('DDD Model Calculations'!$D$20-AVERAGE('Weather Data'!D3105,'Weather Data'!D3107),0))</f>
        <v>0</v>
      </c>
      <c r="I3106">
        <f>IF(E3106&lt;&gt;"",MAX('DDD Model Calculations'!$D$20-'Weather Data'!E3106,0),MAX('DDD Model Calculations'!$D$20-AVERAGE('Weather Data'!E3105,'Weather Data'!E3107),0))</f>
        <v>0</v>
      </c>
      <c r="J3106">
        <f>IF(F3106&lt;&gt;"",MAX('DDD Model Calculations'!$D$20-'Weather Data'!F3106,0),MAX('DDD Model Calculations'!$D$20-AVERAGE('Weather Data'!F3105,'Weather Data'!F3107),0))</f>
        <v>0</v>
      </c>
      <c r="K3106">
        <f>IF(G3106&lt;&gt;"",MAX('DDD Model Calculations'!$D$20-'Weather Data'!G3106,0),MAX('DDD Model Calculations'!$D$20-AVERAGE('Weather Data'!G3105,'Weather Data'!G3107),0))</f>
        <v>2.8999996185302699</v>
      </c>
      <c r="L3106" s="2">
        <f t="shared" si="240"/>
        <v>44744</v>
      </c>
      <c r="M3106">
        <f t="shared" si="241"/>
        <v>31797.700003311038</v>
      </c>
      <c r="N3106">
        <f t="shared" si="242"/>
        <v>33376.599987909198</v>
      </c>
      <c r="O3106">
        <f t="shared" si="243"/>
        <v>38438.300010815263</v>
      </c>
      <c r="P3106">
        <f t="shared" si="244"/>
        <v>47547.250002987683</v>
      </c>
    </row>
    <row r="3107" spans="1:16" x14ac:dyDescent="0.4">
      <c r="A3107" s="1">
        <v>2022</v>
      </c>
      <c r="B3107" s="1">
        <v>7</v>
      </c>
      <c r="C3107" s="1">
        <v>3</v>
      </c>
      <c r="D3107" s="1">
        <v>20.60000038146973</v>
      </c>
      <c r="E3107" s="1">
        <v>18.39999961853027</v>
      </c>
      <c r="F3107" s="1">
        <v>18.5</v>
      </c>
      <c r="G3107" s="1">
        <v>15.19999980926514</v>
      </c>
      <c r="H3107">
        <f>IF(D3107&lt;&gt;"",MAX('DDD Model Calculations'!$D$20-'Weather Data'!D3107,0),MAX('DDD Model Calculations'!$D$20-AVERAGE('Weather Data'!D3106,'Weather Data'!D3108),0))</f>
        <v>0</v>
      </c>
      <c r="I3107">
        <f>IF(E3107&lt;&gt;"",MAX('DDD Model Calculations'!$D$20-'Weather Data'!E3107,0),MAX('DDD Model Calculations'!$D$20-AVERAGE('Weather Data'!E3106,'Weather Data'!E3108),0))</f>
        <v>0</v>
      </c>
      <c r="J3107">
        <f>IF(F3107&lt;&gt;"",MAX('DDD Model Calculations'!$D$20-'Weather Data'!F3107,0),MAX('DDD Model Calculations'!$D$20-AVERAGE('Weather Data'!F3106,'Weather Data'!F3108),0))</f>
        <v>0</v>
      </c>
      <c r="K3107">
        <f>IF(G3107&lt;&gt;"",MAX('DDD Model Calculations'!$D$20-'Weather Data'!G3107,0),MAX('DDD Model Calculations'!$D$20-AVERAGE('Weather Data'!G3106,'Weather Data'!G3108),0))</f>
        <v>2.8000001907348597</v>
      </c>
      <c r="L3107" s="2">
        <f t="shared" si="240"/>
        <v>44745</v>
      </c>
      <c r="M3107">
        <f t="shared" si="241"/>
        <v>31797.700003311038</v>
      </c>
      <c r="N3107">
        <f t="shared" si="242"/>
        <v>33376.599987909198</v>
      </c>
      <c r="O3107">
        <f t="shared" si="243"/>
        <v>38438.300010815263</v>
      </c>
      <c r="P3107">
        <f t="shared" si="244"/>
        <v>47550.050003178418</v>
      </c>
    </row>
    <row r="3108" spans="1:16" x14ac:dyDescent="0.4">
      <c r="A3108" s="1">
        <v>2022</v>
      </c>
      <c r="B3108" s="1">
        <v>7</v>
      </c>
      <c r="C3108" s="1">
        <v>4</v>
      </c>
      <c r="D3108" s="1">
        <v>20.89999961853027</v>
      </c>
      <c r="E3108" s="1">
        <v>20.5</v>
      </c>
      <c r="F3108" s="1">
        <v>19.89999961853027</v>
      </c>
      <c r="G3108" s="1">
        <v>12.30000019073486</v>
      </c>
      <c r="H3108">
        <f>IF(D3108&lt;&gt;"",MAX('DDD Model Calculations'!$D$20-'Weather Data'!D3108,0),MAX('DDD Model Calculations'!$D$20-AVERAGE('Weather Data'!D3107,'Weather Data'!D3109),0))</f>
        <v>0</v>
      </c>
      <c r="I3108">
        <f>IF(E3108&lt;&gt;"",MAX('DDD Model Calculations'!$D$20-'Weather Data'!E3108,0),MAX('DDD Model Calculations'!$D$20-AVERAGE('Weather Data'!E3107,'Weather Data'!E3109),0))</f>
        <v>0</v>
      </c>
      <c r="J3108">
        <f>IF(F3108&lt;&gt;"",MAX('DDD Model Calculations'!$D$20-'Weather Data'!F3108,0),MAX('DDD Model Calculations'!$D$20-AVERAGE('Weather Data'!F3107,'Weather Data'!F3109),0))</f>
        <v>0</v>
      </c>
      <c r="K3108">
        <f>IF(G3108&lt;&gt;"",MAX('DDD Model Calculations'!$D$20-'Weather Data'!G3108,0),MAX('DDD Model Calculations'!$D$20-AVERAGE('Weather Data'!G3107,'Weather Data'!G3109),0))</f>
        <v>5.6999998092651403</v>
      </c>
      <c r="L3108" s="2">
        <f t="shared" si="240"/>
        <v>44746</v>
      </c>
      <c r="M3108">
        <f t="shared" si="241"/>
        <v>31797.700003311038</v>
      </c>
      <c r="N3108">
        <f t="shared" si="242"/>
        <v>33376.599987909198</v>
      </c>
      <c r="O3108">
        <f t="shared" si="243"/>
        <v>38438.300010815263</v>
      </c>
      <c r="P3108">
        <f t="shared" si="244"/>
        <v>47555.750002987683</v>
      </c>
    </row>
    <row r="3109" spans="1:16" x14ac:dyDescent="0.4">
      <c r="A3109" s="1">
        <v>2022</v>
      </c>
      <c r="B3109" s="1">
        <v>7</v>
      </c>
      <c r="C3109" s="1">
        <v>5</v>
      </c>
      <c r="D3109" s="1">
        <v>23.10000038146973</v>
      </c>
      <c r="E3109" s="1">
        <v>21.70000076293945</v>
      </c>
      <c r="F3109" s="1">
        <v>18.70000076293945</v>
      </c>
      <c r="G3109" s="1">
        <v>16.20000076293945</v>
      </c>
      <c r="H3109">
        <f>IF(D3109&lt;&gt;"",MAX('DDD Model Calculations'!$D$20-'Weather Data'!D3109,0),MAX('DDD Model Calculations'!$D$20-AVERAGE('Weather Data'!D3108,'Weather Data'!D3110),0))</f>
        <v>0</v>
      </c>
      <c r="I3109">
        <f>IF(E3109&lt;&gt;"",MAX('DDD Model Calculations'!$D$20-'Weather Data'!E3109,0),MAX('DDD Model Calculations'!$D$20-AVERAGE('Weather Data'!E3108,'Weather Data'!E3110),0))</f>
        <v>0</v>
      </c>
      <c r="J3109">
        <f>IF(F3109&lt;&gt;"",MAX('DDD Model Calculations'!$D$20-'Weather Data'!F3109,0),MAX('DDD Model Calculations'!$D$20-AVERAGE('Weather Data'!F3108,'Weather Data'!F3110),0))</f>
        <v>0</v>
      </c>
      <c r="K3109">
        <f>IF(G3109&lt;&gt;"",MAX('DDD Model Calculations'!$D$20-'Weather Data'!G3109,0),MAX('DDD Model Calculations'!$D$20-AVERAGE('Weather Data'!G3108,'Weather Data'!G3110),0))</f>
        <v>1.7999992370605504</v>
      </c>
      <c r="L3109" s="2">
        <f t="shared" si="240"/>
        <v>44747</v>
      </c>
      <c r="M3109">
        <f t="shared" si="241"/>
        <v>31797.700003311038</v>
      </c>
      <c r="N3109">
        <f t="shared" si="242"/>
        <v>33376.599987909198</v>
      </c>
      <c r="O3109">
        <f t="shared" si="243"/>
        <v>38438.300010815263</v>
      </c>
      <c r="P3109">
        <f t="shared" si="244"/>
        <v>47557.550002224743</v>
      </c>
    </row>
    <row r="3110" spans="1:16" x14ac:dyDescent="0.4">
      <c r="A3110" s="1">
        <v>2022</v>
      </c>
      <c r="B3110" s="1">
        <v>7</v>
      </c>
      <c r="C3110" s="1">
        <v>6</v>
      </c>
      <c r="D3110" s="1">
        <v>20</v>
      </c>
      <c r="E3110" s="1">
        <v>20</v>
      </c>
      <c r="F3110" s="1">
        <v>18</v>
      </c>
      <c r="G3110" s="1">
        <v>14.30000019073486</v>
      </c>
      <c r="H3110">
        <f>IF(D3110&lt;&gt;"",MAX('DDD Model Calculations'!$D$20-'Weather Data'!D3110,0),MAX('DDD Model Calculations'!$D$20-AVERAGE('Weather Data'!D3109,'Weather Data'!D3111),0))</f>
        <v>0</v>
      </c>
      <c r="I3110">
        <f>IF(E3110&lt;&gt;"",MAX('DDD Model Calculations'!$D$20-'Weather Data'!E3110,0),MAX('DDD Model Calculations'!$D$20-AVERAGE('Weather Data'!E3109,'Weather Data'!E3111),0))</f>
        <v>0</v>
      </c>
      <c r="J3110">
        <f>IF(F3110&lt;&gt;"",MAX('DDD Model Calculations'!$D$20-'Weather Data'!F3110,0),MAX('DDD Model Calculations'!$D$20-AVERAGE('Weather Data'!F3109,'Weather Data'!F3111),0))</f>
        <v>0</v>
      </c>
      <c r="K3110">
        <f>IF(G3110&lt;&gt;"",MAX('DDD Model Calculations'!$D$20-'Weather Data'!G3110,0),MAX('DDD Model Calculations'!$D$20-AVERAGE('Weather Data'!G3109,'Weather Data'!G3111),0))</f>
        <v>3.6999998092651403</v>
      </c>
      <c r="L3110" s="2">
        <f t="shared" si="240"/>
        <v>44748</v>
      </c>
      <c r="M3110">
        <f t="shared" si="241"/>
        <v>31797.700003311038</v>
      </c>
      <c r="N3110">
        <f t="shared" si="242"/>
        <v>33376.599987909198</v>
      </c>
      <c r="O3110">
        <f t="shared" si="243"/>
        <v>38438.300010815263</v>
      </c>
      <c r="P3110">
        <f t="shared" si="244"/>
        <v>47561.250002034009</v>
      </c>
    </row>
    <row r="3111" spans="1:16" x14ac:dyDescent="0.4">
      <c r="A3111" s="1">
        <v>2022</v>
      </c>
      <c r="B3111" s="1">
        <v>7</v>
      </c>
      <c r="C3111" s="1">
        <v>7</v>
      </c>
      <c r="D3111" s="1">
        <v>20.29999923706055</v>
      </c>
      <c r="E3111" s="1">
        <v>20.10000038146973</v>
      </c>
      <c r="F3111" s="1">
        <v>18.20000076293945</v>
      </c>
      <c r="G3111" s="1">
        <v>17</v>
      </c>
      <c r="H3111">
        <f>IF(D3111&lt;&gt;"",MAX('DDD Model Calculations'!$D$20-'Weather Data'!D3111,0),MAX('DDD Model Calculations'!$D$20-AVERAGE('Weather Data'!D3110,'Weather Data'!D3112),0))</f>
        <v>0</v>
      </c>
      <c r="I3111">
        <f>IF(E3111&lt;&gt;"",MAX('DDD Model Calculations'!$D$20-'Weather Data'!E3111,0),MAX('DDD Model Calculations'!$D$20-AVERAGE('Weather Data'!E3110,'Weather Data'!E3112),0))</f>
        <v>0</v>
      </c>
      <c r="J3111">
        <f>IF(F3111&lt;&gt;"",MAX('DDD Model Calculations'!$D$20-'Weather Data'!F3111,0),MAX('DDD Model Calculations'!$D$20-AVERAGE('Weather Data'!F3110,'Weather Data'!F3112),0))</f>
        <v>0</v>
      </c>
      <c r="K3111">
        <f>IF(G3111&lt;&gt;"",MAX('DDD Model Calculations'!$D$20-'Weather Data'!G3111,0),MAX('DDD Model Calculations'!$D$20-AVERAGE('Weather Data'!G3110,'Weather Data'!G3112),0))</f>
        <v>1</v>
      </c>
      <c r="L3111" s="2">
        <f t="shared" si="240"/>
        <v>44749</v>
      </c>
      <c r="M3111">
        <f t="shared" si="241"/>
        <v>31797.700003311038</v>
      </c>
      <c r="N3111">
        <f t="shared" si="242"/>
        <v>33376.599987909198</v>
      </c>
      <c r="O3111">
        <f t="shared" si="243"/>
        <v>38438.300010815263</v>
      </c>
      <c r="P3111">
        <f t="shared" si="244"/>
        <v>47562.250002034009</v>
      </c>
    </row>
    <row r="3112" spans="1:16" x14ac:dyDescent="0.4">
      <c r="A3112" s="1">
        <v>2022</v>
      </c>
      <c r="B3112" s="1">
        <v>7</v>
      </c>
      <c r="C3112" s="1">
        <v>8</v>
      </c>
      <c r="D3112" s="1">
        <v>21.39999961853027</v>
      </c>
      <c r="E3112" s="1">
        <v>20.70000076293945</v>
      </c>
      <c r="F3112" s="1">
        <v>19.79999923706055</v>
      </c>
      <c r="G3112" s="1">
        <v>16.70000076293945</v>
      </c>
      <c r="H3112">
        <f>IF(D3112&lt;&gt;"",MAX('DDD Model Calculations'!$D$20-'Weather Data'!D3112,0),MAX('DDD Model Calculations'!$D$20-AVERAGE('Weather Data'!D3111,'Weather Data'!D3113),0))</f>
        <v>0</v>
      </c>
      <c r="I3112">
        <f>IF(E3112&lt;&gt;"",MAX('DDD Model Calculations'!$D$20-'Weather Data'!E3112,0),MAX('DDD Model Calculations'!$D$20-AVERAGE('Weather Data'!E3111,'Weather Data'!E3113),0))</f>
        <v>0</v>
      </c>
      <c r="J3112">
        <f>IF(F3112&lt;&gt;"",MAX('DDD Model Calculations'!$D$20-'Weather Data'!F3112,0),MAX('DDD Model Calculations'!$D$20-AVERAGE('Weather Data'!F3111,'Weather Data'!F3113),0))</f>
        <v>0</v>
      </c>
      <c r="K3112">
        <f>IF(G3112&lt;&gt;"",MAX('DDD Model Calculations'!$D$20-'Weather Data'!G3112,0),MAX('DDD Model Calculations'!$D$20-AVERAGE('Weather Data'!G3111,'Weather Data'!G3113),0))</f>
        <v>1.2999992370605504</v>
      </c>
      <c r="L3112" s="2">
        <f t="shared" si="240"/>
        <v>44750</v>
      </c>
      <c r="M3112">
        <f t="shared" si="241"/>
        <v>31797.700003311038</v>
      </c>
      <c r="N3112">
        <f t="shared" si="242"/>
        <v>33376.599987909198</v>
      </c>
      <c r="O3112">
        <f t="shared" si="243"/>
        <v>38438.300010815263</v>
      </c>
      <c r="P3112">
        <f t="shared" si="244"/>
        <v>47563.550001271069</v>
      </c>
    </row>
    <row r="3113" spans="1:16" x14ac:dyDescent="0.4">
      <c r="A3113" s="1">
        <v>2022</v>
      </c>
      <c r="B3113" s="1">
        <v>7</v>
      </c>
      <c r="C3113" s="1">
        <v>9</v>
      </c>
      <c r="D3113" s="1">
        <v>18.60000038146973</v>
      </c>
      <c r="E3113" s="1">
        <v>18.60000038146973</v>
      </c>
      <c r="F3113" s="1">
        <v>17.5</v>
      </c>
      <c r="G3113" s="1">
        <v>17.10000038146973</v>
      </c>
      <c r="H3113">
        <f>IF(D3113&lt;&gt;"",MAX('DDD Model Calculations'!$D$20-'Weather Data'!D3113,0),MAX('DDD Model Calculations'!$D$20-AVERAGE('Weather Data'!D3112,'Weather Data'!D3114),0))</f>
        <v>0</v>
      </c>
      <c r="I3113">
        <f>IF(E3113&lt;&gt;"",MAX('DDD Model Calculations'!$D$20-'Weather Data'!E3113,0),MAX('DDD Model Calculations'!$D$20-AVERAGE('Weather Data'!E3112,'Weather Data'!E3114),0))</f>
        <v>0</v>
      </c>
      <c r="J3113">
        <f>IF(F3113&lt;&gt;"",MAX('DDD Model Calculations'!$D$20-'Weather Data'!F3113,0),MAX('DDD Model Calculations'!$D$20-AVERAGE('Weather Data'!F3112,'Weather Data'!F3114),0))</f>
        <v>0.5</v>
      </c>
      <c r="K3113">
        <f>IF(G3113&lt;&gt;"",MAX('DDD Model Calculations'!$D$20-'Weather Data'!G3113,0),MAX('DDD Model Calculations'!$D$20-AVERAGE('Weather Data'!G3112,'Weather Data'!G3114),0))</f>
        <v>0.89999961853026988</v>
      </c>
      <c r="L3113" s="2">
        <f t="shared" si="240"/>
        <v>44751</v>
      </c>
      <c r="M3113">
        <f t="shared" si="241"/>
        <v>31797.700003311038</v>
      </c>
      <c r="N3113">
        <f t="shared" si="242"/>
        <v>33376.599987909198</v>
      </c>
      <c r="O3113">
        <f t="shared" si="243"/>
        <v>38438.800010815263</v>
      </c>
      <c r="P3113">
        <f t="shared" si="244"/>
        <v>47564.450000889599</v>
      </c>
    </row>
    <row r="3114" spans="1:16" x14ac:dyDescent="0.4">
      <c r="A3114" s="1">
        <v>2022</v>
      </c>
      <c r="B3114" s="1">
        <v>7</v>
      </c>
      <c r="C3114" s="1">
        <v>10</v>
      </c>
      <c r="D3114" s="1">
        <v>21</v>
      </c>
      <c r="E3114" s="1">
        <v>18.20000076293945</v>
      </c>
      <c r="F3114" s="1">
        <v>20.29999923706055</v>
      </c>
      <c r="G3114" s="1">
        <v>19.10000038146973</v>
      </c>
      <c r="H3114">
        <f>IF(D3114&lt;&gt;"",MAX('DDD Model Calculations'!$D$20-'Weather Data'!D3114,0),MAX('DDD Model Calculations'!$D$20-AVERAGE('Weather Data'!D3113,'Weather Data'!D3115),0))</f>
        <v>0</v>
      </c>
      <c r="I3114">
        <f>IF(E3114&lt;&gt;"",MAX('DDD Model Calculations'!$D$20-'Weather Data'!E3114,0),MAX('DDD Model Calculations'!$D$20-AVERAGE('Weather Data'!E3113,'Weather Data'!E3115),0))</f>
        <v>0</v>
      </c>
      <c r="J3114">
        <f>IF(F3114&lt;&gt;"",MAX('DDD Model Calculations'!$D$20-'Weather Data'!F3114,0),MAX('DDD Model Calculations'!$D$20-AVERAGE('Weather Data'!F3113,'Weather Data'!F3115),0))</f>
        <v>0</v>
      </c>
      <c r="K3114">
        <f>IF(G3114&lt;&gt;"",MAX('DDD Model Calculations'!$D$20-'Weather Data'!G3114,0),MAX('DDD Model Calculations'!$D$20-AVERAGE('Weather Data'!G3113,'Weather Data'!G3115),0))</f>
        <v>0</v>
      </c>
      <c r="L3114" s="2">
        <f t="shared" si="240"/>
        <v>44752</v>
      </c>
      <c r="M3114">
        <f t="shared" si="241"/>
        <v>31797.700003311038</v>
      </c>
      <c r="N3114">
        <f t="shared" si="242"/>
        <v>33376.599987909198</v>
      </c>
      <c r="O3114">
        <f t="shared" si="243"/>
        <v>38438.800010815263</v>
      </c>
      <c r="P3114">
        <f t="shared" si="244"/>
        <v>47564.450000889599</v>
      </c>
    </row>
    <row r="3115" spans="1:16" x14ac:dyDescent="0.4">
      <c r="A3115" s="1">
        <v>2022</v>
      </c>
      <c r="B3115" s="1">
        <v>7</v>
      </c>
      <c r="C3115" s="1">
        <v>11</v>
      </c>
      <c r="D3115" s="1">
        <v>23.5</v>
      </c>
      <c r="E3115" s="1">
        <v>19.79999923706055</v>
      </c>
      <c r="F3115" s="1">
        <v>22.70000076293945</v>
      </c>
      <c r="G3115" s="1">
        <v>21.5</v>
      </c>
      <c r="H3115">
        <f>IF(D3115&lt;&gt;"",MAX('DDD Model Calculations'!$D$20-'Weather Data'!D3115,0),MAX('DDD Model Calculations'!$D$20-AVERAGE('Weather Data'!D3114,'Weather Data'!D3116),0))</f>
        <v>0</v>
      </c>
      <c r="I3115">
        <f>IF(E3115&lt;&gt;"",MAX('DDD Model Calculations'!$D$20-'Weather Data'!E3115,0),MAX('DDD Model Calculations'!$D$20-AVERAGE('Weather Data'!E3114,'Weather Data'!E3116),0))</f>
        <v>0</v>
      </c>
      <c r="J3115">
        <f>IF(F3115&lt;&gt;"",MAX('DDD Model Calculations'!$D$20-'Weather Data'!F3115,0),MAX('DDD Model Calculations'!$D$20-AVERAGE('Weather Data'!F3114,'Weather Data'!F3116),0))</f>
        <v>0</v>
      </c>
      <c r="K3115">
        <f>IF(G3115&lt;&gt;"",MAX('DDD Model Calculations'!$D$20-'Weather Data'!G3115,0),MAX('DDD Model Calculations'!$D$20-AVERAGE('Weather Data'!G3114,'Weather Data'!G3116),0))</f>
        <v>0</v>
      </c>
      <c r="L3115" s="2">
        <f t="shared" si="240"/>
        <v>44753</v>
      </c>
      <c r="M3115">
        <f t="shared" si="241"/>
        <v>31797.700003311038</v>
      </c>
      <c r="N3115">
        <f t="shared" si="242"/>
        <v>33376.599987909198</v>
      </c>
      <c r="O3115">
        <f t="shared" si="243"/>
        <v>38438.800010815263</v>
      </c>
      <c r="P3115">
        <f t="shared" si="244"/>
        <v>47564.450000889599</v>
      </c>
    </row>
    <row r="3116" spans="1:16" x14ac:dyDescent="0.4">
      <c r="A3116" s="1">
        <v>2022</v>
      </c>
      <c r="B3116" s="1">
        <v>7</v>
      </c>
      <c r="C3116" s="1">
        <v>12</v>
      </c>
      <c r="D3116" s="1">
        <v>23.20000076293945</v>
      </c>
      <c r="E3116" s="1">
        <v>21.39999961853027</v>
      </c>
      <c r="F3116" s="1">
        <v>21.20000076293945</v>
      </c>
      <c r="G3116" s="1">
        <v>13.5</v>
      </c>
      <c r="H3116">
        <f>IF(D3116&lt;&gt;"",MAX('DDD Model Calculations'!$D$20-'Weather Data'!D3116,0),MAX('DDD Model Calculations'!$D$20-AVERAGE('Weather Data'!D3115,'Weather Data'!D3117),0))</f>
        <v>0</v>
      </c>
      <c r="I3116">
        <f>IF(E3116&lt;&gt;"",MAX('DDD Model Calculations'!$D$20-'Weather Data'!E3116,0),MAX('DDD Model Calculations'!$D$20-AVERAGE('Weather Data'!E3115,'Weather Data'!E3117),0))</f>
        <v>0</v>
      </c>
      <c r="J3116">
        <f>IF(F3116&lt;&gt;"",MAX('DDD Model Calculations'!$D$20-'Weather Data'!F3116,0),MAX('DDD Model Calculations'!$D$20-AVERAGE('Weather Data'!F3115,'Weather Data'!F3117),0))</f>
        <v>0</v>
      </c>
      <c r="K3116">
        <f>IF(G3116&lt;&gt;"",MAX('DDD Model Calculations'!$D$20-'Weather Data'!G3116,0),MAX('DDD Model Calculations'!$D$20-AVERAGE('Weather Data'!G3115,'Weather Data'!G3117),0))</f>
        <v>4.5</v>
      </c>
      <c r="L3116" s="2">
        <f t="shared" si="240"/>
        <v>44754</v>
      </c>
      <c r="M3116">
        <f t="shared" si="241"/>
        <v>31797.700003311038</v>
      </c>
      <c r="N3116">
        <f t="shared" si="242"/>
        <v>33376.599987909198</v>
      </c>
      <c r="O3116">
        <f t="shared" si="243"/>
        <v>38438.800010815263</v>
      </c>
      <c r="P3116">
        <f t="shared" si="244"/>
        <v>47568.950000889599</v>
      </c>
    </row>
    <row r="3117" spans="1:16" x14ac:dyDescent="0.4">
      <c r="A3117" s="1">
        <v>2022</v>
      </c>
      <c r="B3117" s="1">
        <v>7</v>
      </c>
      <c r="C3117" s="1">
        <v>13</v>
      </c>
      <c r="D3117" s="1">
        <v>20.39999961853027</v>
      </c>
      <c r="E3117" s="1">
        <v>17.10000038146973</v>
      </c>
      <c r="F3117" s="1">
        <v>19.5</v>
      </c>
      <c r="G3117" s="1">
        <v>15.30000019073486</v>
      </c>
      <c r="H3117">
        <f>IF(D3117&lt;&gt;"",MAX('DDD Model Calculations'!$D$20-'Weather Data'!D3117,0),MAX('DDD Model Calculations'!$D$20-AVERAGE('Weather Data'!D3116,'Weather Data'!D3118),0))</f>
        <v>0</v>
      </c>
      <c r="I3117">
        <f>IF(E3117&lt;&gt;"",MAX('DDD Model Calculations'!$D$20-'Weather Data'!E3117,0),MAX('DDD Model Calculations'!$D$20-AVERAGE('Weather Data'!E3116,'Weather Data'!E3118),0))</f>
        <v>0.89999961853026988</v>
      </c>
      <c r="J3117">
        <f>IF(F3117&lt;&gt;"",MAX('DDD Model Calculations'!$D$20-'Weather Data'!F3117,0),MAX('DDD Model Calculations'!$D$20-AVERAGE('Weather Data'!F3116,'Weather Data'!F3118),0))</f>
        <v>0</v>
      </c>
      <c r="K3117">
        <f>IF(G3117&lt;&gt;"",MAX('DDD Model Calculations'!$D$20-'Weather Data'!G3117,0),MAX('DDD Model Calculations'!$D$20-AVERAGE('Weather Data'!G3116,'Weather Data'!G3118),0))</f>
        <v>2.6999998092651403</v>
      </c>
      <c r="L3117" s="2">
        <f t="shared" si="240"/>
        <v>44755</v>
      </c>
      <c r="M3117">
        <f t="shared" si="241"/>
        <v>31797.700003311038</v>
      </c>
      <c r="N3117">
        <f t="shared" si="242"/>
        <v>33377.499987527728</v>
      </c>
      <c r="O3117">
        <f t="shared" si="243"/>
        <v>38438.800010815263</v>
      </c>
      <c r="P3117">
        <f t="shared" si="244"/>
        <v>47571.650000698864</v>
      </c>
    </row>
    <row r="3118" spans="1:16" x14ac:dyDescent="0.4">
      <c r="A3118" s="1">
        <v>2022</v>
      </c>
      <c r="B3118" s="1">
        <v>7</v>
      </c>
      <c r="C3118" s="1">
        <v>14</v>
      </c>
      <c r="D3118" s="1">
        <v>21</v>
      </c>
      <c r="E3118" s="1">
        <v>18.29999923706055</v>
      </c>
      <c r="F3118" s="1">
        <v>19.60000038146973</v>
      </c>
      <c r="G3118" s="1">
        <v>16</v>
      </c>
      <c r="H3118">
        <f>IF(D3118&lt;&gt;"",MAX('DDD Model Calculations'!$D$20-'Weather Data'!D3118,0),MAX('DDD Model Calculations'!$D$20-AVERAGE('Weather Data'!D3117,'Weather Data'!D3119),0))</f>
        <v>0</v>
      </c>
      <c r="I3118">
        <f>IF(E3118&lt;&gt;"",MAX('DDD Model Calculations'!$D$20-'Weather Data'!E3118,0),MAX('DDD Model Calculations'!$D$20-AVERAGE('Weather Data'!E3117,'Weather Data'!E3119),0))</f>
        <v>0</v>
      </c>
      <c r="J3118">
        <f>IF(F3118&lt;&gt;"",MAX('DDD Model Calculations'!$D$20-'Weather Data'!F3118,0),MAX('DDD Model Calculations'!$D$20-AVERAGE('Weather Data'!F3117,'Weather Data'!F3119),0))</f>
        <v>0</v>
      </c>
      <c r="K3118">
        <f>IF(G3118&lt;&gt;"",MAX('DDD Model Calculations'!$D$20-'Weather Data'!G3118,0),MAX('DDD Model Calculations'!$D$20-AVERAGE('Weather Data'!G3117,'Weather Data'!G3119),0))</f>
        <v>2</v>
      </c>
      <c r="L3118" s="2">
        <f t="shared" si="240"/>
        <v>44756</v>
      </c>
      <c r="M3118">
        <f t="shared" si="241"/>
        <v>31797.700003311038</v>
      </c>
      <c r="N3118">
        <f t="shared" si="242"/>
        <v>33377.499987527728</v>
      </c>
      <c r="O3118">
        <f t="shared" si="243"/>
        <v>38438.800010815263</v>
      </c>
      <c r="P3118">
        <f t="shared" si="244"/>
        <v>47573.650000698864</v>
      </c>
    </row>
    <row r="3119" spans="1:16" x14ac:dyDescent="0.4">
      <c r="A3119" s="1">
        <v>2022</v>
      </c>
      <c r="B3119" s="1">
        <v>7</v>
      </c>
      <c r="C3119" s="1">
        <v>15</v>
      </c>
      <c r="D3119" s="1">
        <v>21</v>
      </c>
      <c r="E3119" s="1">
        <v>18.10000038146973</v>
      </c>
      <c r="F3119" s="1">
        <v>19.60000038146973</v>
      </c>
      <c r="G3119" s="1">
        <v>19.39999961853027</v>
      </c>
      <c r="H3119">
        <f>IF(D3119&lt;&gt;"",MAX('DDD Model Calculations'!$D$20-'Weather Data'!D3119,0),MAX('DDD Model Calculations'!$D$20-AVERAGE('Weather Data'!D3118,'Weather Data'!D3120),0))</f>
        <v>0</v>
      </c>
      <c r="I3119">
        <f>IF(E3119&lt;&gt;"",MAX('DDD Model Calculations'!$D$20-'Weather Data'!E3119,0),MAX('DDD Model Calculations'!$D$20-AVERAGE('Weather Data'!E3118,'Weather Data'!E3120),0))</f>
        <v>0</v>
      </c>
      <c r="J3119">
        <f>IF(F3119&lt;&gt;"",MAX('DDD Model Calculations'!$D$20-'Weather Data'!F3119,0),MAX('DDD Model Calculations'!$D$20-AVERAGE('Weather Data'!F3118,'Weather Data'!F3120),0))</f>
        <v>0</v>
      </c>
      <c r="K3119">
        <f>IF(G3119&lt;&gt;"",MAX('DDD Model Calculations'!$D$20-'Weather Data'!G3119,0),MAX('DDD Model Calculations'!$D$20-AVERAGE('Weather Data'!G3118,'Weather Data'!G3120),0))</f>
        <v>0</v>
      </c>
      <c r="L3119" s="2">
        <f t="shared" si="240"/>
        <v>44757</v>
      </c>
      <c r="M3119">
        <f t="shared" si="241"/>
        <v>31797.700003311038</v>
      </c>
      <c r="N3119">
        <f t="shared" si="242"/>
        <v>33377.499987527728</v>
      </c>
      <c r="O3119">
        <f t="shared" si="243"/>
        <v>38438.800010815263</v>
      </c>
      <c r="P3119">
        <f t="shared" si="244"/>
        <v>47573.650000698864</v>
      </c>
    </row>
    <row r="3120" spans="1:16" x14ac:dyDescent="0.4">
      <c r="A3120" s="1">
        <v>2022</v>
      </c>
      <c r="B3120" s="1">
        <v>7</v>
      </c>
      <c r="C3120" s="1">
        <v>16</v>
      </c>
      <c r="D3120" s="1">
        <v>23.10000038146973</v>
      </c>
      <c r="E3120" s="1">
        <v>21.20000076293945</v>
      </c>
      <c r="F3120" s="1">
        <v>22.20000076293945</v>
      </c>
      <c r="G3120" s="1">
        <v>19.5</v>
      </c>
      <c r="H3120">
        <f>IF(D3120&lt;&gt;"",MAX('DDD Model Calculations'!$D$20-'Weather Data'!D3120,0),MAX('DDD Model Calculations'!$D$20-AVERAGE('Weather Data'!D3119,'Weather Data'!D3121),0))</f>
        <v>0</v>
      </c>
      <c r="I3120">
        <f>IF(E3120&lt;&gt;"",MAX('DDD Model Calculations'!$D$20-'Weather Data'!E3120,0),MAX('DDD Model Calculations'!$D$20-AVERAGE('Weather Data'!E3119,'Weather Data'!E3121),0))</f>
        <v>0</v>
      </c>
      <c r="J3120">
        <f>IF(F3120&lt;&gt;"",MAX('DDD Model Calculations'!$D$20-'Weather Data'!F3120,0),MAX('DDD Model Calculations'!$D$20-AVERAGE('Weather Data'!F3119,'Weather Data'!F3121),0))</f>
        <v>0</v>
      </c>
      <c r="K3120">
        <f>IF(G3120&lt;&gt;"",MAX('DDD Model Calculations'!$D$20-'Weather Data'!G3120,0),MAX('DDD Model Calculations'!$D$20-AVERAGE('Weather Data'!G3119,'Weather Data'!G3121),0))</f>
        <v>0</v>
      </c>
      <c r="L3120" s="2">
        <f t="shared" si="240"/>
        <v>44758</v>
      </c>
      <c r="M3120">
        <f t="shared" si="241"/>
        <v>31797.700003311038</v>
      </c>
      <c r="N3120">
        <f t="shared" si="242"/>
        <v>33377.499987527728</v>
      </c>
      <c r="O3120">
        <f t="shared" si="243"/>
        <v>38438.800010815263</v>
      </c>
      <c r="P3120">
        <f t="shared" si="244"/>
        <v>47573.650000698864</v>
      </c>
    </row>
    <row r="3121" spans="1:16" x14ac:dyDescent="0.4">
      <c r="A3121" s="1">
        <v>2022</v>
      </c>
      <c r="B3121" s="1">
        <v>7</v>
      </c>
      <c r="C3121" s="1">
        <v>17</v>
      </c>
      <c r="D3121" s="1">
        <v>23.89999961853027</v>
      </c>
      <c r="E3121" s="1">
        <v>22.5</v>
      </c>
      <c r="F3121" s="1">
        <v>23.60000038146973</v>
      </c>
      <c r="G3121" s="1">
        <v>17.60000038146973</v>
      </c>
      <c r="H3121">
        <f>IF(D3121&lt;&gt;"",MAX('DDD Model Calculations'!$D$20-'Weather Data'!D3121,0),MAX('DDD Model Calculations'!$D$20-AVERAGE('Weather Data'!D3120,'Weather Data'!D3122),0))</f>
        <v>0</v>
      </c>
      <c r="I3121">
        <f>IF(E3121&lt;&gt;"",MAX('DDD Model Calculations'!$D$20-'Weather Data'!E3121,0),MAX('DDD Model Calculations'!$D$20-AVERAGE('Weather Data'!E3120,'Weather Data'!E3122),0))</f>
        <v>0</v>
      </c>
      <c r="J3121">
        <f>IF(F3121&lt;&gt;"",MAX('DDD Model Calculations'!$D$20-'Weather Data'!F3121,0),MAX('DDD Model Calculations'!$D$20-AVERAGE('Weather Data'!F3120,'Weather Data'!F3122),0))</f>
        <v>0</v>
      </c>
      <c r="K3121">
        <f>IF(G3121&lt;&gt;"",MAX('DDD Model Calculations'!$D$20-'Weather Data'!G3121,0),MAX('DDD Model Calculations'!$D$20-AVERAGE('Weather Data'!G3120,'Weather Data'!G3122),0))</f>
        <v>0.39999961853026988</v>
      </c>
      <c r="L3121" s="2">
        <f t="shared" si="240"/>
        <v>44759</v>
      </c>
      <c r="M3121">
        <f t="shared" si="241"/>
        <v>31797.700003311038</v>
      </c>
      <c r="N3121">
        <f t="shared" si="242"/>
        <v>33377.499987527728</v>
      </c>
      <c r="O3121">
        <f t="shared" si="243"/>
        <v>38438.800010815263</v>
      </c>
      <c r="P3121">
        <f t="shared" si="244"/>
        <v>47574.050000317395</v>
      </c>
    </row>
    <row r="3122" spans="1:16" x14ac:dyDescent="0.4">
      <c r="A3122" s="1">
        <v>2022</v>
      </c>
      <c r="B3122" s="1">
        <v>7</v>
      </c>
      <c r="C3122" s="1">
        <v>18</v>
      </c>
      <c r="D3122" s="1">
        <v>23.79999923706055</v>
      </c>
      <c r="E3122" s="1">
        <v>22.70000076293945</v>
      </c>
      <c r="F3122" s="1">
        <v>20.39999961853027</v>
      </c>
      <c r="G3122" s="1">
        <v>22.70000076293945</v>
      </c>
      <c r="H3122">
        <f>IF(D3122&lt;&gt;"",MAX('DDD Model Calculations'!$D$20-'Weather Data'!D3122,0),MAX('DDD Model Calculations'!$D$20-AVERAGE('Weather Data'!D3121,'Weather Data'!D3123),0))</f>
        <v>0</v>
      </c>
      <c r="I3122">
        <f>IF(E3122&lt;&gt;"",MAX('DDD Model Calculations'!$D$20-'Weather Data'!E3122,0),MAX('DDD Model Calculations'!$D$20-AVERAGE('Weather Data'!E3121,'Weather Data'!E3123),0))</f>
        <v>0</v>
      </c>
      <c r="J3122">
        <f>IF(F3122&lt;&gt;"",MAX('DDD Model Calculations'!$D$20-'Weather Data'!F3122,0),MAX('DDD Model Calculations'!$D$20-AVERAGE('Weather Data'!F3121,'Weather Data'!F3123),0))</f>
        <v>0</v>
      </c>
      <c r="K3122">
        <f>IF(G3122&lt;&gt;"",MAX('DDD Model Calculations'!$D$20-'Weather Data'!G3122,0),MAX('DDD Model Calculations'!$D$20-AVERAGE('Weather Data'!G3121,'Weather Data'!G3123),0))</f>
        <v>0</v>
      </c>
      <c r="L3122" s="2">
        <f t="shared" si="240"/>
        <v>44760</v>
      </c>
      <c r="M3122">
        <f t="shared" si="241"/>
        <v>31797.700003311038</v>
      </c>
      <c r="N3122">
        <f t="shared" si="242"/>
        <v>33377.499987527728</v>
      </c>
      <c r="O3122">
        <f t="shared" si="243"/>
        <v>38438.800010815263</v>
      </c>
      <c r="P3122">
        <f t="shared" si="244"/>
        <v>47574.050000317395</v>
      </c>
    </row>
    <row r="3123" spans="1:16" x14ac:dyDescent="0.4">
      <c r="A3123" s="1">
        <v>2022</v>
      </c>
      <c r="B3123" s="1">
        <v>7</v>
      </c>
      <c r="C3123" s="1">
        <v>19</v>
      </c>
      <c r="D3123" s="1">
        <v>27.10000038146973</v>
      </c>
      <c r="E3123" s="1">
        <v>26.70000076293945</v>
      </c>
      <c r="F3123" s="1">
        <v>24.29999923706055</v>
      </c>
      <c r="G3123" s="1">
        <v>18.39999961853027</v>
      </c>
      <c r="H3123">
        <f>IF(D3123&lt;&gt;"",MAX('DDD Model Calculations'!$D$20-'Weather Data'!D3123,0),MAX('DDD Model Calculations'!$D$20-AVERAGE('Weather Data'!D3122,'Weather Data'!D3124),0))</f>
        <v>0</v>
      </c>
      <c r="I3123">
        <f>IF(E3123&lt;&gt;"",MAX('DDD Model Calculations'!$D$20-'Weather Data'!E3123,0),MAX('DDD Model Calculations'!$D$20-AVERAGE('Weather Data'!E3122,'Weather Data'!E3124),0))</f>
        <v>0</v>
      </c>
      <c r="J3123">
        <f>IF(F3123&lt;&gt;"",MAX('DDD Model Calculations'!$D$20-'Weather Data'!F3123,0),MAX('DDD Model Calculations'!$D$20-AVERAGE('Weather Data'!F3122,'Weather Data'!F3124),0))</f>
        <v>0</v>
      </c>
      <c r="K3123">
        <f>IF(G3123&lt;&gt;"",MAX('DDD Model Calculations'!$D$20-'Weather Data'!G3123,0),MAX('DDD Model Calculations'!$D$20-AVERAGE('Weather Data'!G3122,'Weather Data'!G3124),0))</f>
        <v>0</v>
      </c>
      <c r="L3123" s="2">
        <f t="shared" si="240"/>
        <v>44761</v>
      </c>
      <c r="M3123">
        <f t="shared" si="241"/>
        <v>31797.700003311038</v>
      </c>
      <c r="N3123">
        <f t="shared" si="242"/>
        <v>33377.499987527728</v>
      </c>
      <c r="O3123">
        <f t="shared" si="243"/>
        <v>38438.800010815263</v>
      </c>
      <c r="P3123">
        <f t="shared" si="244"/>
        <v>47574.050000317395</v>
      </c>
    </row>
    <row r="3124" spans="1:16" x14ac:dyDescent="0.4">
      <c r="A3124" s="1">
        <v>2022</v>
      </c>
      <c r="B3124" s="1">
        <v>7</v>
      </c>
      <c r="C3124" s="1">
        <v>20</v>
      </c>
      <c r="D3124" s="1">
        <v>27.60000038146973</v>
      </c>
      <c r="E3124" s="1">
        <v>25.20000076293945</v>
      </c>
      <c r="F3124" s="1">
        <v>25.89999961853027</v>
      </c>
      <c r="G3124" s="1">
        <v>18.60000038146973</v>
      </c>
      <c r="H3124">
        <f>IF(D3124&lt;&gt;"",MAX('DDD Model Calculations'!$D$20-'Weather Data'!D3124,0),MAX('DDD Model Calculations'!$D$20-AVERAGE('Weather Data'!D3123,'Weather Data'!D3125),0))</f>
        <v>0</v>
      </c>
      <c r="I3124">
        <f>IF(E3124&lt;&gt;"",MAX('DDD Model Calculations'!$D$20-'Weather Data'!E3124,0),MAX('DDD Model Calculations'!$D$20-AVERAGE('Weather Data'!E3123,'Weather Data'!E3125),0))</f>
        <v>0</v>
      </c>
      <c r="J3124">
        <f>IF(F3124&lt;&gt;"",MAX('DDD Model Calculations'!$D$20-'Weather Data'!F3124,0),MAX('DDD Model Calculations'!$D$20-AVERAGE('Weather Data'!F3123,'Weather Data'!F3125),0))</f>
        <v>0</v>
      </c>
      <c r="K3124">
        <f>IF(G3124&lt;&gt;"",MAX('DDD Model Calculations'!$D$20-'Weather Data'!G3124,0),MAX('DDD Model Calculations'!$D$20-AVERAGE('Weather Data'!G3123,'Weather Data'!G3125),0))</f>
        <v>0</v>
      </c>
      <c r="L3124" s="2">
        <f t="shared" si="240"/>
        <v>44762</v>
      </c>
      <c r="M3124">
        <f t="shared" si="241"/>
        <v>31797.700003311038</v>
      </c>
      <c r="N3124">
        <f t="shared" si="242"/>
        <v>33377.499987527728</v>
      </c>
      <c r="O3124">
        <f t="shared" si="243"/>
        <v>38438.800010815263</v>
      </c>
      <c r="P3124">
        <f t="shared" si="244"/>
        <v>47574.050000317395</v>
      </c>
    </row>
    <row r="3125" spans="1:16" x14ac:dyDescent="0.4">
      <c r="A3125" s="1">
        <v>2022</v>
      </c>
      <c r="B3125" s="1">
        <v>7</v>
      </c>
      <c r="C3125" s="1">
        <v>21</v>
      </c>
      <c r="D3125" s="1">
        <v>26.39999961853027</v>
      </c>
      <c r="E3125" s="1">
        <v>23.60000038146973</v>
      </c>
      <c r="F3125" s="1">
        <v>23.70000076293945</v>
      </c>
      <c r="G3125" s="1">
        <v>21.39999961853027</v>
      </c>
      <c r="H3125">
        <f>IF(D3125&lt;&gt;"",MAX('DDD Model Calculations'!$D$20-'Weather Data'!D3125,0),MAX('DDD Model Calculations'!$D$20-AVERAGE('Weather Data'!D3124,'Weather Data'!D3126),0))</f>
        <v>0</v>
      </c>
      <c r="I3125">
        <f>IF(E3125&lt;&gt;"",MAX('DDD Model Calculations'!$D$20-'Weather Data'!E3125,0),MAX('DDD Model Calculations'!$D$20-AVERAGE('Weather Data'!E3124,'Weather Data'!E3126),0))</f>
        <v>0</v>
      </c>
      <c r="J3125">
        <f>IF(F3125&lt;&gt;"",MAX('DDD Model Calculations'!$D$20-'Weather Data'!F3125,0),MAX('DDD Model Calculations'!$D$20-AVERAGE('Weather Data'!F3124,'Weather Data'!F3126),0))</f>
        <v>0</v>
      </c>
      <c r="K3125">
        <f>IF(G3125&lt;&gt;"",MAX('DDD Model Calculations'!$D$20-'Weather Data'!G3125,0),MAX('DDD Model Calculations'!$D$20-AVERAGE('Weather Data'!G3124,'Weather Data'!G3126),0))</f>
        <v>0</v>
      </c>
      <c r="L3125" s="2">
        <f t="shared" si="240"/>
        <v>44763</v>
      </c>
      <c r="M3125">
        <f t="shared" si="241"/>
        <v>31797.700003311038</v>
      </c>
      <c r="N3125">
        <f t="shared" si="242"/>
        <v>33377.499987527728</v>
      </c>
      <c r="O3125">
        <f t="shared" si="243"/>
        <v>38438.800010815263</v>
      </c>
      <c r="P3125">
        <f t="shared" si="244"/>
        <v>47574.050000317395</v>
      </c>
    </row>
    <row r="3126" spans="1:16" x14ac:dyDescent="0.4">
      <c r="A3126" s="1">
        <v>2022</v>
      </c>
      <c r="B3126" s="1">
        <v>7</v>
      </c>
      <c r="C3126" s="1">
        <v>22</v>
      </c>
      <c r="D3126" s="1">
        <v>26</v>
      </c>
      <c r="E3126" s="1">
        <v>22.79999923706055</v>
      </c>
      <c r="F3126" s="1">
        <v>23.20000076293945</v>
      </c>
      <c r="G3126" s="1">
        <v>20.5</v>
      </c>
      <c r="H3126">
        <f>IF(D3126&lt;&gt;"",MAX('DDD Model Calculations'!$D$20-'Weather Data'!D3126,0),MAX('DDD Model Calculations'!$D$20-AVERAGE('Weather Data'!D3125,'Weather Data'!D3127),0))</f>
        <v>0</v>
      </c>
      <c r="I3126">
        <f>IF(E3126&lt;&gt;"",MAX('DDD Model Calculations'!$D$20-'Weather Data'!E3126,0),MAX('DDD Model Calculations'!$D$20-AVERAGE('Weather Data'!E3125,'Weather Data'!E3127),0))</f>
        <v>0</v>
      </c>
      <c r="J3126">
        <f>IF(F3126&lt;&gt;"",MAX('DDD Model Calculations'!$D$20-'Weather Data'!F3126,0),MAX('DDD Model Calculations'!$D$20-AVERAGE('Weather Data'!F3125,'Weather Data'!F3127),0))</f>
        <v>0</v>
      </c>
      <c r="K3126">
        <f>IF(G3126&lt;&gt;"",MAX('DDD Model Calculations'!$D$20-'Weather Data'!G3126,0),MAX('DDD Model Calculations'!$D$20-AVERAGE('Weather Data'!G3125,'Weather Data'!G3127),0))</f>
        <v>0</v>
      </c>
      <c r="L3126" s="2">
        <f t="shared" si="240"/>
        <v>44764</v>
      </c>
      <c r="M3126">
        <f t="shared" si="241"/>
        <v>31797.700003311038</v>
      </c>
      <c r="N3126">
        <f t="shared" si="242"/>
        <v>33377.499987527728</v>
      </c>
      <c r="O3126">
        <f t="shared" si="243"/>
        <v>38438.800010815263</v>
      </c>
      <c r="P3126">
        <f t="shared" si="244"/>
        <v>47574.050000317395</v>
      </c>
    </row>
    <row r="3127" spans="1:16" x14ac:dyDescent="0.4">
      <c r="A3127" s="1">
        <v>2022</v>
      </c>
      <c r="B3127" s="1">
        <v>7</v>
      </c>
      <c r="C3127" s="1">
        <v>23</v>
      </c>
      <c r="D3127" s="1">
        <v>27.5</v>
      </c>
      <c r="E3127" s="1">
        <v>23.89999961853027</v>
      </c>
      <c r="F3127" s="1">
        <v>24.39999961853027</v>
      </c>
      <c r="G3127" s="1">
        <v>18.89999961853027</v>
      </c>
      <c r="H3127">
        <f>IF(D3127&lt;&gt;"",MAX('DDD Model Calculations'!$D$20-'Weather Data'!D3127,0),MAX('DDD Model Calculations'!$D$20-AVERAGE('Weather Data'!D3126,'Weather Data'!D3128),0))</f>
        <v>0</v>
      </c>
      <c r="I3127">
        <f>IF(E3127&lt;&gt;"",MAX('DDD Model Calculations'!$D$20-'Weather Data'!E3127,0),MAX('DDD Model Calculations'!$D$20-AVERAGE('Weather Data'!E3126,'Weather Data'!E3128),0))</f>
        <v>0</v>
      </c>
      <c r="J3127">
        <f>IF(F3127&lt;&gt;"",MAX('DDD Model Calculations'!$D$20-'Weather Data'!F3127,0),MAX('DDD Model Calculations'!$D$20-AVERAGE('Weather Data'!F3126,'Weather Data'!F3128),0))</f>
        <v>0</v>
      </c>
      <c r="K3127">
        <f>IF(G3127&lt;&gt;"",MAX('DDD Model Calculations'!$D$20-'Weather Data'!G3127,0),MAX('DDD Model Calculations'!$D$20-AVERAGE('Weather Data'!G3126,'Weather Data'!G3128),0))</f>
        <v>0</v>
      </c>
      <c r="L3127" s="2">
        <f t="shared" si="240"/>
        <v>44765</v>
      </c>
      <c r="M3127">
        <f t="shared" si="241"/>
        <v>31797.700003311038</v>
      </c>
      <c r="N3127">
        <f t="shared" si="242"/>
        <v>33377.499987527728</v>
      </c>
      <c r="O3127">
        <f t="shared" si="243"/>
        <v>38438.800010815263</v>
      </c>
      <c r="P3127">
        <f t="shared" si="244"/>
        <v>47574.050000317395</v>
      </c>
    </row>
    <row r="3128" spans="1:16" x14ac:dyDescent="0.4">
      <c r="A3128" s="1">
        <v>2022</v>
      </c>
      <c r="B3128" s="1">
        <v>7</v>
      </c>
      <c r="C3128" s="1">
        <v>24</v>
      </c>
      <c r="D3128" s="1">
        <v>26.10000038146973</v>
      </c>
      <c r="E3128" s="1">
        <v>24</v>
      </c>
      <c r="F3128" s="1">
        <v>23.10000038146973</v>
      </c>
      <c r="G3128" s="1">
        <v>17</v>
      </c>
      <c r="H3128">
        <f>IF(D3128&lt;&gt;"",MAX('DDD Model Calculations'!$D$20-'Weather Data'!D3128,0),MAX('DDD Model Calculations'!$D$20-AVERAGE('Weather Data'!D3127,'Weather Data'!D3129),0))</f>
        <v>0</v>
      </c>
      <c r="I3128">
        <f>IF(E3128&lt;&gt;"",MAX('DDD Model Calculations'!$D$20-'Weather Data'!E3128,0),MAX('DDD Model Calculations'!$D$20-AVERAGE('Weather Data'!E3127,'Weather Data'!E3129),0))</f>
        <v>0</v>
      </c>
      <c r="J3128">
        <f>IF(F3128&lt;&gt;"",MAX('DDD Model Calculations'!$D$20-'Weather Data'!F3128,0),MAX('DDD Model Calculations'!$D$20-AVERAGE('Weather Data'!F3127,'Weather Data'!F3129),0))</f>
        <v>0</v>
      </c>
      <c r="K3128">
        <f>IF(G3128&lt;&gt;"",MAX('DDD Model Calculations'!$D$20-'Weather Data'!G3128,0),MAX('DDD Model Calculations'!$D$20-AVERAGE('Weather Data'!G3127,'Weather Data'!G3129),0))</f>
        <v>1</v>
      </c>
      <c r="L3128" s="2">
        <f t="shared" si="240"/>
        <v>44766</v>
      </c>
      <c r="M3128">
        <f t="shared" si="241"/>
        <v>31797.700003311038</v>
      </c>
      <c r="N3128">
        <f t="shared" si="242"/>
        <v>33377.499987527728</v>
      </c>
      <c r="O3128">
        <f t="shared" si="243"/>
        <v>38438.800010815263</v>
      </c>
      <c r="P3128">
        <f t="shared" si="244"/>
        <v>47575.050000317395</v>
      </c>
    </row>
    <row r="3129" spans="1:16" x14ac:dyDescent="0.4">
      <c r="A3129" s="1">
        <v>2022</v>
      </c>
      <c r="B3129" s="1">
        <v>7</v>
      </c>
      <c r="C3129" s="1">
        <v>25</v>
      </c>
      <c r="D3129" s="1">
        <v>19.60000038146973</v>
      </c>
      <c r="E3129" s="1">
        <v>18.10000038146973</v>
      </c>
      <c r="F3129" s="1">
        <v>19.70000076293945</v>
      </c>
      <c r="G3129" s="1">
        <v>18</v>
      </c>
      <c r="H3129">
        <f>IF(D3129&lt;&gt;"",MAX('DDD Model Calculations'!$D$20-'Weather Data'!D3129,0),MAX('DDD Model Calculations'!$D$20-AVERAGE('Weather Data'!D3128,'Weather Data'!D3130),0))</f>
        <v>0</v>
      </c>
      <c r="I3129">
        <f>IF(E3129&lt;&gt;"",MAX('DDD Model Calculations'!$D$20-'Weather Data'!E3129,0),MAX('DDD Model Calculations'!$D$20-AVERAGE('Weather Data'!E3128,'Weather Data'!E3130),0))</f>
        <v>0</v>
      </c>
      <c r="J3129">
        <f>IF(F3129&lt;&gt;"",MAX('DDD Model Calculations'!$D$20-'Weather Data'!F3129,0),MAX('DDD Model Calculations'!$D$20-AVERAGE('Weather Data'!F3128,'Weather Data'!F3130),0))</f>
        <v>0</v>
      </c>
      <c r="K3129">
        <f>IF(G3129&lt;&gt;"",MAX('DDD Model Calculations'!$D$20-'Weather Data'!G3129,0),MAX('DDD Model Calculations'!$D$20-AVERAGE('Weather Data'!G3128,'Weather Data'!G3130),0))</f>
        <v>0</v>
      </c>
      <c r="L3129" s="2">
        <f t="shared" si="240"/>
        <v>44767</v>
      </c>
      <c r="M3129">
        <f t="shared" si="241"/>
        <v>31797.700003311038</v>
      </c>
      <c r="N3129">
        <f t="shared" si="242"/>
        <v>33377.499987527728</v>
      </c>
      <c r="O3129">
        <f t="shared" si="243"/>
        <v>38438.800010815263</v>
      </c>
      <c r="P3129">
        <f t="shared" si="244"/>
        <v>47575.050000317395</v>
      </c>
    </row>
    <row r="3130" spans="1:16" x14ac:dyDescent="0.4">
      <c r="A3130" s="1">
        <v>2022</v>
      </c>
      <c r="B3130" s="1">
        <v>7</v>
      </c>
      <c r="C3130" s="1">
        <v>26</v>
      </c>
      <c r="D3130" s="1">
        <v>19</v>
      </c>
      <c r="E3130" s="1">
        <v>18.60000038146973</v>
      </c>
      <c r="F3130" s="1">
        <v>18.89999961853027</v>
      </c>
      <c r="G3130" s="1">
        <v>17.29999923706055</v>
      </c>
      <c r="H3130">
        <f>IF(D3130&lt;&gt;"",MAX('DDD Model Calculations'!$D$20-'Weather Data'!D3130,0),MAX('DDD Model Calculations'!$D$20-AVERAGE('Weather Data'!D3129,'Weather Data'!D3131),0))</f>
        <v>0</v>
      </c>
      <c r="I3130">
        <f>IF(E3130&lt;&gt;"",MAX('DDD Model Calculations'!$D$20-'Weather Data'!E3130,0),MAX('DDD Model Calculations'!$D$20-AVERAGE('Weather Data'!E3129,'Weather Data'!E3131),0))</f>
        <v>0</v>
      </c>
      <c r="J3130">
        <f>IF(F3130&lt;&gt;"",MAX('DDD Model Calculations'!$D$20-'Weather Data'!F3130,0),MAX('DDD Model Calculations'!$D$20-AVERAGE('Weather Data'!F3129,'Weather Data'!F3131),0))</f>
        <v>0</v>
      </c>
      <c r="K3130">
        <f>IF(G3130&lt;&gt;"",MAX('DDD Model Calculations'!$D$20-'Weather Data'!G3130,0),MAX('DDD Model Calculations'!$D$20-AVERAGE('Weather Data'!G3129,'Weather Data'!G3131),0))</f>
        <v>0.70000076293944957</v>
      </c>
      <c r="L3130" s="2">
        <f t="shared" si="240"/>
        <v>44768</v>
      </c>
      <c r="M3130">
        <f t="shared" si="241"/>
        <v>31797.700003311038</v>
      </c>
      <c r="N3130">
        <f t="shared" si="242"/>
        <v>33377.499987527728</v>
      </c>
      <c r="O3130">
        <f t="shared" si="243"/>
        <v>38438.800010815263</v>
      </c>
      <c r="P3130">
        <f t="shared" si="244"/>
        <v>47575.750001080334</v>
      </c>
    </row>
    <row r="3131" spans="1:16" x14ac:dyDescent="0.4">
      <c r="A3131" s="1">
        <v>2022</v>
      </c>
      <c r="B3131" s="1">
        <v>7</v>
      </c>
      <c r="C3131" s="1">
        <v>27</v>
      </c>
      <c r="D3131" s="1">
        <v>21.10000038146973</v>
      </c>
      <c r="E3131" s="1">
        <v>19.79999923706055</v>
      </c>
      <c r="F3131" s="1">
        <v>20.10000038146973</v>
      </c>
      <c r="G3131" s="1">
        <v>19.79999923706055</v>
      </c>
      <c r="H3131">
        <f>IF(D3131&lt;&gt;"",MAX('DDD Model Calculations'!$D$20-'Weather Data'!D3131,0),MAX('DDD Model Calculations'!$D$20-AVERAGE('Weather Data'!D3130,'Weather Data'!D3132),0))</f>
        <v>0</v>
      </c>
      <c r="I3131">
        <f>IF(E3131&lt;&gt;"",MAX('DDD Model Calculations'!$D$20-'Weather Data'!E3131,0),MAX('DDD Model Calculations'!$D$20-AVERAGE('Weather Data'!E3130,'Weather Data'!E3132),0))</f>
        <v>0</v>
      </c>
      <c r="J3131">
        <f>IF(F3131&lt;&gt;"",MAX('DDD Model Calculations'!$D$20-'Weather Data'!F3131,0),MAX('DDD Model Calculations'!$D$20-AVERAGE('Weather Data'!F3130,'Weather Data'!F3132),0))</f>
        <v>0</v>
      </c>
      <c r="K3131">
        <f>IF(G3131&lt;&gt;"",MAX('DDD Model Calculations'!$D$20-'Weather Data'!G3131,0),MAX('DDD Model Calculations'!$D$20-AVERAGE('Weather Data'!G3130,'Weather Data'!G3132),0))</f>
        <v>0</v>
      </c>
      <c r="L3131" s="2">
        <f t="shared" si="240"/>
        <v>44769</v>
      </c>
      <c r="M3131">
        <f t="shared" si="241"/>
        <v>31797.700003311038</v>
      </c>
      <c r="N3131">
        <f t="shared" si="242"/>
        <v>33377.499987527728</v>
      </c>
      <c r="O3131">
        <f t="shared" si="243"/>
        <v>38438.800010815263</v>
      </c>
      <c r="P3131">
        <f t="shared" si="244"/>
        <v>47575.750001080334</v>
      </c>
    </row>
    <row r="3132" spans="1:16" x14ac:dyDescent="0.4">
      <c r="A3132" s="1">
        <v>2022</v>
      </c>
      <c r="B3132" s="1">
        <v>7</v>
      </c>
      <c r="C3132" s="1">
        <v>28</v>
      </c>
      <c r="D3132" s="1">
        <v>24.20000076293945</v>
      </c>
      <c r="E3132" s="1">
        <v>21.89999961853027</v>
      </c>
      <c r="F3132" s="1">
        <v>21.79999923706055</v>
      </c>
      <c r="G3132" s="1">
        <v>17</v>
      </c>
      <c r="H3132">
        <f>IF(D3132&lt;&gt;"",MAX('DDD Model Calculations'!$D$20-'Weather Data'!D3132,0),MAX('DDD Model Calculations'!$D$20-AVERAGE('Weather Data'!D3131,'Weather Data'!D3133),0))</f>
        <v>0</v>
      </c>
      <c r="I3132">
        <f>IF(E3132&lt;&gt;"",MAX('DDD Model Calculations'!$D$20-'Weather Data'!E3132,0),MAX('DDD Model Calculations'!$D$20-AVERAGE('Weather Data'!E3131,'Weather Data'!E3133),0))</f>
        <v>0</v>
      </c>
      <c r="J3132">
        <f>IF(F3132&lt;&gt;"",MAX('DDD Model Calculations'!$D$20-'Weather Data'!F3132,0),MAX('DDD Model Calculations'!$D$20-AVERAGE('Weather Data'!F3131,'Weather Data'!F3133),0))</f>
        <v>0</v>
      </c>
      <c r="K3132">
        <f>IF(G3132&lt;&gt;"",MAX('DDD Model Calculations'!$D$20-'Weather Data'!G3132,0),MAX('DDD Model Calculations'!$D$20-AVERAGE('Weather Data'!G3131,'Weather Data'!G3133),0))</f>
        <v>1</v>
      </c>
      <c r="L3132" s="2">
        <f t="shared" si="240"/>
        <v>44770</v>
      </c>
      <c r="M3132">
        <f t="shared" si="241"/>
        <v>31797.700003311038</v>
      </c>
      <c r="N3132">
        <f t="shared" si="242"/>
        <v>33377.499987527728</v>
      </c>
      <c r="O3132">
        <f t="shared" si="243"/>
        <v>38438.800010815263</v>
      </c>
      <c r="P3132">
        <f t="shared" si="244"/>
        <v>47576.750001080334</v>
      </c>
    </row>
    <row r="3133" spans="1:16" x14ac:dyDescent="0.4">
      <c r="A3133" s="1">
        <v>2022</v>
      </c>
      <c r="B3133" s="1">
        <v>7</v>
      </c>
      <c r="C3133" s="1">
        <v>29</v>
      </c>
      <c r="D3133" s="1">
        <v>21.70000076293945</v>
      </c>
      <c r="E3133" s="1">
        <v>19.89999961853027</v>
      </c>
      <c r="F3133" s="1">
        <v>20.39999961853027</v>
      </c>
      <c r="G3133" s="1">
        <v>17</v>
      </c>
      <c r="H3133">
        <f>IF(D3133&lt;&gt;"",MAX('DDD Model Calculations'!$D$20-'Weather Data'!D3133,0),MAX('DDD Model Calculations'!$D$20-AVERAGE('Weather Data'!D3132,'Weather Data'!D3134),0))</f>
        <v>0</v>
      </c>
      <c r="I3133">
        <f>IF(E3133&lt;&gt;"",MAX('DDD Model Calculations'!$D$20-'Weather Data'!E3133,0),MAX('DDD Model Calculations'!$D$20-AVERAGE('Weather Data'!E3132,'Weather Data'!E3134),0))</f>
        <v>0</v>
      </c>
      <c r="J3133">
        <f>IF(F3133&lt;&gt;"",MAX('DDD Model Calculations'!$D$20-'Weather Data'!F3133,0),MAX('DDD Model Calculations'!$D$20-AVERAGE('Weather Data'!F3132,'Weather Data'!F3134),0))</f>
        <v>0</v>
      </c>
      <c r="K3133">
        <f>IF(G3133&lt;&gt;"",MAX('DDD Model Calculations'!$D$20-'Weather Data'!G3133,0),MAX('DDD Model Calculations'!$D$20-AVERAGE('Weather Data'!G3132,'Weather Data'!G3134),0))</f>
        <v>1</v>
      </c>
      <c r="L3133" s="2">
        <f t="shared" si="240"/>
        <v>44771</v>
      </c>
      <c r="M3133">
        <f t="shared" si="241"/>
        <v>31797.700003311038</v>
      </c>
      <c r="N3133">
        <f t="shared" si="242"/>
        <v>33377.499987527728</v>
      </c>
      <c r="O3133">
        <f t="shared" si="243"/>
        <v>38438.800010815263</v>
      </c>
      <c r="P3133">
        <f t="shared" si="244"/>
        <v>47577.750001080334</v>
      </c>
    </row>
    <row r="3134" spans="1:16" x14ac:dyDescent="0.4">
      <c r="A3134" s="1">
        <v>2022</v>
      </c>
      <c r="B3134" s="1">
        <v>7</v>
      </c>
      <c r="C3134" s="1">
        <v>30</v>
      </c>
      <c r="D3134" s="1">
        <v>21.29999923706055</v>
      </c>
      <c r="E3134" s="1">
        <v>19.29999923706055</v>
      </c>
      <c r="F3134" s="1">
        <v>19.60000038146973</v>
      </c>
      <c r="G3134" s="1">
        <v>19.70000076293945</v>
      </c>
      <c r="H3134">
        <f>IF(D3134&lt;&gt;"",MAX('DDD Model Calculations'!$D$20-'Weather Data'!D3134,0),MAX('DDD Model Calculations'!$D$20-AVERAGE('Weather Data'!D3133,'Weather Data'!D3135),0))</f>
        <v>0</v>
      </c>
      <c r="I3134">
        <f>IF(E3134&lt;&gt;"",MAX('DDD Model Calculations'!$D$20-'Weather Data'!E3134,0),MAX('DDD Model Calculations'!$D$20-AVERAGE('Weather Data'!E3133,'Weather Data'!E3135),0))</f>
        <v>0</v>
      </c>
      <c r="J3134">
        <f>IF(F3134&lt;&gt;"",MAX('DDD Model Calculations'!$D$20-'Weather Data'!F3134,0),MAX('DDD Model Calculations'!$D$20-AVERAGE('Weather Data'!F3133,'Weather Data'!F3135),0))</f>
        <v>0</v>
      </c>
      <c r="K3134">
        <f>IF(G3134&lt;&gt;"",MAX('DDD Model Calculations'!$D$20-'Weather Data'!G3134,0),MAX('DDD Model Calculations'!$D$20-AVERAGE('Weather Data'!G3133,'Weather Data'!G3135),0))</f>
        <v>0</v>
      </c>
      <c r="L3134" s="2">
        <f t="shared" si="240"/>
        <v>44772</v>
      </c>
      <c r="M3134">
        <f t="shared" si="241"/>
        <v>31797.700003311038</v>
      </c>
      <c r="N3134">
        <f t="shared" si="242"/>
        <v>33377.499987527728</v>
      </c>
      <c r="O3134">
        <f t="shared" si="243"/>
        <v>38438.800010815263</v>
      </c>
      <c r="P3134">
        <f t="shared" si="244"/>
        <v>47577.750001080334</v>
      </c>
    </row>
    <row r="3135" spans="1:16" x14ac:dyDescent="0.4">
      <c r="A3135" s="1">
        <v>2022</v>
      </c>
      <c r="B3135" s="1">
        <v>7</v>
      </c>
      <c r="C3135" s="1">
        <v>31</v>
      </c>
      <c r="D3135" s="1">
        <v>22.60000038146973</v>
      </c>
      <c r="E3135" s="1">
        <v>20.79999923706055</v>
      </c>
      <c r="F3135" s="1">
        <v>20.70000076293945</v>
      </c>
      <c r="G3135" s="1">
        <v>19.79999923706055</v>
      </c>
      <c r="H3135">
        <f>IF(D3135&lt;&gt;"",MAX('DDD Model Calculations'!$D$20-'Weather Data'!D3135,0),MAX('DDD Model Calculations'!$D$20-AVERAGE('Weather Data'!D3134,'Weather Data'!D3136),0))</f>
        <v>0</v>
      </c>
      <c r="I3135">
        <f>IF(E3135&lt;&gt;"",MAX('DDD Model Calculations'!$D$20-'Weather Data'!E3135,0),MAX('DDD Model Calculations'!$D$20-AVERAGE('Weather Data'!E3134,'Weather Data'!E3136),0))</f>
        <v>0</v>
      </c>
      <c r="J3135">
        <f>IF(F3135&lt;&gt;"",MAX('DDD Model Calculations'!$D$20-'Weather Data'!F3135,0),MAX('DDD Model Calculations'!$D$20-AVERAGE('Weather Data'!F3134,'Weather Data'!F3136),0))</f>
        <v>0</v>
      </c>
      <c r="K3135">
        <f>IF(G3135&lt;&gt;"",MAX('DDD Model Calculations'!$D$20-'Weather Data'!G3135,0),MAX('DDD Model Calculations'!$D$20-AVERAGE('Weather Data'!G3134,'Weather Data'!G3136),0))</f>
        <v>0</v>
      </c>
      <c r="L3135" s="2">
        <f t="shared" si="240"/>
        <v>44773</v>
      </c>
      <c r="M3135">
        <f t="shared" si="241"/>
        <v>31797.700003311038</v>
      </c>
      <c r="N3135">
        <f t="shared" si="242"/>
        <v>33377.499987527728</v>
      </c>
      <c r="O3135">
        <f t="shared" si="243"/>
        <v>38438.800010815263</v>
      </c>
      <c r="P3135">
        <f t="shared" si="244"/>
        <v>47577.750001080334</v>
      </c>
    </row>
    <row r="3136" spans="1:16" x14ac:dyDescent="0.4">
      <c r="A3136" s="1">
        <v>2022</v>
      </c>
      <c r="B3136" s="1">
        <v>8</v>
      </c>
      <c r="C3136" s="1">
        <v>1</v>
      </c>
      <c r="D3136" s="1">
        <v>24.20000076293945</v>
      </c>
      <c r="E3136" s="1">
        <v>20.89999961853027</v>
      </c>
      <c r="F3136" s="1">
        <v>22.89999961853027</v>
      </c>
      <c r="G3136" s="1">
        <v>17.5</v>
      </c>
      <c r="H3136">
        <f>IF(D3136&lt;&gt;"",MAX('DDD Model Calculations'!$D$20-'Weather Data'!D3136,0),MAX('DDD Model Calculations'!$D$20-AVERAGE('Weather Data'!D3135,'Weather Data'!D3137),0))</f>
        <v>0</v>
      </c>
      <c r="I3136">
        <f>IF(E3136&lt;&gt;"",MAX('DDD Model Calculations'!$D$20-'Weather Data'!E3136,0),MAX('DDD Model Calculations'!$D$20-AVERAGE('Weather Data'!E3135,'Weather Data'!E3137),0))</f>
        <v>0</v>
      </c>
      <c r="J3136">
        <f>IF(F3136&lt;&gt;"",MAX('DDD Model Calculations'!$D$20-'Weather Data'!F3136,0),MAX('DDD Model Calculations'!$D$20-AVERAGE('Weather Data'!F3135,'Weather Data'!F3137),0))</f>
        <v>0</v>
      </c>
      <c r="K3136">
        <f>IF(G3136&lt;&gt;"",MAX('DDD Model Calculations'!$D$20-'Weather Data'!G3136,0),MAX('DDD Model Calculations'!$D$20-AVERAGE('Weather Data'!G3135,'Weather Data'!G3137),0))</f>
        <v>0.5</v>
      </c>
      <c r="L3136" s="2">
        <f t="shared" si="240"/>
        <v>44774</v>
      </c>
      <c r="M3136">
        <f t="shared" si="241"/>
        <v>31797.700003311038</v>
      </c>
      <c r="N3136">
        <f t="shared" si="242"/>
        <v>33377.499987527728</v>
      </c>
      <c r="O3136">
        <f t="shared" si="243"/>
        <v>38438.800010815263</v>
      </c>
      <c r="P3136">
        <f t="shared" si="244"/>
        <v>47578.250001080334</v>
      </c>
    </row>
    <row r="3137" spans="1:16" x14ac:dyDescent="0.4">
      <c r="A3137" s="1">
        <v>2022</v>
      </c>
      <c r="B3137" s="1">
        <v>8</v>
      </c>
      <c r="C3137" s="1">
        <v>2</v>
      </c>
      <c r="D3137" s="1">
        <v>21.79999923706055</v>
      </c>
      <c r="E3137" s="1">
        <v>19.10000038146973</v>
      </c>
      <c r="F3137" s="1">
        <v>17.89999961853027</v>
      </c>
      <c r="G3137" s="1">
        <v>17.79999923706055</v>
      </c>
      <c r="H3137">
        <f>IF(D3137&lt;&gt;"",MAX('DDD Model Calculations'!$D$20-'Weather Data'!D3137,0),MAX('DDD Model Calculations'!$D$20-AVERAGE('Weather Data'!D3136,'Weather Data'!D3138),0))</f>
        <v>0</v>
      </c>
      <c r="I3137">
        <f>IF(E3137&lt;&gt;"",MAX('DDD Model Calculations'!$D$20-'Weather Data'!E3137,0),MAX('DDD Model Calculations'!$D$20-AVERAGE('Weather Data'!E3136,'Weather Data'!E3138),0))</f>
        <v>0</v>
      </c>
      <c r="J3137">
        <f>IF(F3137&lt;&gt;"",MAX('DDD Model Calculations'!$D$20-'Weather Data'!F3137,0),MAX('DDD Model Calculations'!$D$20-AVERAGE('Weather Data'!F3136,'Weather Data'!F3138),0))</f>
        <v>0.10000038146973012</v>
      </c>
      <c r="K3137">
        <f>IF(G3137&lt;&gt;"",MAX('DDD Model Calculations'!$D$20-'Weather Data'!G3137,0),MAX('DDD Model Calculations'!$D$20-AVERAGE('Weather Data'!G3136,'Weather Data'!G3138),0))</f>
        <v>0.20000076293944957</v>
      </c>
      <c r="L3137" s="2">
        <f t="shared" si="240"/>
        <v>44775</v>
      </c>
      <c r="M3137">
        <f t="shared" si="241"/>
        <v>31797.700003311038</v>
      </c>
      <c r="N3137">
        <f t="shared" si="242"/>
        <v>33377.499987527728</v>
      </c>
      <c r="O3137">
        <f t="shared" si="243"/>
        <v>38438.900011196733</v>
      </c>
      <c r="P3137">
        <f t="shared" si="244"/>
        <v>47578.450001843274</v>
      </c>
    </row>
    <row r="3138" spans="1:16" x14ac:dyDescent="0.4">
      <c r="A3138" s="1">
        <v>2022</v>
      </c>
      <c r="B3138" s="1">
        <v>8</v>
      </c>
      <c r="C3138" s="1">
        <v>3</v>
      </c>
      <c r="D3138" s="1">
        <v>23.20000076293945</v>
      </c>
      <c r="E3138" s="1">
        <v>21.10000038146973</v>
      </c>
      <c r="F3138" s="1">
        <v>18.10000038146973</v>
      </c>
      <c r="G3138" s="1">
        <v>21</v>
      </c>
      <c r="H3138">
        <f>IF(D3138&lt;&gt;"",MAX('DDD Model Calculations'!$D$20-'Weather Data'!D3138,0),MAX('DDD Model Calculations'!$D$20-AVERAGE('Weather Data'!D3137,'Weather Data'!D3139),0))</f>
        <v>0</v>
      </c>
      <c r="I3138">
        <f>IF(E3138&lt;&gt;"",MAX('DDD Model Calculations'!$D$20-'Weather Data'!E3138,0),MAX('DDD Model Calculations'!$D$20-AVERAGE('Weather Data'!E3137,'Weather Data'!E3139),0))</f>
        <v>0</v>
      </c>
      <c r="J3138">
        <f>IF(F3138&lt;&gt;"",MAX('DDD Model Calculations'!$D$20-'Weather Data'!F3138,0),MAX('DDD Model Calculations'!$D$20-AVERAGE('Weather Data'!F3137,'Weather Data'!F3139),0))</f>
        <v>0</v>
      </c>
      <c r="K3138">
        <f>IF(G3138&lt;&gt;"",MAX('DDD Model Calculations'!$D$20-'Weather Data'!G3138,0),MAX('DDD Model Calculations'!$D$20-AVERAGE('Weather Data'!G3137,'Weather Data'!G3139),0))</f>
        <v>0</v>
      </c>
      <c r="L3138" s="2">
        <f t="shared" ref="L3138:L3201" si="245">DATE(A3138,B3138,C3138)</f>
        <v>44776</v>
      </c>
      <c r="M3138">
        <f t="shared" si="241"/>
        <v>31797.700003311038</v>
      </c>
      <c r="N3138">
        <f t="shared" si="242"/>
        <v>33377.499987527728</v>
      </c>
      <c r="O3138">
        <f t="shared" si="243"/>
        <v>38438.900011196733</v>
      </c>
      <c r="P3138">
        <f t="shared" si="244"/>
        <v>47578.450001843274</v>
      </c>
    </row>
    <row r="3139" spans="1:16" x14ac:dyDescent="0.4">
      <c r="A3139" s="1">
        <v>2022</v>
      </c>
      <c r="B3139" s="1">
        <v>8</v>
      </c>
      <c r="C3139" s="1">
        <v>4</v>
      </c>
      <c r="D3139" s="1">
        <v>25.20000076293945</v>
      </c>
      <c r="E3139" s="1">
        <v>23.5</v>
      </c>
      <c r="F3139" s="1">
        <v>24.29999923706055</v>
      </c>
      <c r="G3139" s="1">
        <v>17.79999923706055</v>
      </c>
      <c r="H3139">
        <f>IF(D3139&lt;&gt;"",MAX('DDD Model Calculations'!$D$20-'Weather Data'!D3139,0),MAX('DDD Model Calculations'!$D$20-AVERAGE('Weather Data'!D3138,'Weather Data'!D3140),0))</f>
        <v>0</v>
      </c>
      <c r="I3139">
        <f>IF(E3139&lt;&gt;"",MAX('DDD Model Calculations'!$D$20-'Weather Data'!E3139,0),MAX('DDD Model Calculations'!$D$20-AVERAGE('Weather Data'!E3138,'Weather Data'!E3140),0))</f>
        <v>0</v>
      </c>
      <c r="J3139">
        <f>IF(F3139&lt;&gt;"",MAX('DDD Model Calculations'!$D$20-'Weather Data'!F3139,0),MAX('DDD Model Calculations'!$D$20-AVERAGE('Weather Data'!F3138,'Weather Data'!F3140),0))</f>
        <v>0</v>
      </c>
      <c r="K3139">
        <f>IF(G3139&lt;&gt;"",MAX('DDD Model Calculations'!$D$20-'Weather Data'!G3139,0),MAX('DDD Model Calculations'!$D$20-AVERAGE('Weather Data'!G3138,'Weather Data'!G3140),0))</f>
        <v>0.20000076293944957</v>
      </c>
      <c r="L3139" s="2">
        <f t="shared" si="245"/>
        <v>44777</v>
      </c>
      <c r="M3139">
        <f t="shared" ref="M3139:M3202" si="246">M3138+H3139</f>
        <v>31797.700003311038</v>
      </c>
      <c r="N3139">
        <f t="shared" ref="N3139:N3202" si="247">N3138+I3139</f>
        <v>33377.499987527728</v>
      </c>
      <c r="O3139">
        <f t="shared" ref="O3139:O3202" si="248">O3138+J3139</f>
        <v>38438.900011196733</v>
      </c>
      <c r="P3139">
        <f t="shared" ref="P3139:P3202" si="249">P3138+K3139</f>
        <v>47578.650002606213</v>
      </c>
    </row>
    <row r="3140" spans="1:16" x14ac:dyDescent="0.4">
      <c r="A3140" s="1">
        <v>2022</v>
      </c>
      <c r="B3140" s="1">
        <v>8</v>
      </c>
      <c r="C3140" s="1">
        <v>5</v>
      </c>
      <c r="D3140" s="1">
        <v>24.70000076293945</v>
      </c>
      <c r="E3140" s="1">
        <v>24.60000038146973</v>
      </c>
      <c r="F3140" s="1">
        <v>23.10000038146973</v>
      </c>
      <c r="G3140" s="1">
        <v>19.5</v>
      </c>
      <c r="H3140">
        <f>IF(D3140&lt;&gt;"",MAX('DDD Model Calculations'!$D$20-'Weather Data'!D3140,0),MAX('DDD Model Calculations'!$D$20-AVERAGE('Weather Data'!D3139,'Weather Data'!D3141),0))</f>
        <v>0</v>
      </c>
      <c r="I3140">
        <f>IF(E3140&lt;&gt;"",MAX('DDD Model Calculations'!$D$20-'Weather Data'!E3140,0),MAX('DDD Model Calculations'!$D$20-AVERAGE('Weather Data'!E3139,'Weather Data'!E3141),0))</f>
        <v>0</v>
      </c>
      <c r="J3140">
        <f>IF(F3140&lt;&gt;"",MAX('DDD Model Calculations'!$D$20-'Weather Data'!F3140,0),MAX('DDD Model Calculations'!$D$20-AVERAGE('Weather Data'!F3139,'Weather Data'!F3141),0))</f>
        <v>0</v>
      </c>
      <c r="K3140">
        <f>IF(G3140&lt;&gt;"",MAX('DDD Model Calculations'!$D$20-'Weather Data'!G3140,0),MAX('DDD Model Calculations'!$D$20-AVERAGE('Weather Data'!G3139,'Weather Data'!G3141),0))</f>
        <v>0</v>
      </c>
      <c r="L3140" s="2">
        <f t="shared" si="245"/>
        <v>44778</v>
      </c>
      <c r="M3140">
        <f t="shared" si="246"/>
        <v>31797.700003311038</v>
      </c>
      <c r="N3140">
        <f t="shared" si="247"/>
        <v>33377.499987527728</v>
      </c>
      <c r="O3140">
        <f t="shared" si="248"/>
        <v>38438.900011196733</v>
      </c>
      <c r="P3140">
        <f t="shared" si="249"/>
        <v>47578.650002606213</v>
      </c>
    </row>
    <row r="3141" spans="1:16" x14ac:dyDescent="0.4">
      <c r="A3141" s="1">
        <v>2022</v>
      </c>
      <c r="B3141" s="1">
        <v>8</v>
      </c>
      <c r="C3141" s="1">
        <v>6</v>
      </c>
      <c r="D3141" s="1">
        <v>26.29999923706055</v>
      </c>
      <c r="E3141" s="1">
        <v>24</v>
      </c>
      <c r="F3141" s="1">
        <v>23.89999961853027</v>
      </c>
      <c r="G3141" s="1">
        <v>21.70000076293945</v>
      </c>
      <c r="H3141">
        <f>IF(D3141&lt;&gt;"",MAX('DDD Model Calculations'!$D$20-'Weather Data'!D3141,0),MAX('DDD Model Calculations'!$D$20-AVERAGE('Weather Data'!D3140,'Weather Data'!D3142),0))</f>
        <v>0</v>
      </c>
      <c r="I3141">
        <f>IF(E3141&lt;&gt;"",MAX('DDD Model Calculations'!$D$20-'Weather Data'!E3141,0),MAX('DDD Model Calculations'!$D$20-AVERAGE('Weather Data'!E3140,'Weather Data'!E3142),0))</f>
        <v>0</v>
      </c>
      <c r="J3141">
        <f>IF(F3141&lt;&gt;"",MAX('DDD Model Calculations'!$D$20-'Weather Data'!F3141,0),MAX('DDD Model Calculations'!$D$20-AVERAGE('Weather Data'!F3140,'Weather Data'!F3142),0))</f>
        <v>0</v>
      </c>
      <c r="K3141">
        <f>IF(G3141&lt;&gt;"",MAX('DDD Model Calculations'!$D$20-'Weather Data'!G3141,0),MAX('DDD Model Calculations'!$D$20-AVERAGE('Weather Data'!G3140,'Weather Data'!G3142),0))</f>
        <v>0</v>
      </c>
      <c r="L3141" s="2">
        <f t="shared" si="245"/>
        <v>44779</v>
      </c>
      <c r="M3141">
        <f t="shared" si="246"/>
        <v>31797.700003311038</v>
      </c>
      <c r="N3141">
        <f t="shared" si="247"/>
        <v>33377.499987527728</v>
      </c>
      <c r="O3141">
        <f t="shared" si="248"/>
        <v>38438.900011196733</v>
      </c>
      <c r="P3141">
        <f t="shared" si="249"/>
        <v>47578.650002606213</v>
      </c>
    </row>
    <row r="3142" spans="1:16" x14ac:dyDescent="0.4">
      <c r="A3142" s="1">
        <v>2022</v>
      </c>
      <c r="B3142" s="1">
        <v>8</v>
      </c>
      <c r="C3142" s="1">
        <v>7</v>
      </c>
      <c r="D3142" s="1">
        <v>28.39999961853027</v>
      </c>
      <c r="E3142" s="1">
        <v>26.39999961853027</v>
      </c>
      <c r="F3142" s="1">
        <v>26.60000038146973</v>
      </c>
      <c r="G3142" s="1">
        <v>16.20000076293945</v>
      </c>
      <c r="H3142">
        <f>IF(D3142&lt;&gt;"",MAX('DDD Model Calculations'!$D$20-'Weather Data'!D3142,0),MAX('DDD Model Calculations'!$D$20-AVERAGE('Weather Data'!D3141,'Weather Data'!D3143),0))</f>
        <v>0</v>
      </c>
      <c r="I3142">
        <f>IF(E3142&lt;&gt;"",MAX('DDD Model Calculations'!$D$20-'Weather Data'!E3142,0),MAX('DDD Model Calculations'!$D$20-AVERAGE('Weather Data'!E3141,'Weather Data'!E3143),0))</f>
        <v>0</v>
      </c>
      <c r="J3142">
        <f>IF(F3142&lt;&gt;"",MAX('DDD Model Calculations'!$D$20-'Weather Data'!F3142,0),MAX('DDD Model Calculations'!$D$20-AVERAGE('Weather Data'!F3141,'Weather Data'!F3143),0))</f>
        <v>0</v>
      </c>
      <c r="K3142">
        <f>IF(G3142&lt;&gt;"",MAX('DDD Model Calculations'!$D$20-'Weather Data'!G3142,0),MAX('DDD Model Calculations'!$D$20-AVERAGE('Weather Data'!G3141,'Weather Data'!G3143),0))</f>
        <v>1.7999992370605504</v>
      </c>
      <c r="L3142" s="2">
        <f t="shared" si="245"/>
        <v>44780</v>
      </c>
      <c r="M3142">
        <f t="shared" si="246"/>
        <v>31797.700003311038</v>
      </c>
      <c r="N3142">
        <f t="shared" si="247"/>
        <v>33377.499987527728</v>
      </c>
      <c r="O3142">
        <f t="shared" si="248"/>
        <v>38438.900011196733</v>
      </c>
      <c r="P3142">
        <f t="shared" si="249"/>
        <v>47580.450001843274</v>
      </c>
    </row>
    <row r="3143" spans="1:16" x14ac:dyDescent="0.4">
      <c r="A3143" s="1">
        <v>2022</v>
      </c>
      <c r="B3143" s="1">
        <v>8</v>
      </c>
      <c r="C3143" s="1">
        <v>8</v>
      </c>
      <c r="D3143" s="1">
        <v>25.5</v>
      </c>
      <c r="E3143" s="1">
        <v>22.20000076293945</v>
      </c>
      <c r="F3143" s="1">
        <v>17.79999923706055</v>
      </c>
      <c r="G3143" s="1">
        <v>18.10000038146973</v>
      </c>
      <c r="H3143">
        <f>IF(D3143&lt;&gt;"",MAX('DDD Model Calculations'!$D$20-'Weather Data'!D3143,0),MAX('DDD Model Calculations'!$D$20-AVERAGE('Weather Data'!D3142,'Weather Data'!D3144),0))</f>
        <v>0</v>
      </c>
      <c r="I3143">
        <f>IF(E3143&lt;&gt;"",MAX('DDD Model Calculations'!$D$20-'Weather Data'!E3143,0),MAX('DDD Model Calculations'!$D$20-AVERAGE('Weather Data'!E3142,'Weather Data'!E3144),0))</f>
        <v>0</v>
      </c>
      <c r="J3143">
        <f>IF(F3143&lt;&gt;"",MAX('DDD Model Calculations'!$D$20-'Weather Data'!F3143,0),MAX('DDD Model Calculations'!$D$20-AVERAGE('Weather Data'!F3142,'Weather Data'!F3144),0))</f>
        <v>0.20000076293944957</v>
      </c>
      <c r="K3143">
        <f>IF(G3143&lt;&gt;"",MAX('DDD Model Calculations'!$D$20-'Weather Data'!G3143,0),MAX('DDD Model Calculations'!$D$20-AVERAGE('Weather Data'!G3142,'Weather Data'!G3144),0))</f>
        <v>0</v>
      </c>
      <c r="L3143" s="2">
        <f t="shared" si="245"/>
        <v>44781</v>
      </c>
      <c r="M3143">
        <f t="shared" si="246"/>
        <v>31797.700003311038</v>
      </c>
      <c r="N3143">
        <f t="shared" si="247"/>
        <v>33377.499987527728</v>
      </c>
      <c r="O3143">
        <f t="shared" si="248"/>
        <v>38439.100011959672</v>
      </c>
      <c r="P3143">
        <f t="shared" si="249"/>
        <v>47580.450001843274</v>
      </c>
    </row>
    <row r="3144" spans="1:16" x14ac:dyDescent="0.4">
      <c r="A3144" s="1">
        <v>2022</v>
      </c>
      <c r="B3144" s="1">
        <v>8</v>
      </c>
      <c r="C3144" s="1">
        <v>9</v>
      </c>
      <c r="D3144" s="1">
        <v>20.29999923706055</v>
      </c>
      <c r="E3144" s="1">
        <v>18.79999923706055</v>
      </c>
      <c r="F3144" s="1">
        <v>16.89999961853027</v>
      </c>
      <c r="G3144" s="1">
        <v>20.79999923706055</v>
      </c>
      <c r="H3144">
        <f>IF(D3144&lt;&gt;"",MAX('DDD Model Calculations'!$D$20-'Weather Data'!D3144,0),MAX('DDD Model Calculations'!$D$20-AVERAGE('Weather Data'!D3143,'Weather Data'!D3145),0))</f>
        <v>0</v>
      </c>
      <c r="I3144">
        <f>IF(E3144&lt;&gt;"",MAX('DDD Model Calculations'!$D$20-'Weather Data'!E3144,0),MAX('DDD Model Calculations'!$D$20-AVERAGE('Weather Data'!E3143,'Weather Data'!E3145),0))</f>
        <v>0</v>
      </c>
      <c r="J3144">
        <f>IF(F3144&lt;&gt;"",MAX('DDD Model Calculations'!$D$20-'Weather Data'!F3144,0),MAX('DDD Model Calculations'!$D$20-AVERAGE('Weather Data'!F3143,'Weather Data'!F3145),0))</f>
        <v>1.1000003814697301</v>
      </c>
      <c r="K3144">
        <f>IF(G3144&lt;&gt;"",MAX('DDD Model Calculations'!$D$20-'Weather Data'!G3144,0),MAX('DDD Model Calculations'!$D$20-AVERAGE('Weather Data'!G3143,'Weather Data'!G3145),0))</f>
        <v>0</v>
      </c>
      <c r="L3144" s="2">
        <f t="shared" si="245"/>
        <v>44782</v>
      </c>
      <c r="M3144">
        <f t="shared" si="246"/>
        <v>31797.700003311038</v>
      </c>
      <c r="N3144">
        <f t="shared" si="247"/>
        <v>33377.499987527728</v>
      </c>
      <c r="O3144">
        <f t="shared" si="248"/>
        <v>38440.200012341142</v>
      </c>
      <c r="P3144">
        <f t="shared" si="249"/>
        <v>47580.450001843274</v>
      </c>
    </row>
    <row r="3145" spans="1:16" x14ac:dyDescent="0.4">
      <c r="A3145" s="1">
        <v>2022</v>
      </c>
      <c r="B3145" s="1">
        <v>8</v>
      </c>
      <c r="C3145" s="1">
        <v>10</v>
      </c>
      <c r="D3145" s="1">
        <v>21</v>
      </c>
      <c r="E3145" s="1">
        <v>19.10000038146973</v>
      </c>
      <c r="F3145" s="1">
        <v>20.79999923706055</v>
      </c>
      <c r="G3145" s="1">
        <v>18.60000038146973</v>
      </c>
      <c r="H3145">
        <f>IF(D3145&lt;&gt;"",MAX('DDD Model Calculations'!$D$20-'Weather Data'!D3145,0),MAX('DDD Model Calculations'!$D$20-AVERAGE('Weather Data'!D3144,'Weather Data'!D3146),0))</f>
        <v>0</v>
      </c>
      <c r="I3145">
        <f>IF(E3145&lt;&gt;"",MAX('DDD Model Calculations'!$D$20-'Weather Data'!E3145,0),MAX('DDD Model Calculations'!$D$20-AVERAGE('Weather Data'!E3144,'Weather Data'!E3146),0))</f>
        <v>0</v>
      </c>
      <c r="J3145">
        <f>IF(F3145&lt;&gt;"",MAX('DDD Model Calculations'!$D$20-'Weather Data'!F3145,0),MAX('DDD Model Calculations'!$D$20-AVERAGE('Weather Data'!F3144,'Weather Data'!F3146),0))</f>
        <v>0</v>
      </c>
      <c r="K3145">
        <f>IF(G3145&lt;&gt;"",MAX('DDD Model Calculations'!$D$20-'Weather Data'!G3145,0),MAX('DDD Model Calculations'!$D$20-AVERAGE('Weather Data'!G3144,'Weather Data'!G3146),0))</f>
        <v>0</v>
      </c>
      <c r="L3145" s="2">
        <f t="shared" si="245"/>
        <v>44783</v>
      </c>
      <c r="M3145">
        <f t="shared" si="246"/>
        <v>31797.700003311038</v>
      </c>
      <c r="N3145">
        <f t="shared" si="247"/>
        <v>33377.499987527728</v>
      </c>
      <c r="O3145">
        <f t="shared" si="248"/>
        <v>38440.200012341142</v>
      </c>
      <c r="P3145">
        <f t="shared" si="249"/>
        <v>47580.450001843274</v>
      </c>
    </row>
    <row r="3146" spans="1:16" x14ac:dyDescent="0.4">
      <c r="A3146" s="1">
        <v>2022</v>
      </c>
      <c r="B3146" s="1">
        <v>8</v>
      </c>
      <c r="C3146" s="1">
        <v>11</v>
      </c>
      <c r="D3146" s="1">
        <v>21.39999961853027</v>
      </c>
      <c r="E3146" s="1">
        <v>18.5</v>
      </c>
      <c r="F3146" s="1">
        <v>19.5</v>
      </c>
      <c r="G3146" s="1">
        <v>16.60000038146973</v>
      </c>
      <c r="H3146">
        <f>IF(D3146&lt;&gt;"",MAX('DDD Model Calculations'!$D$20-'Weather Data'!D3146,0),MAX('DDD Model Calculations'!$D$20-AVERAGE('Weather Data'!D3145,'Weather Data'!D3147),0))</f>
        <v>0</v>
      </c>
      <c r="I3146">
        <f>IF(E3146&lt;&gt;"",MAX('DDD Model Calculations'!$D$20-'Weather Data'!E3146,0),MAX('DDD Model Calculations'!$D$20-AVERAGE('Weather Data'!E3145,'Weather Data'!E3147),0))</f>
        <v>0</v>
      </c>
      <c r="J3146">
        <f>IF(F3146&lt;&gt;"",MAX('DDD Model Calculations'!$D$20-'Weather Data'!F3146,0),MAX('DDD Model Calculations'!$D$20-AVERAGE('Weather Data'!F3145,'Weather Data'!F3147),0))</f>
        <v>0</v>
      </c>
      <c r="K3146">
        <f>IF(G3146&lt;&gt;"",MAX('DDD Model Calculations'!$D$20-'Weather Data'!G3146,0),MAX('DDD Model Calculations'!$D$20-AVERAGE('Weather Data'!G3145,'Weather Data'!G3147),0))</f>
        <v>1.3999996185302699</v>
      </c>
      <c r="L3146" s="2">
        <f t="shared" si="245"/>
        <v>44784</v>
      </c>
      <c r="M3146">
        <f t="shared" si="246"/>
        <v>31797.700003311038</v>
      </c>
      <c r="N3146">
        <f t="shared" si="247"/>
        <v>33377.499987527728</v>
      </c>
      <c r="O3146">
        <f t="shared" si="248"/>
        <v>38440.200012341142</v>
      </c>
      <c r="P3146">
        <f t="shared" si="249"/>
        <v>47581.850001461804</v>
      </c>
    </row>
    <row r="3147" spans="1:16" x14ac:dyDescent="0.4">
      <c r="A3147" s="1">
        <v>2022</v>
      </c>
      <c r="B3147" s="1">
        <v>8</v>
      </c>
      <c r="C3147" s="1">
        <v>12</v>
      </c>
      <c r="D3147" s="1">
        <v>20.10000038146973</v>
      </c>
      <c r="E3147" s="1">
        <v>17.39999961853027</v>
      </c>
      <c r="F3147" s="1">
        <v>16.39999961853027</v>
      </c>
      <c r="G3147" s="1">
        <v>15.30000019073486</v>
      </c>
      <c r="H3147">
        <f>IF(D3147&lt;&gt;"",MAX('DDD Model Calculations'!$D$20-'Weather Data'!D3147,0),MAX('DDD Model Calculations'!$D$20-AVERAGE('Weather Data'!D3146,'Weather Data'!D3148),0))</f>
        <v>0</v>
      </c>
      <c r="I3147">
        <f>IF(E3147&lt;&gt;"",MAX('DDD Model Calculations'!$D$20-'Weather Data'!E3147,0),MAX('DDD Model Calculations'!$D$20-AVERAGE('Weather Data'!E3146,'Weather Data'!E3148),0))</f>
        <v>0.60000038146973012</v>
      </c>
      <c r="J3147">
        <f>IF(F3147&lt;&gt;"",MAX('DDD Model Calculations'!$D$20-'Weather Data'!F3147,0),MAX('DDD Model Calculations'!$D$20-AVERAGE('Weather Data'!F3146,'Weather Data'!F3148),0))</f>
        <v>1.6000003814697301</v>
      </c>
      <c r="K3147">
        <f>IF(G3147&lt;&gt;"",MAX('DDD Model Calculations'!$D$20-'Weather Data'!G3147,0),MAX('DDD Model Calculations'!$D$20-AVERAGE('Weather Data'!G3146,'Weather Data'!G3148),0))</f>
        <v>2.6999998092651403</v>
      </c>
      <c r="L3147" s="2">
        <f t="shared" si="245"/>
        <v>44785</v>
      </c>
      <c r="M3147">
        <f t="shared" si="246"/>
        <v>31797.700003311038</v>
      </c>
      <c r="N3147">
        <f t="shared" si="247"/>
        <v>33378.099987909198</v>
      </c>
      <c r="O3147">
        <f t="shared" si="248"/>
        <v>38441.800012722611</v>
      </c>
      <c r="P3147">
        <f t="shared" si="249"/>
        <v>47584.550001271069</v>
      </c>
    </row>
    <row r="3148" spans="1:16" x14ac:dyDescent="0.4">
      <c r="A3148" s="1">
        <v>2022</v>
      </c>
      <c r="B3148" s="1">
        <v>8</v>
      </c>
      <c r="C3148" s="1">
        <v>13</v>
      </c>
      <c r="D3148" s="1">
        <v>19.39999961853027</v>
      </c>
      <c r="E3148" s="1">
        <v>16.39999961853027</v>
      </c>
      <c r="F3148" s="1">
        <v>17.29999923706055</v>
      </c>
      <c r="G3148" s="1">
        <v>16.70000076293945</v>
      </c>
      <c r="H3148">
        <f>IF(D3148&lt;&gt;"",MAX('DDD Model Calculations'!$D$20-'Weather Data'!D3148,0),MAX('DDD Model Calculations'!$D$20-AVERAGE('Weather Data'!D3147,'Weather Data'!D3149),0))</f>
        <v>0</v>
      </c>
      <c r="I3148">
        <f>IF(E3148&lt;&gt;"",MAX('DDD Model Calculations'!$D$20-'Weather Data'!E3148,0),MAX('DDD Model Calculations'!$D$20-AVERAGE('Weather Data'!E3147,'Weather Data'!E3149),0))</f>
        <v>1.6000003814697301</v>
      </c>
      <c r="J3148">
        <f>IF(F3148&lt;&gt;"",MAX('DDD Model Calculations'!$D$20-'Weather Data'!F3148,0),MAX('DDD Model Calculations'!$D$20-AVERAGE('Weather Data'!F3147,'Weather Data'!F3149),0))</f>
        <v>0.70000076293944957</v>
      </c>
      <c r="K3148">
        <f>IF(G3148&lt;&gt;"",MAX('DDD Model Calculations'!$D$20-'Weather Data'!G3148,0),MAX('DDD Model Calculations'!$D$20-AVERAGE('Weather Data'!G3147,'Weather Data'!G3149),0))</f>
        <v>1.2999992370605504</v>
      </c>
      <c r="L3148" s="2">
        <f t="shared" si="245"/>
        <v>44786</v>
      </c>
      <c r="M3148">
        <f t="shared" si="246"/>
        <v>31797.700003311038</v>
      </c>
      <c r="N3148">
        <f t="shared" si="247"/>
        <v>33379.699988290668</v>
      </c>
      <c r="O3148">
        <f t="shared" si="248"/>
        <v>38442.500013485551</v>
      </c>
      <c r="P3148">
        <f t="shared" si="249"/>
        <v>47585.85000050813</v>
      </c>
    </row>
    <row r="3149" spans="1:16" x14ac:dyDescent="0.4">
      <c r="A3149" s="1">
        <v>2022</v>
      </c>
      <c r="B3149" s="1">
        <v>8</v>
      </c>
      <c r="C3149" s="1">
        <v>14</v>
      </c>
      <c r="D3149" s="1">
        <v>21.29999923706055</v>
      </c>
      <c r="E3149" s="1">
        <v>19.60000038146973</v>
      </c>
      <c r="F3149" s="1">
        <v>18.29999923706055</v>
      </c>
      <c r="G3149" s="1">
        <v>16.29999923706055</v>
      </c>
      <c r="H3149">
        <f>IF(D3149&lt;&gt;"",MAX('DDD Model Calculations'!$D$20-'Weather Data'!D3149,0),MAX('DDD Model Calculations'!$D$20-AVERAGE('Weather Data'!D3148,'Weather Data'!D3150),0))</f>
        <v>0</v>
      </c>
      <c r="I3149">
        <f>IF(E3149&lt;&gt;"",MAX('DDD Model Calculations'!$D$20-'Weather Data'!E3149,0),MAX('DDD Model Calculations'!$D$20-AVERAGE('Weather Data'!E3148,'Weather Data'!E3150),0))</f>
        <v>0</v>
      </c>
      <c r="J3149">
        <f>IF(F3149&lt;&gt;"",MAX('DDD Model Calculations'!$D$20-'Weather Data'!F3149,0),MAX('DDD Model Calculations'!$D$20-AVERAGE('Weather Data'!F3148,'Weather Data'!F3150),0))</f>
        <v>0</v>
      </c>
      <c r="K3149">
        <f>IF(G3149&lt;&gt;"",MAX('DDD Model Calculations'!$D$20-'Weather Data'!G3149,0),MAX('DDD Model Calculations'!$D$20-AVERAGE('Weather Data'!G3148,'Weather Data'!G3150),0))</f>
        <v>1.7000007629394496</v>
      </c>
      <c r="L3149" s="2">
        <f t="shared" si="245"/>
        <v>44787</v>
      </c>
      <c r="M3149">
        <f t="shared" si="246"/>
        <v>31797.700003311038</v>
      </c>
      <c r="N3149">
        <f t="shared" si="247"/>
        <v>33379.699988290668</v>
      </c>
      <c r="O3149">
        <f t="shared" si="248"/>
        <v>38442.500013485551</v>
      </c>
      <c r="P3149">
        <f t="shared" si="249"/>
        <v>47587.550001271069</v>
      </c>
    </row>
    <row r="3150" spans="1:16" x14ac:dyDescent="0.4">
      <c r="A3150" s="1">
        <v>2022</v>
      </c>
      <c r="B3150" s="1">
        <v>8</v>
      </c>
      <c r="C3150" s="1">
        <v>15</v>
      </c>
      <c r="D3150" s="1">
        <v>22.5</v>
      </c>
      <c r="E3150" s="1">
        <v>20.29999923706055</v>
      </c>
      <c r="F3150" s="1">
        <v>19.70000076293945</v>
      </c>
      <c r="G3150" s="1">
        <v>16.70000076293945</v>
      </c>
      <c r="H3150">
        <f>IF(D3150&lt;&gt;"",MAX('DDD Model Calculations'!$D$20-'Weather Data'!D3150,0),MAX('DDD Model Calculations'!$D$20-AVERAGE('Weather Data'!D3149,'Weather Data'!D3151),0))</f>
        <v>0</v>
      </c>
      <c r="I3150">
        <f>IF(E3150&lt;&gt;"",MAX('DDD Model Calculations'!$D$20-'Weather Data'!E3150,0),MAX('DDD Model Calculations'!$D$20-AVERAGE('Weather Data'!E3149,'Weather Data'!E3151),0))</f>
        <v>0</v>
      </c>
      <c r="J3150">
        <f>IF(F3150&lt;&gt;"",MAX('DDD Model Calculations'!$D$20-'Weather Data'!F3150,0),MAX('DDD Model Calculations'!$D$20-AVERAGE('Weather Data'!F3149,'Weather Data'!F3151),0))</f>
        <v>0</v>
      </c>
      <c r="K3150">
        <f>IF(G3150&lt;&gt;"",MAX('DDD Model Calculations'!$D$20-'Weather Data'!G3150,0),MAX('DDD Model Calculations'!$D$20-AVERAGE('Weather Data'!G3149,'Weather Data'!G3151),0))</f>
        <v>1.2999992370605504</v>
      </c>
      <c r="L3150" s="2">
        <f t="shared" si="245"/>
        <v>44788</v>
      </c>
      <c r="M3150">
        <f t="shared" si="246"/>
        <v>31797.700003311038</v>
      </c>
      <c r="N3150">
        <f t="shared" si="247"/>
        <v>33379.699988290668</v>
      </c>
      <c r="O3150">
        <f t="shared" si="248"/>
        <v>38442.500013485551</v>
      </c>
      <c r="P3150">
        <f t="shared" si="249"/>
        <v>47588.85000050813</v>
      </c>
    </row>
    <row r="3151" spans="1:16" x14ac:dyDescent="0.4">
      <c r="A3151" s="1">
        <v>2022</v>
      </c>
      <c r="B3151" s="1">
        <v>8</v>
      </c>
      <c r="C3151" s="1">
        <v>16</v>
      </c>
      <c r="D3151" s="1">
        <v>22.29999923706055</v>
      </c>
      <c r="E3151" s="1">
        <v>19.89999961853027</v>
      </c>
      <c r="F3151" s="1">
        <v>21.70000076293945</v>
      </c>
      <c r="G3151" s="1">
        <v>16.70000076293945</v>
      </c>
      <c r="H3151">
        <f>IF(D3151&lt;&gt;"",MAX('DDD Model Calculations'!$D$20-'Weather Data'!D3151,0),MAX('DDD Model Calculations'!$D$20-AVERAGE('Weather Data'!D3150,'Weather Data'!D3152),0))</f>
        <v>0</v>
      </c>
      <c r="I3151">
        <f>IF(E3151&lt;&gt;"",MAX('DDD Model Calculations'!$D$20-'Weather Data'!E3151,0),MAX('DDD Model Calculations'!$D$20-AVERAGE('Weather Data'!E3150,'Weather Data'!E3152),0))</f>
        <v>0</v>
      </c>
      <c r="J3151">
        <f>IF(F3151&lt;&gt;"",MAX('DDD Model Calculations'!$D$20-'Weather Data'!F3151,0),MAX('DDD Model Calculations'!$D$20-AVERAGE('Weather Data'!F3150,'Weather Data'!F3152),0))</f>
        <v>0</v>
      </c>
      <c r="K3151">
        <f>IF(G3151&lt;&gt;"",MAX('DDD Model Calculations'!$D$20-'Weather Data'!G3151,0),MAX('DDD Model Calculations'!$D$20-AVERAGE('Weather Data'!G3150,'Weather Data'!G3152),0))</f>
        <v>1.2999992370605504</v>
      </c>
      <c r="L3151" s="2">
        <f t="shared" si="245"/>
        <v>44789</v>
      </c>
      <c r="M3151">
        <f t="shared" si="246"/>
        <v>31797.700003311038</v>
      </c>
      <c r="N3151">
        <f t="shared" si="247"/>
        <v>33379.699988290668</v>
      </c>
      <c r="O3151">
        <f t="shared" si="248"/>
        <v>38442.500013485551</v>
      </c>
      <c r="P3151">
        <f t="shared" si="249"/>
        <v>47590.14999974519</v>
      </c>
    </row>
    <row r="3152" spans="1:16" x14ac:dyDescent="0.4">
      <c r="A3152" s="1">
        <v>2022</v>
      </c>
      <c r="B3152" s="1">
        <v>8</v>
      </c>
      <c r="C3152" s="1">
        <v>17</v>
      </c>
      <c r="D3152" s="1">
        <v>22.39999961853027</v>
      </c>
      <c r="E3152" s="1">
        <v>20.60000038146973</v>
      </c>
      <c r="F3152" s="1">
        <v>22.29999923706055</v>
      </c>
      <c r="G3152" s="1">
        <v>20.60000038146973</v>
      </c>
      <c r="H3152">
        <f>IF(D3152&lt;&gt;"",MAX('DDD Model Calculations'!$D$20-'Weather Data'!D3152,0),MAX('DDD Model Calculations'!$D$20-AVERAGE('Weather Data'!D3151,'Weather Data'!D3153),0))</f>
        <v>0</v>
      </c>
      <c r="I3152">
        <f>IF(E3152&lt;&gt;"",MAX('DDD Model Calculations'!$D$20-'Weather Data'!E3152,0),MAX('DDD Model Calculations'!$D$20-AVERAGE('Weather Data'!E3151,'Weather Data'!E3153),0))</f>
        <v>0</v>
      </c>
      <c r="J3152">
        <f>IF(F3152&lt;&gt;"",MAX('DDD Model Calculations'!$D$20-'Weather Data'!F3152,0),MAX('DDD Model Calculations'!$D$20-AVERAGE('Weather Data'!F3151,'Weather Data'!F3153),0))</f>
        <v>0</v>
      </c>
      <c r="K3152">
        <f>IF(G3152&lt;&gt;"",MAX('DDD Model Calculations'!$D$20-'Weather Data'!G3152,0),MAX('DDD Model Calculations'!$D$20-AVERAGE('Weather Data'!G3151,'Weather Data'!G3153),0))</f>
        <v>0</v>
      </c>
      <c r="L3152" s="2">
        <f t="shared" si="245"/>
        <v>44790</v>
      </c>
      <c r="M3152">
        <f t="shared" si="246"/>
        <v>31797.700003311038</v>
      </c>
      <c r="N3152">
        <f t="shared" si="247"/>
        <v>33379.699988290668</v>
      </c>
      <c r="O3152">
        <f t="shared" si="248"/>
        <v>38442.500013485551</v>
      </c>
      <c r="P3152">
        <f t="shared" si="249"/>
        <v>47590.14999974519</v>
      </c>
    </row>
    <row r="3153" spans="1:16" x14ac:dyDescent="0.4">
      <c r="A3153" s="1">
        <v>2022</v>
      </c>
      <c r="B3153" s="1">
        <v>8</v>
      </c>
      <c r="C3153" s="1">
        <v>18</v>
      </c>
      <c r="D3153" s="1">
        <v>22.60000038146973</v>
      </c>
      <c r="E3153" s="1">
        <v>19.60000038146973</v>
      </c>
      <c r="F3153" s="1">
        <v>21.10000038146973</v>
      </c>
      <c r="G3153" s="1">
        <v>21.29999923706055</v>
      </c>
      <c r="H3153">
        <f>IF(D3153&lt;&gt;"",MAX('DDD Model Calculations'!$D$20-'Weather Data'!D3153,0),MAX('DDD Model Calculations'!$D$20-AVERAGE('Weather Data'!D3152,'Weather Data'!D3154),0))</f>
        <v>0</v>
      </c>
      <c r="I3153">
        <f>IF(E3153&lt;&gt;"",MAX('DDD Model Calculations'!$D$20-'Weather Data'!E3153,0),MAX('DDD Model Calculations'!$D$20-AVERAGE('Weather Data'!E3152,'Weather Data'!E3154),0))</f>
        <v>0</v>
      </c>
      <c r="J3153">
        <f>IF(F3153&lt;&gt;"",MAX('DDD Model Calculations'!$D$20-'Weather Data'!F3153,0),MAX('DDD Model Calculations'!$D$20-AVERAGE('Weather Data'!F3152,'Weather Data'!F3154),0))</f>
        <v>0</v>
      </c>
      <c r="K3153">
        <f>IF(G3153&lt;&gt;"",MAX('DDD Model Calculations'!$D$20-'Weather Data'!G3153,0),MAX('DDD Model Calculations'!$D$20-AVERAGE('Weather Data'!G3152,'Weather Data'!G3154),0))</f>
        <v>0</v>
      </c>
      <c r="L3153" s="2">
        <f t="shared" si="245"/>
        <v>44791</v>
      </c>
      <c r="M3153">
        <f t="shared" si="246"/>
        <v>31797.700003311038</v>
      </c>
      <c r="N3153">
        <f t="shared" si="247"/>
        <v>33379.699988290668</v>
      </c>
      <c r="O3153">
        <f t="shared" si="248"/>
        <v>38442.500013485551</v>
      </c>
      <c r="P3153">
        <f t="shared" si="249"/>
        <v>47590.14999974519</v>
      </c>
    </row>
    <row r="3154" spans="1:16" x14ac:dyDescent="0.4">
      <c r="A3154" s="1">
        <v>2022</v>
      </c>
      <c r="B3154" s="1">
        <v>8</v>
      </c>
      <c r="C3154" s="1">
        <v>19</v>
      </c>
      <c r="D3154" s="1">
        <v>22.10000038146973</v>
      </c>
      <c r="E3154" s="1">
        <v>20.29999923706055</v>
      </c>
      <c r="F3154" s="1">
        <v>21.79999923706055</v>
      </c>
      <c r="G3154" s="1">
        <v>21</v>
      </c>
      <c r="H3154">
        <f>IF(D3154&lt;&gt;"",MAX('DDD Model Calculations'!$D$20-'Weather Data'!D3154,0),MAX('DDD Model Calculations'!$D$20-AVERAGE('Weather Data'!D3153,'Weather Data'!D3155),0))</f>
        <v>0</v>
      </c>
      <c r="I3154">
        <f>IF(E3154&lt;&gt;"",MAX('DDD Model Calculations'!$D$20-'Weather Data'!E3154,0),MAX('DDD Model Calculations'!$D$20-AVERAGE('Weather Data'!E3153,'Weather Data'!E3155),0))</f>
        <v>0</v>
      </c>
      <c r="J3154">
        <f>IF(F3154&lt;&gt;"",MAX('DDD Model Calculations'!$D$20-'Weather Data'!F3154,0),MAX('DDD Model Calculations'!$D$20-AVERAGE('Weather Data'!F3153,'Weather Data'!F3155),0))</f>
        <v>0</v>
      </c>
      <c r="K3154">
        <f>IF(G3154&lt;&gt;"",MAX('DDD Model Calculations'!$D$20-'Weather Data'!G3154,0),MAX('DDD Model Calculations'!$D$20-AVERAGE('Weather Data'!G3153,'Weather Data'!G3155),0))</f>
        <v>0</v>
      </c>
      <c r="L3154" s="2">
        <f t="shared" si="245"/>
        <v>44792</v>
      </c>
      <c r="M3154">
        <f t="shared" si="246"/>
        <v>31797.700003311038</v>
      </c>
      <c r="N3154">
        <f t="shared" si="247"/>
        <v>33379.699988290668</v>
      </c>
      <c r="O3154">
        <f t="shared" si="248"/>
        <v>38442.500013485551</v>
      </c>
      <c r="P3154">
        <f t="shared" si="249"/>
        <v>47590.14999974519</v>
      </c>
    </row>
    <row r="3155" spans="1:16" x14ac:dyDescent="0.4">
      <c r="A3155" s="1">
        <v>2022</v>
      </c>
      <c r="B3155" s="1">
        <v>8</v>
      </c>
      <c r="C3155" s="1">
        <v>20</v>
      </c>
      <c r="D3155" s="1">
        <v>23.5</v>
      </c>
      <c r="E3155" s="1">
        <v>21.39999961853027</v>
      </c>
      <c r="F3155" s="1">
        <v>23.5</v>
      </c>
      <c r="G3155" s="1">
        <v>17.5</v>
      </c>
      <c r="H3155">
        <f>IF(D3155&lt;&gt;"",MAX('DDD Model Calculations'!$D$20-'Weather Data'!D3155,0),MAX('DDD Model Calculations'!$D$20-AVERAGE('Weather Data'!D3154,'Weather Data'!D3156),0))</f>
        <v>0</v>
      </c>
      <c r="I3155">
        <f>IF(E3155&lt;&gt;"",MAX('DDD Model Calculations'!$D$20-'Weather Data'!E3155,0),MAX('DDD Model Calculations'!$D$20-AVERAGE('Weather Data'!E3154,'Weather Data'!E3156),0))</f>
        <v>0</v>
      </c>
      <c r="J3155">
        <f>IF(F3155&lt;&gt;"",MAX('DDD Model Calculations'!$D$20-'Weather Data'!F3155,0),MAX('DDD Model Calculations'!$D$20-AVERAGE('Weather Data'!F3154,'Weather Data'!F3156),0))</f>
        <v>0</v>
      </c>
      <c r="K3155">
        <f>IF(G3155&lt;&gt;"",MAX('DDD Model Calculations'!$D$20-'Weather Data'!G3155,0),MAX('DDD Model Calculations'!$D$20-AVERAGE('Weather Data'!G3154,'Weather Data'!G3156),0))</f>
        <v>0.5</v>
      </c>
      <c r="L3155" s="2">
        <f t="shared" si="245"/>
        <v>44793</v>
      </c>
      <c r="M3155">
        <f t="shared" si="246"/>
        <v>31797.700003311038</v>
      </c>
      <c r="N3155">
        <f t="shared" si="247"/>
        <v>33379.699988290668</v>
      </c>
      <c r="O3155">
        <f t="shared" si="248"/>
        <v>38442.500013485551</v>
      </c>
      <c r="P3155">
        <f t="shared" si="249"/>
        <v>47590.64999974519</v>
      </c>
    </row>
    <row r="3156" spans="1:16" x14ac:dyDescent="0.4">
      <c r="A3156" s="1">
        <v>2022</v>
      </c>
      <c r="B3156" s="1">
        <v>8</v>
      </c>
      <c r="C3156" s="1">
        <v>21</v>
      </c>
      <c r="D3156" s="1">
        <v>22.10000038146973</v>
      </c>
      <c r="E3156" s="1">
        <v>20.79999923706055</v>
      </c>
      <c r="F3156" s="1">
        <v>21.70000076293945</v>
      </c>
      <c r="G3156" s="1">
        <v>16.79999923706055</v>
      </c>
      <c r="H3156">
        <f>IF(D3156&lt;&gt;"",MAX('DDD Model Calculations'!$D$20-'Weather Data'!D3156,0),MAX('DDD Model Calculations'!$D$20-AVERAGE('Weather Data'!D3155,'Weather Data'!D3157),0))</f>
        <v>0</v>
      </c>
      <c r="I3156">
        <f>IF(E3156&lt;&gt;"",MAX('DDD Model Calculations'!$D$20-'Weather Data'!E3156,0),MAX('DDD Model Calculations'!$D$20-AVERAGE('Weather Data'!E3155,'Weather Data'!E3157),0))</f>
        <v>0</v>
      </c>
      <c r="J3156">
        <f>IF(F3156&lt;&gt;"",MAX('DDD Model Calculations'!$D$20-'Weather Data'!F3156,0),MAX('DDD Model Calculations'!$D$20-AVERAGE('Weather Data'!F3155,'Weather Data'!F3157),0))</f>
        <v>0</v>
      </c>
      <c r="K3156">
        <f>IF(G3156&lt;&gt;"",MAX('DDD Model Calculations'!$D$20-'Weather Data'!G3156,0),MAX('DDD Model Calculations'!$D$20-AVERAGE('Weather Data'!G3155,'Weather Data'!G3157),0))</f>
        <v>1.2000007629394496</v>
      </c>
      <c r="L3156" s="2">
        <f t="shared" si="245"/>
        <v>44794</v>
      </c>
      <c r="M3156">
        <f t="shared" si="246"/>
        <v>31797.700003311038</v>
      </c>
      <c r="N3156">
        <f t="shared" si="247"/>
        <v>33379.699988290668</v>
      </c>
      <c r="O3156">
        <f t="shared" si="248"/>
        <v>38442.500013485551</v>
      </c>
      <c r="P3156">
        <f t="shared" si="249"/>
        <v>47591.85000050813</v>
      </c>
    </row>
    <row r="3157" spans="1:16" x14ac:dyDescent="0.4">
      <c r="A3157" s="1">
        <v>2022</v>
      </c>
      <c r="B3157" s="1">
        <v>8</v>
      </c>
      <c r="C3157" s="1">
        <v>22</v>
      </c>
      <c r="D3157" s="1">
        <v>22.29999923706055</v>
      </c>
      <c r="E3157" s="1">
        <v>21.10000038146973</v>
      </c>
      <c r="F3157" s="1">
        <v>21.39999961853027</v>
      </c>
      <c r="G3157" s="1">
        <v>20</v>
      </c>
      <c r="H3157">
        <f>IF(D3157&lt;&gt;"",MAX('DDD Model Calculations'!$D$20-'Weather Data'!D3157,0),MAX('DDD Model Calculations'!$D$20-AVERAGE('Weather Data'!D3156,'Weather Data'!D3158),0))</f>
        <v>0</v>
      </c>
      <c r="I3157">
        <f>IF(E3157&lt;&gt;"",MAX('DDD Model Calculations'!$D$20-'Weather Data'!E3157,0),MAX('DDD Model Calculations'!$D$20-AVERAGE('Weather Data'!E3156,'Weather Data'!E3158),0))</f>
        <v>0</v>
      </c>
      <c r="J3157">
        <f>IF(F3157&lt;&gt;"",MAX('DDD Model Calculations'!$D$20-'Weather Data'!F3157,0),MAX('DDD Model Calculations'!$D$20-AVERAGE('Weather Data'!F3156,'Weather Data'!F3158),0))</f>
        <v>0</v>
      </c>
      <c r="K3157">
        <f>IF(G3157&lt;&gt;"",MAX('DDD Model Calculations'!$D$20-'Weather Data'!G3157,0),MAX('DDD Model Calculations'!$D$20-AVERAGE('Weather Data'!G3156,'Weather Data'!G3158),0))</f>
        <v>0</v>
      </c>
      <c r="L3157" s="2">
        <f t="shared" si="245"/>
        <v>44795</v>
      </c>
      <c r="M3157">
        <f t="shared" si="246"/>
        <v>31797.700003311038</v>
      </c>
      <c r="N3157">
        <f t="shared" si="247"/>
        <v>33379.699988290668</v>
      </c>
      <c r="O3157">
        <f t="shared" si="248"/>
        <v>38442.500013485551</v>
      </c>
      <c r="P3157">
        <f t="shared" si="249"/>
        <v>47591.85000050813</v>
      </c>
    </row>
    <row r="3158" spans="1:16" x14ac:dyDescent="0.4">
      <c r="A3158" s="1">
        <v>2022</v>
      </c>
      <c r="B3158" s="1">
        <v>8</v>
      </c>
      <c r="C3158" s="1">
        <v>23</v>
      </c>
      <c r="D3158" s="1">
        <v>22.79999923706055</v>
      </c>
      <c r="E3158" s="1">
        <v>20</v>
      </c>
      <c r="F3158" s="1">
        <v>20.89999961853027</v>
      </c>
      <c r="G3158" s="1">
        <v>20.10000038146973</v>
      </c>
      <c r="H3158">
        <f>IF(D3158&lt;&gt;"",MAX('DDD Model Calculations'!$D$20-'Weather Data'!D3158,0),MAX('DDD Model Calculations'!$D$20-AVERAGE('Weather Data'!D3157,'Weather Data'!D3159),0))</f>
        <v>0</v>
      </c>
      <c r="I3158">
        <f>IF(E3158&lt;&gt;"",MAX('DDD Model Calculations'!$D$20-'Weather Data'!E3158,0),MAX('DDD Model Calculations'!$D$20-AVERAGE('Weather Data'!E3157,'Weather Data'!E3159),0))</f>
        <v>0</v>
      </c>
      <c r="J3158">
        <f>IF(F3158&lt;&gt;"",MAX('DDD Model Calculations'!$D$20-'Weather Data'!F3158,0),MAX('DDD Model Calculations'!$D$20-AVERAGE('Weather Data'!F3157,'Weather Data'!F3159),0))</f>
        <v>0</v>
      </c>
      <c r="K3158">
        <f>IF(G3158&lt;&gt;"",MAX('DDD Model Calculations'!$D$20-'Weather Data'!G3158,0),MAX('DDD Model Calculations'!$D$20-AVERAGE('Weather Data'!G3157,'Weather Data'!G3159),0))</f>
        <v>0</v>
      </c>
      <c r="L3158" s="2">
        <f t="shared" si="245"/>
        <v>44796</v>
      </c>
      <c r="M3158">
        <f t="shared" si="246"/>
        <v>31797.700003311038</v>
      </c>
      <c r="N3158">
        <f t="shared" si="247"/>
        <v>33379.699988290668</v>
      </c>
      <c r="O3158">
        <f t="shared" si="248"/>
        <v>38442.500013485551</v>
      </c>
      <c r="P3158">
        <f t="shared" si="249"/>
        <v>47591.85000050813</v>
      </c>
    </row>
    <row r="3159" spans="1:16" x14ac:dyDescent="0.4">
      <c r="A3159" s="1">
        <v>2022</v>
      </c>
      <c r="B3159" s="1">
        <v>8</v>
      </c>
      <c r="C3159" s="1">
        <v>24</v>
      </c>
      <c r="D3159" s="1">
        <v>23</v>
      </c>
      <c r="E3159" s="1">
        <v>21.29999923706055</v>
      </c>
      <c r="F3159" s="1">
        <v>21.89999961853027</v>
      </c>
      <c r="G3159" s="1">
        <v>15.39999961853027</v>
      </c>
      <c r="H3159">
        <f>IF(D3159&lt;&gt;"",MAX('DDD Model Calculations'!$D$20-'Weather Data'!D3159,0),MAX('DDD Model Calculations'!$D$20-AVERAGE('Weather Data'!D3158,'Weather Data'!D3160),0))</f>
        <v>0</v>
      </c>
      <c r="I3159">
        <f>IF(E3159&lt;&gt;"",MAX('DDD Model Calculations'!$D$20-'Weather Data'!E3159,0),MAX('DDD Model Calculations'!$D$20-AVERAGE('Weather Data'!E3158,'Weather Data'!E3160),0))</f>
        <v>0</v>
      </c>
      <c r="J3159">
        <f>IF(F3159&lt;&gt;"",MAX('DDD Model Calculations'!$D$20-'Weather Data'!F3159,0),MAX('DDD Model Calculations'!$D$20-AVERAGE('Weather Data'!F3158,'Weather Data'!F3160),0))</f>
        <v>0</v>
      </c>
      <c r="K3159">
        <f>IF(G3159&lt;&gt;"",MAX('DDD Model Calculations'!$D$20-'Weather Data'!G3159,0),MAX('DDD Model Calculations'!$D$20-AVERAGE('Weather Data'!G3158,'Weather Data'!G3160),0))</f>
        <v>2.6000003814697301</v>
      </c>
      <c r="L3159" s="2">
        <f t="shared" si="245"/>
        <v>44797</v>
      </c>
      <c r="M3159">
        <f t="shared" si="246"/>
        <v>31797.700003311038</v>
      </c>
      <c r="N3159">
        <f t="shared" si="247"/>
        <v>33379.699988290668</v>
      </c>
      <c r="O3159">
        <f t="shared" si="248"/>
        <v>38442.500013485551</v>
      </c>
      <c r="P3159">
        <f t="shared" si="249"/>
        <v>47594.450000889599</v>
      </c>
    </row>
    <row r="3160" spans="1:16" x14ac:dyDescent="0.4">
      <c r="A3160" s="1">
        <v>2022</v>
      </c>
      <c r="B3160" s="1">
        <v>8</v>
      </c>
      <c r="C3160" s="1">
        <v>25</v>
      </c>
      <c r="D3160" s="1">
        <v>21.70000076293945</v>
      </c>
      <c r="E3160" s="1">
        <v>22.39999961853027</v>
      </c>
      <c r="F3160" s="1">
        <v>20.10000038146973</v>
      </c>
      <c r="G3160" s="1">
        <v>18</v>
      </c>
      <c r="H3160">
        <f>IF(D3160&lt;&gt;"",MAX('DDD Model Calculations'!$D$20-'Weather Data'!D3160,0),MAX('DDD Model Calculations'!$D$20-AVERAGE('Weather Data'!D3159,'Weather Data'!D3161),0))</f>
        <v>0</v>
      </c>
      <c r="I3160">
        <f>IF(E3160&lt;&gt;"",MAX('DDD Model Calculations'!$D$20-'Weather Data'!E3160,0),MAX('DDD Model Calculations'!$D$20-AVERAGE('Weather Data'!E3159,'Weather Data'!E3161),0))</f>
        <v>0</v>
      </c>
      <c r="J3160">
        <f>IF(F3160&lt;&gt;"",MAX('DDD Model Calculations'!$D$20-'Weather Data'!F3160,0),MAX('DDD Model Calculations'!$D$20-AVERAGE('Weather Data'!F3159,'Weather Data'!F3161),0))</f>
        <v>0</v>
      </c>
      <c r="K3160">
        <f>IF(G3160&lt;&gt;"",MAX('DDD Model Calculations'!$D$20-'Weather Data'!G3160,0),MAX('DDD Model Calculations'!$D$20-AVERAGE('Weather Data'!G3159,'Weather Data'!G3161),0))</f>
        <v>0</v>
      </c>
      <c r="L3160" s="2">
        <f t="shared" si="245"/>
        <v>44798</v>
      </c>
      <c r="M3160">
        <f t="shared" si="246"/>
        <v>31797.700003311038</v>
      </c>
      <c r="N3160">
        <f t="shared" si="247"/>
        <v>33379.699988290668</v>
      </c>
      <c r="O3160">
        <f t="shared" si="248"/>
        <v>38442.500013485551</v>
      </c>
      <c r="P3160">
        <f t="shared" si="249"/>
        <v>47594.450000889599</v>
      </c>
    </row>
    <row r="3161" spans="1:16" x14ac:dyDescent="0.4">
      <c r="A3161" s="1">
        <v>2022</v>
      </c>
      <c r="B3161" s="1">
        <v>8</v>
      </c>
      <c r="C3161" s="1">
        <v>26</v>
      </c>
      <c r="D3161" s="1">
        <v>20.5</v>
      </c>
      <c r="E3161" s="1">
        <v>18.39999961853027</v>
      </c>
      <c r="F3161" s="1">
        <v>17.89999961853027</v>
      </c>
      <c r="G3161" s="1">
        <v>19.70000076293945</v>
      </c>
      <c r="H3161">
        <f>IF(D3161&lt;&gt;"",MAX('DDD Model Calculations'!$D$20-'Weather Data'!D3161,0),MAX('DDD Model Calculations'!$D$20-AVERAGE('Weather Data'!D3160,'Weather Data'!D3162),0))</f>
        <v>0</v>
      </c>
      <c r="I3161">
        <f>IF(E3161&lt;&gt;"",MAX('DDD Model Calculations'!$D$20-'Weather Data'!E3161,0),MAX('DDD Model Calculations'!$D$20-AVERAGE('Weather Data'!E3160,'Weather Data'!E3162),0))</f>
        <v>0</v>
      </c>
      <c r="J3161">
        <f>IF(F3161&lt;&gt;"",MAX('DDD Model Calculations'!$D$20-'Weather Data'!F3161,0),MAX('DDD Model Calculations'!$D$20-AVERAGE('Weather Data'!F3160,'Weather Data'!F3162),0))</f>
        <v>0.10000038146973012</v>
      </c>
      <c r="K3161">
        <f>IF(G3161&lt;&gt;"",MAX('DDD Model Calculations'!$D$20-'Weather Data'!G3161,0),MAX('DDD Model Calculations'!$D$20-AVERAGE('Weather Data'!G3160,'Weather Data'!G3162),0))</f>
        <v>0</v>
      </c>
      <c r="L3161" s="2">
        <f t="shared" si="245"/>
        <v>44799</v>
      </c>
      <c r="M3161">
        <f t="shared" si="246"/>
        <v>31797.700003311038</v>
      </c>
      <c r="N3161">
        <f t="shared" si="247"/>
        <v>33379.699988290668</v>
      </c>
      <c r="O3161">
        <f t="shared" si="248"/>
        <v>38442.600013867021</v>
      </c>
      <c r="P3161">
        <f t="shared" si="249"/>
        <v>47594.450000889599</v>
      </c>
    </row>
    <row r="3162" spans="1:16" x14ac:dyDescent="0.4">
      <c r="A3162" s="1">
        <v>2022</v>
      </c>
      <c r="B3162" s="1">
        <v>8</v>
      </c>
      <c r="C3162" s="1">
        <v>27</v>
      </c>
      <c r="D3162" s="1">
        <v>18.20000076293945</v>
      </c>
      <c r="E3162" s="1">
        <v>17.29999923706055</v>
      </c>
      <c r="F3162" s="1">
        <v>16.79999923706055</v>
      </c>
      <c r="G3162" s="1">
        <v>18.10000038146973</v>
      </c>
      <c r="H3162">
        <f>IF(D3162&lt;&gt;"",MAX('DDD Model Calculations'!$D$20-'Weather Data'!D3162,0),MAX('DDD Model Calculations'!$D$20-AVERAGE('Weather Data'!D3161,'Weather Data'!D3163),0))</f>
        <v>0</v>
      </c>
      <c r="I3162">
        <f>IF(E3162&lt;&gt;"",MAX('DDD Model Calculations'!$D$20-'Weather Data'!E3162,0),MAX('DDD Model Calculations'!$D$20-AVERAGE('Weather Data'!E3161,'Weather Data'!E3163),0))</f>
        <v>0.70000076293944957</v>
      </c>
      <c r="J3162">
        <f>IF(F3162&lt;&gt;"",MAX('DDD Model Calculations'!$D$20-'Weather Data'!F3162,0),MAX('DDD Model Calculations'!$D$20-AVERAGE('Weather Data'!F3161,'Weather Data'!F3163),0))</f>
        <v>1.2000007629394496</v>
      </c>
      <c r="K3162">
        <f>IF(G3162&lt;&gt;"",MAX('DDD Model Calculations'!$D$20-'Weather Data'!G3162,0),MAX('DDD Model Calculations'!$D$20-AVERAGE('Weather Data'!G3161,'Weather Data'!G3163),0))</f>
        <v>0</v>
      </c>
      <c r="L3162" s="2">
        <f t="shared" si="245"/>
        <v>44800</v>
      </c>
      <c r="M3162">
        <f t="shared" si="246"/>
        <v>31797.700003311038</v>
      </c>
      <c r="N3162">
        <f t="shared" si="247"/>
        <v>33380.399989053607</v>
      </c>
      <c r="O3162">
        <f t="shared" si="248"/>
        <v>38443.80001462996</v>
      </c>
      <c r="P3162">
        <f t="shared" si="249"/>
        <v>47594.450000889599</v>
      </c>
    </row>
    <row r="3163" spans="1:16" x14ac:dyDescent="0.4">
      <c r="A3163" s="1">
        <v>2022</v>
      </c>
      <c r="B3163" s="1">
        <v>8</v>
      </c>
      <c r="C3163" s="1">
        <v>28</v>
      </c>
      <c r="D3163" s="1">
        <v>21.5</v>
      </c>
      <c r="E3163" s="1">
        <v>19.39999961853027</v>
      </c>
      <c r="F3163" s="1">
        <v>18.60000038146973</v>
      </c>
      <c r="G3163" s="1">
        <v>19.60000038146973</v>
      </c>
      <c r="H3163">
        <f>IF(D3163&lt;&gt;"",MAX('DDD Model Calculations'!$D$20-'Weather Data'!D3163,0),MAX('DDD Model Calculations'!$D$20-AVERAGE('Weather Data'!D3162,'Weather Data'!D3164),0))</f>
        <v>0</v>
      </c>
      <c r="I3163">
        <f>IF(E3163&lt;&gt;"",MAX('DDD Model Calculations'!$D$20-'Weather Data'!E3163,0),MAX('DDD Model Calculations'!$D$20-AVERAGE('Weather Data'!E3162,'Weather Data'!E3164),0))</f>
        <v>0</v>
      </c>
      <c r="J3163">
        <f>IF(F3163&lt;&gt;"",MAX('DDD Model Calculations'!$D$20-'Weather Data'!F3163,0),MAX('DDD Model Calculations'!$D$20-AVERAGE('Weather Data'!F3162,'Weather Data'!F3164),0))</f>
        <v>0</v>
      </c>
      <c r="K3163">
        <f>IF(G3163&lt;&gt;"",MAX('DDD Model Calculations'!$D$20-'Weather Data'!G3163,0),MAX('DDD Model Calculations'!$D$20-AVERAGE('Weather Data'!G3162,'Weather Data'!G3164),0))</f>
        <v>0</v>
      </c>
      <c r="L3163" s="2">
        <f t="shared" si="245"/>
        <v>44801</v>
      </c>
      <c r="M3163">
        <f t="shared" si="246"/>
        <v>31797.700003311038</v>
      </c>
      <c r="N3163">
        <f t="shared" si="247"/>
        <v>33380.399989053607</v>
      </c>
      <c r="O3163">
        <f t="shared" si="248"/>
        <v>38443.80001462996</v>
      </c>
      <c r="P3163">
        <f t="shared" si="249"/>
        <v>47594.450000889599</v>
      </c>
    </row>
    <row r="3164" spans="1:16" x14ac:dyDescent="0.4">
      <c r="A3164" s="1">
        <v>2022</v>
      </c>
      <c r="B3164" s="1">
        <v>8</v>
      </c>
      <c r="C3164" s="1">
        <v>29</v>
      </c>
      <c r="D3164" s="1">
        <v>26.10000038146973</v>
      </c>
      <c r="E3164" s="1">
        <v>23.79999923706055</v>
      </c>
      <c r="F3164" s="1">
        <v>23.89999961853027</v>
      </c>
      <c r="G3164" s="1">
        <v>20.89999961853027</v>
      </c>
      <c r="H3164">
        <f>IF(D3164&lt;&gt;"",MAX('DDD Model Calculations'!$D$20-'Weather Data'!D3164,0),MAX('DDD Model Calculations'!$D$20-AVERAGE('Weather Data'!D3163,'Weather Data'!D3165),0))</f>
        <v>0</v>
      </c>
      <c r="I3164">
        <f>IF(E3164&lt;&gt;"",MAX('DDD Model Calculations'!$D$20-'Weather Data'!E3164,0),MAX('DDD Model Calculations'!$D$20-AVERAGE('Weather Data'!E3163,'Weather Data'!E3165),0))</f>
        <v>0</v>
      </c>
      <c r="J3164">
        <f>IF(F3164&lt;&gt;"",MAX('DDD Model Calculations'!$D$20-'Weather Data'!F3164,0),MAX('DDD Model Calculations'!$D$20-AVERAGE('Weather Data'!F3163,'Weather Data'!F3165),0))</f>
        <v>0</v>
      </c>
      <c r="K3164">
        <f>IF(G3164&lt;&gt;"",MAX('DDD Model Calculations'!$D$20-'Weather Data'!G3164,0),MAX('DDD Model Calculations'!$D$20-AVERAGE('Weather Data'!G3163,'Weather Data'!G3165),0))</f>
        <v>0</v>
      </c>
      <c r="L3164" s="2">
        <f t="shared" si="245"/>
        <v>44802</v>
      </c>
      <c r="M3164">
        <f t="shared" si="246"/>
        <v>31797.700003311038</v>
      </c>
      <c r="N3164">
        <f t="shared" si="247"/>
        <v>33380.399989053607</v>
      </c>
      <c r="O3164">
        <f t="shared" si="248"/>
        <v>38443.80001462996</v>
      </c>
      <c r="P3164">
        <f t="shared" si="249"/>
        <v>47594.450000889599</v>
      </c>
    </row>
    <row r="3165" spans="1:16" x14ac:dyDescent="0.4">
      <c r="A3165" s="1">
        <v>2022</v>
      </c>
      <c r="B3165" s="1">
        <v>8</v>
      </c>
      <c r="C3165" s="1">
        <v>30</v>
      </c>
      <c r="D3165" s="1">
        <v>21.20000076293945</v>
      </c>
      <c r="E3165" s="1">
        <v>20.5</v>
      </c>
      <c r="F3165" s="1">
        <v>22.10000038146973</v>
      </c>
      <c r="G3165" s="1">
        <v>20.70000076293945</v>
      </c>
      <c r="H3165">
        <f>IF(D3165&lt;&gt;"",MAX('DDD Model Calculations'!$D$20-'Weather Data'!D3165,0),MAX('DDD Model Calculations'!$D$20-AVERAGE('Weather Data'!D3164,'Weather Data'!D3166),0))</f>
        <v>0</v>
      </c>
      <c r="I3165">
        <f>IF(E3165&lt;&gt;"",MAX('DDD Model Calculations'!$D$20-'Weather Data'!E3165,0),MAX('DDD Model Calculations'!$D$20-AVERAGE('Weather Data'!E3164,'Weather Data'!E3166),0))</f>
        <v>0</v>
      </c>
      <c r="J3165">
        <f>IF(F3165&lt;&gt;"",MAX('DDD Model Calculations'!$D$20-'Weather Data'!F3165,0),MAX('DDD Model Calculations'!$D$20-AVERAGE('Weather Data'!F3164,'Weather Data'!F3166),0))</f>
        <v>0</v>
      </c>
      <c r="K3165">
        <f>IF(G3165&lt;&gt;"",MAX('DDD Model Calculations'!$D$20-'Weather Data'!G3165,0),MAX('DDD Model Calculations'!$D$20-AVERAGE('Weather Data'!G3164,'Weather Data'!G3166),0))</f>
        <v>0</v>
      </c>
      <c r="L3165" s="2">
        <f t="shared" si="245"/>
        <v>44803</v>
      </c>
      <c r="M3165">
        <f t="shared" si="246"/>
        <v>31797.700003311038</v>
      </c>
      <c r="N3165">
        <f t="shared" si="247"/>
        <v>33380.399989053607</v>
      </c>
      <c r="O3165">
        <f t="shared" si="248"/>
        <v>38443.80001462996</v>
      </c>
      <c r="P3165">
        <f t="shared" si="249"/>
        <v>47594.450000889599</v>
      </c>
    </row>
    <row r="3166" spans="1:16" x14ac:dyDescent="0.4">
      <c r="A3166" s="1">
        <v>2022</v>
      </c>
      <c r="B3166" s="1">
        <v>8</v>
      </c>
      <c r="C3166" s="1">
        <v>31</v>
      </c>
      <c r="D3166" s="1">
        <v>20.89999961853027</v>
      </c>
      <c r="E3166" s="1">
        <v>19.89999961853027</v>
      </c>
      <c r="F3166" s="1">
        <v>17.89999961853027</v>
      </c>
      <c r="G3166" s="1">
        <v>17.89999961853027</v>
      </c>
      <c r="H3166">
        <f>IF(D3166&lt;&gt;"",MAX('DDD Model Calculations'!$D$20-'Weather Data'!D3166,0),MAX('DDD Model Calculations'!$D$20-AVERAGE('Weather Data'!D3165,'Weather Data'!D3167),0))</f>
        <v>0</v>
      </c>
      <c r="I3166">
        <f>IF(E3166&lt;&gt;"",MAX('DDD Model Calculations'!$D$20-'Weather Data'!E3166,0),MAX('DDD Model Calculations'!$D$20-AVERAGE('Weather Data'!E3165,'Weather Data'!E3167),0))</f>
        <v>0</v>
      </c>
      <c r="J3166">
        <f>IF(F3166&lt;&gt;"",MAX('DDD Model Calculations'!$D$20-'Weather Data'!F3166,0),MAX('DDD Model Calculations'!$D$20-AVERAGE('Weather Data'!F3165,'Weather Data'!F3167),0))</f>
        <v>0.10000038146973012</v>
      </c>
      <c r="K3166">
        <f>IF(G3166&lt;&gt;"",MAX('DDD Model Calculations'!$D$20-'Weather Data'!G3166,0),MAX('DDD Model Calculations'!$D$20-AVERAGE('Weather Data'!G3165,'Weather Data'!G3167),0))</f>
        <v>0.10000038146973012</v>
      </c>
      <c r="L3166" s="2">
        <f t="shared" si="245"/>
        <v>44804</v>
      </c>
      <c r="M3166">
        <f t="shared" si="246"/>
        <v>31797.700003311038</v>
      </c>
      <c r="N3166">
        <f t="shared" si="247"/>
        <v>33380.399989053607</v>
      </c>
      <c r="O3166">
        <f t="shared" si="248"/>
        <v>38443.90001501143</v>
      </c>
      <c r="P3166">
        <f t="shared" si="249"/>
        <v>47594.550001271069</v>
      </c>
    </row>
    <row r="3167" spans="1:16" x14ac:dyDescent="0.4">
      <c r="A3167" s="1">
        <v>2022</v>
      </c>
      <c r="B3167" s="1">
        <v>9</v>
      </c>
      <c r="C3167" s="1">
        <v>1</v>
      </c>
      <c r="D3167" s="1">
        <v>18.10000038146973</v>
      </c>
      <c r="E3167" s="1">
        <v>17.5</v>
      </c>
      <c r="F3167" s="1">
        <v>13.60000038146973</v>
      </c>
      <c r="G3167" s="1">
        <v>17.5</v>
      </c>
      <c r="H3167">
        <f>IF(D3167&lt;&gt;"",MAX('DDD Model Calculations'!$D$20-'Weather Data'!D3167,0),MAX('DDD Model Calculations'!$D$20-AVERAGE('Weather Data'!D3166,'Weather Data'!D3168),0))</f>
        <v>0</v>
      </c>
      <c r="I3167">
        <f>IF(E3167&lt;&gt;"",MAX('DDD Model Calculations'!$D$20-'Weather Data'!E3167,0),MAX('DDD Model Calculations'!$D$20-AVERAGE('Weather Data'!E3166,'Weather Data'!E3168),0))</f>
        <v>0.5</v>
      </c>
      <c r="J3167">
        <f>IF(F3167&lt;&gt;"",MAX('DDD Model Calculations'!$D$20-'Weather Data'!F3167,0),MAX('DDD Model Calculations'!$D$20-AVERAGE('Weather Data'!F3166,'Weather Data'!F3168),0))</f>
        <v>4.3999996185302699</v>
      </c>
      <c r="K3167">
        <f>IF(G3167&lt;&gt;"",MAX('DDD Model Calculations'!$D$20-'Weather Data'!G3167,0),MAX('DDD Model Calculations'!$D$20-AVERAGE('Weather Data'!G3166,'Weather Data'!G3168),0))</f>
        <v>0.5</v>
      </c>
      <c r="L3167" s="2">
        <f t="shared" si="245"/>
        <v>44805</v>
      </c>
      <c r="M3167">
        <f t="shared" si="246"/>
        <v>31797.700003311038</v>
      </c>
      <c r="N3167">
        <f t="shared" si="247"/>
        <v>33380.899989053607</v>
      </c>
      <c r="O3167">
        <f t="shared" si="248"/>
        <v>38448.30001462996</v>
      </c>
      <c r="P3167">
        <f t="shared" si="249"/>
        <v>47595.050001271069</v>
      </c>
    </row>
    <row r="3168" spans="1:16" x14ac:dyDescent="0.4">
      <c r="A3168" s="1">
        <v>2022</v>
      </c>
      <c r="B3168" s="1">
        <v>9</v>
      </c>
      <c r="C3168" s="1">
        <v>2</v>
      </c>
      <c r="D3168" s="1">
        <v>22</v>
      </c>
      <c r="E3168" s="1">
        <v>20.10000038146973</v>
      </c>
      <c r="F3168" s="1">
        <v>17.10000038146973</v>
      </c>
      <c r="G3168" s="1">
        <v>20.20000076293945</v>
      </c>
      <c r="H3168">
        <f>IF(D3168&lt;&gt;"",MAX('DDD Model Calculations'!$D$20-'Weather Data'!D3168,0),MAX('DDD Model Calculations'!$D$20-AVERAGE('Weather Data'!D3167,'Weather Data'!D3169),0))</f>
        <v>0</v>
      </c>
      <c r="I3168">
        <f>IF(E3168&lt;&gt;"",MAX('DDD Model Calculations'!$D$20-'Weather Data'!E3168,0),MAX('DDD Model Calculations'!$D$20-AVERAGE('Weather Data'!E3167,'Weather Data'!E3169),0))</f>
        <v>0</v>
      </c>
      <c r="J3168">
        <f>IF(F3168&lt;&gt;"",MAX('DDD Model Calculations'!$D$20-'Weather Data'!F3168,0),MAX('DDD Model Calculations'!$D$20-AVERAGE('Weather Data'!F3167,'Weather Data'!F3169),0))</f>
        <v>0.89999961853026988</v>
      </c>
      <c r="K3168">
        <f>IF(G3168&lt;&gt;"",MAX('DDD Model Calculations'!$D$20-'Weather Data'!G3168,0),MAX('DDD Model Calculations'!$D$20-AVERAGE('Weather Data'!G3167,'Weather Data'!G3169),0))</f>
        <v>0</v>
      </c>
      <c r="L3168" s="2">
        <f t="shared" si="245"/>
        <v>44806</v>
      </c>
      <c r="M3168">
        <f t="shared" si="246"/>
        <v>31797.700003311038</v>
      </c>
      <c r="N3168">
        <f t="shared" si="247"/>
        <v>33380.899989053607</v>
      </c>
      <c r="O3168">
        <f t="shared" si="248"/>
        <v>38449.20001424849</v>
      </c>
      <c r="P3168">
        <f t="shared" si="249"/>
        <v>47595.050001271069</v>
      </c>
    </row>
    <row r="3169" spans="1:16" x14ac:dyDescent="0.4">
      <c r="A3169" s="1">
        <v>2022</v>
      </c>
      <c r="B3169" s="1">
        <v>9</v>
      </c>
      <c r="C3169" s="1">
        <v>3</v>
      </c>
      <c r="D3169" s="1">
        <v>24</v>
      </c>
      <c r="E3169" s="1">
        <v>22.39999961853027</v>
      </c>
      <c r="F3169" s="1">
        <v>20.79999923706055</v>
      </c>
      <c r="G3169" s="1">
        <v>12.19999980926514</v>
      </c>
      <c r="H3169">
        <f>IF(D3169&lt;&gt;"",MAX('DDD Model Calculations'!$D$20-'Weather Data'!D3169,0),MAX('DDD Model Calculations'!$D$20-AVERAGE('Weather Data'!D3168,'Weather Data'!D3170),0))</f>
        <v>0</v>
      </c>
      <c r="I3169">
        <f>IF(E3169&lt;&gt;"",MAX('DDD Model Calculations'!$D$20-'Weather Data'!E3169,0),MAX('DDD Model Calculations'!$D$20-AVERAGE('Weather Data'!E3168,'Weather Data'!E3170),0))</f>
        <v>0</v>
      </c>
      <c r="J3169">
        <f>IF(F3169&lt;&gt;"",MAX('DDD Model Calculations'!$D$20-'Weather Data'!F3169,0),MAX('DDD Model Calculations'!$D$20-AVERAGE('Weather Data'!F3168,'Weather Data'!F3170),0))</f>
        <v>0</v>
      </c>
      <c r="K3169">
        <f>IF(G3169&lt;&gt;"",MAX('DDD Model Calculations'!$D$20-'Weather Data'!G3169,0),MAX('DDD Model Calculations'!$D$20-AVERAGE('Weather Data'!G3168,'Weather Data'!G3170),0))</f>
        <v>5.8000001907348597</v>
      </c>
      <c r="L3169" s="2">
        <f t="shared" si="245"/>
        <v>44807</v>
      </c>
      <c r="M3169">
        <f t="shared" si="246"/>
        <v>31797.700003311038</v>
      </c>
      <c r="N3169">
        <f t="shared" si="247"/>
        <v>33380.899989053607</v>
      </c>
      <c r="O3169">
        <f t="shared" si="248"/>
        <v>38449.20001424849</v>
      </c>
      <c r="P3169">
        <f t="shared" si="249"/>
        <v>47600.850001461804</v>
      </c>
    </row>
    <row r="3170" spans="1:16" x14ac:dyDescent="0.4">
      <c r="A3170" s="1">
        <v>2022</v>
      </c>
      <c r="B3170" s="1">
        <v>9</v>
      </c>
      <c r="C3170" s="1">
        <v>4</v>
      </c>
      <c r="D3170" s="1">
        <v>18.10000038146973</v>
      </c>
      <c r="E3170" s="1">
        <v>18</v>
      </c>
      <c r="F3170" s="1">
        <v>14.80000019073486</v>
      </c>
      <c r="G3170" s="1">
        <v>10.60000038146973</v>
      </c>
      <c r="H3170">
        <f>IF(D3170&lt;&gt;"",MAX('DDD Model Calculations'!$D$20-'Weather Data'!D3170,0),MAX('DDD Model Calculations'!$D$20-AVERAGE('Weather Data'!D3169,'Weather Data'!D3171),0))</f>
        <v>0</v>
      </c>
      <c r="I3170">
        <f>IF(E3170&lt;&gt;"",MAX('DDD Model Calculations'!$D$20-'Weather Data'!E3170,0),MAX('DDD Model Calculations'!$D$20-AVERAGE('Weather Data'!E3169,'Weather Data'!E3171),0))</f>
        <v>0</v>
      </c>
      <c r="J3170">
        <f>IF(F3170&lt;&gt;"",MAX('DDD Model Calculations'!$D$20-'Weather Data'!F3170,0),MAX('DDD Model Calculations'!$D$20-AVERAGE('Weather Data'!F3169,'Weather Data'!F3171),0))</f>
        <v>3.1999998092651403</v>
      </c>
      <c r="K3170">
        <f>IF(G3170&lt;&gt;"",MAX('DDD Model Calculations'!$D$20-'Weather Data'!G3170,0),MAX('DDD Model Calculations'!$D$20-AVERAGE('Weather Data'!G3169,'Weather Data'!G3171),0))</f>
        <v>7.3999996185302699</v>
      </c>
      <c r="L3170" s="2">
        <f t="shared" si="245"/>
        <v>44808</v>
      </c>
      <c r="M3170">
        <f t="shared" si="246"/>
        <v>31797.700003311038</v>
      </c>
      <c r="N3170">
        <f t="shared" si="247"/>
        <v>33380.899989053607</v>
      </c>
      <c r="O3170">
        <f t="shared" si="248"/>
        <v>38452.400014057755</v>
      </c>
      <c r="P3170">
        <f t="shared" si="249"/>
        <v>47608.250001080334</v>
      </c>
    </row>
    <row r="3171" spans="1:16" x14ac:dyDescent="0.4">
      <c r="A3171" s="1">
        <v>2022</v>
      </c>
      <c r="B3171" s="1">
        <v>9</v>
      </c>
      <c r="C3171" s="1">
        <v>5</v>
      </c>
      <c r="D3171" s="1">
        <v>18.60000038146973</v>
      </c>
      <c r="E3171" s="1">
        <v>18.79999923706055</v>
      </c>
      <c r="F3171" s="1">
        <v>15.60000038146973</v>
      </c>
      <c r="G3171" s="1">
        <v>11.10000038146973</v>
      </c>
      <c r="H3171">
        <f>IF(D3171&lt;&gt;"",MAX('DDD Model Calculations'!$D$20-'Weather Data'!D3171,0),MAX('DDD Model Calculations'!$D$20-AVERAGE('Weather Data'!D3170,'Weather Data'!D3172),0))</f>
        <v>0</v>
      </c>
      <c r="I3171">
        <f>IF(E3171&lt;&gt;"",MAX('DDD Model Calculations'!$D$20-'Weather Data'!E3171,0),MAX('DDD Model Calculations'!$D$20-AVERAGE('Weather Data'!E3170,'Weather Data'!E3172),0))</f>
        <v>0</v>
      </c>
      <c r="J3171">
        <f>IF(F3171&lt;&gt;"",MAX('DDD Model Calculations'!$D$20-'Weather Data'!F3171,0),MAX('DDD Model Calculations'!$D$20-AVERAGE('Weather Data'!F3170,'Weather Data'!F3172),0))</f>
        <v>2.3999996185302699</v>
      </c>
      <c r="K3171">
        <f>IF(G3171&lt;&gt;"",MAX('DDD Model Calculations'!$D$20-'Weather Data'!G3171,0),MAX('DDD Model Calculations'!$D$20-AVERAGE('Weather Data'!G3170,'Weather Data'!G3172),0))</f>
        <v>6.8999996185302699</v>
      </c>
      <c r="L3171" s="2">
        <f t="shared" si="245"/>
        <v>44809</v>
      </c>
      <c r="M3171">
        <f t="shared" si="246"/>
        <v>31797.700003311038</v>
      </c>
      <c r="N3171">
        <f t="shared" si="247"/>
        <v>33380.899989053607</v>
      </c>
      <c r="O3171">
        <f t="shared" si="248"/>
        <v>38454.800013676286</v>
      </c>
      <c r="P3171">
        <f t="shared" si="249"/>
        <v>47615.150000698864</v>
      </c>
    </row>
    <row r="3172" spans="1:16" x14ac:dyDescent="0.4">
      <c r="A3172" s="1">
        <v>2022</v>
      </c>
      <c r="B3172" s="1">
        <v>9</v>
      </c>
      <c r="C3172" s="1">
        <v>6</v>
      </c>
      <c r="D3172" s="1">
        <v>19.10000038146973</v>
      </c>
      <c r="E3172" s="1">
        <v>19.10000038146973</v>
      </c>
      <c r="F3172" s="1">
        <v>16.29999923706055</v>
      </c>
      <c r="G3172" s="1">
        <v>15.10000038146973</v>
      </c>
      <c r="H3172">
        <f>IF(D3172&lt;&gt;"",MAX('DDD Model Calculations'!$D$20-'Weather Data'!D3172,0),MAX('DDD Model Calculations'!$D$20-AVERAGE('Weather Data'!D3171,'Weather Data'!D3173),0))</f>
        <v>0</v>
      </c>
      <c r="I3172">
        <f>IF(E3172&lt;&gt;"",MAX('DDD Model Calculations'!$D$20-'Weather Data'!E3172,0),MAX('DDD Model Calculations'!$D$20-AVERAGE('Weather Data'!E3171,'Weather Data'!E3173),0))</f>
        <v>0</v>
      </c>
      <c r="J3172">
        <f>IF(F3172&lt;&gt;"",MAX('DDD Model Calculations'!$D$20-'Weather Data'!F3172,0),MAX('DDD Model Calculations'!$D$20-AVERAGE('Weather Data'!F3171,'Weather Data'!F3173),0))</f>
        <v>1.7000007629394496</v>
      </c>
      <c r="K3172">
        <f>IF(G3172&lt;&gt;"",MAX('DDD Model Calculations'!$D$20-'Weather Data'!G3172,0),MAX('DDD Model Calculations'!$D$20-AVERAGE('Weather Data'!G3171,'Weather Data'!G3173),0))</f>
        <v>2.8999996185302699</v>
      </c>
      <c r="L3172" s="2">
        <f t="shared" si="245"/>
        <v>44810</v>
      </c>
      <c r="M3172">
        <f t="shared" si="246"/>
        <v>31797.700003311038</v>
      </c>
      <c r="N3172">
        <f t="shared" si="247"/>
        <v>33380.899989053607</v>
      </c>
      <c r="O3172">
        <f t="shared" si="248"/>
        <v>38456.500014439225</v>
      </c>
      <c r="P3172">
        <f t="shared" si="249"/>
        <v>47618.050000317395</v>
      </c>
    </row>
    <row r="3173" spans="1:16" x14ac:dyDescent="0.4">
      <c r="A3173" s="1">
        <v>2022</v>
      </c>
      <c r="B3173" s="1">
        <v>9</v>
      </c>
      <c r="C3173" s="1">
        <v>7</v>
      </c>
      <c r="D3173" s="1">
        <v>20.5</v>
      </c>
      <c r="E3173" s="1">
        <v>18</v>
      </c>
      <c r="F3173" s="1">
        <v>18.89999961853027</v>
      </c>
      <c r="G3173" s="1">
        <v>17.60000038146973</v>
      </c>
      <c r="H3173">
        <f>IF(D3173&lt;&gt;"",MAX('DDD Model Calculations'!$D$20-'Weather Data'!D3173,0),MAX('DDD Model Calculations'!$D$20-AVERAGE('Weather Data'!D3172,'Weather Data'!D3174),0))</f>
        <v>0</v>
      </c>
      <c r="I3173">
        <f>IF(E3173&lt;&gt;"",MAX('DDD Model Calculations'!$D$20-'Weather Data'!E3173,0),MAX('DDD Model Calculations'!$D$20-AVERAGE('Weather Data'!E3172,'Weather Data'!E3174),0))</f>
        <v>0</v>
      </c>
      <c r="J3173">
        <f>IF(F3173&lt;&gt;"",MAX('DDD Model Calculations'!$D$20-'Weather Data'!F3173,0),MAX('DDD Model Calculations'!$D$20-AVERAGE('Weather Data'!F3172,'Weather Data'!F3174),0))</f>
        <v>0</v>
      </c>
      <c r="K3173">
        <f>IF(G3173&lt;&gt;"",MAX('DDD Model Calculations'!$D$20-'Weather Data'!G3173,0),MAX('DDD Model Calculations'!$D$20-AVERAGE('Weather Data'!G3172,'Weather Data'!G3174),0))</f>
        <v>0.39999961853026988</v>
      </c>
      <c r="L3173" s="2">
        <f t="shared" si="245"/>
        <v>44811</v>
      </c>
      <c r="M3173">
        <f t="shared" si="246"/>
        <v>31797.700003311038</v>
      </c>
      <c r="N3173">
        <f t="shared" si="247"/>
        <v>33380.899989053607</v>
      </c>
      <c r="O3173">
        <f t="shared" si="248"/>
        <v>38456.500014439225</v>
      </c>
      <c r="P3173">
        <f t="shared" si="249"/>
        <v>47618.449999935925</v>
      </c>
    </row>
    <row r="3174" spans="1:16" x14ac:dyDescent="0.4">
      <c r="A3174" s="1">
        <v>2022</v>
      </c>
      <c r="B3174" s="1">
        <v>9</v>
      </c>
      <c r="C3174" s="1">
        <v>8</v>
      </c>
      <c r="D3174" s="1">
        <v>20.89999961853027</v>
      </c>
      <c r="E3174" s="1">
        <v>17.60000038146973</v>
      </c>
      <c r="F3174" s="1">
        <v>19.70000076293945</v>
      </c>
      <c r="G3174" s="1">
        <v>15.39999961853027</v>
      </c>
      <c r="H3174">
        <f>IF(D3174&lt;&gt;"",MAX('DDD Model Calculations'!$D$20-'Weather Data'!D3174,0),MAX('DDD Model Calculations'!$D$20-AVERAGE('Weather Data'!D3173,'Weather Data'!D3175),0))</f>
        <v>0</v>
      </c>
      <c r="I3174">
        <f>IF(E3174&lt;&gt;"",MAX('DDD Model Calculations'!$D$20-'Weather Data'!E3174,0),MAX('DDD Model Calculations'!$D$20-AVERAGE('Weather Data'!E3173,'Weather Data'!E3175),0))</f>
        <v>0.39999961853026988</v>
      </c>
      <c r="J3174">
        <f>IF(F3174&lt;&gt;"",MAX('DDD Model Calculations'!$D$20-'Weather Data'!F3174,0),MAX('DDD Model Calculations'!$D$20-AVERAGE('Weather Data'!F3173,'Weather Data'!F3175),0))</f>
        <v>0</v>
      </c>
      <c r="K3174">
        <f>IF(G3174&lt;&gt;"",MAX('DDD Model Calculations'!$D$20-'Weather Data'!G3174,0),MAX('DDD Model Calculations'!$D$20-AVERAGE('Weather Data'!G3173,'Weather Data'!G3175),0))</f>
        <v>2.6000003814697301</v>
      </c>
      <c r="L3174" s="2">
        <f t="shared" si="245"/>
        <v>44812</v>
      </c>
      <c r="M3174">
        <f t="shared" si="246"/>
        <v>31797.700003311038</v>
      </c>
      <c r="N3174">
        <f t="shared" si="247"/>
        <v>33381.299988672137</v>
      </c>
      <c r="O3174">
        <f t="shared" si="248"/>
        <v>38456.500014439225</v>
      </c>
      <c r="P3174">
        <f t="shared" si="249"/>
        <v>47621.050000317395</v>
      </c>
    </row>
    <row r="3175" spans="1:16" x14ac:dyDescent="0.4">
      <c r="A3175" s="1">
        <v>2022</v>
      </c>
      <c r="B3175" s="1">
        <v>9</v>
      </c>
      <c r="C3175" s="1">
        <v>9</v>
      </c>
      <c r="D3175" s="1">
        <v>21.10000038146973</v>
      </c>
      <c r="E3175" s="1">
        <v>18</v>
      </c>
      <c r="F3175" s="1">
        <v>19.70000076293945</v>
      </c>
      <c r="G3175" s="1">
        <v>16.89999961853027</v>
      </c>
      <c r="H3175">
        <f>IF(D3175&lt;&gt;"",MAX('DDD Model Calculations'!$D$20-'Weather Data'!D3175,0),MAX('DDD Model Calculations'!$D$20-AVERAGE('Weather Data'!D3174,'Weather Data'!D3176),0))</f>
        <v>0</v>
      </c>
      <c r="I3175">
        <f>IF(E3175&lt;&gt;"",MAX('DDD Model Calculations'!$D$20-'Weather Data'!E3175,0),MAX('DDD Model Calculations'!$D$20-AVERAGE('Weather Data'!E3174,'Weather Data'!E3176),0))</f>
        <v>0</v>
      </c>
      <c r="J3175">
        <f>IF(F3175&lt;&gt;"",MAX('DDD Model Calculations'!$D$20-'Weather Data'!F3175,0),MAX('DDD Model Calculations'!$D$20-AVERAGE('Weather Data'!F3174,'Weather Data'!F3176),0))</f>
        <v>0</v>
      </c>
      <c r="K3175">
        <f>IF(G3175&lt;&gt;"",MAX('DDD Model Calculations'!$D$20-'Weather Data'!G3175,0),MAX('DDD Model Calculations'!$D$20-AVERAGE('Weather Data'!G3174,'Weather Data'!G3176),0))</f>
        <v>1.1000003814697301</v>
      </c>
      <c r="L3175" s="2">
        <f t="shared" si="245"/>
        <v>44813</v>
      </c>
      <c r="M3175">
        <f t="shared" si="246"/>
        <v>31797.700003311038</v>
      </c>
      <c r="N3175">
        <f t="shared" si="247"/>
        <v>33381.299988672137</v>
      </c>
      <c r="O3175">
        <f t="shared" si="248"/>
        <v>38456.500014439225</v>
      </c>
      <c r="P3175">
        <f t="shared" si="249"/>
        <v>47622.150000698864</v>
      </c>
    </row>
    <row r="3176" spans="1:16" x14ac:dyDescent="0.4">
      <c r="A3176" s="1">
        <v>2022</v>
      </c>
      <c r="B3176" s="1">
        <v>9</v>
      </c>
      <c r="C3176" s="1">
        <v>10</v>
      </c>
      <c r="D3176" s="1">
        <v>23.60000038146973</v>
      </c>
      <c r="E3176" s="1">
        <v>21.5</v>
      </c>
      <c r="F3176" s="1">
        <v>21</v>
      </c>
      <c r="G3176" s="1">
        <v>14.39999961853027</v>
      </c>
      <c r="H3176">
        <f>IF(D3176&lt;&gt;"",MAX('DDD Model Calculations'!$D$20-'Weather Data'!D3176,0),MAX('DDD Model Calculations'!$D$20-AVERAGE('Weather Data'!D3175,'Weather Data'!D3177),0))</f>
        <v>0</v>
      </c>
      <c r="I3176">
        <f>IF(E3176&lt;&gt;"",MAX('DDD Model Calculations'!$D$20-'Weather Data'!E3176,0),MAX('DDD Model Calculations'!$D$20-AVERAGE('Weather Data'!E3175,'Weather Data'!E3177),0))</f>
        <v>0</v>
      </c>
      <c r="J3176">
        <f>IF(F3176&lt;&gt;"",MAX('DDD Model Calculations'!$D$20-'Weather Data'!F3176,0),MAX('DDD Model Calculations'!$D$20-AVERAGE('Weather Data'!F3175,'Weather Data'!F3177),0))</f>
        <v>0</v>
      </c>
      <c r="K3176">
        <f>IF(G3176&lt;&gt;"",MAX('DDD Model Calculations'!$D$20-'Weather Data'!G3176,0),MAX('DDD Model Calculations'!$D$20-AVERAGE('Weather Data'!G3175,'Weather Data'!G3177),0))</f>
        <v>3.6000003814697301</v>
      </c>
      <c r="L3176" s="2">
        <f t="shared" si="245"/>
        <v>44814</v>
      </c>
      <c r="M3176">
        <f t="shared" si="246"/>
        <v>31797.700003311038</v>
      </c>
      <c r="N3176">
        <f t="shared" si="247"/>
        <v>33381.299988672137</v>
      </c>
      <c r="O3176">
        <f t="shared" si="248"/>
        <v>38456.500014439225</v>
      </c>
      <c r="P3176">
        <f t="shared" si="249"/>
        <v>47625.750001080334</v>
      </c>
    </row>
    <row r="3177" spans="1:16" x14ac:dyDescent="0.4">
      <c r="A3177" s="1">
        <v>2022</v>
      </c>
      <c r="B3177" s="1">
        <v>9</v>
      </c>
      <c r="C3177" s="1">
        <v>11</v>
      </c>
      <c r="D3177" s="1">
        <v>22.10000038146973</v>
      </c>
      <c r="E3177" s="1">
        <v>21</v>
      </c>
      <c r="F3177" s="1">
        <v>19.29999923706055</v>
      </c>
      <c r="G3177" s="1">
        <v>13.5</v>
      </c>
      <c r="H3177">
        <f>IF(D3177&lt;&gt;"",MAX('DDD Model Calculations'!$D$20-'Weather Data'!D3177,0),MAX('DDD Model Calculations'!$D$20-AVERAGE('Weather Data'!D3176,'Weather Data'!D3178),0))</f>
        <v>0</v>
      </c>
      <c r="I3177">
        <f>IF(E3177&lt;&gt;"",MAX('DDD Model Calculations'!$D$20-'Weather Data'!E3177,0),MAX('DDD Model Calculations'!$D$20-AVERAGE('Weather Data'!E3176,'Weather Data'!E3178),0))</f>
        <v>0</v>
      </c>
      <c r="J3177">
        <f>IF(F3177&lt;&gt;"",MAX('DDD Model Calculations'!$D$20-'Weather Data'!F3177,0),MAX('DDD Model Calculations'!$D$20-AVERAGE('Weather Data'!F3176,'Weather Data'!F3178),0))</f>
        <v>0</v>
      </c>
      <c r="K3177">
        <f>IF(G3177&lt;&gt;"",MAX('DDD Model Calculations'!$D$20-'Weather Data'!G3177,0),MAX('DDD Model Calculations'!$D$20-AVERAGE('Weather Data'!G3176,'Weather Data'!G3178),0))</f>
        <v>4.5</v>
      </c>
      <c r="L3177" s="2">
        <f t="shared" si="245"/>
        <v>44815</v>
      </c>
      <c r="M3177">
        <f t="shared" si="246"/>
        <v>31797.700003311038</v>
      </c>
      <c r="N3177">
        <f t="shared" si="247"/>
        <v>33381.299988672137</v>
      </c>
      <c r="O3177">
        <f t="shared" si="248"/>
        <v>38456.500014439225</v>
      </c>
      <c r="P3177">
        <f t="shared" si="249"/>
        <v>47630.250001080334</v>
      </c>
    </row>
    <row r="3178" spans="1:16" x14ac:dyDescent="0.4">
      <c r="A3178" s="1">
        <v>2022</v>
      </c>
      <c r="B3178" s="1">
        <v>9</v>
      </c>
      <c r="C3178" s="1">
        <v>12</v>
      </c>
      <c r="D3178" s="1">
        <v>19.70000076293945</v>
      </c>
      <c r="E3178" s="1">
        <v>17.5</v>
      </c>
      <c r="F3178" s="1">
        <v>19.20000076293945</v>
      </c>
      <c r="G3178" s="1">
        <v>14.39999961853027</v>
      </c>
      <c r="H3178">
        <f>IF(D3178&lt;&gt;"",MAX('DDD Model Calculations'!$D$20-'Weather Data'!D3178,0),MAX('DDD Model Calculations'!$D$20-AVERAGE('Weather Data'!D3177,'Weather Data'!D3179),0))</f>
        <v>0</v>
      </c>
      <c r="I3178">
        <f>IF(E3178&lt;&gt;"",MAX('DDD Model Calculations'!$D$20-'Weather Data'!E3178,0),MAX('DDD Model Calculations'!$D$20-AVERAGE('Weather Data'!E3177,'Weather Data'!E3179),0))</f>
        <v>0.5</v>
      </c>
      <c r="J3178">
        <f>IF(F3178&lt;&gt;"",MAX('DDD Model Calculations'!$D$20-'Weather Data'!F3178,0),MAX('DDD Model Calculations'!$D$20-AVERAGE('Weather Data'!F3177,'Weather Data'!F3179),0))</f>
        <v>0</v>
      </c>
      <c r="K3178">
        <f>IF(G3178&lt;&gt;"",MAX('DDD Model Calculations'!$D$20-'Weather Data'!G3178,0),MAX('DDD Model Calculations'!$D$20-AVERAGE('Weather Data'!G3177,'Weather Data'!G3179),0))</f>
        <v>3.6000003814697301</v>
      </c>
      <c r="L3178" s="2">
        <f t="shared" si="245"/>
        <v>44816</v>
      </c>
      <c r="M3178">
        <f t="shared" si="246"/>
        <v>31797.700003311038</v>
      </c>
      <c r="N3178">
        <f t="shared" si="247"/>
        <v>33381.799988672137</v>
      </c>
      <c r="O3178">
        <f t="shared" si="248"/>
        <v>38456.500014439225</v>
      </c>
      <c r="P3178">
        <f t="shared" si="249"/>
        <v>47633.850001461804</v>
      </c>
    </row>
    <row r="3179" spans="1:16" x14ac:dyDescent="0.4">
      <c r="A3179" s="1">
        <v>2022</v>
      </c>
      <c r="B3179" s="1">
        <v>9</v>
      </c>
      <c r="C3179" s="1">
        <v>13</v>
      </c>
      <c r="D3179" s="1">
        <v>16.89999961853027</v>
      </c>
      <c r="E3179" s="1">
        <v>15.69999980926514</v>
      </c>
      <c r="F3179" s="1">
        <v>18.20000076293945</v>
      </c>
      <c r="G3179" s="1">
        <v>12.19999980926514</v>
      </c>
      <c r="H3179">
        <f>IF(D3179&lt;&gt;"",MAX('DDD Model Calculations'!$D$20-'Weather Data'!D3179,0),MAX('DDD Model Calculations'!$D$20-AVERAGE('Weather Data'!D3178,'Weather Data'!D3180),0))</f>
        <v>1.1000003814697301</v>
      </c>
      <c r="I3179">
        <f>IF(E3179&lt;&gt;"",MAX('DDD Model Calculations'!$D$20-'Weather Data'!E3179,0),MAX('DDD Model Calculations'!$D$20-AVERAGE('Weather Data'!E3178,'Weather Data'!E3180),0))</f>
        <v>2.3000001907348597</v>
      </c>
      <c r="J3179">
        <f>IF(F3179&lt;&gt;"",MAX('DDD Model Calculations'!$D$20-'Weather Data'!F3179,0),MAX('DDD Model Calculations'!$D$20-AVERAGE('Weather Data'!F3178,'Weather Data'!F3180),0))</f>
        <v>0</v>
      </c>
      <c r="K3179">
        <f>IF(G3179&lt;&gt;"",MAX('DDD Model Calculations'!$D$20-'Weather Data'!G3179,0),MAX('DDD Model Calculations'!$D$20-AVERAGE('Weather Data'!G3178,'Weather Data'!G3180),0))</f>
        <v>5.8000001907348597</v>
      </c>
      <c r="L3179" s="2">
        <f t="shared" si="245"/>
        <v>44817</v>
      </c>
      <c r="M3179">
        <f t="shared" si="246"/>
        <v>31798.800003692508</v>
      </c>
      <c r="N3179">
        <f t="shared" si="247"/>
        <v>33384.099988862872</v>
      </c>
      <c r="O3179">
        <f t="shared" si="248"/>
        <v>38456.500014439225</v>
      </c>
      <c r="P3179">
        <f t="shared" si="249"/>
        <v>47639.650001652539</v>
      </c>
    </row>
    <row r="3180" spans="1:16" x14ac:dyDescent="0.4">
      <c r="A3180" s="1">
        <v>2022</v>
      </c>
      <c r="B3180" s="1">
        <v>9</v>
      </c>
      <c r="C3180" s="1">
        <v>14</v>
      </c>
      <c r="D3180" s="1">
        <v>18.20000076293945</v>
      </c>
      <c r="E3180" s="1">
        <v>15.89999961853027</v>
      </c>
      <c r="F3180" s="1">
        <v>14.19999980926514</v>
      </c>
      <c r="G3180" s="1">
        <v>9.1999998092651367</v>
      </c>
      <c r="H3180">
        <f>IF(D3180&lt;&gt;"",MAX('DDD Model Calculations'!$D$20-'Weather Data'!D3180,0),MAX('DDD Model Calculations'!$D$20-AVERAGE('Weather Data'!D3179,'Weather Data'!D3181),0))</f>
        <v>0</v>
      </c>
      <c r="I3180">
        <f>IF(E3180&lt;&gt;"",MAX('DDD Model Calculations'!$D$20-'Weather Data'!E3180,0),MAX('DDD Model Calculations'!$D$20-AVERAGE('Weather Data'!E3179,'Weather Data'!E3181),0))</f>
        <v>2.1000003814697301</v>
      </c>
      <c r="J3180">
        <f>IF(F3180&lt;&gt;"",MAX('DDD Model Calculations'!$D$20-'Weather Data'!F3180,0),MAX('DDD Model Calculations'!$D$20-AVERAGE('Weather Data'!F3179,'Weather Data'!F3181),0))</f>
        <v>3.8000001907348597</v>
      </c>
      <c r="K3180">
        <f>IF(G3180&lt;&gt;"",MAX('DDD Model Calculations'!$D$20-'Weather Data'!G3180,0),MAX('DDD Model Calculations'!$D$20-AVERAGE('Weather Data'!G3179,'Weather Data'!G3181),0))</f>
        <v>8.8000001907348633</v>
      </c>
      <c r="L3180" s="2">
        <f t="shared" si="245"/>
        <v>44818</v>
      </c>
      <c r="M3180">
        <f t="shared" si="246"/>
        <v>31798.800003692508</v>
      </c>
      <c r="N3180">
        <f t="shared" si="247"/>
        <v>33386.199989244342</v>
      </c>
      <c r="O3180">
        <f t="shared" si="248"/>
        <v>38460.30001462996</v>
      </c>
      <c r="P3180">
        <f t="shared" si="249"/>
        <v>47648.450001843274</v>
      </c>
    </row>
    <row r="3181" spans="1:16" x14ac:dyDescent="0.4">
      <c r="A3181" s="1">
        <v>2022</v>
      </c>
      <c r="B3181" s="1">
        <v>9</v>
      </c>
      <c r="C3181" s="1">
        <v>15</v>
      </c>
      <c r="D3181" s="1">
        <v>13.80000019073486</v>
      </c>
      <c r="E3181" s="1">
        <v>13.30000019073486</v>
      </c>
      <c r="F3181" s="1">
        <v>11.10000038146973</v>
      </c>
      <c r="G3181" s="1">
        <v>12.39999961853027</v>
      </c>
      <c r="H3181">
        <f>IF(D3181&lt;&gt;"",MAX('DDD Model Calculations'!$D$20-'Weather Data'!D3181,0),MAX('DDD Model Calculations'!$D$20-AVERAGE('Weather Data'!D3180,'Weather Data'!D3182),0))</f>
        <v>4.1999998092651403</v>
      </c>
      <c r="I3181">
        <f>IF(E3181&lt;&gt;"",MAX('DDD Model Calculations'!$D$20-'Weather Data'!E3181,0),MAX('DDD Model Calculations'!$D$20-AVERAGE('Weather Data'!E3180,'Weather Data'!E3182),0))</f>
        <v>4.6999998092651403</v>
      </c>
      <c r="J3181">
        <f>IF(F3181&lt;&gt;"",MAX('DDD Model Calculations'!$D$20-'Weather Data'!F3181,0),MAX('DDD Model Calculations'!$D$20-AVERAGE('Weather Data'!F3180,'Weather Data'!F3182),0))</f>
        <v>6.8999996185302699</v>
      </c>
      <c r="K3181">
        <f>IF(G3181&lt;&gt;"",MAX('DDD Model Calculations'!$D$20-'Weather Data'!G3181,0),MAX('DDD Model Calculations'!$D$20-AVERAGE('Weather Data'!G3180,'Weather Data'!G3182),0))</f>
        <v>5.6000003814697301</v>
      </c>
      <c r="L3181" s="2">
        <f t="shared" si="245"/>
        <v>44819</v>
      </c>
      <c r="M3181">
        <f t="shared" si="246"/>
        <v>31803.000003501773</v>
      </c>
      <c r="N3181">
        <f t="shared" si="247"/>
        <v>33390.899989053607</v>
      </c>
      <c r="O3181">
        <f t="shared" si="248"/>
        <v>38467.20001424849</v>
      </c>
      <c r="P3181">
        <f t="shared" si="249"/>
        <v>47654.050002224743</v>
      </c>
    </row>
    <row r="3182" spans="1:16" x14ac:dyDescent="0.4">
      <c r="A3182" s="1">
        <v>2022</v>
      </c>
      <c r="B3182" s="1">
        <v>9</v>
      </c>
      <c r="C3182" s="1">
        <v>16</v>
      </c>
      <c r="D3182" s="1">
        <v>18.20000076293945</v>
      </c>
      <c r="E3182" s="1">
        <v>17.39999961853027</v>
      </c>
      <c r="F3182" s="1">
        <v>12.69999980926514</v>
      </c>
      <c r="G3182" s="1">
        <v>12.69999980926514</v>
      </c>
      <c r="H3182">
        <f>IF(D3182&lt;&gt;"",MAX('DDD Model Calculations'!$D$20-'Weather Data'!D3182,0),MAX('DDD Model Calculations'!$D$20-AVERAGE('Weather Data'!D3181,'Weather Data'!D3183),0))</f>
        <v>0</v>
      </c>
      <c r="I3182">
        <f>IF(E3182&lt;&gt;"",MAX('DDD Model Calculations'!$D$20-'Weather Data'!E3182,0),MAX('DDD Model Calculations'!$D$20-AVERAGE('Weather Data'!E3181,'Weather Data'!E3183),0))</f>
        <v>0.60000038146973012</v>
      </c>
      <c r="J3182">
        <f>IF(F3182&lt;&gt;"",MAX('DDD Model Calculations'!$D$20-'Weather Data'!F3182,0),MAX('DDD Model Calculations'!$D$20-AVERAGE('Weather Data'!F3181,'Weather Data'!F3183),0))</f>
        <v>5.3000001907348597</v>
      </c>
      <c r="K3182">
        <f>IF(G3182&lt;&gt;"",MAX('DDD Model Calculations'!$D$20-'Weather Data'!G3182,0),MAX('DDD Model Calculations'!$D$20-AVERAGE('Weather Data'!G3181,'Weather Data'!G3183),0))</f>
        <v>5.3000001907348597</v>
      </c>
      <c r="L3182" s="2">
        <f t="shared" si="245"/>
        <v>44820</v>
      </c>
      <c r="M3182">
        <f t="shared" si="246"/>
        <v>31803.000003501773</v>
      </c>
      <c r="N3182">
        <f t="shared" si="247"/>
        <v>33391.499989435077</v>
      </c>
      <c r="O3182">
        <f t="shared" si="248"/>
        <v>38472.500014439225</v>
      </c>
      <c r="P3182">
        <f t="shared" si="249"/>
        <v>47659.350002415478</v>
      </c>
    </row>
    <row r="3183" spans="1:16" x14ac:dyDescent="0.4">
      <c r="A3183" s="1">
        <v>2022</v>
      </c>
      <c r="B3183" s="1">
        <v>9</v>
      </c>
      <c r="C3183" s="1">
        <v>17</v>
      </c>
      <c r="D3183" s="1">
        <v>20.10000038146973</v>
      </c>
      <c r="E3183" s="1">
        <v>19.89999961853027</v>
      </c>
      <c r="F3183" s="1">
        <v>13.30000019073486</v>
      </c>
      <c r="G3183" s="1">
        <v>15.80000019073486</v>
      </c>
      <c r="H3183">
        <f>IF(D3183&lt;&gt;"",MAX('DDD Model Calculations'!$D$20-'Weather Data'!D3183,0),MAX('DDD Model Calculations'!$D$20-AVERAGE('Weather Data'!D3182,'Weather Data'!D3184),0))</f>
        <v>0</v>
      </c>
      <c r="I3183">
        <f>IF(E3183&lt;&gt;"",MAX('DDD Model Calculations'!$D$20-'Weather Data'!E3183,0),MAX('DDD Model Calculations'!$D$20-AVERAGE('Weather Data'!E3182,'Weather Data'!E3184),0))</f>
        <v>0</v>
      </c>
      <c r="J3183">
        <f>IF(F3183&lt;&gt;"",MAX('DDD Model Calculations'!$D$20-'Weather Data'!F3183,0),MAX('DDD Model Calculations'!$D$20-AVERAGE('Weather Data'!F3182,'Weather Data'!F3184),0))</f>
        <v>4.6999998092651403</v>
      </c>
      <c r="K3183">
        <f>IF(G3183&lt;&gt;"",MAX('DDD Model Calculations'!$D$20-'Weather Data'!G3183,0),MAX('DDD Model Calculations'!$D$20-AVERAGE('Weather Data'!G3182,'Weather Data'!G3184),0))</f>
        <v>2.1999998092651403</v>
      </c>
      <c r="L3183" s="2">
        <f t="shared" si="245"/>
        <v>44821</v>
      </c>
      <c r="M3183">
        <f t="shared" si="246"/>
        <v>31803.000003501773</v>
      </c>
      <c r="N3183">
        <f t="shared" si="247"/>
        <v>33391.499989435077</v>
      </c>
      <c r="O3183">
        <f t="shared" si="248"/>
        <v>38477.20001424849</v>
      </c>
      <c r="P3183">
        <f t="shared" si="249"/>
        <v>47661.550002224743</v>
      </c>
    </row>
    <row r="3184" spans="1:16" x14ac:dyDescent="0.4">
      <c r="A3184" s="1">
        <v>2022</v>
      </c>
      <c r="B3184" s="1">
        <v>9</v>
      </c>
      <c r="C3184" s="1">
        <v>18</v>
      </c>
      <c r="D3184" s="1">
        <v>23.5</v>
      </c>
      <c r="E3184" s="1">
        <v>23.39999961853027</v>
      </c>
      <c r="F3184" s="1">
        <v>16.20000076293945</v>
      </c>
      <c r="G3184" s="1">
        <v>16</v>
      </c>
      <c r="H3184">
        <f>IF(D3184&lt;&gt;"",MAX('DDD Model Calculations'!$D$20-'Weather Data'!D3184,0),MAX('DDD Model Calculations'!$D$20-AVERAGE('Weather Data'!D3183,'Weather Data'!D3185),0))</f>
        <v>0</v>
      </c>
      <c r="I3184">
        <f>IF(E3184&lt;&gt;"",MAX('DDD Model Calculations'!$D$20-'Weather Data'!E3184,0),MAX('DDD Model Calculations'!$D$20-AVERAGE('Weather Data'!E3183,'Weather Data'!E3185),0))</f>
        <v>0</v>
      </c>
      <c r="J3184">
        <f>IF(F3184&lt;&gt;"",MAX('DDD Model Calculations'!$D$20-'Weather Data'!F3184,0),MAX('DDD Model Calculations'!$D$20-AVERAGE('Weather Data'!F3183,'Weather Data'!F3185),0))</f>
        <v>1.7999992370605504</v>
      </c>
      <c r="K3184">
        <f>IF(G3184&lt;&gt;"",MAX('DDD Model Calculations'!$D$20-'Weather Data'!G3184,0),MAX('DDD Model Calculations'!$D$20-AVERAGE('Weather Data'!G3183,'Weather Data'!G3185),0))</f>
        <v>2</v>
      </c>
      <c r="L3184" s="2">
        <f t="shared" si="245"/>
        <v>44822</v>
      </c>
      <c r="M3184">
        <f t="shared" si="246"/>
        <v>31803.000003501773</v>
      </c>
      <c r="N3184">
        <f t="shared" si="247"/>
        <v>33391.499989435077</v>
      </c>
      <c r="O3184">
        <f t="shared" si="248"/>
        <v>38479.000013485551</v>
      </c>
      <c r="P3184">
        <f t="shared" si="249"/>
        <v>47663.550002224743</v>
      </c>
    </row>
    <row r="3185" spans="1:16" x14ac:dyDescent="0.4">
      <c r="A3185" s="1">
        <v>2022</v>
      </c>
      <c r="B3185" s="1">
        <v>9</v>
      </c>
      <c r="C3185" s="1">
        <v>19</v>
      </c>
      <c r="D3185" s="1">
        <v>22</v>
      </c>
      <c r="E3185" s="1">
        <v>19</v>
      </c>
      <c r="F3185" s="1">
        <v>11.89999961853027</v>
      </c>
      <c r="G3185" s="1">
        <v>16.10000038146973</v>
      </c>
      <c r="H3185">
        <f>IF(D3185&lt;&gt;"",MAX('DDD Model Calculations'!$D$20-'Weather Data'!D3185,0),MAX('DDD Model Calculations'!$D$20-AVERAGE('Weather Data'!D3184,'Weather Data'!D3186),0))</f>
        <v>0</v>
      </c>
      <c r="I3185">
        <f>IF(E3185&lt;&gt;"",MAX('DDD Model Calculations'!$D$20-'Weather Data'!E3185,0),MAX('DDD Model Calculations'!$D$20-AVERAGE('Weather Data'!E3184,'Weather Data'!E3186),0))</f>
        <v>0</v>
      </c>
      <c r="J3185">
        <f>IF(F3185&lt;&gt;"",MAX('DDD Model Calculations'!$D$20-'Weather Data'!F3185,0),MAX('DDD Model Calculations'!$D$20-AVERAGE('Weather Data'!F3184,'Weather Data'!F3186),0))</f>
        <v>6.1000003814697301</v>
      </c>
      <c r="K3185">
        <f>IF(G3185&lt;&gt;"",MAX('DDD Model Calculations'!$D$20-'Weather Data'!G3185,0),MAX('DDD Model Calculations'!$D$20-AVERAGE('Weather Data'!G3184,'Weather Data'!G3186),0))</f>
        <v>1.8999996185302699</v>
      </c>
      <c r="L3185" s="2">
        <f t="shared" si="245"/>
        <v>44823</v>
      </c>
      <c r="M3185">
        <f t="shared" si="246"/>
        <v>31803.000003501773</v>
      </c>
      <c r="N3185">
        <f t="shared" si="247"/>
        <v>33391.499989435077</v>
      </c>
      <c r="O3185">
        <f t="shared" si="248"/>
        <v>38485.100013867021</v>
      </c>
      <c r="P3185">
        <f t="shared" si="249"/>
        <v>47665.450001843274</v>
      </c>
    </row>
    <row r="3186" spans="1:16" x14ac:dyDescent="0.4">
      <c r="A3186" s="1">
        <v>2022</v>
      </c>
      <c r="B3186" s="1">
        <v>9</v>
      </c>
      <c r="C3186" s="1">
        <v>20</v>
      </c>
      <c r="D3186" s="1">
        <v>20.79999923706055</v>
      </c>
      <c r="E3186" s="1">
        <v>19.10000038146973</v>
      </c>
      <c r="F3186" s="1">
        <v>13.5</v>
      </c>
      <c r="G3186" s="1"/>
      <c r="H3186">
        <f>IF(D3186&lt;&gt;"",MAX('DDD Model Calculations'!$D$20-'Weather Data'!D3186,0),MAX('DDD Model Calculations'!$D$20-AVERAGE('Weather Data'!D3185,'Weather Data'!D3187),0))</f>
        <v>0</v>
      </c>
      <c r="I3186">
        <f>IF(E3186&lt;&gt;"",MAX('DDD Model Calculations'!$D$20-'Weather Data'!E3186,0),MAX('DDD Model Calculations'!$D$20-AVERAGE('Weather Data'!E3185,'Weather Data'!E3187),0))</f>
        <v>0</v>
      </c>
      <c r="J3186">
        <f>IF(F3186&lt;&gt;"",MAX('DDD Model Calculations'!$D$20-'Weather Data'!F3186,0),MAX('DDD Model Calculations'!$D$20-AVERAGE('Weather Data'!F3185,'Weather Data'!F3187),0))</f>
        <v>4.5</v>
      </c>
      <c r="K3186">
        <f>IF(G3186&lt;&gt;"",MAX('DDD Model Calculations'!$D$20-'Weather Data'!G3186,0),MAX('DDD Model Calculations'!$D$20-AVERAGE('Weather Data'!G3185,'Weather Data'!G3187),0))</f>
        <v>3.6499996185302699</v>
      </c>
      <c r="L3186" s="2">
        <f t="shared" si="245"/>
        <v>44824</v>
      </c>
      <c r="M3186">
        <f t="shared" si="246"/>
        <v>31803.000003501773</v>
      </c>
      <c r="N3186">
        <f t="shared" si="247"/>
        <v>33391.499989435077</v>
      </c>
      <c r="O3186">
        <f t="shared" si="248"/>
        <v>38489.600013867021</v>
      </c>
      <c r="P3186">
        <f t="shared" si="249"/>
        <v>47669.100001461804</v>
      </c>
    </row>
    <row r="3187" spans="1:16" x14ac:dyDescent="0.4">
      <c r="A3187" s="1">
        <v>2022</v>
      </c>
      <c r="B3187" s="1">
        <v>9</v>
      </c>
      <c r="C3187" s="1">
        <v>21</v>
      </c>
      <c r="D3187" s="1">
        <v>23</v>
      </c>
      <c r="E3187" s="1">
        <v>20.60000038146973</v>
      </c>
      <c r="F3187" s="1">
        <v>16.79999923706055</v>
      </c>
      <c r="G3187" s="1">
        <v>12.60000038146973</v>
      </c>
      <c r="H3187">
        <f>IF(D3187&lt;&gt;"",MAX('DDD Model Calculations'!$D$20-'Weather Data'!D3187,0),MAX('DDD Model Calculations'!$D$20-AVERAGE('Weather Data'!D3186,'Weather Data'!D3188),0))</f>
        <v>0</v>
      </c>
      <c r="I3187">
        <f>IF(E3187&lt;&gt;"",MAX('DDD Model Calculations'!$D$20-'Weather Data'!E3187,0),MAX('DDD Model Calculations'!$D$20-AVERAGE('Weather Data'!E3186,'Weather Data'!E3188),0))</f>
        <v>0</v>
      </c>
      <c r="J3187">
        <f>IF(F3187&lt;&gt;"",MAX('DDD Model Calculations'!$D$20-'Weather Data'!F3187,0),MAX('DDD Model Calculations'!$D$20-AVERAGE('Weather Data'!F3186,'Weather Data'!F3188),0))</f>
        <v>1.2000007629394496</v>
      </c>
      <c r="K3187">
        <f>IF(G3187&lt;&gt;"",MAX('DDD Model Calculations'!$D$20-'Weather Data'!G3187,0),MAX('DDD Model Calculations'!$D$20-AVERAGE('Weather Data'!G3186,'Weather Data'!G3188),0))</f>
        <v>5.3999996185302699</v>
      </c>
      <c r="L3187" s="2">
        <f t="shared" si="245"/>
        <v>44825</v>
      </c>
      <c r="M3187">
        <f t="shared" si="246"/>
        <v>31803.000003501773</v>
      </c>
      <c r="N3187">
        <f t="shared" si="247"/>
        <v>33391.499989435077</v>
      </c>
      <c r="O3187">
        <f t="shared" si="248"/>
        <v>38490.80001462996</v>
      </c>
      <c r="P3187">
        <f t="shared" si="249"/>
        <v>47674.500001080334</v>
      </c>
    </row>
    <row r="3188" spans="1:16" x14ac:dyDescent="0.4">
      <c r="A3188" s="1">
        <v>2022</v>
      </c>
      <c r="B3188" s="1">
        <v>9</v>
      </c>
      <c r="C3188" s="1">
        <v>22</v>
      </c>
      <c r="D3188" s="1">
        <v>12.39999961853027</v>
      </c>
      <c r="E3188" s="1">
        <v>12.19999980926514</v>
      </c>
      <c r="F3188" s="1">
        <v>12.10000038146973</v>
      </c>
      <c r="G3188" s="1"/>
      <c r="H3188">
        <f>IF(D3188&lt;&gt;"",MAX('DDD Model Calculations'!$D$20-'Weather Data'!D3188,0),MAX('DDD Model Calculations'!$D$20-AVERAGE('Weather Data'!D3187,'Weather Data'!D3189),0))</f>
        <v>5.6000003814697301</v>
      </c>
      <c r="I3188">
        <f>IF(E3188&lt;&gt;"",MAX('DDD Model Calculations'!$D$20-'Weather Data'!E3188,0),MAX('DDD Model Calculations'!$D$20-AVERAGE('Weather Data'!E3187,'Weather Data'!E3189),0))</f>
        <v>5.8000001907348597</v>
      </c>
      <c r="J3188">
        <f>IF(F3188&lt;&gt;"",MAX('DDD Model Calculations'!$D$20-'Weather Data'!F3188,0),MAX('DDD Model Calculations'!$D$20-AVERAGE('Weather Data'!F3187,'Weather Data'!F3189),0))</f>
        <v>5.8999996185302699</v>
      </c>
      <c r="K3188">
        <f>IF(G3188&lt;&gt;"",MAX('DDD Model Calculations'!$D$20-'Weather Data'!G3188,0),MAX('DDD Model Calculations'!$D$20-AVERAGE('Weather Data'!G3187,'Weather Data'!G3189),0))</f>
        <v>7.4499998092651349</v>
      </c>
      <c r="L3188" s="2">
        <f t="shared" si="245"/>
        <v>44826</v>
      </c>
      <c r="M3188">
        <f t="shared" si="246"/>
        <v>31808.600003883243</v>
      </c>
      <c r="N3188">
        <f t="shared" si="247"/>
        <v>33397.299989625812</v>
      </c>
      <c r="O3188">
        <f t="shared" si="248"/>
        <v>38496.70001424849</v>
      </c>
      <c r="P3188">
        <f t="shared" si="249"/>
        <v>47681.950000889599</v>
      </c>
    </row>
    <row r="3189" spans="1:16" x14ac:dyDescent="0.4">
      <c r="A3189" s="1">
        <v>2022</v>
      </c>
      <c r="B3189" s="1">
        <v>9</v>
      </c>
      <c r="C3189" s="1">
        <v>23</v>
      </c>
      <c r="D3189" s="1">
        <v>10.80000019073486</v>
      </c>
      <c r="E3189" s="1">
        <v>9.8000001907348633</v>
      </c>
      <c r="F3189" s="1">
        <v>8.1999998092651367</v>
      </c>
      <c r="G3189" s="1">
        <v>8.5</v>
      </c>
      <c r="H3189">
        <f>IF(D3189&lt;&gt;"",MAX('DDD Model Calculations'!$D$20-'Weather Data'!D3189,0),MAX('DDD Model Calculations'!$D$20-AVERAGE('Weather Data'!D3188,'Weather Data'!D3190),0))</f>
        <v>7.1999998092651403</v>
      </c>
      <c r="I3189">
        <f>IF(E3189&lt;&gt;"",MAX('DDD Model Calculations'!$D$20-'Weather Data'!E3189,0),MAX('DDD Model Calculations'!$D$20-AVERAGE('Weather Data'!E3188,'Weather Data'!E3190),0))</f>
        <v>8.1999998092651367</v>
      </c>
      <c r="J3189">
        <f>IF(F3189&lt;&gt;"",MAX('DDD Model Calculations'!$D$20-'Weather Data'!F3189,0),MAX('DDD Model Calculations'!$D$20-AVERAGE('Weather Data'!F3188,'Weather Data'!F3190),0))</f>
        <v>9.8000001907348633</v>
      </c>
      <c r="K3189">
        <f>IF(G3189&lt;&gt;"",MAX('DDD Model Calculations'!$D$20-'Weather Data'!G3189,0),MAX('DDD Model Calculations'!$D$20-AVERAGE('Weather Data'!G3188,'Weather Data'!G3190),0))</f>
        <v>9.5</v>
      </c>
      <c r="L3189" s="2">
        <f t="shared" si="245"/>
        <v>44827</v>
      </c>
      <c r="M3189">
        <f t="shared" si="246"/>
        <v>31815.800003692508</v>
      </c>
      <c r="N3189">
        <f t="shared" si="247"/>
        <v>33405.499989435077</v>
      </c>
      <c r="O3189">
        <f t="shared" si="248"/>
        <v>38506.500014439225</v>
      </c>
      <c r="P3189">
        <f t="shared" si="249"/>
        <v>47691.450000889599</v>
      </c>
    </row>
    <row r="3190" spans="1:16" x14ac:dyDescent="0.4">
      <c r="A3190" s="1">
        <v>2022</v>
      </c>
      <c r="B3190" s="1">
        <v>9</v>
      </c>
      <c r="C3190" s="1">
        <v>24</v>
      </c>
      <c r="D3190" s="1">
        <v>12.19999980926514</v>
      </c>
      <c r="E3190" s="1">
        <v>11.10000038146973</v>
      </c>
      <c r="F3190" s="1">
        <v>11.19999980926514</v>
      </c>
      <c r="G3190" s="1">
        <v>11.30000019073486</v>
      </c>
      <c r="H3190">
        <f>IF(D3190&lt;&gt;"",MAX('DDD Model Calculations'!$D$20-'Weather Data'!D3190,0),MAX('DDD Model Calculations'!$D$20-AVERAGE('Weather Data'!D3189,'Weather Data'!D3191),0))</f>
        <v>5.8000001907348597</v>
      </c>
      <c r="I3190">
        <f>IF(E3190&lt;&gt;"",MAX('DDD Model Calculations'!$D$20-'Weather Data'!E3190,0),MAX('DDD Model Calculations'!$D$20-AVERAGE('Weather Data'!E3189,'Weather Data'!E3191),0))</f>
        <v>6.8999996185302699</v>
      </c>
      <c r="J3190">
        <f>IF(F3190&lt;&gt;"",MAX('DDD Model Calculations'!$D$20-'Weather Data'!F3190,0),MAX('DDD Model Calculations'!$D$20-AVERAGE('Weather Data'!F3189,'Weather Data'!F3191),0))</f>
        <v>6.8000001907348597</v>
      </c>
      <c r="K3190">
        <f>IF(G3190&lt;&gt;"",MAX('DDD Model Calculations'!$D$20-'Weather Data'!G3190,0),MAX('DDD Model Calculations'!$D$20-AVERAGE('Weather Data'!G3189,'Weather Data'!G3191),0))</f>
        <v>6.6999998092651403</v>
      </c>
      <c r="L3190" s="2">
        <f t="shared" si="245"/>
        <v>44828</v>
      </c>
      <c r="M3190">
        <f t="shared" si="246"/>
        <v>31821.600003883243</v>
      </c>
      <c r="N3190">
        <f t="shared" si="247"/>
        <v>33412.399989053607</v>
      </c>
      <c r="O3190">
        <f t="shared" si="248"/>
        <v>38513.30001462996</v>
      </c>
      <c r="P3190">
        <f t="shared" si="249"/>
        <v>47698.150000698864</v>
      </c>
    </row>
    <row r="3191" spans="1:16" x14ac:dyDescent="0.4">
      <c r="A3191" s="1">
        <v>2022</v>
      </c>
      <c r="B3191" s="1">
        <v>9</v>
      </c>
      <c r="C3191" s="1">
        <v>25</v>
      </c>
      <c r="D3191" s="1">
        <v>15.5</v>
      </c>
      <c r="E3191" s="1">
        <v>14.19999980926514</v>
      </c>
      <c r="F3191" s="1">
        <v>13.10000038146973</v>
      </c>
      <c r="G3191" s="1">
        <v>10.69999980926514</v>
      </c>
      <c r="H3191">
        <f>IF(D3191&lt;&gt;"",MAX('DDD Model Calculations'!$D$20-'Weather Data'!D3191,0),MAX('DDD Model Calculations'!$D$20-AVERAGE('Weather Data'!D3190,'Weather Data'!D3192),0))</f>
        <v>2.5</v>
      </c>
      <c r="I3191">
        <f>IF(E3191&lt;&gt;"",MAX('DDD Model Calculations'!$D$20-'Weather Data'!E3191,0),MAX('DDD Model Calculations'!$D$20-AVERAGE('Weather Data'!E3190,'Weather Data'!E3192),0))</f>
        <v>3.8000001907348597</v>
      </c>
      <c r="J3191">
        <f>IF(F3191&lt;&gt;"",MAX('DDD Model Calculations'!$D$20-'Weather Data'!F3191,0),MAX('DDD Model Calculations'!$D$20-AVERAGE('Weather Data'!F3190,'Weather Data'!F3192),0))</f>
        <v>4.8999996185302699</v>
      </c>
      <c r="K3191">
        <f>IF(G3191&lt;&gt;"",MAX('DDD Model Calculations'!$D$20-'Weather Data'!G3191,0),MAX('DDD Model Calculations'!$D$20-AVERAGE('Weather Data'!G3190,'Weather Data'!G3192),0))</f>
        <v>7.3000001907348597</v>
      </c>
      <c r="L3191" s="2">
        <f t="shared" si="245"/>
        <v>44829</v>
      </c>
      <c r="M3191">
        <f t="shared" si="246"/>
        <v>31824.100003883243</v>
      </c>
      <c r="N3191">
        <f t="shared" si="247"/>
        <v>33416.199989244342</v>
      </c>
      <c r="O3191">
        <f t="shared" si="248"/>
        <v>38518.20001424849</v>
      </c>
      <c r="P3191">
        <f t="shared" si="249"/>
        <v>47705.450000889599</v>
      </c>
    </row>
    <row r="3192" spans="1:16" x14ac:dyDescent="0.4">
      <c r="A3192" s="1">
        <v>2022</v>
      </c>
      <c r="B3192" s="1">
        <v>9</v>
      </c>
      <c r="C3192" s="1">
        <v>26</v>
      </c>
      <c r="D3192" s="1">
        <v>13.89999961853027</v>
      </c>
      <c r="E3192" s="1">
        <v>12.19999980926514</v>
      </c>
      <c r="F3192" s="1">
        <v>14.10000038146973</v>
      </c>
      <c r="G3192" s="1">
        <v>8.5</v>
      </c>
      <c r="H3192">
        <f>IF(D3192&lt;&gt;"",MAX('DDD Model Calculations'!$D$20-'Weather Data'!D3192,0),MAX('DDD Model Calculations'!$D$20-AVERAGE('Weather Data'!D3191,'Weather Data'!D3193),0))</f>
        <v>4.1000003814697301</v>
      </c>
      <c r="I3192">
        <f>IF(E3192&lt;&gt;"",MAX('DDD Model Calculations'!$D$20-'Weather Data'!E3192,0),MAX('DDD Model Calculations'!$D$20-AVERAGE('Weather Data'!E3191,'Weather Data'!E3193),0))</f>
        <v>5.8000001907348597</v>
      </c>
      <c r="J3192">
        <f>IF(F3192&lt;&gt;"",MAX('DDD Model Calculations'!$D$20-'Weather Data'!F3192,0),MAX('DDD Model Calculations'!$D$20-AVERAGE('Weather Data'!F3191,'Weather Data'!F3193),0))</f>
        <v>3.8999996185302699</v>
      </c>
      <c r="K3192">
        <f>IF(G3192&lt;&gt;"",MAX('DDD Model Calculations'!$D$20-'Weather Data'!G3192,0),MAX('DDD Model Calculations'!$D$20-AVERAGE('Weather Data'!G3191,'Weather Data'!G3193),0))</f>
        <v>9.5</v>
      </c>
      <c r="L3192" s="2">
        <f t="shared" si="245"/>
        <v>44830</v>
      </c>
      <c r="M3192">
        <f t="shared" si="246"/>
        <v>31828.200004264712</v>
      </c>
      <c r="N3192">
        <f t="shared" si="247"/>
        <v>33421.999989435077</v>
      </c>
      <c r="O3192">
        <f t="shared" si="248"/>
        <v>38522.100013867021</v>
      </c>
      <c r="P3192">
        <f t="shared" si="249"/>
        <v>47714.950000889599</v>
      </c>
    </row>
    <row r="3193" spans="1:16" x14ac:dyDescent="0.4">
      <c r="A3193" s="1">
        <v>2022</v>
      </c>
      <c r="B3193" s="1">
        <v>9</v>
      </c>
      <c r="C3193" s="1">
        <v>27</v>
      </c>
      <c r="D3193" s="1">
        <v>14.60000038146973</v>
      </c>
      <c r="E3193" s="1">
        <v>10.80000019073486</v>
      </c>
      <c r="F3193" s="1">
        <v>13</v>
      </c>
      <c r="G3193" s="1">
        <v>4.1999998092651367</v>
      </c>
      <c r="H3193">
        <f>IF(D3193&lt;&gt;"",MAX('DDD Model Calculations'!$D$20-'Weather Data'!D3193,0),MAX('DDD Model Calculations'!$D$20-AVERAGE('Weather Data'!D3192,'Weather Data'!D3194),0))</f>
        <v>3.3999996185302699</v>
      </c>
      <c r="I3193">
        <f>IF(E3193&lt;&gt;"",MAX('DDD Model Calculations'!$D$20-'Weather Data'!E3193,0),MAX('DDD Model Calculations'!$D$20-AVERAGE('Weather Data'!E3192,'Weather Data'!E3194),0))</f>
        <v>7.1999998092651403</v>
      </c>
      <c r="J3193">
        <f>IF(F3193&lt;&gt;"",MAX('DDD Model Calculations'!$D$20-'Weather Data'!F3193,0),MAX('DDD Model Calculations'!$D$20-AVERAGE('Weather Data'!F3192,'Weather Data'!F3194),0))</f>
        <v>5</v>
      </c>
      <c r="K3193">
        <f>IF(G3193&lt;&gt;"",MAX('DDD Model Calculations'!$D$20-'Weather Data'!G3193,0),MAX('DDD Model Calculations'!$D$20-AVERAGE('Weather Data'!G3192,'Weather Data'!G3194),0))</f>
        <v>13.800000190734863</v>
      </c>
      <c r="L3193" s="2">
        <f t="shared" si="245"/>
        <v>44831</v>
      </c>
      <c r="M3193">
        <f t="shared" si="246"/>
        <v>31831.600003883243</v>
      </c>
      <c r="N3193">
        <f t="shared" si="247"/>
        <v>33429.199989244342</v>
      </c>
      <c r="O3193">
        <f t="shared" si="248"/>
        <v>38527.100013867021</v>
      </c>
      <c r="P3193">
        <f t="shared" si="249"/>
        <v>47728.750001080334</v>
      </c>
    </row>
    <row r="3194" spans="1:16" x14ac:dyDescent="0.4">
      <c r="A3194" s="1">
        <v>2022</v>
      </c>
      <c r="B3194" s="1">
        <v>9</v>
      </c>
      <c r="C3194" s="1">
        <v>28</v>
      </c>
      <c r="D3194" s="1">
        <v>11.80000019073486</v>
      </c>
      <c r="E3194" s="1">
        <v>11.39999961853027</v>
      </c>
      <c r="F3194" s="1">
        <v>11.5</v>
      </c>
      <c r="G3194" s="1">
        <v>5.1999998092651367</v>
      </c>
      <c r="H3194">
        <f>IF(D3194&lt;&gt;"",MAX('DDD Model Calculations'!$D$20-'Weather Data'!D3194,0),MAX('DDD Model Calculations'!$D$20-AVERAGE('Weather Data'!D3193,'Weather Data'!D3195),0))</f>
        <v>6.1999998092651403</v>
      </c>
      <c r="I3194">
        <f>IF(E3194&lt;&gt;"",MAX('DDD Model Calculations'!$D$20-'Weather Data'!E3194,0),MAX('DDD Model Calculations'!$D$20-AVERAGE('Weather Data'!E3193,'Weather Data'!E3195),0))</f>
        <v>6.6000003814697301</v>
      </c>
      <c r="J3194">
        <f>IF(F3194&lt;&gt;"",MAX('DDD Model Calculations'!$D$20-'Weather Data'!F3194,0),MAX('DDD Model Calculations'!$D$20-AVERAGE('Weather Data'!F3193,'Weather Data'!F3195),0))</f>
        <v>6.5</v>
      </c>
      <c r="K3194">
        <f>IF(G3194&lt;&gt;"",MAX('DDD Model Calculations'!$D$20-'Weather Data'!G3194,0),MAX('DDD Model Calculations'!$D$20-AVERAGE('Weather Data'!G3193,'Weather Data'!G3195),0))</f>
        <v>12.800000190734863</v>
      </c>
      <c r="L3194" s="2">
        <f t="shared" si="245"/>
        <v>44832</v>
      </c>
      <c r="M3194">
        <f t="shared" si="246"/>
        <v>31837.800003692508</v>
      </c>
      <c r="N3194">
        <f t="shared" si="247"/>
        <v>33435.799989625812</v>
      </c>
      <c r="O3194">
        <f t="shared" si="248"/>
        <v>38533.600013867021</v>
      </c>
      <c r="P3194">
        <f t="shared" si="249"/>
        <v>47741.550001271069</v>
      </c>
    </row>
    <row r="3195" spans="1:16" x14ac:dyDescent="0.4">
      <c r="A3195" s="1">
        <v>2022</v>
      </c>
      <c r="B3195" s="1">
        <v>9</v>
      </c>
      <c r="C3195" s="1">
        <v>29</v>
      </c>
      <c r="D3195" s="1">
        <v>12.19999980926514</v>
      </c>
      <c r="E3195" s="1">
        <v>10.69999980926514</v>
      </c>
      <c r="F3195" s="1">
        <v>8.5</v>
      </c>
      <c r="G3195" s="1">
        <v>7.8000001907348633</v>
      </c>
      <c r="H3195">
        <f>IF(D3195&lt;&gt;"",MAX('DDD Model Calculations'!$D$20-'Weather Data'!D3195,0),MAX('DDD Model Calculations'!$D$20-AVERAGE('Weather Data'!D3194,'Weather Data'!D3196),0))</f>
        <v>5.8000001907348597</v>
      </c>
      <c r="I3195">
        <f>IF(E3195&lt;&gt;"",MAX('DDD Model Calculations'!$D$20-'Weather Data'!E3195,0),MAX('DDD Model Calculations'!$D$20-AVERAGE('Weather Data'!E3194,'Weather Data'!E3196),0))</f>
        <v>7.3000001907348597</v>
      </c>
      <c r="J3195">
        <f>IF(F3195&lt;&gt;"",MAX('DDD Model Calculations'!$D$20-'Weather Data'!F3195,0),MAX('DDD Model Calculations'!$D$20-AVERAGE('Weather Data'!F3194,'Weather Data'!F3196),0))</f>
        <v>9.5</v>
      </c>
      <c r="K3195">
        <f>IF(G3195&lt;&gt;"",MAX('DDD Model Calculations'!$D$20-'Weather Data'!G3195,0),MAX('DDD Model Calculations'!$D$20-AVERAGE('Weather Data'!G3194,'Weather Data'!G3196),0))</f>
        <v>10.199999809265137</v>
      </c>
      <c r="L3195" s="2">
        <f t="shared" si="245"/>
        <v>44833</v>
      </c>
      <c r="M3195">
        <f t="shared" si="246"/>
        <v>31843.600003883243</v>
      </c>
      <c r="N3195">
        <f t="shared" si="247"/>
        <v>33443.099989816546</v>
      </c>
      <c r="O3195">
        <f t="shared" si="248"/>
        <v>38543.100013867021</v>
      </c>
      <c r="P3195">
        <f t="shared" si="249"/>
        <v>47751.750001080334</v>
      </c>
    </row>
    <row r="3196" spans="1:16" x14ac:dyDescent="0.4">
      <c r="A3196" s="1">
        <v>2022</v>
      </c>
      <c r="B3196" s="1">
        <v>9</v>
      </c>
      <c r="C3196" s="1">
        <v>30</v>
      </c>
      <c r="D3196" s="1">
        <v>11.60000038146973</v>
      </c>
      <c r="E3196" s="1">
        <v>10.80000019073486</v>
      </c>
      <c r="F3196" s="1">
        <v>10.10000038146973</v>
      </c>
      <c r="G3196" s="1">
        <v>11</v>
      </c>
      <c r="H3196">
        <f>IF(D3196&lt;&gt;"",MAX('DDD Model Calculations'!$D$20-'Weather Data'!D3196,0),MAX('DDD Model Calculations'!$D$20-AVERAGE('Weather Data'!D3195,'Weather Data'!D3197),0))</f>
        <v>6.3999996185302699</v>
      </c>
      <c r="I3196">
        <f>IF(E3196&lt;&gt;"",MAX('DDD Model Calculations'!$D$20-'Weather Data'!E3196,0),MAX('DDD Model Calculations'!$D$20-AVERAGE('Weather Data'!E3195,'Weather Data'!E3197),0))</f>
        <v>7.1999998092651403</v>
      </c>
      <c r="J3196">
        <f>IF(F3196&lt;&gt;"",MAX('DDD Model Calculations'!$D$20-'Weather Data'!F3196,0),MAX('DDD Model Calculations'!$D$20-AVERAGE('Weather Data'!F3195,'Weather Data'!F3197),0))</f>
        <v>7.8999996185302699</v>
      </c>
      <c r="K3196">
        <f>IF(G3196&lt;&gt;"",MAX('DDD Model Calculations'!$D$20-'Weather Data'!G3196,0),MAX('DDD Model Calculations'!$D$20-AVERAGE('Weather Data'!G3195,'Weather Data'!G3197),0))</f>
        <v>7</v>
      </c>
      <c r="L3196" s="2">
        <f t="shared" si="245"/>
        <v>44834</v>
      </c>
      <c r="M3196">
        <f t="shared" si="246"/>
        <v>31850.000003501773</v>
      </c>
      <c r="N3196">
        <f t="shared" si="247"/>
        <v>33450.299989625812</v>
      </c>
      <c r="O3196">
        <f t="shared" si="248"/>
        <v>38551.000013485551</v>
      </c>
      <c r="P3196">
        <f t="shared" si="249"/>
        <v>47758.750001080334</v>
      </c>
    </row>
    <row r="3197" spans="1:16" x14ac:dyDescent="0.4">
      <c r="A3197" s="1">
        <v>2022</v>
      </c>
      <c r="B3197" s="1">
        <v>10</v>
      </c>
      <c r="C3197" s="1">
        <v>1</v>
      </c>
      <c r="D3197" s="1">
        <v>14.60000038146973</v>
      </c>
      <c r="E3197" s="1">
        <v>13</v>
      </c>
      <c r="F3197" s="1">
        <v>12.19999980926514</v>
      </c>
      <c r="G3197" s="1">
        <v>7.4000000953674316</v>
      </c>
      <c r="H3197">
        <f>IF(D3197&lt;&gt;"",MAX('DDD Model Calculations'!$D$20-'Weather Data'!D3197,0),MAX('DDD Model Calculations'!$D$20-AVERAGE('Weather Data'!D3196,'Weather Data'!D3198),0))</f>
        <v>3.3999996185302699</v>
      </c>
      <c r="I3197">
        <f>IF(E3197&lt;&gt;"",MAX('DDD Model Calculations'!$D$20-'Weather Data'!E3197,0),MAX('DDD Model Calculations'!$D$20-AVERAGE('Weather Data'!E3196,'Weather Data'!E3198),0))</f>
        <v>5</v>
      </c>
      <c r="J3197">
        <f>IF(F3197&lt;&gt;"",MAX('DDD Model Calculations'!$D$20-'Weather Data'!F3197,0),MAX('DDD Model Calculations'!$D$20-AVERAGE('Weather Data'!F3196,'Weather Data'!F3198),0))</f>
        <v>5.8000001907348597</v>
      </c>
      <c r="K3197">
        <f>IF(G3197&lt;&gt;"",MAX('DDD Model Calculations'!$D$20-'Weather Data'!G3197,0),MAX('DDD Model Calculations'!$D$20-AVERAGE('Weather Data'!G3196,'Weather Data'!G3198),0))</f>
        <v>10.599999904632568</v>
      </c>
      <c r="L3197" s="2">
        <f t="shared" si="245"/>
        <v>44835</v>
      </c>
      <c r="M3197">
        <f t="shared" si="246"/>
        <v>31853.400003120303</v>
      </c>
      <c r="N3197">
        <f t="shared" si="247"/>
        <v>33455.299989625812</v>
      </c>
      <c r="O3197">
        <f t="shared" si="248"/>
        <v>38556.800013676286</v>
      </c>
      <c r="P3197">
        <f t="shared" si="249"/>
        <v>47769.350000984967</v>
      </c>
    </row>
    <row r="3198" spans="1:16" x14ac:dyDescent="0.4">
      <c r="A3198" s="1">
        <v>2022</v>
      </c>
      <c r="B3198" s="1">
        <v>10</v>
      </c>
      <c r="C3198" s="1">
        <v>2</v>
      </c>
      <c r="D3198" s="1">
        <v>11.30000019073486</v>
      </c>
      <c r="E3198" s="1">
        <v>10.30000019073486</v>
      </c>
      <c r="F3198" s="1">
        <v>6.5</v>
      </c>
      <c r="G3198" s="1">
        <v>8.1000003814697266</v>
      </c>
      <c r="H3198">
        <f>IF(D3198&lt;&gt;"",MAX('DDD Model Calculations'!$D$20-'Weather Data'!D3198,0),MAX('DDD Model Calculations'!$D$20-AVERAGE('Weather Data'!D3197,'Weather Data'!D3199),0))</f>
        <v>6.6999998092651403</v>
      </c>
      <c r="I3198">
        <f>IF(E3198&lt;&gt;"",MAX('DDD Model Calculations'!$D$20-'Weather Data'!E3198,0),MAX('DDD Model Calculations'!$D$20-AVERAGE('Weather Data'!E3197,'Weather Data'!E3199),0))</f>
        <v>7.6999998092651403</v>
      </c>
      <c r="J3198">
        <f>IF(F3198&lt;&gt;"",MAX('DDD Model Calculations'!$D$20-'Weather Data'!F3198,0),MAX('DDD Model Calculations'!$D$20-AVERAGE('Weather Data'!F3197,'Weather Data'!F3199),0))</f>
        <v>11.5</v>
      </c>
      <c r="K3198">
        <f>IF(G3198&lt;&gt;"",MAX('DDD Model Calculations'!$D$20-'Weather Data'!G3198,0),MAX('DDD Model Calculations'!$D$20-AVERAGE('Weather Data'!G3197,'Weather Data'!G3199),0))</f>
        <v>9.8999996185302734</v>
      </c>
      <c r="L3198" s="2">
        <f t="shared" si="245"/>
        <v>44836</v>
      </c>
      <c r="M3198">
        <f t="shared" si="246"/>
        <v>31860.100002929568</v>
      </c>
      <c r="N3198">
        <f t="shared" si="247"/>
        <v>33462.999989435077</v>
      </c>
      <c r="O3198">
        <f t="shared" si="248"/>
        <v>38568.300013676286</v>
      </c>
      <c r="P3198">
        <f t="shared" si="249"/>
        <v>47779.250000603497</v>
      </c>
    </row>
    <row r="3199" spans="1:16" x14ac:dyDescent="0.4">
      <c r="A3199" s="1">
        <v>2022</v>
      </c>
      <c r="B3199" s="1">
        <v>10</v>
      </c>
      <c r="C3199" s="1">
        <v>3</v>
      </c>
      <c r="D3199" s="1">
        <v>9.5</v>
      </c>
      <c r="E3199" s="1">
        <v>9.6999998092651367</v>
      </c>
      <c r="F3199" s="1">
        <v>7.9000000953674316</v>
      </c>
      <c r="G3199" s="1">
        <v>12.39999961853027</v>
      </c>
      <c r="H3199">
        <f>IF(D3199&lt;&gt;"",MAX('DDD Model Calculations'!$D$20-'Weather Data'!D3199,0),MAX('DDD Model Calculations'!$D$20-AVERAGE('Weather Data'!D3198,'Weather Data'!D3200),0))</f>
        <v>8.5</v>
      </c>
      <c r="I3199">
        <f>IF(E3199&lt;&gt;"",MAX('DDD Model Calculations'!$D$20-'Weather Data'!E3199,0),MAX('DDD Model Calculations'!$D$20-AVERAGE('Weather Data'!E3198,'Weather Data'!E3200),0))</f>
        <v>8.3000001907348633</v>
      </c>
      <c r="J3199">
        <f>IF(F3199&lt;&gt;"",MAX('DDD Model Calculations'!$D$20-'Weather Data'!F3199,0),MAX('DDD Model Calculations'!$D$20-AVERAGE('Weather Data'!F3198,'Weather Data'!F3200),0))</f>
        <v>10.099999904632568</v>
      </c>
      <c r="K3199">
        <f>IF(G3199&lt;&gt;"",MAX('DDD Model Calculations'!$D$20-'Weather Data'!G3199,0),MAX('DDD Model Calculations'!$D$20-AVERAGE('Weather Data'!G3198,'Weather Data'!G3200),0))</f>
        <v>5.6000003814697301</v>
      </c>
      <c r="L3199" s="2">
        <f t="shared" si="245"/>
        <v>44837</v>
      </c>
      <c r="M3199">
        <f t="shared" si="246"/>
        <v>31868.600002929568</v>
      </c>
      <c r="N3199">
        <f t="shared" si="247"/>
        <v>33471.299989625812</v>
      </c>
      <c r="O3199">
        <f t="shared" si="248"/>
        <v>38578.400013580918</v>
      </c>
      <c r="P3199">
        <f t="shared" si="249"/>
        <v>47784.850000984967</v>
      </c>
    </row>
    <row r="3200" spans="1:16" x14ac:dyDescent="0.4">
      <c r="A3200" s="1">
        <v>2022</v>
      </c>
      <c r="B3200" s="1">
        <v>10</v>
      </c>
      <c r="C3200" s="1">
        <v>4</v>
      </c>
      <c r="D3200" s="1">
        <v>12.30000019073486</v>
      </c>
      <c r="E3200" s="1">
        <v>10.69999980926514</v>
      </c>
      <c r="F3200" s="1">
        <v>8.1999998092651367</v>
      </c>
      <c r="G3200" s="1">
        <v>14</v>
      </c>
      <c r="H3200">
        <f>IF(D3200&lt;&gt;"",MAX('DDD Model Calculations'!$D$20-'Weather Data'!D3200,0),MAX('DDD Model Calculations'!$D$20-AVERAGE('Weather Data'!D3199,'Weather Data'!D3201),0))</f>
        <v>5.6999998092651403</v>
      </c>
      <c r="I3200">
        <f>IF(E3200&lt;&gt;"",MAX('DDD Model Calculations'!$D$20-'Weather Data'!E3200,0),MAX('DDD Model Calculations'!$D$20-AVERAGE('Weather Data'!E3199,'Weather Data'!E3201),0))</f>
        <v>7.3000001907348597</v>
      </c>
      <c r="J3200">
        <f>IF(F3200&lt;&gt;"",MAX('DDD Model Calculations'!$D$20-'Weather Data'!F3200,0),MAX('DDD Model Calculations'!$D$20-AVERAGE('Weather Data'!F3199,'Weather Data'!F3201),0))</f>
        <v>9.8000001907348633</v>
      </c>
      <c r="K3200">
        <f>IF(G3200&lt;&gt;"",MAX('DDD Model Calculations'!$D$20-'Weather Data'!G3200,0),MAX('DDD Model Calculations'!$D$20-AVERAGE('Weather Data'!G3199,'Weather Data'!G3201),0))</f>
        <v>4</v>
      </c>
      <c r="L3200" s="2">
        <f t="shared" si="245"/>
        <v>44838</v>
      </c>
      <c r="M3200">
        <f t="shared" si="246"/>
        <v>31874.300002738833</v>
      </c>
      <c r="N3200">
        <f t="shared" si="247"/>
        <v>33478.599989816546</v>
      </c>
      <c r="O3200">
        <f t="shared" si="248"/>
        <v>38588.200013771653</v>
      </c>
      <c r="P3200">
        <f t="shared" si="249"/>
        <v>47788.850000984967</v>
      </c>
    </row>
    <row r="3201" spans="1:16" x14ac:dyDescent="0.4">
      <c r="A3201" s="1">
        <v>2022</v>
      </c>
      <c r="B3201" s="1">
        <v>10</v>
      </c>
      <c r="C3201" s="1">
        <v>5</v>
      </c>
      <c r="D3201" s="1">
        <v>15.5</v>
      </c>
      <c r="E3201" s="1">
        <v>14.30000019073486</v>
      </c>
      <c r="F3201" s="1">
        <v>11.89999961853027</v>
      </c>
      <c r="G3201" s="1">
        <v>15.39999961853027</v>
      </c>
      <c r="H3201">
        <f>IF(D3201&lt;&gt;"",MAX('DDD Model Calculations'!$D$20-'Weather Data'!D3201,0),MAX('DDD Model Calculations'!$D$20-AVERAGE('Weather Data'!D3200,'Weather Data'!D3202),0))</f>
        <v>2.5</v>
      </c>
      <c r="I3201">
        <f>IF(E3201&lt;&gt;"",MAX('DDD Model Calculations'!$D$20-'Weather Data'!E3201,0),MAX('DDD Model Calculations'!$D$20-AVERAGE('Weather Data'!E3200,'Weather Data'!E3202),0))</f>
        <v>3.6999998092651403</v>
      </c>
      <c r="J3201">
        <f>IF(F3201&lt;&gt;"",MAX('DDD Model Calculations'!$D$20-'Weather Data'!F3201,0),MAX('DDD Model Calculations'!$D$20-AVERAGE('Weather Data'!F3200,'Weather Data'!F3202),0))</f>
        <v>6.1000003814697301</v>
      </c>
      <c r="K3201">
        <f>IF(G3201&lt;&gt;"",MAX('DDD Model Calculations'!$D$20-'Weather Data'!G3201,0),MAX('DDD Model Calculations'!$D$20-AVERAGE('Weather Data'!G3200,'Weather Data'!G3202),0))</f>
        <v>2.6000003814697301</v>
      </c>
      <c r="L3201" s="2">
        <f t="shared" si="245"/>
        <v>44839</v>
      </c>
      <c r="M3201">
        <f t="shared" si="246"/>
        <v>31876.800002738833</v>
      </c>
      <c r="N3201">
        <f t="shared" si="247"/>
        <v>33482.299989625812</v>
      </c>
      <c r="O3201">
        <f t="shared" si="248"/>
        <v>38594.300014153123</v>
      </c>
      <c r="P3201">
        <f t="shared" si="249"/>
        <v>47791.450001366436</v>
      </c>
    </row>
    <row r="3202" spans="1:16" x14ac:dyDescent="0.4">
      <c r="A3202" s="1">
        <v>2022</v>
      </c>
      <c r="B3202" s="1">
        <v>10</v>
      </c>
      <c r="C3202" s="1">
        <v>6</v>
      </c>
      <c r="D3202" s="1">
        <v>18.20000076293945</v>
      </c>
      <c r="E3202" s="1">
        <v>16.29999923706055</v>
      </c>
      <c r="F3202" s="1">
        <v>15.60000038146973</v>
      </c>
      <c r="G3202" s="1">
        <v>5.5999999046325684</v>
      </c>
      <c r="H3202">
        <f>IF(D3202&lt;&gt;"",MAX('DDD Model Calculations'!$D$20-'Weather Data'!D3202,0),MAX('DDD Model Calculations'!$D$20-AVERAGE('Weather Data'!D3201,'Weather Data'!D3203),0))</f>
        <v>0</v>
      </c>
      <c r="I3202">
        <f>IF(E3202&lt;&gt;"",MAX('DDD Model Calculations'!$D$20-'Weather Data'!E3202,0),MAX('DDD Model Calculations'!$D$20-AVERAGE('Weather Data'!E3201,'Weather Data'!E3203),0))</f>
        <v>1.7000007629394496</v>
      </c>
      <c r="J3202">
        <f>IF(F3202&lt;&gt;"",MAX('DDD Model Calculations'!$D$20-'Weather Data'!F3202,0),MAX('DDD Model Calculations'!$D$20-AVERAGE('Weather Data'!F3201,'Weather Data'!F3203),0))</f>
        <v>2.3999996185302699</v>
      </c>
      <c r="K3202">
        <f>IF(G3202&lt;&gt;"",MAX('DDD Model Calculations'!$D$20-'Weather Data'!G3202,0),MAX('DDD Model Calculations'!$D$20-AVERAGE('Weather Data'!G3201,'Weather Data'!G3203),0))</f>
        <v>12.400000095367432</v>
      </c>
      <c r="L3202" s="2">
        <f t="shared" ref="L3202:L3265" si="250">DATE(A3202,B3202,C3202)</f>
        <v>44840</v>
      </c>
      <c r="M3202">
        <f t="shared" si="246"/>
        <v>31876.800002738833</v>
      </c>
      <c r="N3202">
        <f t="shared" si="247"/>
        <v>33483.999990388751</v>
      </c>
      <c r="O3202">
        <f t="shared" si="248"/>
        <v>38596.700013771653</v>
      </c>
      <c r="P3202">
        <f t="shared" si="249"/>
        <v>47803.850001461804</v>
      </c>
    </row>
    <row r="3203" spans="1:16" x14ac:dyDescent="0.4">
      <c r="A3203" s="1">
        <v>2022</v>
      </c>
      <c r="B3203" s="1">
        <v>10</v>
      </c>
      <c r="C3203" s="1">
        <v>7</v>
      </c>
      <c r="D3203" s="1">
        <v>7.5999999046325684</v>
      </c>
      <c r="E3203" s="1">
        <v>7.5999999046325684</v>
      </c>
      <c r="F3203" s="1">
        <v>7.1999998092651367</v>
      </c>
      <c r="G3203" s="1">
        <v>4.1999998092651367</v>
      </c>
      <c r="H3203">
        <f>IF(D3203&lt;&gt;"",MAX('DDD Model Calculations'!$D$20-'Weather Data'!D3203,0),MAX('DDD Model Calculations'!$D$20-AVERAGE('Weather Data'!D3202,'Weather Data'!D3204),0))</f>
        <v>10.400000095367432</v>
      </c>
      <c r="I3203">
        <f>IF(E3203&lt;&gt;"",MAX('DDD Model Calculations'!$D$20-'Weather Data'!E3203,0),MAX('DDD Model Calculations'!$D$20-AVERAGE('Weather Data'!E3202,'Weather Data'!E3204),0))</f>
        <v>10.400000095367432</v>
      </c>
      <c r="J3203">
        <f>IF(F3203&lt;&gt;"",MAX('DDD Model Calculations'!$D$20-'Weather Data'!F3203,0),MAX('DDD Model Calculations'!$D$20-AVERAGE('Weather Data'!F3202,'Weather Data'!F3204),0))</f>
        <v>10.800000190734863</v>
      </c>
      <c r="K3203">
        <f>IF(G3203&lt;&gt;"",MAX('DDD Model Calculations'!$D$20-'Weather Data'!G3203,0),MAX('DDD Model Calculations'!$D$20-AVERAGE('Weather Data'!G3202,'Weather Data'!G3204),0))</f>
        <v>13.800000190734863</v>
      </c>
      <c r="L3203" s="2">
        <f t="shared" si="250"/>
        <v>44841</v>
      </c>
      <c r="M3203">
        <f t="shared" ref="M3203:M3266" si="251">M3202+H3203</f>
        <v>31887.200002834201</v>
      </c>
      <c r="N3203">
        <f t="shared" ref="N3203:N3266" si="252">N3202+I3203</f>
        <v>33494.399990484118</v>
      </c>
      <c r="O3203">
        <f t="shared" ref="O3203:O3266" si="253">O3202+J3203</f>
        <v>38607.500013962388</v>
      </c>
      <c r="P3203">
        <f t="shared" ref="P3203:P3266" si="254">P3202+K3203</f>
        <v>47817.650001652539</v>
      </c>
    </row>
    <row r="3204" spans="1:16" x14ac:dyDescent="0.4">
      <c r="A3204" s="1">
        <v>2022</v>
      </c>
      <c r="B3204" s="1">
        <v>10</v>
      </c>
      <c r="C3204" s="1">
        <v>8</v>
      </c>
      <c r="D3204" s="1">
        <v>6.5</v>
      </c>
      <c r="E3204" s="1">
        <v>7</v>
      </c>
      <c r="F3204" s="1">
        <v>3.7000000476837158</v>
      </c>
      <c r="G3204" s="1">
        <v>7.0999999046325684</v>
      </c>
      <c r="H3204">
        <f>IF(D3204&lt;&gt;"",MAX('DDD Model Calculations'!$D$20-'Weather Data'!D3204,0),MAX('DDD Model Calculations'!$D$20-AVERAGE('Weather Data'!D3203,'Weather Data'!D3205),0))</f>
        <v>11.5</v>
      </c>
      <c r="I3204">
        <f>IF(E3204&lt;&gt;"",MAX('DDD Model Calculations'!$D$20-'Weather Data'!E3204,0),MAX('DDD Model Calculations'!$D$20-AVERAGE('Weather Data'!E3203,'Weather Data'!E3205),0))</f>
        <v>11</v>
      </c>
      <c r="J3204">
        <f>IF(F3204&lt;&gt;"",MAX('DDD Model Calculations'!$D$20-'Weather Data'!F3204,0),MAX('DDD Model Calculations'!$D$20-AVERAGE('Weather Data'!F3203,'Weather Data'!F3205),0))</f>
        <v>14.299999952316284</v>
      </c>
      <c r="K3204">
        <f>IF(G3204&lt;&gt;"",MAX('DDD Model Calculations'!$D$20-'Weather Data'!G3204,0),MAX('DDD Model Calculations'!$D$20-AVERAGE('Weather Data'!G3203,'Weather Data'!G3205),0))</f>
        <v>10.900000095367432</v>
      </c>
      <c r="L3204" s="2">
        <f t="shared" si="250"/>
        <v>44842</v>
      </c>
      <c r="M3204">
        <f t="shared" si="251"/>
        <v>31898.700002834201</v>
      </c>
      <c r="N3204">
        <f t="shared" si="252"/>
        <v>33505.399990484118</v>
      </c>
      <c r="O3204">
        <f t="shared" si="253"/>
        <v>38621.800013914704</v>
      </c>
      <c r="P3204">
        <f t="shared" si="254"/>
        <v>47828.550001747906</v>
      </c>
    </row>
    <row r="3205" spans="1:16" x14ac:dyDescent="0.4">
      <c r="A3205" s="1">
        <v>2022</v>
      </c>
      <c r="B3205" s="1">
        <v>10</v>
      </c>
      <c r="C3205" s="1">
        <v>9</v>
      </c>
      <c r="D3205" s="1">
        <v>10.69999980926514</v>
      </c>
      <c r="E3205" s="1">
        <v>11.10000038146973</v>
      </c>
      <c r="F3205" s="1">
        <v>5.9000000953674316</v>
      </c>
      <c r="G3205" s="1">
        <v>2.9000000953674321</v>
      </c>
      <c r="H3205">
        <f>IF(D3205&lt;&gt;"",MAX('DDD Model Calculations'!$D$20-'Weather Data'!D3205,0),MAX('DDD Model Calculations'!$D$20-AVERAGE('Weather Data'!D3204,'Weather Data'!D3206),0))</f>
        <v>7.3000001907348597</v>
      </c>
      <c r="I3205">
        <f>IF(E3205&lt;&gt;"",MAX('DDD Model Calculations'!$D$20-'Weather Data'!E3205,0),MAX('DDD Model Calculations'!$D$20-AVERAGE('Weather Data'!E3204,'Weather Data'!E3206),0))</f>
        <v>6.8999996185302699</v>
      </c>
      <c r="J3205">
        <f>IF(F3205&lt;&gt;"",MAX('DDD Model Calculations'!$D$20-'Weather Data'!F3205,0),MAX('DDD Model Calculations'!$D$20-AVERAGE('Weather Data'!F3204,'Weather Data'!F3206),0))</f>
        <v>12.099999904632568</v>
      </c>
      <c r="K3205">
        <f>IF(G3205&lt;&gt;"",MAX('DDD Model Calculations'!$D$20-'Weather Data'!G3205,0),MAX('DDD Model Calculations'!$D$20-AVERAGE('Weather Data'!G3204,'Weather Data'!G3206),0))</f>
        <v>15.099999904632568</v>
      </c>
      <c r="L3205" s="2">
        <f t="shared" si="250"/>
        <v>44843</v>
      </c>
      <c r="M3205">
        <f t="shared" si="251"/>
        <v>31906.000003024936</v>
      </c>
      <c r="N3205">
        <f t="shared" si="252"/>
        <v>33512.299990102649</v>
      </c>
      <c r="O3205">
        <f t="shared" si="253"/>
        <v>38633.900013819337</v>
      </c>
      <c r="P3205">
        <f t="shared" si="254"/>
        <v>47843.650001652539</v>
      </c>
    </row>
    <row r="3206" spans="1:16" x14ac:dyDescent="0.4">
      <c r="A3206" s="1">
        <v>2022</v>
      </c>
      <c r="B3206" s="1">
        <v>10</v>
      </c>
      <c r="C3206" s="1">
        <v>10</v>
      </c>
      <c r="D3206" s="1">
        <v>11</v>
      </c>
      <c r="E3206" s="1">
        <v>9.6000003814697266</v>
      </c>
      <c r="F3206" s="1">
        <v>6.0999999046325684</v>
      </c>
      <c r="G3206" s="1">
        <v>5.5</v>
      </c>
      <c r="H3206">
        <f>IF(D3206&lt;&gt;"",MAX('DDD Model Calculations'!$D$20-'Weather Data'!D3206,0),MAX('DDD Model Calculations'!$D$20-AVERAGE('Weather Data'!D3205,'Weather Data'!D3207),0))</f>
        <v>7</v>
      </c>
      <c r="I3206">
        <f>IF(E3206&lt;&gt;"",MAX('DDD Model Calculations'!$D$20-'Weather Data'!E3206,0),MAX('DDD Model Calculations'!$D$20-AVERAGE('Weather Data'!E3205,'Weather Data'!E3207),0))</f>
        <v>8.3999996185302734</v>
      </c>
      <c r="J3206">
        <f>IF(F3206&lt;&gt;"",MAX('DDD Model Calculations'!$D$20-'Weather Data'!F3206,0),MAX('DDD Model Calculations'!$D$20-AVERAGE('Weather Data'!F3205,'Weather Data'!F3207),0))</f>
        <v>11.900000095367432</v>
      </c>
      <c r="K3206">
        <f>IF(G3206&lt;&gt;"",MAX('DDD Model Calculations'!$D$20-'Weather Data'!G3206,0),MAX('DDD Model Calculations'!$D$20-AVERAGE('Weather Data'!G3205,'Weather Data'!G3207),0))</f>
        <v>12.5</v>
      </c>
      <c r="L3206" s="2">
        <f t="shared" si="250"/>
        <v>44844</v>
      </c>
      <c r="M3206">
        <f t="shared" si="251"/>
        <v>31913.000003024936</v>
      </c>
      <c r="N3206">
        <f t="shared" si="252"/>
        <v>33520.699989721179</v>
      </c>
      <c r="O3206">
        <f t="shared" si="253"/>
        <v>38645.800013914704</v>
      </c>
      <c r="P3206">
        <f t="shared" si="254"/>
        <v>47856.150001652539</v>
      </c>
    </row>
    <row r="3207" spans="1:16" x14ac:dyDescent="0.4">
      <c r="A3207" s="1">
        <v>2022</v>
      </c>
      <c r="B3207" s="1">
        <v>10</v>
      </c>
      <c r="C3207" s="1">
        <v>11</v>
      </c>
      <c r="D3207" s="1">
        <v>13.69999980926514</v>
      </c>
      <c r="E3207" s="1">
        <v>13.5</v>
      </c>
      <c r="F3207" s="1">
        <v>9.3000001907348633</v>
      </c>
      <c r="G3207" s="1">
        <v>9.5</v>
      </c>
      <c r="H3207">
        <f>IF(D3207&lt;&gt;"",MAX('DDD Model Calculations'!$D$20-'Weather Data'!D3207,0),MAX('DDD Model Calculations'!$D$20-AVERAGE('Weather Data'!D3206,'Weather Data'!D3208),0))</f>
        <v>4.3000001907348597</v>
      </c>
      <c r="I3207">
        <f>IF(E3207&lt;&gt;"",MAX('DDD Model Calculations'!$D$20-'Weather Data'!E3207,0),MAX('DDD Model Calculations'!$D$20-AVERAGE('Weather Data'!E3206,'Weather Data'!E3208),0))</f>
        <v>4.5</v>
      </c>
      <c r="J3207">
        <f>IF(F3207&lt;&gt;"",MAX('DDD Model Calculations'!$D$20-'Weather Data'!F3207,0),MAX('DDD Model Calculations'!$D$20-AVERAGE('Weather Data'!F3206,'Weather Data'!F3208),0))</f>
        <v>8.6999998092651367</v>
      </c>
      <c r="K3207">
        <f>IF(G3207&lt;&gt;"",MAX('DDD Model Calculations'!$D$20-'Weather Data'!G3207,0),MAX('DDD Model Calculations'!$D$20-AVERAGE('Weather Data'!G3206,'Weather Data'!G3208),0))</f>
        <v>8.5</v>
      </c>
      <c r="L3207" s="2">
        <f t="shared" si="250"/>
        <v>44845</v>
      </c>
      <c r="M3207">
        <f t="shared" si="251"/>
        <v>31917.300003215671</v>
      </c>
      <c r="N3207">
        <f t="shared" si="252"/>
        <v>33525.199989721179</v>
      </c>
      <c r="O3207">
        <f t="shared" si="253"/>
        <v>38654.500013723969</v>
      </c>
      <c r="P3207">
        <f t="shared" si="254"/>
        <v>47864.650001652539</v>
      </c>
    </row>
    <row r="3208" spans="1:16" x14ac:dyDescent="0.4">
      <c r="A3208" s="1">
        <v>2022</v>
      </c>
      <c r="B3208" s="1">
        <v>10</v>
      </c>
      <c r="C3208" s="1">
        <v>12</v>
      </c>
      <c r="D3208" s="1">
        <v>16.89999961853027</v>
      </c>
      <c r="E3208" s="1">
        <v>16.89999961853027</v>
      </c>
      <c r="F3208" s="1">
        <v>11.60000038146973</v>
      </c>
      <c r="G3208" s="1">
        <v>10.19999980926514</v>
      </c>
      <c r="H3208">
        <f>IF(D3208&lt;&gt;"",MAX('DDD Model Calculations'!$D$20-'Weather Data'!D3208,0),MAX('DDD Model Calculations'!$D$20-AVERAGE('Weather Data'!D3207,'Weather Data'!D3209),0))</f>
        <v>1.1000003814697301</v>
      </c>
      <c r="I3208">
        <f>IF(E3208&lt;&gt;"",MAX('DDD Model Calculations'!$D$20-'Weather Data'!E3208,0),MAX('DDD Model Calculations'!$D$20-AVERAGE('Weather Data'!E3207,'Weather Data'!E3209),0))</f>
        <v>1.1000003814697301</v>
      </c>
      <c r="J3208">
        <f>IF(F3208&lt;&gt;"",MAX('DDD Model Calculations'!$D$20-'Weather Data'!F3208,0),MAX('DDD Model Calculations'!$D$20-AVERAGE('Weather Data'!F3207,'Weather Data'!F3209),0))</f>
        <v>6.3999996185302699</v>
      </c>
      <c r="K3208">
        <f>IF(G3208&lt;&gt;"",MAX('DDD Model Calculations'!$D$20-'Weather Data'!G3208,0),MAX('DDD Model Calculations'!$D$20-AVERAGE('Weather Data'!G3207,'Weather Data'!G3209),0))</f>
        <v>7.8000001907348597</v>
      </c>
      <c r="L3208" s="2">
        <f t="shared" si="250"/>
        <v>44846</v>
      </c>
      <c r="M3208">
        <f t="shared" si="251"/>
        <v>31918.40000359714</v>
      </c>
      <c r="N3208">
        <f t="shared" si="252"/>
        <v>33526.299990102649</v>
      </c>
      <c r="O3208">
        <f t="shared" si="253"/>
        <v>38660.9000133425</v>
      </c>
      <c r="P3208">
        <f t="shared" si="254"/>
        <v>47872.450001843274</v>
      </c>
    </row>
    <row r="3209" spans="1:16" x14ac:dyDescent="0.4">
      <c r="A3209" s="1">
        <v>2022</v>
      </c>
      <c r="B3209" s="1">
        <v>10</v>
      </c>
      <c r="C3209" s="1">
        <v>13</v>
      </c>
      <c r="D3209" s="1">
        <v>11.19999980926514</v>
      </c>
      <c r="E3209" s="1">
        <v>9.6999998092651367</v>
      </c>
      <c r="F3209" s="1">
        <v>13.10000038146973</v>
      </c>
      <c r="G3209" s="1">
        <v>3.2000000476837158</v>
      </c>
      <c r="H3209">
        <f>IF(D3209&lt;&gt;"",MAX('DDD Model Calculations'!$D$20-'Weather Data'!D3209,0),MAX('DDD Model Calculations'!$D$20-AVERAGE('Weather Data'!D3208,'Weather Data'!D3210),0))</f>
        <v>6.8000001907348597</v>
      </c>
      <c r="I3209">
        <f>IF(E3209&lt;&gt;"",MAX('DDD Model Calculations'!$D$20-'Weather Data'!E3209,0),MAX('DDD Model Calculations'!$D$20-AVERAGE('Weather Data'!E3208,'Weather Data'!E3210),0))</f>
        <v>8.3000001907348633</v>
      </c>
      <c r="J3209">
        <f>IF(F3209&lt;&gt;"",MAX('DDD Model Calculations'!$D$20-'Weather Data'!F3209,0),MAX('DDD Model Calculations'!$D$20-AVERAGE('Weather Data'!F3208,'Weather Data'!F3210),0))</f>
        <v>4.8999996185302699</v>
      </c>
      <c r="K3209">
        <f>IF(G3209&lt;&gt;"",MAX('DDD Model Calculations'!$D$20-'Weather Data'!G3209,0),MAX('DDD Model Calculations'!$D$20-AVERAGE('Weather Data'!G3208,'Weather Data'!G3210),0))</f>
        <v>14.799999952316284</v>
      </c>
      <c r="L3209" s="2">
        <f t="shared" si="250"/>
        <v>44847</v>
      </c>
      <c r="M3209">
        <f t="shared" si="251"/>
        <v>31925.200003787875</v>
      </c>
      <c r="N3209">
        <f t="shared" si="252"/>
        <v>33534.599990293384</v>
      </c>
      <c r="O3209">
        <f t="shared" si="253"/>
        <v>38665.80001296103</v>
      </c>
      <c r="P3209">
        <f t="shared" si="254"/>
        <v>47887.25000179559</v>
      </c>
    </row>
    <row r="3210" spans="1:16" x14ac:dyDescent="0.4">
      <c r="A3210" s="1">
        <v>2022</v>
      </c>
      <c r="B3210" s="1">
        <v>10</v>
      </c>
      <c r="C3210" s="1">
        <v>14</v>
      </c>
      <c r="D3210" s="1">
        <v>10.19999980926514</v>
      </c>
      <c r="E3210" s="1">
        <v>7.8000001907348633</v>
      </c>
      <c r="F3210" s="1">
        <v>10.19999980926514</v>
      </c>
      <c r="G3210" s="1">
        <v>1</v>
      </c>
      <c r="H3210">
        <f>IF(D3210&lt;&gt;"",MAX('DDD Model Calculations'!$D$20-'Weather Data'!D3210,0),MAX('DDD Model Calculations'!$D$20-AVERAGE('Weather Data'!D3209,'Weather Data'!D3211),0))</f>
        <v>7.8000001907348597</v>
      </c>
      <c r="I3210">
        <f>IF(E3210&lt;&gt;"",MAX('DDD Model Calculations'!$D$20-'Weather Data'!E3210,0),MAX('DDD Model Calculations'!$D$20-AVERAGE('Weather Data'!E3209,'Weather Data'!E3211),0))</f>
        <v>10.199999809265137</v>
      </c>
      <c r="J3210">
        <f>IF(F3210&lt;&gt;"",MAX('DDD Model Calculations'!$D$20-'Weather Data'!F3210,0),MAX('DDD Model Calculations'!$D$20-AVERAGE('Weather Data'!F3209,'Weather Data'!F3211),0))</f>
        <v>7.8000001907348597</v>
      </c>
      <c r="K3210">
        <f>IF(G3210&lt;&gt;"",MAX('DDD Model Calculations'!$D$20-'Weather Data'!G3210,0),MAX('DDD Model Calculations'!$D$20-AVERAGE('Weather Data'!G3209,'Weather Data'!G3211),0))</f>
        <v>17</v>
      </c>
      <c r="L3210" s="2">
        <f t="shared" si="250"/>
        <v>44848</v>
      </c>
      <c r="M3210">
        <f t="shared" si="251"/>
        <v>31933.00000397861</v>
      </c>
      <c r="N3210">
        <f t="shared" si="252"/>
        <v>33544.799990102649</v>
      </c>
      <c r="O3210">
        <f t="shared" si="253"/>
        <v>38673.600013151765</v>
      </c>
      <c r="P3210">
        <f t="shared" si="254"/>
        <v>47904.25000179559</v>
      </c>
    </row>
    <row r="3211" spans="1:16" x14ac:dyDescent="0.4">
      <c r="A3211" s="1">
        <v>2022</v>
      </c>
      <c r="B3211" s="1">
        <v>10</v>
      </c>
      <c r="C3211" s="1">
        <v>15</v>
      </c>
      <c r="D3211" s="1">
        <v>9.6000003814697266</v>
      </c>
      <c r="E3211" s="1">
        <v>9</v>
      </c>
      <c r="F3211" s="1">
        <v>9.8000001907348633</v>
      </c>
      <c r="G3211" s="1">
        <v>3.2000000476837158</v>
      </c>
      <c r="H3211">
        <f>IF(D3211&lt;&gt;"",MAX('DDD Model Calculations'!$D$20-'Weather Data'!D3211,0),MAX('DDD Model Calculations'!$D$20-AVERAGE('Weather Data'!D3210,'Weather Data'!D3212),0))</f>
        <v>8.3999996185302734</v>
      </c>
      <c r="I3211">
        <f>IF(E3211&lt;&gt;"",MAX('DDD Model Calculations'!$D$20-'Weather Data'!E3211,0),MAX('DDD Model Calculations'!$D$20-AVERAGE('Weather Data'!E3210,'Weather Data'!E3212),0))</f>
        <v>9</v>
      </c>
      <c r="J3211">
        <f>IF(F3211&lt;&gt;"",MAX('DDD Model Calculations'!$D$20-'Weather Data'!F3211,0),MAX('DDD Model Calculations'!$D$20-AVERAGE('Weather Data'!F3210,'Weather Data'!F3212),0))</f>
        <v>8.1999998092651367</v>
      </c>
      <c r="K3211">
        <f>IF(G3211&lt;&gt;"",MAX('DDD Model Calculations'!$D$20-'Weather Data'!G3211,0),MAX('DDD Model Calculations'!$D$20-AVERAGE('Weather Data'!G3210,'Weather Data'!G3212),0))</f>
        <v>14.799999952316284</v>
      </c>
      <c r="L3211" s="2">
        <f t="shared" si="250"/>
        <v>44849</v>
      </c>
      <c r="M3211">
        <f t="shared" si="251"/>
        <v>31941.40000359714</v>
      </c>
      <c r="N3211">
        <f t="shared" si="252"/>
        <v>33553.799990102649</v>
      </c>
      <c r="O3211">
        <f t="shared" si="253"/>
        <v>38681.80001296103</v>
      </c>
      <c r="P3211">
        <f t="shared" si="254"/>
        <v>47919.050001747906</v>
      </c>
    </row>
    <row r="3212" spans="1:16" x14ac:dyDescent="0.4">
      <c r="A3212" s="1">
        <v>2022</v>
      </c>
      <c r="B3212" s="1">
        <v>10</v>
      </c>
      <c r="C3212" s="1">
        <v>16</v>
      </c>
      <c r="D3212" s="1">
        <v>11.30000019073486</v>
      </c>
      <c r="E3212" s="1">
        <v>8.8000001907348633</v>
      </c>
      <c r="F3212" s="1">
        <v>8</v>
      </c>
      <c r="G3212" s="1">
        <v>3.0999999046325679</v>
      </c>
      <c r="H3212">
        <f>IF(D3212&lt;&gt;"",MAX('DDD Model Calculations'!$D$20-'Weather Data'!D3212,0),MAX('DDD Model Calculations'!$D$20-AVERAGE('Weather Data'!D3211,'Weather Data'!D3213),0))</f>
        <v>6.6999998092651403</v>
      </c>
      <c r="I3212">
        <f>IF(E3212&lt;&gt;"",MAX('DDD Model Calculations'!$D$20-'Weather Data'!E3212,0),MAX('DDD Model Calculations'!$D$20-AVERAGE('Weather Data'!E3211,'Weather Data'!E3213),0))</f>
        <v>9.1999998092651367</v>
      </c>
      <c r="J3212">
        <f>IF(F3212&lt;&gt;"",MAX('DDD Model Calculations'!$D$20-'Weather Data'!F3212,0),MAX('DDD Model Calculations'!$D$20-AVERAGE('Weather Data'!F3211,'Weather Data'!F3213),0))</f>
        <v>10</v>
      </c>
      <c r="K3212">
        <f>IF(G3212&lt;&gt;"",MAX('DDD Model Calculations'!$D$20-'Weather Data'!G3212,0),MAX('DDD Model Calculations'!$D$20-AVERAGE('Weather Data'!G3211,'Weather Data'!G3213),0))</f>
        <v>14.900000095367432</v>
      </c>
      <c r="L3212" s="2">
        <f t="shared" si="250"/>
        <v>44850</v>
      </c>
      <c r="M3212">
        <f t="shared" si="251"/>
        <v>31948.100003406405</v>
      </c>
      <c r="N3212">
        <f t="shared" si="252"/>
        <v>33562.999989911914</v>
      </c>
      <c r="O3212">
        <f t="shared" si="253"/>
        <v>38691.80001296103</v>
      </c>
      <c r="P3212">
        <f t="shared" si="254"/>
        <v>47933.950001843274</v>
      </c>
    </row>
    <row r="3213" spans="1:16" x14ac:dyDescent="0.4">
      <c r="A3213" s="1">
        <v>2022</v>
      </c>
      <c r="B3213" s="1">
        <v>10</v>
      </c>
      <c r="C3213" s="1">
        <v>17</v>
      </c>
      <c r="D3213" s="1">
        <v>6.6999998092651367</v>
      </c>
      <c r="E3213" s="1">
        <v>5.6999998092651367</v>
      </c>
      <c r="F3213" s="1">
        <v>7.5999999046325684</v>
      </c>
      <c r="G3213" s="1">
        <v>0</v>
      </c>
      <c r="H3213">
        <f>IF(D3213&lt;&gt;"",MAX('DDD Model Calculations'!$D$20-'Weather Data'!D3213,0),MAX('DDD Model Calculations'!$D$20-AVERAGE('Weather Data'!D3212,'Weather Data'!D3214),0))</f>
        <v>11.300000190734863</v>
      </c>
      <c r="I3213">
        <f>IF(E3213&lt;&gt;"",MAX('DDD Model Calculations'!$D$20-'Weather Data'!E3213,0),MAX('DDD Model Calculations'!$D$20-AVERAGE('Weather Data'!E3212,'Weather Data'!E3214),0))</f>
        <v>12.300000190734863</v>
      </c>
      <c r="J3213">
        <f>IF(F3213&lt;&gt;"",MAX('DDD Model Calculations'!$D$20-'Weather Data'!F3213,0),MAX('DDD Model Calculations'!$D$20-AVERAGE('Weather Data'!F3212,'Weather Data'!F3214),0))</f>
        <v>10.400000095367432</v>
      </c>
      <c r="K3213">
        <f>IF(G3213&lt;&gt;"",MAX('DDD Model Calculations'!$D$20-'Weather Data'!G3213,0),MAX('DDD Model Calculations'!$D$20-AVERAGE('Weather Data'!G3212,'Weather Data'!G3214),0))</f>
        <v>18</v>
      </c>
      <c r="L3213" s="2">
        <f t="shared" si="250"/>
        <v>44851</v>
      </c>
      <c r="M3213">
        <f t="shared" si="251"/>
        <v>31959.40000359714</v>
      </c>
      <c r="N3213">
        <f t="shared" si="252"/>
        <v>33575.299990102649</v>
      </c>
      <c r="O3213">
        <f t="shared" si="253"/>
        <v>38702.200013056397</v>
      </c>
      <c r="P3213">
        <f t="shared" si="254"/>
        <v>47951.950001843274</v>
      </c>
    </row>
    <row r="3214" spans="1:16" x14ac:dyDescent="0.4">
      <c r="A3214" s="1">
        <v>2022</v>
      </c>
      <c r="B3214" s="1">
        <v>10</v>
      </c>
      <c r="C3214" s="1">
        <v>18</v>
      </c>
      <c r="D3214" s="1">
        <v>5.1999998092651367</v>
      </c>
      <c r="E3214" s="1">
        <v>4</v>
      </c>
      <c r="F3214" s="1">
        <v>6</v>
      </c>
      <c r="G3214" s="1">
        <v>1.799999952316284</v>
      </c>
      <c r="H3214">
        <f>IF(D3214&lt;&gt;"",MAX('DDD Model Calculations'!$D$20-'Weather Data'!D3214,0),MAX('DDD Model Calculations'!$D$20-AVERAGE('Weather Data'!D3213,'Weather Data'!D3215),0))</f>
        <v>12.800000190734863</v>
      </c>
      <c r="I3214">
        <f>IF(E3214&lt;&gt;"",MAX('DDD Model Calculations'!$D$20-'Weather Data'!E3214,0),MAX('DDD Model Calculations'!$D$20-AVERAGE('Weather Data'!E3213,'Weather Data'!E3215),0))</f>
        <v>14</v>
      </c>
      <c r="J3214">
        <f>IF(F3214&lt;&gt;"",MAX('DDD Model Calculations'!$D$20-'Weather Data'!F3214,0),MAX('DDD Model Calculations'!$D$20-AVERAGE('Weather Data'!F3213,'Weather Data'!F3215),0))</f>
        <v>12</v>
      </c>
      <c r="K3214">
        <f>IF(G3214&lt;&gt;"",MAX('DDD Model Calculations'!$D$20-'Weather Data'!G3214,0),MAX('DDD Model Calculations'!$D$20-AVERAGE('Weather Data'!G3213,'Weather Data'!G3215),0))</f>
        <v>16.200000047683716</v>
      </c>
      <c r="L3214" s="2">
        <f t="shared" si="250"/>
        <v>44852</v>
      </c>
      <c r="M3214">
        <f t="shared" si="251"/>
        <v>31972.200003787875</v>
      </c>
      <c r="N3214">
        <f t="shared" si="252"/>
        <v>33589.299990102649</v>
      </c>
      <c r="O3214">
        <f t="shared" si="253"/>
        <v>38714.200013056397</v>
      </c>
      <c r="P3214">
        <f t="shared" si="254"/>
        <v>47968.150001890957</v>
      </c>
    </row>
    <row r="3215" spans="1:16" x14ac:dyDescent="0.4">
      <c r="A3215" s="1">
        <v>2022</v>
      </c>
      <c r="B3215" s="1">
        <v>10</v>
      </c>
      <c r="C3215" s="1">
        <v>19</v>
      </c>
      <c r="D3215" s="1">
        <v>6.5</v>
      </c>
      <c r="E3215" s="1">
        <v>3.2000000476837158</v>
      </c>
      <c r="F3215" s="1">
        <v>4</v>
      </c>
      <c r="G3215" s="1">
        <v>3.4000000953674321</v>
      </c>
      <c r="H3215">
        <f>IF(D3215&lt;&gt;"",MAX('DDD Model Calculations'!$D$20-'Weather Data'!D3215,0),MAX('DDD Model Calculations'!$D$20-AVERAGE('Weather Data'!D3214,'Weather Data'!D3216),0))</f>
        <v>11.5</v>
      </c>
      <c r="I3215">
        <f>IF(E3215&lt;&gt;"",MAX('DDD Model Calculations'!$D$20-'Weather Data'!E3215,0),MAX('DDD Model Calculations'!$D$20-AVERAGE('Weather Data'!E3214,'Weather Data'!E3216),0))</f>
        <v>14.799999952316284</v>
      </c>
      <c r="J3215">
        <f>IF(F3215&lt;&gt;"",MAX('DDD Model Calculations'!$D$20-'Weather Data'!F3215,0),MAX('DDD Model Calculations'!$D$20-AVERAGE('Weather Data'!F3214,'Weather Data'!F3216),0))</f>
        <v>14</v>
      </c>
      <c r="K3215">
        <f>IF(G3215&lt;&gt;"",MAX('DDD Model Calculations'!$D$20-'Weather Data'!G3215,0),MAX('DDD Model Calculations'!$D$20-AVERAGE('Weather Data'!G3214,'Weather Data'!G3216),0))</f>
        <v>14.599999904632568</v>
      </c>
      <c r="L3215" s="2">
        <f t="shared" si="250"/>
        <v>44853</v>
      </c>
      <c r="M3215">
        <f t="shared" si="251"/>
        <v>31983.700003787875</v>
      </c>
      <c r="N3215">
        <f t="shared" si="252"/>
        <v>33604.099990054965</v>
      </c>
      <c r="O3215">
        <f t="shared" si="253"/>
        <v>38728.200013056397</v>
      </c>
      <c r="P3215">
        <f t="shared" si="254"/>
        <v>47982.75000179559</v>
      </c>
    </row>
    <row r="3216" spans="1:16" x14ac:dyDescent="0.4">
      <c r="A3216" s="1">
        <v>2022</v>
      </c>
      <c r="B3216" s="1">
        <v>10</v>
      </c>
      <c r="C3216" s="1">
        <v>20</v>
      </c>
      <c r="D3216" s="1">
        <v>4</v>
      </c>
      <c r="E3216" s="1">
        <v>0.80000001192092896</v>
      </c>
      <c r="F3216" s="1">
        <v>5.9000000953674316</v>
      </c>
      <c r="G3216" s="1">
        <v>4</v>
      </c>
      <c r="H3216">
        <f>IF(D3216&lt;&gt;"",MAX('DDD Model Calculations'!$D$20-'Weather Data'!D3216,0),MAX('DDD Model Calculations'!$D$20-AVERAGE('Weather Data'!D3215,'Weather Data'!D3217),0))</f>
        <v>14</v>
      </c>
      <c r="I3216">
        <f>IF(E3216&lt;&gt;"",MAX('DDD Model Calculations'!$D$20-'Weather Data'!E3216,0),MAX('DDD Model Calculations'!$D$20-AVERAGE('Weather Data'!E3215,'Weather Data'!E3217),0))</f>
        <v>17.199999988079071</v>
      </c>
      <c r="J3216">
        <f>IF(F3216&lt;&gt;"",MAX('DDD Model Calculations'!$D$20-'Weather Data'!F3216,0),MAX('DDD Model Calculations'!$D$20-AVERAGE('Weather Data'!F3215,'Weather Data'!F3217),0))</f>
        <v>12.099999904632568</v>
      </c>
      <c r="K3216">
        <f>IF(G3216&lt;&gt;"",MAX('DDD Model Calculations'!$D$20-'Weather Data'!G3216,0),MAX('DDD Model Calculations'!$D$20-AVERAGE('Weather Data'!G3215,'Weather Data'!G3217),0))</f>
        <v>14</v>
      </c>
      <c r="L3216" s="2">
        <f t="shared" si="250"/>
        <v>44854</v>
      </c>
      <c r="M3216">
        <f t="shared" si="251"/>
        <v>31997.700003787875</v>
      </c>
      <c r="N3216">
        <f t="shared" si="252"/>
        <v>33621.299990043044</v>
      </c>
      <c r="O3216">
        <f t="shared" si="253"/>
        <v>38740.30001296103</v>
      </c>
      <c r="P3216">
        <f t="shared" si="254"/>
        <v>47996.75000179559</v>
      </c>
    </row>
    <row r="3217" spans="1:16" x14ac:dyDescent="0.4">
      <c r="A3217" s="1">
        <v>2022</v>
      </c>
      <c r="B3217" s="1">
        <v>10</v>
      </c>
      <c r="C3217" s="1">
        <v>21</v>
      </c>
      <c r="D3217" s="1">
        <v>9</v>
      </c>
      <c r="E3217" s="1">
        <v>7.0999999046325684</v>
      </c>
      <c r="F3217" s="1">
        <v>7.4000000953674316</v>
      </c>
      <c r="G3217" s="1">
        <v>9.8000001907348633</v>
      </c>
      <c r="H3217">
        <f>IF(D3217&lt;&gt;"",MAX('DDD Model Calculations'!$D$20-'Weather Data'!D3217,0),MAX('DDD Model Calculations'!$D$20-AVERAGE('Weather Data'!D3216,'Weather Data'!D3218),0))</f>
        <v>9</v>
      </c>
      <c r="I3217">
        <f>IF(E3217&lt;&gt;"",MAX('DDD Model Calculations'!$D$20-'Weather Data'!E3217,0),MAX('DDD Model Calculations'!$D$20-AVERAGE('Weather Data'!E3216,'Weather Data'!E3218),0))</f>
        <v>10.900000095367432</v>
      </c>
      <c r="J3217">
        <f>IF(F3217&lt;&gt;"",MAX('DDD Model Calculations'!$D$20-'Weather Data'!F3217,0),MAX('DDD Model Calculations'!$D$20-AVERAGE('Weather Data'!F3216,'Weather Data'!F3218),0))</f>
        <v>10.599999904632568</v>
      </c>
      <c r="K3217">
        <f>IF(G3217&lt;&gt;"",MAX('DDD Model Calculations'!$D$20-'Weather Data'!G3217,0),MAX('DDD Model Calculations'!$D$20-AVERAGE('Weather Data'!G3216,'Weather Data'!G3218),0))</f>
        <v>8.1999998092651367</v>
      </c>
      <c r="L3217" s="2">
        <f t="shared" si="250"/>
        <v>44855</v>
      </c>
      <c r="M3217">
        <f t="shared" si="251"/>
        <v>32006.700003787875</v>
      </c>
      <c r="N3217">
        <f t="shared" si="252"/>
        <v>33632.199990138412</v>
      </c>
      <c r="O3217">
        <f t="shared" si="253"/>
        <v>38750.900012865663</v>
      </c>
      <c r="P3217">
        <f t="shared" si="254"/>
        <v>48004.950001604855</v>
      </c>
    </row>
    <row r="3218" spans="1:16" x14ac:dyDescent="0.4">
      <c r="A3218" s="1">
        <v>2022</v>
      </c>
      <c r="B3218" s="1">
        <v>10</v>
      </c>
      <c r="C3218" s="1">
        <v>22</v>
      </c>
      <c r="D3218" s="1">
        <v>15.89999961853027</v>
      </c>
      <c r="E3218" s="1">
        <v>14.89999961853027</v>
      </c>
      <c r="F3218" s="1">
        <v>14.30000019073486</v>
      </c>
      <c r="G3218" s="1">
        <v>9</v>
      </c>
      <c r="H3218">
        <f>IF(D3218&lt;&gt;"",MAX('DDD Model Calculations'!$D$20-'Weather Data'!D3218,0),MAX('DDD Model Calculations'!$D$20-AVERAGE('Weather Data'!D3217,'Weather Data'!D3219),0))</f>
        <v>2.1000003814697301</v>
      </c>
      <c r="I3218">
        <f>IF(E3218&lt;&gt;"",MAX('DDD Model Calculations'!$D$20-'Weather Data'!E3218,0),MAX('DDD Model Calculations'!$D$20-AVERAGE('Weather Data'!E3217,'Weather Data'!E3219),0))</f>
        <v>3.1000003814697301</v>
      </c>
      <c r="J3218">
        <f>IF(F3218&lt;&gt;"",MAX('DDD Model Calculations'!$D$20-'Weather Data'!F3218,0),MAX('DDD Model Calculations'!$D$20-AVERAGE('Weather Data'!F3217,'Weather Data'!F3219),0))</f>
        <v>3.6999998092651403</v>
      </c>
      <c r="K3218">
        <f>IF(G3218&lt;&gt;"",MAX('DDD Model Calculations'!$D$20-'Weather Data'!G3218,0),MAX('DDD Model Calculations'!$D$20-AVERAGE('Weather Data'!G3217,'Weather Data'!G3219),0))</f>
        <v>9</v>
      </c>
      <c r="L3218" s="2">
        <f t="shared" si="250"/>
        <v>44856</v>
      </c>
      <c r="M3218">
        <f t="shared" si="251"/>
        <v>32008.800004169345</v>
      </c>
      <c r="N3218">
        <f t="shared" si="252"/>
        <v>33635.299990519881</v>
      </c>
      <c r="O3218">
        <f t="shared" si="253"/>
        <v>38754.600012674928</v>
      </c>
      <c r="P3218">
        <f t="shared" si="254"/>
        <v>48013.950001604855</v>
      </c>
    </row>
    <row r="3219" spans="1:16" x14ac:dyDescent="0.4">
      <c r="A3219" s="1">
        <v>2022</v>
      </c>
      <c r="B3219" s="1">
        <v>10</v>
      </c>
      <c r="C3219" s="1">
        <v>23</v>
      </c>
      <c r="D3219" s="1">
        <v>12.60000038146973</v>
      </c>
      <c r="E3219" s="1">
        <v>15.39999961853027</v>
      </c>
      <c r="F3219" s="1">
        <v>11.80000019073486</v>
      </c>
      <c r="G3219" s="1">
        <v>11.5</v>
      </c>
      <c r="H3219">
        <f>IF(D3219&lt;&gt;"",MAX('DDD Model Calculations'!$D$20-'Weather Data'!D3219,0),MAX('DDD Model Calculations'!$D$20-AVERAGE('Weather Data'!D3218,'Weather Data'!D3220),0))</f>
        <v>5.3999996185302699</v>
      </c>
      <c r="I3219">
        <f>IF(E3219&lt;&gt;"",MAX('DDD Model Calculations'!$D$20-'Weather Data'!E3219,0),MAX('DDD Model Calculations'!$D$20-AVERAGE('Weather Data'!E3218,'Weather Data'!E3220),0))</f>
        <v>2.6000003814697301</v>
      </c>
      <c r="J3219">
        <f>IF(F3219&lt;&gt;"",MAX('DDD Model Calculations'!$D$20-'Weather Data'!F3219,0),MAX('DDD Model Calculations'!$D$20-AVERAGE('Weather Data'!F3218,'Weather Data'!F3220),0))</f>
        <v>6.1999998092651403</v>
      </c>
      <c r="K3219">
        <f>IF(G3219&lt;&gt;"",MAX('DDD Model Calculations'!$D$20-'Weather Data'!G3219,0),MAX('DDD Model Calculations'!$D$20-AVERAGE('Weather Data'!G3218,'Weather Data'!G3220),0))</f>
        <v>6.5</v>
      </c>
      <c r="L3219" s="2">
        <f t="shared" si="250"/>
        <v>44857</v>
      </c>
      <c r="M3219">
        <f t="shared" si="251"/>
        <v>32014.200003787875</v>
      </c>
      <c r="N3219">
        <f t="shared" si="252"/>
        <v>33637.899990901351</v>
      </c>
      <c r="O3219">
        <f t="shared" si="253"/>
        <v>38760.800012484193</v>
      </c>
      <c r="P3219">
        <f t="shared" si="254"/>
        <v>48020.450001604855</v>
      </c>
    </row>
    <row r="3220" spans="1:16" x14ac:dyDescent="0.4">
      <c r="A3220" s="1">
        <v>2022</v>
      </c>
      <c r="B3220" s="1">
        <v>10</v>
      </c>
      <c r="C3220" s="1">
        <v>24</v>
      </c>
      <c r="D3220" s="1">
        <v>12.10000038146973</v>
      </c>
      <c r="E3220" s="1">
        <v>13.5</v>
      </c>
      <c r="F3220" s="1">
        <v>13.19999980926514</v>
      </c>
      <c r="G3220" s="1">
        <v>14.80000019073486</v>
      </c>
      <c r="H3220">
        <f>IF(D3220&lt;&gt;"",MAX('DDD Model Calculations'!$D$20-'Weather Data'!D3220,0),MAX('DDD Model Calculations'!$D$20-AVERAGE('Weather Data'!D3219,'Weather Data'!D3221),0))</f>
        <v>5.8999996185302699</v>
      </c>
      <c r="I3220">
        <f>IF(E3220&lt;&gt;"",MAX('DDD Model Calculations'!$D$20-'Weather Data'!E3220,0),MAX('DDD Model Calculations'!$D$20-AVERAGE('Weather Data'!E3219,'Weather Data'!E3221),0))</f>
        <v>4.5</v>
      </c>
      <c r="J3220">
        <f>IF(F3220&lt;&gt;"",MAX('DDD Model Calculations'!$D$20-'Weather Data'!F3220,0),MAX('DDD Model Calculations'!$D$20-AVERAGE('Weather Data'!F3219,'Weather Data'!F3221),0))</f>
        <v>4.8000001907348597</v>
      </c>
      <c r="K3220">
        <f>IF(G3220&lt;&gt;"",MAX('DDD Model Calculations'!$D$20-'Weather Data'!G3220,0),MAX('DDD Model Calculations'!$D$20-AVERAGE('Weather Data'!G3219,'Weather Data'!G3221),0))</f>
        <v>3.1999998092651403</v>
      </c>
      <c r="L3220" s="2">
        <f t="shared" si="250"/>
        <v>44858</v>
      </c>
      <c r="M3220">
        <f t="shared" si="251"/>
        <v>32020.100003406405</v>
      </c>
      <c r="N3220">
        <f t="shared" si="252"/>
        <v>33642.399990901351</v>
      </c>
      <c r="O3220">
        <f t="shared" si="253"/>
        <v>38765.600012674928</v>
      </c>
      <c r="P3220">
        <f t="shared" si="254"/>
        <v>48023.65000141412</v>
      </c>
    </row>
    <row r="3221" spans="1:16" x14ac:dyDescent="0.4">
      <c r="A3221" s="1">
        <v>2022</v>
      </c>
      <c r="B3221" s="1">
        <v>10</v>
      </c>
      <c r="C3221" s="1">
        <v>25</v>
      </c>
      <c r="D3221" s="1">
        <v>12.60000038146973</v>
      </c>
      <c r="E3221" s="1">
        <v>14</v>
      </c>
      <c r="F3221" s="1">
        <v>15</v>
      </c>
      <c r="G3221" s="1">
        <v>6.0999999046325684</v>
      </c>
      <c r="H3221">
        <f>IF(D3221&lt;&gt;"",MAX('DDD Model Calculations'!$D$20-'Weather Data'!D3221,0),MAX('DDD Model Calculations'!$D$20-AVERAGE('Weather Data'!D3220,'Weather Data'!D3222),0))</f>
        <v>5.3999996185302699</v>
      </c>
      <c r="I3221">
        <f>IF(E3221&lt;&gt;"",MAX('DDD Model Calculations'!$D$20-'Weather Data'!E3221,0),MAX('DDD Model Calculations'!$D$20-AVERAGE('Weather Data'!E3220,'Weather Data'!E3222),0))</f>
        <v>4</v>
      </c>
      <c r="J3221">
        <f>IF(F3221&lt;&gt;"",MAX('DDD Model Calculations'!$D$20-'Weather Data'!F3221,0),MAX('DDD Model Calculations'!$D$20-AVERAGE('Weather Data'!F3220,'Weather Data'!F3222),0))</f>
        <v>3</v>
      </c>
      <c r="K3221">
        <f>IF(G3221&lt;&gt;"",MAX('DDD Model Calculations'!$D$20-'Weather Data'!G3221,0),MAX('DDD Model Calculations'!$D$20-AVERAGE('Weather Data'!G3220,'Weather Data'!G3222),0))</f>
        <v>11.900000095367432</v>
      </c>
      <c r="L3221" s="2">
        <f t="shared" si="250"/>
        <v>44859</v>
      </c>
      <c r="M3221">
        <f t="shared" si="251"/>
        <v>32025.500003024936</v>
      </c>
      <c r="N3221">
        <f t="shared" si="252"/>
        <v>33646.399990901351</v>
      </c>
      <c r="O3221">
        <f t="shared" si="253"/>
        <v>38768.600012674928</v>
      </c>
      <c r="P3221">
        <f t="shared" si="254"/>
        <v>48035.550001509488</v>
      </c>
    </row>
    <row r="3222" spans="1:16" x14ac:dyDescent="0.4">
      <c r="A3222" s="1">
        <v>2022</v>
      </c>
      <c r="B3222" s="1">
        <v>10</v>
      </c>
      <c r="C3222" s="1">
        <v>26</v>
      </c>
      <c r="D3222" s="1">
        <v>10.60000038146973</v>
      </c>
      <c r="E3222" s="1">
        <v>10.19999980926514</v>
      </c>
      <c r="F3222" s="1">
        <v>16.60000038146973</v>
      </c>
      <c r="G3222" s="1">
        <v>4</v>
      </c>
      <c r="H3222">
        <f>IF(D3222&lt;&gt;"",MAX('DDD Model Calculations'!$D$20-'Weather Data'!D3222,0),MAX('DDD Model Calculations'!$D$20-AVERAGE('Weather Data'!D3221,'Weather Data'!D3223),0))</f>
        <v>7.3999996185302699</v>
      </c>
      <c r="I3222">
        <f>IF(E3222&lt;&gt;"",MAX('DDD Model Calculations'!$D$20-'Weather Data'!E3222,0),MAX('DDD Model Calculations'!$D$20-AVERAGE('Weather Data'!E3221,'Weather Data'!E3223),0))</f>
        <v>7.8000001907348597</v>
      </c>
      <c r="J3222">
        <f>IF(F3222&lt;&gt;"",MAX('DDD Model Calculations'!$D$20-'Weather Data'!F3222,0),MAX('DDD Model Calculations'!$D$20-AVERAGE('Weather Data'!F3221,'Weather Data'!F3223),0))</f>
        <v>1.3999996185302699</v>
      </c>
      <c r="K3222">
        <f>IF(G3222&lt;&gt;"",MAX('DDD Model Calculations'!$D$20-'Weather Data'!G3222,0),MAX('DDD Model Calculations'!$D$20-AVERAGE('Weather Data'!G3221,'Weather Data'!G3223),0))</f>
        <v>14</v>
      </c>
      <c r="L3222" s="2">
        <f t="shared" si="250"/>
        <v>44860</v>
      </c>
      <c r="M3222">
        <f t="shared" si="251"/>
        <v>32032.900002643466</v>
      </c>
      <c r="N3222">
        <f t="shared" si="252"/>
        <v>33654.199991092086</v>
      </c>
      <c r="O3222">
        <f t="shared" si="253"/>
        <v>38770.000012293458</v>
      </c>
      <c r="P3222">
        <f t="shared" si="254"/>
        <v>48049.550001509488</v>
      </c>
    </row>
    <row r="3223" spans="1:16" x14ac:dyDescent="0.4">
      <c r="A3223" s="1">
        <v>2022</v>
      </c>
      <c r="B3223" s="1">
        <v>10</v>
      </c>
      <c r="C3223" s="1">
        <v>27</v>
      </c>
      <c r="D3223" s="1">
        <v>6</v>
      </c>
      <c r="E3223" s="1">
        <v>6.0999999046325684</v>
      </c>
      <c r="F3223" s="1">
        <v>3.5</v>
      </c>
      <c r="G3223" s="1">
        <v>2.0999999046325679</v>
      </c>
      <c r="H3223">
        <f>IF(D3223&lt;&gt;"",MAX('DDD Model Calculations'!$D$20-'Weather Data'!D3223,0),MAX('DDD Model Calculations'!$D$20-AVERAGE('Weather Data'!D3222,'Weather Data'!D3224),0))</f>
        <v>12</v>
      </c>
      <c r="I3223">
        <f>IF(E3223&lt;&gt;"",MAX('DDD Model Calculations'!$D$20-'Weather Data'!E3223,0),MAX('DDD Model Calculations'!$D$20-AVERAGE('Weather Data'!E3222,'Weather Data'!E3224),0))</f>
        <v>11.900000095367432</v>
      </c>
      <c r="J3223">
        <f>IF(F3223&lt;&gt;"",MAX('DDD Model Calculations'!$D$20-'Weather Data'!F3223,0),MAX('DDD Model Calculations'!$D$20-AVERAGE('Weather Data'!F3222,'Weather Data'!F3224),0))</f>
        <v>14.5</v>
      </c>
      <c r="K3223">
        <f>IF(G3223&lt;&gt;"",MAX('DDD Model Calculations'!$D$20-'Weather Data'!G3223,0),MAX('DDD Model Calculations'!$D$20-AVERAGE('Weather Data'!G3222,'Weather Data'!G3224),0))</f>
        <v>15.900000095367432</v>
      </c>
      <c r="L3223" s="2">
        <f t="shared" si="250"/>
        <v>44861</v>
      </c>
      <c r="M3223">
        <f t="shared" si="251"/>
        <v>32044.900002643466</v>
      </c>
      <c r="N3223">
        <f t="shared" si="252"/>
        <v>33666.099991187453</v>
      </c>
      <c r="O3223">
        <f t="shared" si="253"/>
        <v>38784.500012293458</v>
      </c>
      <c r="P3223">
        <f t="shared" si="254"/>
        <v>48065.450001604855</v>
      </c>
    </row>
    <row r="3224" spans="1:16" x14ac:dyDescent="0.4">
      <c r="A3224" s="1">
        <v>2022</v>
      </c>
      <c r="B3224" s="1">
        <v>10</v>
      </c>
      <c r="C3224" s="1">
        <v>28</v>
      </c>
      <c r="D3224" s="1">
        <v>6</v>
      </c>
      <c r="E3224" s="1">
        <v>6.5</v>
      </c>
      <c r="F3224" s="1">
        <v>2.9000000953674321</v>
      </c>
      <c r="G3224" s="1">
        <v>11.80000019073486</v>
      </c>
      <c r="H3224">
        <f>IF(D3224&lt;&gt;"",MAX('DDD Model Calculations'!$D$20-'Weather Data'!D3224,0),MAX('DDD Model Calculations'!$D$20-AVERAGE('Weather Data'!D3223,'Weather Data'!D3225),0))</f>
        <v>12</v>
      </c>
      <c r="I3224">
        <f>IF(E3224&lt;&gt;"",MAX('DDD Model Calculations'!$D$20-'Weather Data'!E3224,0),MAX('DDD Model Calculations'!$D$20-AVERAGE('Weather Data'!E3223,'Weather Data'!E3225),0))</f>
        <v>11.5</v>
      </c>
      <c r="J3224">
        <f>IF(F3224&lt;&gt;"",MAX('DDD Model Calculations'!$D$20-'Weather Data'!F3224,0),MAX('DDD Model Calculations'!$D$20-AVERAGE('Weather Data'!F3223,'Weather Data'!F3225),0))</f>
        <v>15.099999904632568</v>
      </c>
      <c r="K3224">
        <f>IF(G3224&lt;&gt;"",MAX('DDD Model Calculations'!$D$20-'Weather Data'!G3224,0),MAX('DDD Model Calculations'!$D$20-AVERAGE('Weather Data'!G3223,'Weather Data'!G3225),0))</f>
        <v>6.1999998092651403</v>
      </c>
      <c r="L3224" s="2">
        <f t="shared" si="250"/>
        <v>44862</v>
      </c>
      <c r="M3224">
        <f t="shared" si="251"/>
        <v>32056.900002643466</v>
      </c>
      <c r="N3224">
        <f t="shared" si="252"/>
        <v>33677.599991187453</v>
      </c>
      <c r="O3224">
        <f t="shared" si="253"/>
        <v>38799.600012198091</v>
      </c>
      <c r="P3224">
        <f t="shared" si="254"/>
        <v>48071.65000141412</v>
      </c>
    </row>
    <row r="3225" spans="1:16" x14ac:dyDescent="0.4">
      <c r="A3225" s="1">
        <v>2022</v>
      </c>
      <c r="B3225" s="1">
        <v>10</v>
      </c>
      <c r="C3225" s="1">
        <v>29</v>
      </c>
      <c r="D3225" s="1">
        <v>7.6999998092651367</v>
      </c>
      <c r="E3225" s="1">
        <v>7.5</v>
      </c>
      <c r="F3225" s="1">
        <v>6.5999999046325684</v>
      </c>
      <c r="G3225" s="1">
        <v>9.1000003814697266</v>
      </c>
      <c r="H3225">
        <f>IF(D3225&lt;&gt;"",MAX('DDD Model Calculations'!$D$20-'Weather Data'!D3225,0),MAX('DDD Model Calculations'!$D$20-AVERAGE('Weather Data'!D3224,'Weather Data'!D3226),0))</f>
        <v>10.300000190734863</v>
      </c>
      <c r="I3225">
        <f>IF(E3225&lt;&gt;"",MAX('DDD Model Calculations'!$D$20-'Weather Data'!E3225,0),MAX('DDD Model Calculations'!$D$20-AVERAGE('Weather Data'!E3224,'Weather Data'!E3226),0))</f>
        <v>10.5</v>
      </c>
      <c r="J3225">
        <f>IF(F3225&lt;&gt;"",MAX('DDD Model Calculations'!$D$20-'Weather Data'!F3225,0),MAX('DDD Model Calculations'!$D$20-AVERAGE('Weather Data'!F3224,'Weather Data'!F3226),0))</f>
        <v>11.400000095367432</v>
      </c>
      <c r="K3225">
        <f>IF(G3225&lt;&gt;"",MAX('DDD Model Calculations'!$D$20-'Weather Data'!G3225,0),MAX('DDD Model Calculations'!$D$20-AVERAGE('Weather Data'!G3224,'Weather Data'!G3226),0))</f>
        <v>8.8999996185302734</v>
      </c>
      <c r="L3225" s="2">
        <f t="shared" si="250"/>
        <v>44863</v>
      </c>
      <c r="M3225">
        <f t="shared" si="251"/>
        <v>32067.200002834201</v>
      </c>
      <c r="N3225">
        <f t="shared" si="252"/>
        <v>33688.099991187453</v>
      </c>
      <c r="O3225">
        <f t="shared" si="253"/>
        <v>38811.000012293458</v>
      </c>
      <c r="P3225">
        <f t="shared" si="254"/>
        <v>48080.55000103265</v>
      </c>
    </row>
    <row r="3226" spans="1:16" x14ac:dyDescent="0.4">
      <c r="A3226" s="1">
        <v>2022</v>
      </c>
      <c r="B3226" s="1">
        <v>10</v>
      </c>
      <c r="C3226" s="1">
        <v>30</v>
      </c>
      <c r="D3226" s="1">
        <v>7.8000001907348633</v>
      </c>
      <c r="E3226" s="1">
        <v>8.8999996185302734</v>
      </c>
      <c r="F3226" s="1">
        <v>8.1999998092651367</v>
      </c>
      <c r="G3226" s="1">
        <v>7.4000000953674316</v>
      </c>
      <c r="H3226">
        <f>IF(D3226&lt;&gt;"",MAX('DDD Model Calculations'!$D$20-'Weather Data'!D3226,0),MAX('DDD Model Calculations'!$D$20-AVERAGE('Weather Data'!D3225,'Weather Data'!D3227),0))</f>
        <v>10.199999809265137</v>
      </c>
      <c r="I3226">
        <f>IF(E3226&lt;&gt;"",MAX('DDD Model Calculations'!$D$20-'Weather Data'!E3226,0),MAX('DDD Model Calculations'!$D$20-AVERAGE('Weather Data'!E3225,'Weather Data'!E3227),0))</f>
        <v>9.1000003814697266</v>
      </c>
      <c r="J3226">
        <f>IF(F3226&lt;&gt;"",MAX('DDD Model Calculations'!$D$20-'Weather Data'!F3226,0),MAX('DDD Model Calculations'!$D$20-AVERAGE('Weather Data'!F3225,'Weather Data'!F3227),0))</f>
        <v>9.8000001907348633</v>
      </c>
      <c r="K3226">
        <f>IF(G3226&lt;&gt;"",MAX('DDD Model Calculations'!$D$20-'Weather Data'!G3226,0),MAX('DDD Model Calculations'!$D$20-AVERAGE('Weather Data'!G3225,'Weather Data'!G3227),0))</f>
        <v>10.599999904632568</v>
      </c>
      <c r="L3226" s="2">
        <f t="shared" si="250"/>
        <v>44864</v>
      </c>
      <c r="M3226">
        <f t="shared" si="251"/>
        <v>32077.400002643466</v>
      </c>
      <c r="N3226">
        <f t="shared" si="252"/>
        <v>33697.199991568923</v>
      </c>
      <c r="O3226">
        <f t="shared" si="253"/>
        <v>38820.800012484193</v>
      </c>
      <c r="P3226">
        <f t="shared" si="254"/>
        <v>48091.150000937283</v>
      </c>
    </row>
    <row r="3227" spans="1:16" x14ac:dyDescent="0.4">
      <c r="A3227" s="1">
        <v>2022</v>
      </c>
      <c r="B3227" s="1">
        <v>10</v>
      </c>
      <c r="C3227" s="1">
        <v>31</v>
      </c>
      <c r="D3227" s="1">
        <v>8.6999998092651367</v>
      </c>
      <c r="E3227" s="1">
        <v>10.89999961853027</v>
      </c>
      <c r="F3227" s="1">
        <v>9</v>
      </c>
      <c r="G3227" s="1">
        <v>4.0999999046325684</v>
      </c>
      <c r="H3227">
        <f>IF(D3227&lt;&gt;"",MAX('DDD Model Calculations'!$D$20-'Weather Data'!D3227,0),MAX('DDD Model Calculations'!$D$20-AVERAGE('Weather Data'!D3226,'Weather Data'!D3228),0))</f>
        <v>9.3000001907348633</v>
      </c>
      <c r="I3227">
        <f>IF(E3227&lt;&gt;"",MAX('DDD Model Calculations'!$D$20-'Weather Data'!E3227,0),MAX('DDD Model Calculations'!$D$20-AVERAGE('Weather Data'!E3226,'Weather Data'!E3228),0))</f>
        <v>7.1000003814697301</v>
      </c>
      <c r="J3227">
        <f>IF(F3227&lt;&gt;"",MAX('DDD Model Calculations'!$D$20-'Weather Data'!F3227,0),MAX('DDD Model Calculations'!$D$20-AVERAGE('Weather Data'!F3226,'Weather Data'!F3228),0))</f>
        <v>9</v>
      </c>
      <c r="K3227">
        <f>IF(G3227&lt;&gt;"",MAX('DDD Model Calculations'!$D$20-'Weather Data'!G3227,0),MAX('DDD Model Calculations'!$D$20-AVERAGE('Weather Data'!G3226,'Weather Data'!G3228),0))</f>
        <v>13.900000095367432</v>
      </c>
      <c r="L3227" s="2">
        <f t="shared" si="250"/>
        <v>44865</v>
      </c>
      <c r="M3227">
        <f t="shared" si="251"/>
        <v>32086.700002834201</v>
      </c>
      <c r="N3227">
        <f t="shared" si="252"/>
        <v>33704.299991950393</v>
      </c>
      <c r="O3227">
        <f t="shared" si="253"/>
        <v>38829.800012484193</v>
      </c>
      <c r="P3227">
        <f t="shared" si="254"/>
        <v>48105.05000103265</v>
      </c>
    </row>
    <row r="3228" spans="1:16" x14ac:dyDescent="0.4">
      <c r="A3228" s="1">
        <v>2022</v>
      </c>
      <c r="B3228" s="1">
        <v>11</v>
      </c>
      <c r="C3228" s="1">
        <v>1</v>
      </c>
      <c r="D3228" s="1">
        <v>13.60000038146973</v>
      </c>
      <c r="E3228" s="1">
        <v>10.30000019073486</v>
      </c>
      <c r="F3228" s="1">
        <v>11.5</v>
      </c>
      <c r="G3228" s="1">
        <v>6.9000000953674316</v>
      </c>
      <c r="H3228">
        <f>IF(D3228&lt;&gt;"",MAX('DDD Model Calculations'!$D$20-'Weather Data'!D3228,0),MAX('DDD Model Calculations'!$D$20-AVERAGE('Weather Data'!D3227,'Weather Data'!D3229),0))</f>
        <v>4.3999996185302699</v>
      </c>
      <c r="I3228">
        <f>IF(E3228&lt;&gt;"",MAX('DDD Model Calculations'!$D$20-'Weather Data'!E3228,0),MAX('DDD Model Calculations'!$D$20-AVERAGE('Weather Data'!E3227,'Weather Data'!E3229),0))</f>
        <v>7.6999998092651403</v>
      </c>
      <c r="J3228">
        <f>IF(F3228&lt;&gt;"",MAX('DDD Model Calculations'!$D$20-'Weather Data'!F3228,0),MAX('DDD Model Calculations'!$D$20-AVERAGE('Weather Data'!F3227,'Weather Data'!F3229),0))</f>
        <v>6.5</v>
      </c>
      <c r="K3228">
        <f>IF(G3228&lt;&gt;"",MAX('DDD Model Calculations'!$D$20-'Weather Data'!G3228,0),MAX('DDD Model Calculations'!$D$20-AVERAGE('Weather Data'!G3227,'Weather Data'!G3229),0))</f>
        <v>11.099999904632568</v>
      </c>
      <c r="L3228" s="2">
        <f t="shared" si="250"/>
        <v>44866</v>
      </c>
      <c r="M3228">
        <f t="shared" si="251"/>
        <v>32091.100002452731</v>
      </c>
      <c r="N3228">
        <f t="shared" si="252"/>
        <v>33711.999991759658</v>
      </c>
      <c r="O3228">
        <f t="shared" si="253"/>
        <v>38836.300012484193</v>
      </c>
      <c r="P3228">
        <f t="shared" si="254"/>
        <v>48116.150000937283</v>
      </c>
    </row>
    <row r="3229" spans="1:16" x14ac:dyDescent="0.4">
      <c r="A3229" s="1">
        <v>2022</v>
      </c>
      <c r="B3229" s="1">
        <v>11</v>
      </c>
      <c r="C3229" s="1">
        <v>2</v>
      </c>
      <c r="D3229" s="1">
        <v>10</v>
      </c>
      <c r="E3229" s="1">
        <v>9.8000001907348633</v>
      </c>
      <c r="F3229" s="1">
        <v>9</v>
      </c>
      <c r="G3229" s="1">
        <v>10.5</v>
      </c>
      <c r="H3229">
        <f>IF(D3229&lt;&gt;"",MAX('DDD Model Calculations'!$D$20-'Weather Data'!D3229,0),MAX('DDD Model Calculations'!$D$20-AVERAGE('Weather Data'!D3228,'Weather Data'!D3230),0))</f>
        <v>8</v>
      </c>
      <c r="I3229">
        <f>IF(E3229&lt;&gt;"",MAX('DDD Model Calculations'!$D$20-'Weather Data'!E3229,0),MAX('DDD Model Calculations'!$D$20-AVERAGE('Weather Data'!E3228,'Weather Data'!E3230),0))</f>
        <v>8.1999998092651367</v>
      </c>
      <c r="J3229">
        <f>IF(F3229&lt;&gt;"",MAX('DDD Model Calculations'!$D$20-'Weather Data'!F3229,0),MAX('DDD Model Calculations'!$D$20-AVERAGE('Weather Data'!F3228,'Weather Data'!F3230),0))</f>
        <v>9</v>
      </c>
      <c r="K3229">
        <f>IF(G3229&lt;&gt;"",MAX('DDD Model Calculations'!$D$20-'Weather Data'!G3229,0),MAX('DDD Model Calculations'!$D$20-AVERAGE('Weather Data'!G3228,'Weather Data'!G3230),0))</f>
        <v>7.5</v>
      </c>
      <c r="L3229" s="2">
        <f t="shared" si="250"/>
        <v>44867</v>
      </c>
      <c r="M3229">
        <f t="shared" si="251"/>
        <v>32099.100002452731</v>
      </c>
      <c r="N3229">
        <f t="shared" si="252"/>
        <v>33720.199991568923</v>
      </c>
      <c r="O3229">
        <f t="shared" si="253"/>
        <v>38845.300012484193</v>
      </c>
      <c r="P3229">
        <f t="shared" si="254"/>
        <v>48123.650000937283</v>
      </c>
    </row>
    <row r="3230" spans="1:16" x14ac:dyDescent="0.4">
      <c r="A3230" s="1">
        <v>2022</v>
      </c>
      <c r="B3230" s="1">
        <v>11</v>
      </c>
      <c r="C3230" s="1">
        <v>3</v>
      </c>
      <c r="D3230" s="1">
        <v>9.8000001907348633</v>
      </c>
      <c r="E3230" s="1">
        <v>11.19999980926514</v>
      </c>
      <c r="F3230" s="1">
        <v>8.6000003814697266</v>
      </c>
      <c r="G3230" s="1">
        <v>14.30000019073486</v>
      </c>
      <c r="H3230">
        <f>IF(D3230&lt;&gt;"",MAX('DDD Model Calculations'!$D$20-'Weather Data'!D3230,0),MAX('DDD Model Calculations'!$D$20-AVERAGE('Weather Data'!D3229,'Weather Data'!D3231),0))</f>
        <v>8.1999998092651367</v>
      </c>
      <c r="I3230">
        <f>IF(E3230&lt;&gt;"",MAX('DDD Model Calculations'!$D$20-'Weather Data'!E3230,0),MAX('DDD Model Calculations'!$D$20-AVERAGE('Weather Data'!E3229,'Weather Data'!E3231),0))</f>
        <v>6.8000001907348597</v>
      </c>
      <c r="J3230">
        <f>IF(F3230&lt;&gt;"",MAX('DDD Model Calculations'!$D$20-'Weather Data'!F3230,0),MAX('DDD Model Calculations'!$D$20-AVERAGE('Weather Data'!F3229,'Weather Data'!F3231),0))</f>
        <v>9.3999996185302734</v>
      </c>
      <c r="K3230">
        <f>IF(G3230&lt;&gt;"",MAX('DDD Model Calculations'!$D$20-'Weather Data'!G3230,0),MAX('DDD Model Calculations'!$D$20-AVERAGE('Weather Data'!G3229,'Weather Data'!G3231),0))</f>
        <v>3.6999998092651403</v>
      </c>
      <c r="L3230" s="2">
        <f t="shared" si="250"/>
        <v>44868</v>
      </c>
      <c r="M3230">
        <f t="shared" si="251"/>
        <v>32107.300002261996</v>
      </c>
      <c r="N3230">
        <f t="shared" si="252"/>
        <v>33726.999991759658</v>
      </c>
      <c r="O3230">
        <f t="shared" si="253"/>
        <v>38854.700012102723</v>
      </c>
      <c r="P3230">
        <f t="shared" si="254"/>
        <v>48127.350000746548</v>
      </c>
    </row>
    <row r="3231" spans="1:16" x14ac:dyDescent="0.4">
      <c r="A3231" s="1">
        <v>2022</v>
      </c>
      <c r="B3231" s="1">
        <v>11</v>
      </c>
      <c r="C3231" s="1">
        <v>4</v>
      </c>
      <c r="D3231" s="1">
        <v>14.30000019073486</v>
      </c>
      <c r="E3231" s="1">
        <v>13.10000038146973</v>
      </c>
      <c r="F3231" s="1">
        <v>12.69999980926514</v>
      </c>
      <c r="G3231" s="1">
        <v>6.5</v>
      </c>
      <c r="H3231">
        <f>IF(D3231&lt;&gt;"",MAX('DDD Model Calculations'!$D$20-'Weather Data'!D3231,0),MAX('DDD Model Calculations'!$D$20-AVERAGE('Weather Data'!D3230,'Weather Data'!D3232),0))</f>
        <v>3.6999998092651403</v>
      </c>
      <c r="I3231">
        <f>IF(E3231&lt;&gt;"",MAX('DDD Model Calculations'!$D$20-'Weather Data'!E3231,0),MAX('DDD Model Calculations'!$D$20-AVERAGE('Weather Data'!E3230,'Weather Data'!E3232),0))</f>
        <v>4.8999996185302699</v>
      </c>
      <c r="J3231">
        <f>IF(F3231&lt;&gt;"",MAX('DDD Model Calculations'!$D$20-'Weather Data'!F3231,0),MAX('DDD Model Calculations'!$D$20-AVERAGE('Weather Data'!F3230,'Weather Data'!F3232),0))</f>
        <v>5.3000001907348597</v>
      </c>
      <c r="K3231">
        <f>IF(G3231&lt;&gt;"",MAX('DDD Model Calculations'!$D$20-'Weather Data'!G3231,0),MAX('DDD Model Calculations'!$D$20-AVERAGE('Weather Data'!G3230,'Weather Data'!G3232),0))</f>
        <v>11.5</v>
      </c>
      <c r="L3231" s="2">
        <f t="shared" si="250"/>
        <v>44869</v>
      </c>
      <c r="M3231">
        <f t="shared" si="251"/>
        <v>32111.000002071261</v>
      </c>
      <c r="N3231">
        <f t="shared" si="252"/>
        <v>33731.899991378188</v>
      </c>
      <c r="O3231">
        <f t="shared" si="253"/>
        <v>38860.000012293458</v>
      </c>
      <c r="P3231">
        <f t="shared" si="254"/>
        <v>48138.850000746548</v>
      </c>
    </row>
    <row r="3232" spans="1:16" x14ac:dyDescent="0.4">
      <c r="A3232" s="1">
        <v>2022</v>
      </c>
      <c r="B3232" s="1">
        <v>11</v>
      </c>
      <c r="C3232" s="1">
        <v>5</v>
      </c>
      <c r="D3232" s="1">
        <v>18.89999961853027</v>
      </c>
      <c r="E3232" s="1">
        <v>18.39999961853027</v>
      </c>
      <c r="F3232" s="1">
        <v>19.10000038146973</v>
      </c>
      <c r="G3232" s="1">
        <v>-1.5</v>
      </c>
      <c r="H3232">
        <f>IF(D3232&lt;&gt;"",MAX('DDD Model Calculations'!$D$20-'Weather Data'!D3232,0),MAX('DDD Model Calculations'!$D$20-AVERAGE('Weather Data'!D3231,'Weather Data'!D3233),0))</f>
        <v>0</v>
      </c>
      <c r="I3232">
        <f>IF(E3232&lt;&gt;"",MAX('DDD Model Calculations'!$D$20-'Weather Data'!E3232,0),MAX('DDD Model Calculations'!$D$20-AVERAGE('Weather Data'!E3231,'Weather Data'!E3233),0))</f>
        <v>0</v>
      </c>
      <c r="J3232">
        <f>IF(F3232&lt;&gt;"",MAX('DDD Model Calculations'!$D$20-'Weather Data'!F3232,0),MAX('DDD Model Calculations'!$D$20-AVERAGE('Weather Data'!F3231,'Weather Data'!F3233),0))</f>
        <v>0</v>
      </c>
      <c r="K3232">
        <f>IF(G3232&lt;&gt;"",MAX('DDD Model Calculations'!$D$20-'Weather Data'!G3232,0),MAX('DDD Model Calculations'!$D$20-AVERAGE('Weather Data'!G3231,'Weather Data'!G3233),0))</f>
        <v>19.5</v>
      </c>
      <c r="L3232" s="2">
        <f t="shared" si="250"/>
        <v>44870</v>
      </c>
      <c r="M3232">
        <f t="shared" si="251"/>
        <v>32111.000002071261</v>
      </c>
      <c r="N3232">
        <f t="shared" si="252"/>
        <v>33731.899991378188</v>
      </c>
      <c r="O3232">
        <f t="shared" si="253"/>
        <v>38860.000012293458</v>
      </c>
      <c r="P3232">
        <f t="shared" si="254"/>
        <v>48158.350000746548</v>
      </c>
    </row>
    <row r="3233" spans="1:16" x14ac:dyDescent="0.4">
      <c r="A3233" s="1">
        <v>2022</v>
      </c>
      <c r="B3233" s="1">
        <v>11</v>
      </c>
      <c r="C3233" s="1">
        <v>6</v>
      </c>
      <c r="D3233" s="1">
        <v>14.69999980926514</v>
      </c>
      <c r="E3233" s="1">
        <v>13.30000019073486</v>
      </c>
      <c r="F3233" s="1">
        <v>17.29999923706055</v>
      </c>
      <c r="G3233" s="1">
        <v>3.5999999046325679</v>
      </c>
      <c r="H3233">
        <f>IF(D3233&lt;&gt;"",MAX('DDD Model Calculations'!$D$20-'Weather Data'!D3233,0),MAX('DDD Model Calculations'!$D$20-AVERAGE('Weather Data'!D3232,'Weather Data'!D3234),0))</f>
        <v>3.3000001907348597</v>
      </c>
      <c r="I3233">
        <f>IF(E3233&lt;&gt;"",MAX('DDD Model Calculations'!$D$20-'Weather Data'!E3233,0),MAX('DDD Model Calculations'!$D$20-AVERAGE('Weather Data'!E3232,'Weather Data'!E3234),0))</f>
        <v>4.6999998092651403</v>
      </c>
      <c r="J3233">
        <f>IF(F3233&lt;&gt;"",MAX('DDD Model Calculations'!$D$20-'Weather Data'!F3233,0),MAX('DDD Model Calculations'!$D$20-AVERAGE('Weather Data'!F3232,'Weather Data'!F3234),0))</f>
        <v>0.70000076293944957</v>
      </c>
      <c r="K3233">
        <f>IF(G3233&lt;&gt;"",MAX('DDD Model Calculations'!$D$20-'Weather Data'!G3233,0),MAX('DDD Model Calculations'!$D$20-AVERAGE('Weather Data'!G3232,'Weather Data'!G3234),0))</f>
        <v>14.400000095367432</v>
      </c>
      <c r="L3233" s="2">
        <f t="shared" si="250"/>
        <v>44871</v>
      </c>
      <c r="M3233">
        <f t="shared" si="251"/>
        <v>32114.300002261996</v>
      </c>
      <c r="N3233">
        <f t="shared" si="252"/>
        <v>33736.599991187453</v>
      </c>
      <c r="O3233">
        <f t="shared" si="253"/>
        <v>38860.700013056397</v>
      </c>
      <c r="P3233">
        <f t="shared" si="254"/>
        <v>48172.750000841916</v>
      </c>
    </row>
    <row r="3234" spans="1:16" x14ac:dyDescent="0.4">
      <c r="A3234" s="1">
        <v>2022</v>
      </c>
      <c r="B3234" s="1">
        <v>11</v>
      </c>
      <c r="C3234" s="1">
        <v>7</v>
      </c>
      <c r="D3234" s="1">
        <v>8.1999998092651367</v>
      </c>
      <c r="E3234" s="1">
        <v>7.3000001907348633</v>
      </c>
      <c r="F3234" s="1">
        <v>8.8000001907348633</v>
      </c>
      <c r="G3234" s="1">
        <v>0.80000001192092896</v>
      </c>
      <c r="H3234">
        <f>IF(D3234&lt;&gt;"",MAX('DDD Model Calculations'!$D$20-'Weather Data'!D3234,0),MAX('DDD Model Calculations'!$D$20-AVERAGE('Weather Data'!D3233,'Weather Data'!D3235),0))</f>
        <v>9.8000001907348633</v>
      </c>
      <c r="I3234">
        <f>IF(E3234&lt;&gt;"",MAX('DDD Model Calculations'!$D$20-'Weather Data'!E3234,0),MAX('DDD Model Calculations'!$D$20-AVERAGE('Weather Data'!E3233,'Weather Data'!E3235),0))</f>
        <v>10.699999809265137</v>
      </c>
      <c r="J3234">
        <f>IF(F3234&lt;&gt;"",MAX('DDD Model Calculations'!$D$20-'Weather Data'!F3234,0),MAX('DDD Model Calculations'!$D$20-AVERAGE('Weather Data'!F3233,'Weather Data'!F3235),0))</f>
        <v>9.1999998092651367</v>
      </c>
      <c r="K3234">
        <f>IF(G3234&lt;&gt;"",MAX('DDD Model Calculations'!$D$20-'Weather Data'!G3234,0),MAX('DDD Model Calculations'!$D$20-AVERAGE('Weather Data'!G3233,'Weather Data'!G3235),0))</f>
        <v>17.199999988079071</v>
      </c>
      <c r="L3234" s="2">
        <f t="shared" si="250"/>
        <v>44872</v>
      </c>
      <c r="M3234">
        <f t="shared" si="251"/>
        <v>32124.100002452731</v>
      </c>
      <c r="N3234">
        <f t="shared" si="252"/>
        <v>33747.299990996718</v>
      </c>
      <c r="O3234">
        <f t="shared" si="253"/>
        <v>38869.900012865663</v>
      </c>
      <c r="P3234">
        <f t="shared" si="254"/>
        <v>48189.950000829995</v>
      </c>
    </row>
    <row r="3235" spans="1:16" x14ac:dyDescent="0.4">
      <c r="A3235" s="1">
        <v>2022</v>
      </c>
      <c r="B3235" s="1">
        <v>11</v>
      </c>
      <c r="C3235" s="1">
        <v>8</v>
      </c>
      <c r="D3235" s="1">
        <v>6</v>
      </c>
      <c r="E3235" s="1">
        <v>5.1999998092651367</v>
      </c>
      <c r="F3235" s="1">
        <v>1.3999999761581421</v>
      </c>
      <c r="G3235" s="1">
        <v>1</v>
      </c>
      <c r="H3235">
        <f>IF(D3235&lt;&gt;"",MAX('DDD Model Calculations'!$D$20-'Weather Data'!D3235,0),MAX('DDD Model Calculations'!$D$20-AVERAGE('Weather Data'!D3234,'Weather Data'!D3236),0))</f>
        <v>12</v>
      </c>
      <c r="I3235">
        <f>IF(E3235&lt;&gt;"",MAX('DDD Model Calculations'!$D$20-'Weather Data'!E3235,0),MAX('DDD Model Calculations'!$D$20-AVERAGE('Weather Data'!E3234,'Weather Data'!E3236),0))</f>
        <v>12.800000190734863</v>
      </c>
      <c r="J3235">
        <f>IF(F3235&lt;&gt;"",MAX('DDD Model Calculations'!$D$20-'Weather Data'!F3235,0),MAX('DDD Model Calculations'!$D$20-AVERAGE('Weather Data'!F3234,'Weather Data'!F3236),0))</f>
        <v>16.600000023841858</v>
      </c>
      <c r="K3235">
        <f>IF(G3235&lt;&gt;"",MAX('DDD Model Calculations'!$D$20-'Weather Data'!G3235,0),MAX('DDD Model Calculations'!$D$20-AVERAGE('Weather Data'!G3234,'Weather Data'!G3236),0))</f>
        <v>17</v>
      </c>
      <c r="L3235" s="2">
        <f t="shared" si="250"/>
        <v>44873</v>
      </c>
      <c r="M3235">
        <f t="shared" si="251"/>
        <v>32136.100002452731</v>
      </c>
      <c r="N3235">
        <f t="shared" si="252"/>
        <v>33760.099991187453</v>
      </c>
      <c r="O3235">
        <f t="shared" si="253"/>
        <v>38886.500012889504</v>
      </c>
      <c r="P3235">
        <f t="shared" si="254"/>
        <v>48206.950000829995</v>
      </c>
    </row>
    <row r="3236" spans="1:16" x14ac:dyDescent="0.4">
      <c r="A3236" s="1">
        <v>2022</v>
      </c>
      <c r="B3236" s="1">
        <v>11</v>
      </c>
      <c r="C3236" s="1">
        <v>9</v>
      </c>
      <c r="D3236" s="1">
        <v>8.1000003814697266</v>
      </c>
      <c r="E3236" s="1">
        <v>7.4000000953674316</v>
      </c>
      <c r="F3236" s="1">
        <v>2.5999999046325679</v>
      </c>
      <c r="G3236" s="1">
        <v>5.9000000953674316</v>
      </c>
      <c r="H3236">
        <f>IF(D3236&lt;&gt;"",MAX('DDD Model Calculations'!$D$20-'Weather Data'!D3236,0),MAX('DDD Model Calculations'!$D$20-AVERAGE('Weather Data'!D3235,'Weather Data'!D3237),0))</f>
        <v>9.8999996185302734</v>
      </c>
      <c r="I3236">
        <f>IF(E3236&lt;&gt;"",MAX('DDD Model Calculations'!$D$20-'Weather Data'!E3236,0),MAX('DDD Model Calculations'!$D$20-AVERAGE('Weather Data'!E3235,'Weather Data'!E3237),0))</f>
        <v>10.599999904632568</v>
      </c>
      <c r="J3236">
        <f>IF(F3236&lt;&gt;"",MAX('DDD Model Calculations'!$D$20-'Weather Data'!F3236,0),MAX('DDD Model Calculations'!$D$20-AVERAGE('Weather Data'!F3235,'Weather Data'!F3237),0))</f>
        <v>15.400000095367432</v>
      </c>
      <c r="K3236">
        <f>IF(G3236&lt;&gt;"",MAX('DDD Model Calculations'!$D$20-'Weather Data'!G3236,0),MAX('DDD Model Calculations'!$D$20-AVERAGE('Weather Data'!G3235,'Weather Data'!G3237),0))</f>
        <v>12.099999904632568</v>
      </c>
      <c r="L3236" s="2">
        <f t="shared" si="250"/>
        <v>44874</v>
      </c>
      <c r="M3236">
        <f t="shared" si="251"/>
        <v>32146.000002071261</v>
      </c>
      <c r="N3236">
        <f t="shared" si="252"/>
        <v>33770.699991092086</v>
      </c>
      <c r="O3236">
        <f t="shared" si="253"/>
        <v>38901.900012984872</v>
      </c>
      <c r="P3236">
        <f t="shared" si="254"/>
        <v>48219.050000734627</v>
      </c>
    </row>
    <row r="3237" spans="1:16" x14ac:dyDescent="0.4">
      <c r="A3237" s="1">
        <v>2022</v>
      </c>
      <c r="B3237" s="1">
        <v>11</v>
      </c>
      <c r="C3237" s="1">
        <v>10</v>
      </c>
      <c r="D3237" s="1">
        <v>14.60000038146973</v>
      </c>
      <c r="E3237" s="1">
        <v>13.19999980926514</v>
      </c>
      <c r="F3237" s="1">
        <v>13.5</v>
      </c>
      <c r="G3237" s="1">
        <v>1.299999952316284</v>
      </c>
      <c r="H3237">
        <f>IF(D3237&lt;&gt;"",MAX('DDD Model Calculations'!$D$20-'Weather Data'!D3237,0),MAX('DDD Model Calculations'!$D$20-AVERAGE('Weather Data'!D3236,'Weather Data'!D3238),0))</f>
        <v>3.3999996185302699</v>
      </c>
      <c r="I3237">
        <f>IF(E3237&lt;&gt;"",MAX('DDD Model Calculations'!$D$20-'Weather Data'!E3237,0),MAX('DDD Model Calculations'!$D$20-AVERAGE('Weather Data'!E3236,'Weather Data'!E3238),0))</f>
        <v>4.8000001907348597</v>
      </c>
      <c r="J3237">
        <f>IF(F3237&lt;&gt;"",MAX('DDD Model Calculations'!$D$20-'Weather Data'!F3237,0),MAX('DDD Model Calculations'!$D$20-AVERAGE('Weather Data'!F3236,'Weather Data'!F3238),0))</f>
        <v>4.5</v>
      </c>
      <c r="K3237">
        <f>IF(G3237&lt;&gt;"",MAX('DDD Model Calculations'!$D$20-'Weather Data'!G3237,0),MAX('DDD Model Calculations'!$D$20-AVERAGE('Weather Data'!G3236,'Weather Data'!G3238),0))</f>
        <v>16.700000047683716</v>
      </c>
      <c r="L3237" s="2">
        <f t="shared" si="250"/>
        <v>44875</v>
      </c>
      <c r="M3237">
        <f t="shared" si="251"/>
        <v>32149.400001689792</v>
      </c>
      <c r="N3237">
        <f t="shared" si="252"/>
        <v>33775.499991282821</v>
      </c>
      <c r="O3237">
        <f t="shared" si="253"/>
        <v>38906.400012984872</v>
      </c>
      <c r="P3237">
        <f t="shared" si="254"/>
        <v>48235.750000782311</v>
      </c>
    </row>
    <row r="3238" spans="1:16" x14ac:dyDescent="0.4">
      <c r="A3238" s="1">
        <v>2022</v>
      </c>
      <c r="B3238" s="1">
        <v>11</v>
      </c>
      <c r="C3238" s="1">
        <v>11</v>
      </c>
      <c r="D3238" s="1">
        <v>12.89999961853027</v>
      </c>
      <c r="E3238" s="1">
        <v>10.5</v>
      </c>
      <c r="F3238" s="1">
        <v>13.69999980926514</v>
      </c>
      <c r="G3238" s="1">
        <v>-2.2000000476837158</v>
      </c>
      <c r="H3238">
        <f>IF(D3238&lt;&gt;"",MAX('DDD Model Calculations'!$D$20-'Weather Data'!D3238,0),MAX('DDD Model Calculations'!$D$20-AVERAGE('Weather Data'!D3237,'Weather Data'!D3239),0))</f>
        <v>5.1000003814697301</v>
      </c>
      <c r="I3238">
        <f>IF(E3238&lt;&gt;"",MAX('DDD Model Calculations'!$D$20-'Weather Data'!E3238,0),MAX('DDD Model Calculations'!$D$20-AVERAGE('Weather Data'!E3237,'Weather Data'!E3239),0))</f>
        <v>7.5</v>
      </c>
      <c r="J3238">
        <f>IF(F3238&lt;&gt;"",MAX('DDD Model Calculations'!$D$20-'Weather Data'!F3238,0),MAX('DDD Model Calculations'!$D$20-AVERAGE('Weather Data'!F3237,'Weather Data'!F3239),0))</f>
        <v>4.3000001907348597</v>
      </c>
      <c r="K3238">
        <f>IF(G3238&lt;&gt;"",MAX('DDD Model Calculations'!$D$20-'Weather Data'!G3238,0),MAX('DDD Model Calculations'!$D$20-AVERAGE('Weather Data'!G3237,'Weather Data'!G3239),0))</f>
        <v>20.200000047683716</v>
      </c>
      <c r="L3238" s="2">
        <f t="shared" si="250"/>
        <v>44876</v>
      </c>
      <c r="M3238">
        <f t="shared" si="251"/>
        <v>32154.500002071261</v>
      </c>
      <c r="N3238">
        <f t="shared" si="252"/>
        <v>33782.999991282821</v>
      </c>
      <c r="O3238">
        <f t="shared" si="253"/>
        <v>38910.700013175607</v>
      </c>
      <c r="P3238">
        <f t="shared" si="254"/>
        <v>48255.950000829995</v>
      </c>
    </row>
    <row r="3239" spans="1:16" x14ac:dyDescent="0.4">
      <c r="A3239" s="1">
        <v>2022</v>
      </c>
      <c r="B3239" s="1">
        <v>11</v>
      </c>
      <c r="C3239" s="1">
        <v>12</v>
      </c>
      <c r="D3239" s="1">
        <v>6.9000000953674316</v>
      </c>
      <c r="E3239" s="1">
        <v>4.3000001907348633</v>
      </c>
      <c r="F3239" s="1">
        <v>8.5</v>
      </c>
      <c r="G3239" s="1">
        <v>-4.1999998092651367</v>
      </c>
      <c r="H3239">
        <f>IF(D3239&lt;&gt;"",MAX('DDD Model Calculations'!$D$20-'Weather Data'!D3239,0),MAX('DDD Model Calculations'!$D$20-AVERAGE('Weather Data'!D3238,'Weather Data'!D3240),0))</f>
        <v>11.099999904632568</v>
      </c>
      <c r="I3239">
        <f>IF(E3239&lt;&gt;"",MAX('DDD Model Calculations'!$D$20-'Weather Data'!E3239,0),MAX('DDD Model Calculations'!$D$20-AVERAGE('Weather Data'!E3238,'Weather Data'!E3240),0))</f>
        <v>13.699999809265137</v>
      </c>
      <c r="J3239">
        <f>IF(F3239&lt;&gt;"",MAX('DDD Model Calculations'!$D$20-'Weather Data'!F3239,0),MAX('DDD Model Calculations'!$D$20-AVERAGE('Weather Data'!F3238,'Weather Data'!F3240),0))</f>
        <v>9.5</v>
      </c>
      <c r="K3239">
        <f>IF(G3239&lt;&gt;"",MAX('DDD Model Calculations'!$D$20-'Weather Data'!G3239,0),MAX('DDD Model Calculations'!$D$20-AVERAGE('Weather Data'!G3238,'Weather Data'!G3240),0))</f>
        <v>22.199999809265137</v>
      </c>
      <c r="L3239" s="2">
        <f t="shared" si="250"/>
        <v>44877</v>
      </c>
      <c r="M3239">
        <f t="shared" si="251"/>
        <v>32165.600001975894</v>
      </c>
      <c r="N3239">
        <f t="shared" si="252"/>
        <v>33796.699991092086</v>
      </c>
      <c r="O3239">
        <f t="shared" si="253"/>
        <v>38920.200013175607</v>
      </c>
      <c r="P3239">
        <f t="shared" si="254"/>
        <v>48278.15000063926</v>
      </c>
    </row>
    <row r="3240" spans="1:16" x14ac:dyDescent="0.4">
      <c r="A3240" s="1">
        <v>2022</v>
      </c>
      <c r="B3240" s="1">
        <v>11</v>
      </c>
      <c r="C3240" s="1">
        <v>13</v>
      </c>
      <c r="D3240" s="1">
        <v>1.299999952316284</v>
      </c>
      <c r="E3240" s="1">
        <v>0.60000002384185791</v>
      </c>
      <c r="F3240" s="1">
        <v>0.80000001192092896</v>
      </c>
      <c r="G3240" s="1">
        <v>-4.0999999046325684</v>
      </c>
      <c r="H3240">
        <f>IF(D3240&lt;&gt;"",MAX('DDD Model Calculations'!$D$20-'Weather Data'!D3240,0),MAX('DDD Model Calculations'!$D$20-AVERAGE('Weather Data'!D3239,'Weather Data'!D3241),0))</f>
        <v>16.700000047683716</v>
      </c>
      <c r="I3240">
        <f>IF(E3240&lt;&gt;"",MAX('DDD Model Calculations'!$D$20-'Weather Data'!E3240,0),MAX('DDD Model Calculations'!$D$20-AVERAGE('Weather Data'!E3239,'Weather Data'!E3241),0))</f>
        <v>17.399999976158142</v>
      </c>
      <c r="J3240">
        <f>IF(F3240&lt;&gt;"",MAX('DDD Model Calculations'!$D$20-'Weather Data'!F3240,0),MAX('DDD Model Calculations'!$D$20-AVERAGE('Weather Data'!F3239,'Weather Data'!F3241),0))</f>
        <v>17.199999988079071</v>
      </c>
      <c r="K3240">
        <f>IF(G3240&lt;&gt;"",MAX('DDD Model Calculations'!$D$20-'Weather Data'!G3240,0),MAX('DDD Model Calculations'!$D$20-AVERAGE('Weather Data'!G3239,'Weather Data'!G3241),0))</f>
        <v>22.099999904632568</v>
      </c>
      <c r="L3240" s="2">
        <f t="shared" si="250"/>
        <v>44878</v>
      </c>
      <c r="M3240">
        <f t="shared" si="251"/>
        <v>32182.300002023578</v>
      </c>
      <c r="N3240">
        <f t="shared" si="252"/>
        <v>33814.099991068244</v>
      </c>
      <c r="O3240">
        <f t="shared" si="253"/>
        <v>38937.400013163686</v>
      </c>
      <c r="P3240">
        <f t="shared" si="254"/>
        <v>48300.250000543892</v>
      </c>
    </row>
    <row r="3241" spans="1:16" x14ac:dyDescent="0.4">
      <c r="A3241" s="1">
        <v>2022</v>
      </c>
      <c r="B3241" s="1">
        <v>11</v>
      </c>
      <c r="C3241" s="1">
        <v>14</v>
      </c>
      <c r="D3241" s="1">
        <v>1.200000047683716</v>
      </c>
      <c r="E3241" s="1">
        <v>0.60000002384185791</v>
      </c>
      <c r="F3241" s="1">
        <v>-1.299999952316284</v>
      </c>
      <c r="G3241" s="1">
        <v>-3.5999999046325679</v>
      </c>
      <c r="H3241">
        <f>IF(D3241&lt;&gt;"",MAX('DDD Model Calculations'!$D$20-'Weather Data'!D3241,0),MAX('DDD Model Calculations'!$D$20-AVERAGE('Weather Data'!D3240,'Weather Data'!D3242),0))</f>
        <v>16.799999952316284</v>
      </c>
      <c r="I3241">
        <f>IF(E3241&lt;&gt;"",MAX('DDD Model Calculations'!$D$20-'Weather Data'!E3241,0),MAX('DDD Model Calculations'!$D$20-AVERAGE('Weather Data'!E3240,'Weather Data'!E3242),0))</f>
        <v>17.399999976158142</v>
      </c>
      <c r="J3241">
        <f>IF(F3241&lt;&gt;"",MAX('DDD Model Calculations'!$D$20-'Weather Data'!F3241,0),MAX('DDD Model Calculations'!$D$20-AVERAGE('Weather Data'!F3240,'Weather Data'!F3242),0))</f>
        <v>19.299999952316284</v>
      </c>
      <c r="K3241">
        <f>IF(G3241&lt;&gt;"",MAX('DDD Model Calculations'!$D$20-'Weather Data'!G3241,0),MAX('DDD Model Calculations'!$D$20-AVERAGE('Weather Data'!G3240,'Weather Data'!G3242),0))</f>
        <v>21.599999904632568</v>
      </c>
      <c r="L3241" s="2">
        <f t="shared" si="250"/>
        <v>44879</v>
      </c>
      <c r="M3241">
        <f t="shared" si="251"/>
        <v>32199.100001975894</v>
      </c>
      <c r="N3241">
        <f t="shared" si="252"/>
        <v>33831.499991044402</v>
      </c>
      <c r="O3241">
        <f t="shared" si="253"/>
        <v>38956.700013116002</v>
      </c>
      <c r="P3241">
        <f t="shared" si="254"/>
        <v>48321.850000448525</v>
      </c>
    </row>
    <row r="3242" spans="1:16" x14ac:dyDescent="0.4">
      <c r="A3242" s="1">
        <v>2022</v>
      </c>
      <c r="B3242" s="1">
        <v>11</v>
      </c>
      <c r="C3242" s="1">
        <v>15</v>
      </c>
      <c r="D3242" s="1">
        <v>-0.69999998807907104</v>
      </c>
      <c r="E3242" s="1">
        <v>0.89999997615814209</v>
      </c>
      <c r="F3242" s="1">
        <v>-2.7000000476837158</v>
      </c>
      <c r="G3242" s="1">
        <v>-2.9000000953674321</v>
      </c>
      <c r="H3242">
        <f>IF(D3242&lt;&gt;"",MAX('DDD Model Calculations'!$D$20-'Weather Data'!D3242,0),MAX('DDD Model Calculations'!$D$20-AVERAGE('Weather Data'!D3241,'Weather Data'!D3243),0))</f>
        <v>18.699999988079071</v>
      </c>
      <c r="I3242">
        <f>IF(E3242&lt;&gt;"",MAX('DDD Model Calculations'!$D$20-'Weather Data'!E3242,0),MAX('DDD Model Calculations'!$D$20-AVERAGE('Weather Data'!E3241,'Weather Data'!E3243),0))</f>
        <v>17.100000023841858</v>
      </c>
      <c r="J3242">
        <f>IF(F3242&lt;&gt;"",MAX('DDD Model Calculations'!$D$20-'Weather Data'!F3242,0),MAX('DDD Model Calculations'!$D$20-AVERAGE('Weather Data'!F3241,'Weather Data'!F3243),0))</f>
        <v>20.700000047683716</v>
      </c>
      <c r="K3242">
        <f>IF(G3242&lt;&gt;"",MAX('DDD Model Calculations'!$D$20-'Weather Data'!G3242,0),MAX('DDD Model Calculations'!$D$20-AVERAGE('Weather Data'!G3241,'Weather Data'!G3243),0))</f>
        <v>20.900000095367432</v>
      </c>
      <c r="L3242" s="2">
        <f t="shared" si="250"/>
        <v>44880</v>
      </c>
      <c r="M3242">
        <f t="shared" si="251"/>
        <v>32217.800001963973</v>
      </c>
      <c r="N3242">
        <f t="shared" si="252"/>
        <v>33848.599991068244</v>
      </c>
      <c r="O3242">
        <f t="shared" si="253"/>
        <v>38977.400013163686</v>
      </c>
      <c r="P3242">
        <f t="shared" si="254"/>
        <v>48342.750000543892</v>
      </c>
    </row>
    <row r="3243" spans="1:16" x14ac:dyDescent="0.4">
      <c r="A3243" s="1">
        <v>2022</v>
      </c>
      <c r="B3243" s="1">
        <v>11</v>
      </c>
      <c r="C3243" s="1">
        <v>16</v>
      </c>
      <c r="D3243" s="1">
        <v>-0.10000000149011611</v>
      </c>
      <c r="E3243" s="1">
        <v>-0.30000001192092901</v>
      </c>
      <c r="F3243" s="1">
        <v>-1.299999952316284</v>
      </c>
      <c r="G3243" s="1">
        <v>-5.5</v>
      </c>
      <c r="H3243">
        <f>IF(D3243&lt;&gt;"",MAX('DDD Model Calculations'!$D$20-'Weather Data'!D3243,0),MAX('DDD Model Calculations'!$D$20-AVERAGE('Weather Data'!D3242,'Weather Data'!D3244),0))</f>
        <v>18.100000001490116</v>
      </c>
      <c r="I3243">
        <f>IF(E3243&lt;&gt;"",MAX('DDD Model Calculations'!$D$20-'Weather Data'!E3243,0),MAX('DDD Model Calculations'!$D$20-AVERAGE('Weather Data'!E3242,'Weather Data'!E3244),0))</f>
        <v>18.300000011920929</v>
      </c>
      <c r="J3243">
        <f>IF(F3243&lt;&gt;"",MAX('DDD Model Calculations'!$D$20-'Weather Data'!F3243,0),MAX('DDD Model Calculations'!$D$20-AVERAGE('Weather Data'!F3242,'Weather Data'!F3244),0))</f>
        <v>19.299999952316284</v>
      </c>
      <c r="K3243">
        <f>IF(G3243&lt;&gt;"",MAX('DDD Model Calculations'!$D$20-'Weather Data'!G3243,0),MAX('DDD Model Calculations'!$D$20-AVERAGE('Weather Data'!G3242,'Weather Data'!G3244),0))</f>
        <v>23.5</v>
      </c>
      <c r="L3243" s="2">
        <f t="shared" si="250"/>
        <v>44881</v>
      </c>
      <c r="M3243">
        <f t="shared" si="251"/>
        <v>32235.900001965463</v>
      </c>
      <c r="N3243">
        <f t="shared" si="252"/>
        <v>33866.899991080165</v>
      </c>
      <c r="O3243">
        <f t="shared" si="253"/>
        <v>38996.700013116002</v>
      </c>
      <c r="P3243">
        <f t="shared" si="254"/>
        <v>48366.250000543892</v>
      </c>
    </row>
    <row r="3244" spans="1:16" x14ac:dyDescent="0.4">
      <c r="A3244" s="1">
        <v>2022</v>
      </c>
      <c r="B3244" s="1">
        <v>11</v>
      </c>
      <c r="C3244" s="1">
        <v>17</v>
      </c>
      <c r="D3244" s="1">
        <v>-1.1000000238418579</v>
      </c>
      <c r="E3244" s="1">
        <v>-0.80000001192092896</v>
      </c>
      <c r="F3244" s="1">
        <v>-7.1999998092651367</v>
      </c>
      <c r="G3244" s="1">
        <v>-5.5</v>
      </c>
      <c r="H3244">
        <f>IF(D3244&lt;&gt;"",MAX('DDD Model Calculations'!$D$20-'Weather Data'!D3244,0),MAX('DDD Model Calculations'!$D$20-AVERAGE('Weather Data'!D3243,'Weather Data'!D3245),0))</f>
        <v>19.100000023841858</v>
      </c>
      <c r="I3244">
        <f>IF(E3244&lt;&gt;"",MAX('DDD Model Calculations'!$D$20-'Weather Data'!E3244,0),MAX('DDD Model Calculations'!$D$20-AVERAGE('Weather Data'!E3243,'Weather Data'!E3245),0))</f>
        <v>18.800000011920929</v>
      </c>
      <c r="J3244">
        <f>IF(F3244&lt;&gt;"",MAX('DDD Model Calculations'!$D$20-'Weather Data'!F3244,0),MAX('DDD Model Calculations'!$D$20-AVERAGE('Weather Data'!F3243,'Weather Data'!F3245),0))</f>
        <v>25.199999809265137</v>
      </c>
      <c r="K3244">
        <f>IF(G3244&lt;&gt;"",MAX('DDD Model Calculations'!$D$20-'Weather Data'!G3244,0),MAX('DDD Model Calculations'!$D$20-AVERAGE('Weather Data'!G3243,'Weather Data'!G3245),0))</f>
        <v>23.5</v>
      </c>
      <c r="L3244" s="2">
        <f t="shared" si="250"/>
        <v>44882</v>
      </c>
      <c r="M3244">
        <f t="shared" si="251"/>
        <v>32255.000001989305</v>
      </c>
      <c r="N3244">
        <f t="shared" si="252"/>
        <v>33885.699991092086</v>
      </c>
      <c r="O3244">
        <f t="shared" si="253"/>
        <v>39021.900012925267</v>
      </c>
      <c r="P3244">
        <f t="shared" si="254"/>
        <v>48389.750000543892</v>
      </c>
    </row>
    <row r="3245" spans="1:16" x14ac:dyDescent="0.4">
      <c r="A3245" s="1">
        <v>2022</v>
      </c>
      <c r="B3245" s="1">
        <v>11</v>
      </c>
      <c r="C3245" s="1">
        <v>18</v>
      </c>
      <c r="D3245" s="1">
        <v>-0.69999998807907104</v>
      </c>
      <c r="E3245" s="1">
        <v>-2.5999999046325679</v>
      </c>
      <c r="F3245" s="1">
        <v>-7.1999998092651367</v>
      </c>
      <c r="G3245" s="1">
        <v>-8</v>
      </c>
      <c r="H3245">
        <f>IF(D3245&lt;&gt;"",MAX('DDD Model Calculations'!$D$20-'Weather Data'!D3245,0),MAX('DDD Model Calculations'!$D$20-AVERAGE('Weather Data'!D3244,'Weather Data'!D3246),0))</f>
        <v>18.699999988079071</v>
      </c>
      <c r="I3245">
        <f>IF(E3245&lt;&gt;"",MAX('DDD Model Calculations'!$D$20-'Weather Data'!E3245,0),MAX('DDD Model Calculations'!$D$20-AVERAGE('Weather Data'!E3244,'Weather Data'!E3246),0))</f>
        <v>20.599999904632568</v>
      </c>
      <c r="J3245">
        <f>IF(F3245&lt;&gt;"",MAX('DDD Model Calculations'!$D$20-'Weather Data'!F3245,0),MAX('DDD Model Calculations'!$D$20-AVERAGE('Weather Data'!F3244,'Weather Data'!F3246),0))</f>
        <v>25.199999809265137</v>
      </c>
      <c r="K3245">
        <f>IF(G3245&lt;&gt;"",MAX('DDD Model Calculations'!$D$20-'Weather Data'!G3245,0),MAX('DDD Model Calculations'!$D$20-AVERAGE('Weather Data'!G3244,'Weather Data'!G3246),0))</f>
        <v>26</v>
      </c>
      <c r="L3245" s="2">
        <f t="shared" si="250"/>
        <v>44883</v>
      </c>
      <c r="M3245">
        <f t="shared" si="251"/>
        <v>32273.700001977384</v>
      </c>
      <c r="N3245">
        <f t="shared" si="252"/>
        <v>33906.299990996718</v>
      </c>
      <c r="O3245">
        <f t="shared" si="253"/>
        <v>39047.100012734532</v>
      </c>
      <c r="P3245">
        <f t="shared" si="254"/>
        <v>48415.750000543892</v>
      </c>
    </row>
    <row r="3246" spans="1:16" x14ac:dyDescent="0.4">
      <c r="A3246" s="1">
        <v>2022</v>
      </c>
      <c r="B3246" s="1">
        <v>11</v>
      </c>
      <c r="C3246" s="1">
        <v>19</v>
      </c>
      <c r="D3246" s="1">
        <v>-3.2999999523162842</v>
      </c>
      <c r="E3246" s="1">
        <v>-4.6999998092651367</v>
      </c>
      <c r="F3246" s="1">
        <v>-4</v>
      </c>
      <c r="G3246" s="1">
        <v>-12.60000038146973</v>
      </c>
      <c r="H3246">
        <f>IF(D3246&lt;&gt;"",MAX('DDD Model Calculations'!$D$20-'Weather Data'!D3246,0),MAX('DDD Model Calculations'!$D$20-AVERAGE('Weather Data'!D3245,'Weather Data'!D3247),0))</f>
        <v>21.299999952316284</v>
      </c>
      <c r="I3246">
        <f>IF(E3246&lt;&gt;"",MAX('DDD Model Calculations'!$D$20-'Weather Data'!E3246,0),MAX('DDD Model Calculations'!$D$20-AVERAGE('Weather Data'!E3245,'Weather Data'!E3247),0))</f>
        <v>22.699999809265137</v>
      </c>
      <c r="J3246">
        <f>IF(F3246&lt;&gt;"",MAX('DDD Model Calculations'!$D$20-'Weather Data'!F3246,0),MAX('DDD Model Calculations'!$D$20-AVERAGE('Weather Data'!F3245,'Weather Data'!F3247),0))</f>
        <v>22</v>
      </c>
      <c r="K3246">
        <f>IF(G3246&lt;&gt;"",MAX('DDD Model Calculations'!$D$20-'Weather Data'!G3246,0),MAX('DDD Model Calculations'!$D$20-AVERAGE('Weather Data'!G3245,'Weather Data'!G3247),0))</f>
        <v>30.60000038146973</v>
      </c>
      <c r="L3246" s="2">
        <f t="shared" si="250"/>
        <v>44884</v>
      </c>
      <c r="M3246">
        <f t="shared" si="251"/>
        <v>32295.0000019297</v>
      </c>
      <c r="N3246">
        <f t="shared" si="252"/>
        <v>33928.999990805984</v>
      </c>
      <c r="O3246">
        <f t="shared" si="253"/>
        <v>39069.100012734532</v>
      </c>
      <c r="P3246">
        <f t="shared" si="254"/>
        <v>48446.350000925362</v>
      </c>
    </row>
    <row r="3247" spans="1:16" x14ac:dyDescent="0.4">
      <c r="A3247" s="1">
        <v>2022</v>
      </c>
      <c r="B3247" s="1">
        <v>11</v>
      </c>
      <c r="C3247" s="1">
        <v>20</v>
      </c>
      <c r="D3247" s="1">
        <v>-5.5</v>
      </c>
      <c r="E3247" s="1">
        <v>-6.6999998092651367</v>
      </c>
      <c r="F3247" s="1">
        <v>-8.5</v>
      </c>
      <c r="G3247" s="1">
        <v>-11</v>
      </c>
      <c r="H3247">
        <f>IF(D3247&lt;&gt;"",MAX('DDD Model Calculations'!$D$20-'Weather Data'!D3247,0),MAX('DDD Model Calculations'!$D$20-AVERAGE('Weather Data'!D3246,'Weather Data'!D3248),0))</f>
        <v>23.5</v>
      </c>
      <c r="I3247">
        <f>IF(E3247&lt;&gt;"",MAX('DDD Model Calculations'!$D$20-'Weather Data'!E3247,0),MAX('DDD Model Calculations'!$D$20-AVERAGE('Weather Data'!E3246,'Weather Data'!E3248),0))</f>
        <v>24.699999809265137</v>
      </c>
      <c r="J3247">
        <f>IF(F3247&lt;&gt;"",MAX('DDD Model Calculations'!$D$20-'Weather Data'!F3247,0),MAX('DDD Model Calculations'!$D$20-AVERAGE('Weather Data'!F3246,'Weather Data'!F3248),0))</f>
        <v>26.5</v>
      </c>
      <c r="K3247">
        <f>IF(G3247&lt;&gt;"",MAX('DDD Model Calculations'!$D$20-'Weather Data'!G3247,0),MAX('DDD Model Calculations'!$D$20-AVERAGE('Weather Data'!G3246,'Weather Data'!G3248),0))</f>
        <v>29</v>
      </c>
      <c r="L3247" s="2">
        <f t="shared" si="250"/>
        <v>44885</v>
      </c>
      <c r="M3247">
        <f t="shared" si="251"/>
        <v>32318.5000019297</v>
      </c>
      <c r="N3247">
        <f t="shared" si="252"/>
        <v>33953.699990615249</v>
      </c>
      <c r="O3247">
        <f t="shared" si="253"/>
        <v>39095.600012734532</v>
      </c>
      <c r="P3247">
        <f t="shared" si="254"/>
        <v>48475.350000925362</v>
      </c>
    </row>
    <row r="3248" spans="1:16" x14ac:dyDescent="0.4">
      <c r="A3248" s="1">
        <v>2022</v>
      </c>
      <c r="B3248" s="1">
        <v>11</v>
      </c>
      <c r="C3248" s="1">
        <v>21</v>
      </c>
      <c r="D3248" s="1">
        <v>-0.30000001192092901</v>
      </c>
      <c r="E3248" s="1">
        <v>-1.200000047683716</v>
      </c>
      <c r="F3248" s="1">
        <v>-4.5</v>
      </c>
      <c r="G3248" s="1">
        <v>-7.8000001907348633</v>
      </c>
      <c r="H3248">
        <f>IF(D3248&lt;&gt;"",MAX('DDD Model Calculations'!$D$20-'Weather Data'!D3248,0),MAX('DDD Model Calculations'!$D$20-AVERAGE('Weather Data'!D3247,'Weather Data'!D3249),0))</f>
        <v>18.300000011920929</v>
      </c>
      <c r="I3248">
        <f>IF(E3248&lt;&gt;"",MAX('DDD Model Calculations'!$D$20-'Weather Data'!E3248,0),MAX('DDD Model Calculations'!$D$20-AVERAGE('Weather Data'!E3247,'Weather Data'!E3249),0))</f>
        <v>19.200000047683716</v>
      </c>
      <c r="J3248">
        <f>IF(F3248&lt;&gt;"",MAX('DDD Model Calculations'!$D$20-'Weather Data'!F3248,0),MAX('DDD Model Calculations'!$D$20-AVERAGE('Weather Data'!F3247,'Weather Data'!F3249),0))</f>
        <v>22.5</v>
      </c>
      <c r="K3248">
        <f>IF(G3248&lt;&gt;"",MAX('DDD Model Calculations'!$D$20-'Weather Data'!G3248,0),MAX('DDD Model Calculations'!$D$20-AVERAGE('Weather Data'!G3247,'Weather Data'!G3249),0))</f>
        <v>25.800000190734863</v>
      </c>
      <c r="L3248" s="2">
        <f t="shared" si="250"/>
        <v>44886</v>
      </c>
      <c r="M3248">
        <f t="shared" si="251"/>
        <v>32336.800001941621</v>
      </c>
      <c r="N3248">
        <f t="shared" si="252"/>
        <v>33972.899990662932</v>
      </c>
      <c r="O3248">
        <f t="shared" si="253"/>
        <v>39118.100012734532</v>
      </c>
      <c r="P3248">
        <f t="shared" si="254"/>
        <v>48501.150001116097</v>
      </c>
    </row>
    <row r="3249" spans="1:16" x14ac:dyDescent="0.4">
      <c r="A3249" s="1">
        <v>2022</v>
      </c>
      <c r="B3249" s="1">
        <v>11</v>
      </c>
      <c r="C3249" s="1">
        <v>22</v>
      </c>
      <c r="D3249" s="1">
        <v>1.5</v>
      </c>
      <c r="E3249" s="1">
        <v>0.69999998807907104</v>
      </c>
      <c r="F3249" s="1">
        <v>-6.0999999046325684</v>
      </c>
      <c r="G3249" s="1">
        <v>-7.1999998092651367</v>
      </c>
      <c r="H3249">
        <f>IF(D3249&lt;&gt;"",MAX('DDD Model Calculations'!$D$20-'Weather Data'!D3249,0),MAX('DDD Model Calculations'!$D$20-AVERAGE('Weather Data'!D3248,'Weather Data'!D3250),0))</f>
        <v>16.5</v>
      </c>
      <c r="I3249">
        <f>IF(E3249&lt;&gt;"",MAX('DDD Model Calculations'!$D$20-'Weather Data'!E3249,0),MAX('DDD Model Calculations'!$D$20-AVERAGE('Weather Data'!E3248,'Weather Data'!E3250),0))</f>
        <v>17.300000011920929</v>
      </c>
      <c r="J3249">
        <f>IF(F3249&lt;&gt;"",MAX('DDD Model Calculations'!$D$20-'Weather Data'!F3249,0),MAX('DDD Model Calculations'!$D$20-AVERAGE('Weather Data'!F3248,'Weather Data'!F3250),0))</f>
        <v>24.099999904632568</v>
      </c>
      <c r="K3249">
        <f>IF(G3249&lt;&gt;"",MAX('DDD Model Calculations'!$D$20-'Weather Data'!G3249,0),MAX('DDD Model Calculations'!$D$20-AVERAGE('Weather Data'!G3248,'Weather Data'!G3250),0))</f>
        <v>25.199999809265137</v>
      </c>
      <c r="L3249" s="2">
        <f t="shared" si="250"/>
        <v>44887</v>
      </c>
      <c r="M3249">
        <f t="shared" si="251"/>
        <v>32353.300001941621</v>
      </c>
      <c r="N3249">
        <f t="shared" si="252"/>
        <v>33990.199990674853</v>
      </c>
      <c r="O3249">
        <f t="shared" si="253"/>
        <v>39142.200012639165</v>
      </c>
      <c r="P3249">
        <f t="shared" si="254"/>
        <v>48526.350000925362</v>
      </c>
    </row>
    <row r="3250" spans="1:16" x14ac:dyDescent="0.4">
      <c r="A3250" s="1">
        <v>2022</v>
      </c>
      <c r="B3250" s="1">
        <v>11</v>
      </c>
      <c r="C3250" s="1">
        <v>23</v>
      </c>
      <c r="D3250" s="1">
        <v>2.5</v>
      </c>
      <c r="E3250" s="1">
        <v>2.7000000476837158</v>
      </c>
      <c r="F3250" s="1">
        <v>-1.8999999761581421</v>
      </c>
      <c r="G3250" s="1">
        <v>-4.5</v>
      </c>
      <c r="H3250">
        <f>IF(D3250&lt;&gt;"",MAX('DDD Model Calculations'!$D$20-'Weather Data'!D3250,0),MAX('DDD Model Calculations'!$D$20-AVERAGE('Weather Data'!D3249,'Weather Data'!D3251),0))</f>
        <v>15.5</v>
      </c>
      <c r="I3250">
        <f>IF(E3250&lt;&gt;"",MAX('DDD Model Calculations'!$D$20-'Weather Data'!E3250,0),MAX('DDD Model Calculations'!$D$20-AVERAGE('Weather Data'!E3249,'Weather Data'!E3251),0))</f>
        <v>15.299999952316284</v>
      </c>
      <c r="J3250">
        <f>IF(F3250&lt;&gt;"",MAX('DDD Model Calculations'!$D$20-'Weather Data'!F3250,0),MAX('DDD Model Calculations'!$D$20-AVERAGE('Weather Data'!F3249,'Weather Data'!F3251),0))</f>
        <v>19.899999976158142</v>
      </c>
      <c r="K3250">
        <f>IF(G3250&lt;&gt;"",MAX('DDD Model Calculations'!$D$20-'Weather Data'!G3250,0),MAX('DDD Model Calculations'!$D$20-AVERAGE('Weather Data'!G3249,'Weather Data'!G3251),0))</f>
        <v>22.5</v>
      </c>
      <c r="L3250" s="2">
        <f t="shared" si="250"/>
        <v>44888</v>
      </c>
      <c r="M3250">
        <f t="shared" si="251"/>
        <v>32368.800001941621</v>
      </c>
      <c r="N3250">
        <f t="shared" si="252"/>
        <v>34005.49999062717</v>
      </c>
      <c r="O3250">
        <f t="shared" si="253"/>
        <v>39162.100012615323</v>
      </c>
      <c r="P3250">
        <f t="shared" si="254"/>
        <v>48548.850000925362</v>
      </c>
    </row>
    <row r="3251" spans="1:16" x14ac:dyDescent="0.4">
      <c r="A3251" s="1">
        <v>2022</v>
      </c>
      <c r="B3251" s="1">
        <v>11</v>
      </c>
      <c r="C3251" s="1">
        <v>24</v>
      </c>
      <c r="D3251" s="1">
        <v>3.5999999046325679</v>
      </c>
      <c r="E3251" s="1">
        <v>4.4000000953674316</v>
      </c>
      <c r="F3251" s="1">
        <v>0.10000000149011611</v>
      </c>
      <c r="G3251" s="1">
        <v>-2.9000000953674321</v>
      </c>
      <c r="H3251">
        <f>IF(D3251&lt;&gt;"",MAX('DDD Model Calculations'!$D$20-'Weather Data'!D3251,0),MAX('DDD Model Calculations'!$D$20-AVERAGE('Weather Data'!D3250,'Weather Data'!D3252),0))</f>
        <v>14.400000095367432</v>
      </c>
      <c r="I3251">
        <f>IF(E3251&lt;&gt;"",MAX('DDD Model Calculations'!$D$20-'Weather Data'!E3251,0),MAX('DDD Model Calculations'!$D$20-AVERAGE('Weather Data'!E3250,'Weather Data'!E3252),0))</f>
        <v>13.599999904632568</v>
      </c>
      <c r="J3251">
        <f>IF(F3251&lt;&gt;"",MAX('DDD Model Calculations'!$D$20-'Weather Data'!F3251,0),MAX('DDD Model Calculations'!$D$20-AVERAGE('Weather Data'!F3250,'Weather Data'!F3252),0))</f>
        <v>17.899999998509884</v>
      </c>
      <c r="K3251">
        <f>IF(G3251&lt;&gt;"",MAX('DDD Model Calculations'!$D$20-'Weather Data'!G3251,0),MAX('DDD Model Calculations'!$D$20-AVERAGE('Weather Data'!G3250,'Weather Data'!G3252),0))</f>
        <v>20.900000095367432</v>
      </c>
      <c r="L3251" s="2">
        <f t="shared" si="250"/>
        <v>44889</v>
      </c>
      <c r="M3251">
        <f t="shared" si="251"/>
        <v>32383.200002036989</v>
      </c>
      <c r="N3251">
        <f t="shared" si="252"/>
        <v>34019.099990531802</v>
      </c>
      <c r="O3251">
        <f t="shared" si="253"/>
        <v>39180.000012613833</v>
      </c>
      <c r="P3251">
        <f t="shared" si="254"/>
        <v>48569.75000102073</v>
      </c>
    </row>
    <row r="3252" spans="1:16" x14ac:dyDescent="0.4">
      <c r="A3252" s="1">
        <v>2022</v>
      </c>
      <c r="B3252" s="1">
        <v>11</v>
      </c>
      <c r="C3252" s="1">
        <v>25</v>
      </c>
      <c r="D3252" s="1">
        <v>3.7999999523162842</v>
      </c>
      <c r="E3252" s="1">
        <v>2.5999999046325679</v>
      </c>
      <c r="F3252" s="1">
        <v>1.299999952316284</v>
      </c>
      <c r="G3252" s="1">
        <v>-1.5</v>
      </c>
      <c r="H3252">
        <f>IF(D3252&lt;&gt;"",MAX('DDD Model Calculations'!$D$20-'Weather Data'!D3252,0),MAX('DDD Model Calculations'!$D$20-AVERAGE('Weather Data'!D3251,'Weather Data'!D3253),0))</f>
        <v>14.200000047683716</v>
      </c>
      <c r="I3252">
        <f>IF(E3252&lt;&gt;"",MAX('DDD Model Calculations'!$D$20-'Weather Data'!E3252,0),MAX('DDD Model Calculations'!$D$20-AVERAGE('Weather Data'!E3251,'Weather Data'!E3253),0))</f>
        <v>15.400000095367432</v>
      </c>
      <c r="J3252">
        <f>IF(F3252&lt;&gt;"",MAX('DDD Model Calculations'!$D$20-'Weather Data'!F3252,0),MAX('DDD Model Calculations'!$D$20-AVERAGE('Weather Data'!F3251,'Weather Data'!F3253),0))</f>
        <v>16.700000047683716</v>
      </c>
      <c r="K3252">
        <f>IF(G3252&lt;&gt;"",MAX('DDD Model Calculations'!$D$20-'Weather Data'!G3252,0),MAX('DDD Model Calculations'!$D$20-AVERAGE('Weather Data'!G3251,'Weather Data'!G3253),0))</f>
        <v>19.5</v>
      </c>
      <c r="L3252" s="2">
        <f t="shared" si="250"/>
        <v>44890</v>
      </c>
      <c r="M3252">
        <f t="shared" si="251"/>
        <v>32397.400002084672</v>
      </c>
      <c r="N3252">
        <f t="shared" si="252"/>
        <v>34034.49999062717</v>
      </c>
      <c r="O3252">
        <f t="shared" si="253"/>
        <v>39196.700012661517</v>
      </c>
      <c r="P3252">
        <f t="shared" si="254"/>
        <v>48589.25000102073</v>
      </c>
    </row>
    <row r="3253" spans="1:16" x14ac:dyDescent="0.4">
      <c r="A3253" s="1">
        <v>2022</v>
      </c>
      <c r="B3253" s="1">
        <v>11</v>
      </c>
      <c r="C3253" s="1">
        <v>26</v>
      </c>
      <c r="D3253" s="1">
        <v>6.5999999046325684</v>
      </c>
      <c r="E3253" s="1">
        <v>5.1999998092651367</v>
      </c>
      <c r="F3253" s="1">
        <v>5.0999999046325684</v>
      </c>
      <c r="G3253" s="1">
        <v>0.69999998807907104</v>
      </c>
      <c r="H3253">
        <f>IF(D3253&lt;&gt;"",MAX('DDD Model Calculations'!$D$20-'Weather Data'!D3253,0),MAX('DDD Model Calculations'!$D$20-AVERAGE('Weather Data'!D3252,'Weather Data'!D3254),0))</f>
        <v>11.400000095367432</v>
      </c>
      <c r="I3253">
        <f>IF(E3253&lt;&gt;"",MAX('DDD Model Calculations'!$D$20-'Weather Data'!E3253,0),MAX('DDD Model Calculations'!$D$20-AVERAGE('Weather Data'!E3252,'Weather Data'!E3254),0))</f>
        <v>12.800000190734863</v>
      </c>
      <c r="J3253">
        <f>IF(F3253&lt;&gt;"",MAX('DDD Model Calculations'!$D$20-'Weather Data'!F3253,0),MAX('DDD Model Calculations'!$D$20-AVERAGE('Weather Data'!F3252,'Weather Data'!F3254),0))</f>
        <v>12.900000095367432</v>
      </c>
      <c r="K3253">
        <f>IF(G3253&lt;&gt;"",MAX('DDD Model Calculations'!$D$20-'Weather Data'!G3253,0),MAX('DDD Model Calculations'!$D$20-AVERAGE('Weather Data'!G3252,'Weather Data'!G3254),0))</f>
        <v>17.300000011920929</v>
      </c>
      <c r="L3253" s="2">
        <f t="shared" si="250"/>
        <v>44891</v>
      </c>
      <c r="M3253">
        <f t="shared" si="251"/>
        <v>32408.80000218004</v>
      </c>
      <c r="N3253">
        <f t="shared" si="252"/>
        <v>34047.299990817904</v>
      </c>
      <c r="O3253">
        <f t="shared" si="253"/>
        <v>39209.600012756884</v>
      </c>
      <c r="P3253">
        <f t="shared" si="254"/>
        <v>48606.55000103265</v>
      </c>
    </row>
    <row r="3254" spans="1:16" x14ac:dyDescent="0.4">
      <c r="A3254" s="1">
        <v>2022</v>
      </c>
      <c r="B3254" s="1">
        <v>11</v>
      </c>
      <c r="C3254" s="1">
        <v>27</v>
      </c>
      <c r="D3254" s="1">
        <v>4.5</v>
      </c>
      <c r="E3254" s="1">
        <v>3.5999999046325679</v>
      </c>
      <c r="F3254" s="1">
        <v>5.4000000953674316</v>
      </c>
      <c r="G3254" s="1">
        <v>-2.2999999523162842</v>
      </c>
      <c r="H3254">
        <f>IF(D3254&lt;&gt;"",MAX('DDD Model Calculations'!$D$20-'Weather Data'!D3254,0),MAX('DDD Model Calculations'!$D$20-AVERAGE('Weather Data'!D3253,'Weather Data'!D3255),0))</f>
        <v>13.5</v>
      </c>
      <c r="I3254">
        <f>IF(E3254&lt;&gt;"",MAX('DDD Model Calculations'!$D$20-'Weather Data'!E3254,0),MAX('DDD Model Calculations'!$D$20-AVERAGE('Weather Data'!E3253,'Weather Data'!E3255),0))</f>
        <v>14.400000095367432</v>
      </c>
      <c r="J3254">
        <f>IF(F3254&lt;&gt;"",MAX('DDD Model Calculations'!$D$20-'Weather Data'!F3254,0),MAX('DDD Model Calculations'!$D$20-AVERAGE('Weather Data'!F3253,'Weather Data'!F3255),0))</f>
        <v>12.599999904632568</v>
      </c>
      <c r="K3254">
        <f>IF(G3254&lt;&gt;"",MAX('DDD Model Calculations'!$D$20-'Weather Data'!G3254,0),MAX('DDD Model Calculations'!$D$20-AVERAGE('Weather Data'!G3253,'Weather Data'!G3255),0))</f>
        <v>20.299999952316284</v>
      </c>
      <c r="L3254" s="2">
        <f t="shared" si="250"/>
        <v>44892</v>
      </c>
      <c r="M3254">
        <f t="shared" si="251"/>
        <v>32422.30000218004</v>
      </c>
      <c r="N3254">
        <f t="shared" si="252"/>
        <v>34061.699990913272</v>
      </c>
      <c r="O3254">
        <f t="shared" si="253"/>
        <v>39222.200012661517</v>
      </c>
      <c r="P3254">
        <f t="shared" si="254"/>
        <v>48626.850000984967</v>
      </c>
    </row>
    <row r="3255" spans="1:16" x14ac:dyDescent="0.4">
      <c r="A3255" s="1">
        <v>2022</v>
      </c>
      <c r="B3255" s="1">
        <v>11</v>
      </c>
      <c r="C3255" s="1">
        <v>28</v>
      </c>
      <c r="D3255" s="1">
        <v>2.2000000476837158</v>
      </c>
      <c r="E3255" s="1">
        <v>1.799999952316284</v>
      </c>
      <c r="F3255" s="1">
        <v>0.80000001192092896</v>
      </c>
      <c r="G3255" s="1">
        <v>-0.10000000149011611</v>
      </c>
      <c r="H3255">
        <f>IF(D3255&lt;&gt;"",MAX('DDD Model Calculations'!$D$20-'Weather Data'!D3255,0),MAX('DDD Model Calculations'!$D$20-AVERAGE('Weather Data'!D3254,'Weather Data'!D3256),0))</f>
        <v>15.799999952316284</v>
      </c>
      <c r="I3255">
        <f>IF(E3255&lt;&gt;"",MAX('DDD Model Calculations'!$D$20-'Weather Data'!E3255,0),MAX('DDD Model Calculations'!$D$20-AVERAGE('Weather Data'!E3254,'Weather Data'!E3256),0))</f>
        <v>16.200000047683716</v>
      </c>
      <c r="J3255">
        <f>IF(F3255&lt;&gt;"",MAX('DDD Model Calculations'!$D$20-'Weather Data'!F3255,0),MAX('DDD Model Calculations'!$D$20-AVERAGE('Weather Data'!F3254,'Weather Data'!F3256),0))</f>
        <v>17.199999988079071</v>
      </c>
      <c r="K3255">
        <f>IF(G3255&lt;&gt;"",MAX('DDD Model Calculations'!$D$20-'Weather Data'!G3255,0),MAX('DDD Model Calculations'!$D$20-AVERAGE('Weather Data'!G3254,'Weather Data'!G3256),0))</f>
        <v>18.100000001490116</v>
      </c>
      <c r="L3255" s="2">
        <f t="shared" si="250"/>
        <v>44893</v>
      </c>
      <c r="M3255">
        <f t="shared" si="251"/>
        <v>32438.100002132356</v>
      </c>
      <c r="N3255">
        <f t="shared" si="252"/>
        <v>34077.899990960956</v>
      </c>
      <c r="O3255">
        <f t="shared" si="253"/>
        <v>39239.400012649596</v>
      </c>
      <c r="P3255">
        <f t="shared" si="254"/>
        <v>48644.950000986457</v>
      </c>
    </row>
    <row r="3256" spans="1:16" x14ac:dyDescent="0.4">
      <c r="A3256" s="1">
        <v>2022</v>
      </c>
      <c r="B3256" s="1">
        <v>11</v>
      </c>
      <c r="C3256" s="1">
        <v>29</v>
      </c>
      <c r="D3256" s="1">
        <v>3.7999999523162842</v>
      </c>
      <c r="E3256" s="1">
        <v>4.5</v>
      </c>
      <c r="F3256" s="1">
        <v>-0.80000001192092896</v>
      </c>
      <c r="G3256" s="1">
        <v>-0.60000002384185791</v>
      </c>
      <c r="H3256">
        <f>IF(D3256&lt;&gt;"",MAX('DDD Model Calculations'!$D$20-'Weather Data'!D3256,0),MAX('DDD Model Calculations'!$D$20-AVERAGE('Weather Data'!D3255,'Weather Data'!D3257),0))</f>
        <v>14.200000047683716</v>
      </c>
      <c r="I3256">
        <f>IF(E3256&lt;&gt;"",MAX('DDD Model Calculations'!$D$20-'Weather Data'!E3256,0),MAX('DDD Model Calculations'!$D$20-AVERAGE('Weather Data'!E3255,'Weather Data'!E3257),0))</f>
        <v>13.5</v>
      </c>
      <c r="J3256">
        <f>IF(F3256&lt;&gt;"",MAX('DDD Model Calculations'!$D$20-'Weather Data'!F3256,0),MAX('DDD Model Calculations'!$D$20-AVERAGE('Weather Data'!F3255,'Weather Data'!F3257),0))</f>
        <v>18.800000011920929</v>
      </c>
      <c r="K3256">
        <f>IF(G3256&lt;&gt;"",MAX('DDD Model Calculations'!$D$20-'Weather Data'!G3256,0),MAX('DDD Model Calculations'!$D$20-AVERAGE('Weather Data'!G3255,'Weather Data'!G3257),0))</f>
        <v>18.600000023841858</v>
      </c>
      <c r="L3256" s="2">
        <f t="shared" si="250"/>
        <v>44894</v>
      </c>
      <c r="M3256">
        <f t="shared" si="251"/>
        <v>32452.30000218004</v>
      </c>
      <c r="N3256">
        <f t="shared" si="252"/>
        <v>34091.399990960956</v>
      </c>
      <c r="O3256">
        <f t="shared" si="253"/>
        <v>39258.200012661517</v>
      </c>
      <c r="P3256">
        <f t="shared" si="254"/>
        <v>48663.550001010299</v>
      </c>
    </row>
    <row r="3257" spans="1:16" x14ac:dyDescent="0.4">
      <c r="A3257" s="1">
        <v>2022</v>
      </c>
      <c r="B3257" s="1">
        <v>11</v>
      </c>
      <c r="C3257" s="1">
        <v>30</v>
      </c>
      <c r="D3257" s="1">
        <v>3.5</v>
      </c>
      <c r="E3257" s="1">
        <v>3.7999999523162842</v>
      </c>
      <c r="F3257" s="1">
        <v>3.0999999046325679</v>
      </c>
      <c r="G3257" s="1">
        <v>-6</v>
      </c>
      <c r="H3257">
        <f>IF(D3257&lt;&gt;"",MAX('DDD Model Calculations'!$D$20-'Weather Data'!D3257,0),MAX('DDD Model Calculations'!$D$20-AVERAGE('Weather Data'!D3256,'Weather Data'!D3258),0))</f>
        <v>14.5</v>
      </c>
      <c r="I3257">
        <f>IF(E3257&lt;&gt;"",MAX('DDD Model Calculations'!$D$20-'Weather Data'!E3257,0),MAX('DDD Model Calculations'!$D$20-AVERAGE('Weather Data'!E3256,'Weather Data'!E3258),0))</f>
        <v>14.200000047683716</v>
      </c>
      <c r="J3257">
        <f>IF(F3257&lt;&gt;"",MAX('DDD Model Calculations'!$D$20-'Weather Data'!F3257,0),MAX('DDD Model Calculations'!$D$20-AVERAGE('Weather Data'!F3256,'Weather Data'!F3258),0))</f>
        <v>14.900000095367432</v>
      </c>
      <c r="K3257">
        <f>IF(G3257&lt;&gt;"",MAX('DDD Model Calculations'!$D$20-'Weather Data'!G3257,0),MAX('DDD Model Calculations'!$D$20-AVERAGE('Weather Data'!G3256,'Weather Data'!G3258),0))</f>
        <v>24</v>
      </c>
      <c r="L3257" s="2">
        <f t="shared" si="250"/>
        <v>44895</v>
      </c>
      <c r="M3257">
        <f t="shared" si="251"/>
        <v>32466.80000218004</v>
      </c>
      <c r="N3257">
        <f t="shared" si="252"/>
        <v>34105.599991008639</v>
      </c>
      <c r="O3257">
        <f t="shared" si="253"/>
        <v>39273.100012756884</v>
      </c>
      <c r="P3257">
        <f t="shared" si="254"/>
        <v>48687.550001010299</v>
      </c>
    </row>
    <row r="3258" spans="1:16" x14ac:dyDescent="0.4">
      <c r="A3258" s="1">
        <v>2022</v>
      </c>
      <c r="B3258" s="1">
        <v>12</v>
      </c>
      <c r="C3258" s="1">
        <v>1</v>
      </c>
      <c r="D3258" s="1">
        <v>-0.69999998807907104</v>
      </c>
      <c r="E3258" s="1">
        <v>-4.6999998092651367</v>
      </c>
      <c r="F3258" s="1">
        <v>-2.2999999523162842</v>
      </c>
      <c r="G3258" s="1">
        <v>-6.4000000953674316</v>
      </c>
      <c r="H3258">
        <f>IF(D3258&lt;&gt;"",MAX('DDD Model Calculations'!$D$20-'Weather Data'!D3258,0),MAX('DDD Model Calculations'!$D$20-AVERAGE('Weather Data'!D3257,'Weather Data'!D3259),0))</f>
        <v>18.699999988079071</v>
      </c>
      <c r="I3258">
        <f>IF(E3258&lt;&gt;"",MAX('DDD Model Calculations'!$D$20-'Weather Data'!E3258,0),MAX('DDD Model Calculations'!$D$20-AVERAGE('Weather Data'!E3257,'Weather Data'!E3259),0))</f>
        <v>22.699999809265137</v>
      </c>
      <c r="J3258">
        <f>IF(F3258&lt;&gt;"",MAX('DDD Model Calculations'!$D$20-'Weather Data'!F3258,0),MAX('DDD Model Calculations'!$D$20-AVERAGE('Weather Data'!F3257,'Weather Data'!F3259),0))</f>
        <v>20.299999952316284</v>
      </c>
      <c r="K3258">
        <f>IF(G3258&lt;&gt;"",MAX('DDD Model Calculations'!$D$20-'Weather Data'!G3258,0),MAX('DDD Model Calculations'!$D$20-AVERAGE('Weather Data'!G3257,'Weather Data'!G3259),0))</f>
        <v>24.400000095367432</v>
      </c>
      <c r="L3258" s="2">
        <f t="shared" si="250"/>
        <v>44896</v>
      </c>
      <c r="M3258">
        <f t="shared" si="251"/>
        <v>32485.500002168119</v>
      </c>
      <c r="N3258">
        <f t="shared" si="252"/>
        <v>34128.299990817904</v>
      </c>
      <c r="O3258">
        <f t="shared" si="253"/>
        <v>39293.4000127092</v>
      </c>
      <c r="P3258">
        <f t="shared" si="254"/>
        <v>48711.950001105666</v>
      </c>
    </row>
    <row r="3259" spans="1:16" x14ac:dyDescent="0.4">
      <c r="A3259" s="1">
        <v>2022</v>
      </c>
      <c r="B3259" s="1">
        <v>12</v>
      </c>
      <c r="C3259" s="1">
        <v>2</v>
      </c>
      <c r="D3259" s="1">
        <v>2</v>
      </c>
      <c r="E3259" s="1">
        <v>1.700000047683716</v>
      </c>
      <c r="F3259" s="1">
        <v>-0.60000002384185791</v>
      </c>
      <c r="G3259" s="1">
        <v>-1.5</v>
      </c>
      <c r="H3259">
        <f>IF(D3259&lt;&gt;"",MAX('DDD Model Calculations'!$D$20-'Weather Data'!D3259,0),MAX('DDD Model Calculations'!$D$20-AVERAGE('Weather Data'!D3258,'Weather Data'!D3260),0))</f>
        <v>16</v>
      </c>
      <c r="I3259">
        <f>IF(E3259&lt;&gt;"",MAX('DDD Model Calculations'!$D$20-'Weather Data'!E3259,0),MAX('DDD Model Calculations'!$D$20-AVERAGE('Weather Data'!E3258,'Weather Data'!E3260),0))</f>
        <v>16.299999952316284</v>
      </c>
      <c r="J3259">
        <f>IF(F3259&lt;&gt;"",MAX('DDD Model Calculations'!$D$20-'Weather Data'!F3259,0),MAX('DDD Model Calculations'!$D$20-AVERAGE('Weather Data'!F3258,'Weather Data'!F3260),0))</f>
        <v>18.600000023841858</v>
      </c>
      <c r="K3259">
        <f>IF(G3259&lt;&gt;"",MAX('DDD Model Calculations'!$D$20-'Weather Data'!G3259,0),MAX('DDD Model Calculations'!$D$20-AVERAGE('Weather Data'!G3258,'Weather Data'!G3260),0))</f>
        <v>19.5</v>
      </c>
      <c r="L3259" s="2">
        <f t="shared" si="250"/>
        <v>44897</v>
      </c>
      <c r="M3259">
        <f t="shared" si="251"/>
        <v>32501.500002168119</v>
      </c>
      <c r="N3259">
        <f t="shared" si="252"/>
        <v>34144.599990770221</v>
      </c>
      <c r="O3259">
        <f t="shared" si="253"/>
        <v>39312.000012733042</v>
      </c>
      <c r="P3259">
        <f t="shared" si="254"/>
        <v>48731.450001105666</v>
      </c>
    </row>
    <row r="3260" spans="1:16" x14ac:dyDescent="0.4">
      <c r="A3260" s="1">
        <v>2022</v>
      </c>
      <c r="B3260" s="1">
        <v>12</v>
      </c>
      <c r="C3260" s="1">
        <v>3</v>
      </c>
      <c r="D3260" s="1">
        <v>5</v>
      </c>
      <c r="E3260" s="1">
        <v>3.2000000476837158</v>
      </c>
      <c r="F3260" s="1">
        <v>2.9000000953674321</v>
      </c>
      <c r="G3260" s="1">
        <v>-11.69999980926514</v>
      </c>
      <c r="H3260">
        <f>IF(D3260&lt;&gt;"",MAX('DDD Model Calculations'!$D$20-'Weather Data'!D3260,0),MAX('DDD Model Calculations'!$D$20-AVERAGE('Weather Data'!D3259,'Weather Data'!D3261),0))</f>
        <v>13</v>
      </c>
      <c r="I3260">
        <f>IF(E3260&lt;&gt;"",MAX('DDD Model Calculations'!$D$20-'Weather Data'!E3260,0),MAX('DDD Model Calculations'!$D$20-AVERAGE('Weather Data'!E3259,'Weather Data'!E3261),0))</f>
        <v>14.799999952316284</v>
      </c>
      <c r="J3260">
        <f>IF(F3260&lt;&gt;"",MAX('DDD Model Calculations'!$D$20-'Weather Data'!F3260,0),MAX('DDD Model Calculations'!$D$20-AVERAGE('Weather Data'!F3259,'Weather Data'!F3261),0))</f>
        <v>15.099999904632568</v>
      </c>
      <c r="K3260">
        <f>IF(G3260&lt;&gt;"",MAX('DDD Model Calculations'!$D$20-'Weather Data'!G3260,0),MAX('DDD Model Calculations'!$D$20-AVERAGE('Weather Data'!G3259,'Weather Data'!G3261),0))</f>
        <v>29.69999980926514</v>
      </c>
      <c r="L3260" s="2">
        <f t="shared" si="250"/>
        <v>44898</v>
      </c>
      <c r="M3260">
        <f t="shared" si="251"/>
        <v>32514.500002168119</v>
      </c>
      <c r="N3260">
        <f t="shared" si="252"/>
        <v>34159.399990722537</v>
      </c>
      <c r="O3260">
        <f t="shared" si="253"/>
        <v>39327.100012637675</v>
      </c>
      <c r="P3260">
        <f t="shared" si="254"/>
        <v>48761.150000914931</v>
      </c>
    </row>
    <row r="3261" spans="1:16" x14ac:dyDescent="0.4">
      <c r="A3261" s="1">
        <v>2022</v>
      </c>
      <c r="B3261" s="1">
        <v>12</v>
      </c>
      <c r="C3261" s="1">
        <v>4</v>
      </c>
      <c r="D3261" s="1">
        <v>-1.200000047683716</v>
      </c>
      <c r="E3261" s="1">
        <v>-2.7999999523162842</v>
      </c>
      <c r="F3261" s="1">
        <v>-2.9000000953674321</v>
      </c>
      <c r="G3261" s="1">
        <v>-12.39999961853027</v>
      </c>
      <c r="H3261">
        <f>IF(D3261&lt;&gt;"",MAX('DDD Model Calculations'!$D$20-'Weather Data'!D3261,0),MAX('DDD Model Calculations'!$D$20-AVERAGE('Weather Data'!D3260,'Weather Data'!D3262),0))</f>
        <v>19.200000047683716</v>
      </c>
      <c r="I3261">
        <f>IF(E3261&lt;&gt;"",MAX('DDD Model Calculations'!$D$20-'Weather Data'!E3261,0),MAX('DDD Model Calculations'!$D$20-AVERAGE('Weather Data'!E3260,'Weather Data'!E3262),0))</f>
        <v>20.799999952316284</v>
      </c>
      <c r="J3261">
        <f>IF(F3261&lt;&gt;"",MAX('DDD Model Calculations'!$D$20-'Weather Data'!F3261,0),MAX('DDD Model Calculations'!$D$20-AVERAGE('Weather Data'!F3260,'Weather Data'!F3262),0))</f>
        <v>20.900000095367432</v>
      </c>
      <c r="K3261">
        <f>IF(G3261&lt;&gt;"",MAX('DDD Model Calculations'!$D$20-'Weather Data'!G3261,0),MAX('DDD Model Calculations'!$D$20-AVERAGE('Weather Data'!G3260,'Weather Data'!G3262),0))</f>
        <v>30.39999961853027</v>
      </c>
      <c r="L3261" s="2">
        <f t="shared" si="250"/>
        <v>44899</v>
      </c>
      <c r="M3261">
        <f t="shared" si="251"/>
        <v>32533.700002215803</v>
      </c>
      <c r="N3261">
        <f t="shared" si="252"/>
        <v>34180.199990674853</v>
      </c>
      <c r="O3261">
        <f t="shared" si="253"/>
        <v>39348.000012733042</v>
      </c>
      <c r="P3261">
        <f t="shared" si="254"/>
        <v>48791.550000533462</v>
      </c>
    </row>
    <row r="3262" spans="1:16" x14ac:dyDescent="0.4">
      <c r="A3262" s="1">
        <v>2022</v>
      </c>
      <c r="B3262" s="1">
        <v>12</v>
      </c>
      <c r="C3262" s="1">
        <v>5</v>
      </c>
      <c r="D3262" s="1">
        <v>2.5</v>
      </c>
      <c r="E3262" s="1">
        <v>0.89999997615814209</v>
      </c>
      <c r="F3262" s="1">
        <v>2.7000000476837158</v>
      </c>
      <c r="G3262" s="1">
        <v>-11</v>
      </c>
      <c r="H3262">
        <f>IF(D3262&lt;&gt;"",MAX('DDD Model Calculations'!$D$20-'Weather Data'!D3262,0),MAX('DDD Model Calculations'!$D$20-AVERAGE('Weather Data'!D3261,'Weather Data'!D3263),0))</f>
        <v>15.5</v>
      </c>
      <c r="I3262">
        <f>IF(E3262&lt;&gt;"",MAX('DDD Model Calculations'!$D$20-'Weather Data'!E3262,0),MAX('DDD Model Calculations'!$D$20-AVERAGE('Weather Data'!E3261,'Weather Data'!E3263),0))</f>
        <v>17.100000023841858</v>
      </c>
      <c r="J3262">
        <f>IF(F3262&lt;&gt;"",MAX('DDD Model Calculations'!$D$20-'Weather Data'!F3262,0),MAX('DDD Model Calculations'!$D$20-AVERAGE('Weather Data'!F3261,'Weather Data'!F3263),0))</f>
        <v>15.299999952316284</v>
      </c>
      <c r="K3262">
        <f>IF(G3262&lt;&gt;"",MAX('DDD Model Calculations'!$D$20-'Weather Data'!G3262,0),MAX('DDD Model Calculations'!$D$20-AVERAGE('Weather Data'!G3261,'Weather Data'!G3263),0))</f>
        <v>29</v>
      </c>
      <c r="L3262" s="2">
        <f t="shared" si="250"/>
        <v>44900</v>
      </c>
      <c r="M3262">
        <f t="shared" si="251"/>
        <v>32549.200002215803</v>
      </c>
      <c r="N3262">
        <f t="shared" si="252"/>
        <v>34197.299990698695</v>
      </c>
      <c r="O3262">
        <f t="shared" si="253"/>
        <v>39363.300012685359</v>
      </c>
      <c r="P3262">
        <f t="shared" si="254"/>
        <v>48820.550000533462</v>
      </c>
    </row>
    <row r="3263" spans="1:16" x14ac:dyDescent="0.4">
      <c r="A3263" s="1">
        <v>2022</v>
      </c>
      <c r="B3263" s="1">
        <v>12</v>
      </c>
      <c r="C3263" s="1">
        <v>6</v>
      </c>
      <c r="D3263" s="1">
        <v>5.4000000953674316</v>
      </c>
      <c r="E3263" s="1">
        <v>4.3000001907348633</v>
      </c>
      <c r="F3263" s="1">
        <v>3.2999999523162842</v>
      </c>
      <c r="G3263" s="1">
        <v>-17.70000076293945</v>
      </c>
      <c r="H3263">
        <f>IF(D3263&lt;&gt;"",MAX('DDD Model Calculations'!$D$20-'Weather Data'!D3263,0),MAX('DDD Model Calculations'!$D$20-AVERAGE('Weather Data'!D3262,'Weather Data'!D3264),0))</f>
        <v>12.599999904632568</v>
      </c>
      <c r="I3263">
        <f>IF(E3263&lt;&gt;"",MAX('DDD Model Calculations'!$D$20-'Weather Data'!E3263,0),MAX('DDD Model Calculations'!$D$20-AVERAGE('Weather Data'!E3262,'Weather Data'!E3264),0))</f>
        <v>13.699999809265137</v>
      </c>
      <c r="J3263">
        <f>IF(F3263&lt;&gt;"",MAX('DDD Model Calculations'!$D$20-'Weather Data'!F3263,0),MAX('DDD Model Calculations'!$D$20-AVERAGE('Weather Data'!F3262,'Weather Data'!F3264),0))</f>
        <v>14.700000047683716</v>
      </c>
      <c r="K3263">
        <f>IF(G3263&lt;&gt;"",MAX('DDD Model Calculations'!$D$20-'Weather Data'!G3263,0),MAX('DDD Model Calculations'!$D$20-AVERAGE('Weather Data'!G3262,'Weather Data'!G3264),0))</f>
        <v>35.700000762939453</v>
      </c>
      <c r="L3263" s="2">
        <f t="shared" si="250"/>
        <v>44901</v>
      </c>
      <c r="M3263">
        <f t="shared" si="251"/>
        <v>32561.800002120435</v>
      </c>
      <c r="N3263">
        <f t="shared" si="252"/>
        <v>34210.99999050796</v>
      </c>
      <c r="O3263">
        <f t="shared" si="253"/>
        <v>39378.000012733042</v>
      </c>
      <c r="P3263">
        <f t="shared" si="254"/>
        <v>48856.250001296401</v>
      </c>
    </row>
    <row r="3264" spans="1:16" x14ac:dyDescent="0.4">
      <c r="A3264" s="1">
        <v>2022</v>
      </c>
      <c r="B3264" s="1">
        <v>12</v>
      </c>
      <c r="C3264" s="1">
        <v>7</v>
      </c>
      <c r="D3264" s="1">
        <v>5.3000001907348633</v>
      </c>
      <c r="E3264" s="1">
        <v>5.3000001907348633</v>
      </c>
      <c r="F3264" s="1">
        <v>3.5999999046325679</v>
      </c>
      <c r="G3264" s="1">
        <v>-20.10000038146973</v>
      </c>
      <c r="H3264">
        <f>IF(D3264&lt;&gt;"",MAX('DDD Model Calculations'!$D$20-'Weather Data'!D3264,0),MAX('DDD Model Calculations'!$D$20-AVERAGE('Weather Data'!D3263,'Weather Data'!D3265),0))</f>
        <v>12.699999809265137</v>
      </c>
      <c r="I3264">
        <f>IF(E3264&lt;&gt;"",MAX('DDD Model Calculations'!$D$20-'Weather Data'!E3264,0),MAX('DDD Model Calculations'!$D$20-AVERAGE('Weather Data'!E3263,'Weather Data'!E3265),0))</f>
        <v>12.699999809265137</v>
      </c>
      <c r="J3264">
        <f>IF(F3264&lt;&gt;"",MAX('DDD Model Calculations'!$D$20-'Weather Data'!F3264,0),MAX('DDD Model Calculations'!$D$20-AVERAGE('Weather Data'!F3263,'Weather Data'!F3265),0))</f>
        <v>14.400000095367432</v>
      </c>
      <c r="K3264">
        <f>IF(G3264&lt;&gt;"",MAX('DDD Model Calculations'!$D$20-'Weather Data'!G3264,0),MAX('DDD Model Calculations'!$D$20-AVERAGE('Weather Data'!G3263,'Weather Data'!G3265),0))</f>
        <v>38.100000381469727</v>
      </c>
      <c r="L3264" s="2">
        <f t="shared" si="250"/>
        <v>44902</v>
      </c>
      <c r="M3264">
        <f t="shared" si="251"/>
        <v>32574.5000019297</v>
      </c>
      <c r="N3264">
        <f t="shared" si="252"/>
        <v>34223.699990317225</v>
      </c>
      <c r="O3264">
        <f t="shared" si="253"/>
        <v>39392.40001282841</v>
      </c>
      <c r="P3264">
        <f t="shared" si="254"/>
        <v>48894.350001677871</v>
      </c>
    </row>
    <row r="3265" spans="1:16" x14ac:dyDescent="0.4">
      <c r="A3265" s="1">
        <v>2022</v>
      </c>
      <c r="B3265" s="1">
        <v>12</v>
      </c>
      <c r="C3265" s="1">
        <v>8</v>
      </c>
      <c r="D3265" s="1">
        <v>1.6000000238418579</v>
      </c>
      <c r="E3265" s="1">
        <v>1</v>
      </c>
      <c r="F3265" s="1">
        <v>-0.69999998807907104</v>
      </c>
      <c r="G3265" s="1">
        <v>-15.69999980926514</v>
      </c>
      <c r="H3265">
        <f>IF(D3265&lt;&gt;"",MAX('DDD Model Calculations'!$D$20-'Weather Data'!D3265,0),MAX('DDD Model Calculations'!$D$20-AVERAGE('Weather Data'!D3264,'Weather Data'!D3266),0))</f>
        <v>16.399999976158142</v>
      </c>
      <c r="I3265">
        <f>IF(E3265&lt;&gt;"",MAX('DDD Model Calculations'!$D$20-'Weather Data'!E3265,0),MAX('DDD Model Calculations'!$D$20-AVERAGE('Weather Data'!E3264,'Weather Data'!E3266),0))</f>
        <v>17</v>
      </c>
      <c r="J3265">
        <f>IF(F3265&lt;&gt;"",MAX('DDD Model Calculations'!$D$20-'Weather Data'!F3265,0),MAX('DDD Model Calculations'!$D$20-AVERAGE('Weather Data'!F3264,'Weather Data'!F3266),0))</f>
        <v>18.699999988079071</v>
      </c>
      <c r="K3265">
        <f>IF(G3265&lt;&gt;"",MAX('DDD Model Calculations'!$D$20-'Weather Data'!G3265,0),MAX('DDD Model Calculations'!$D$20-AVERAGE('Weather Data'!G3264,'Weather Data'!G3266),0))</f>
        <v>33.699999809265137</v>
      </c>
      <c r="L3265" s="2">
        <f t="shared" si="250"/>
        <v>44903</v>
      </c>
      <c r="M3265">
        <f t="shared" si="251"/>
        <v>32590.900001905859</v>
      </c>
      <c r="N3265">
        <f t="shared" si="252"/>
        <v>34240.699990317225</v>
      </c>
      <c r="O3265">
        <f t="shared" si="253"/>
        <v>39411.100012816489</v>
      </c>
      <c r="P3265">
        <f t="shared" si="254"/>
        <v>48928.050001487136</v>
      </c>
    </row>
    <row r="3266" spans="1:16" x14ac:dyDescent="0.4">
      <c r="A3266" s="1">
        <v>2022</v>
      </c>
      <c r="B3266" s="1">
        <v>12</v>
      </c>
      <c r="C3266" s="1">
        <v>9</v>
      </c>
      <c r="D3266" s="1">
        <v>-1.3999999761581421</v>
      </c>
      <c r="E3266" s="1">
        <v>-0.89999997615814209</v>
      </c>
      <c r="F3266" s="1">
        <v>-5.0999999046325684</v>
      </c>
      <c r="G3266" s="1">
        <v>-5.6999998092651367</v>
      </c>
      <c r="H3266">
        <f>IF(D3266&lt;&gt;"",MAX('DDD Model Calculations'!$D$20-'Weather Data'!D3266,0),MAX('DDD Model Calculations'!$D$20-AVERAGE('Weather Data'!D3265,'Weather Data'!D3267),0))</f>
        <v>19.399999976158142</v>
      </c>
      <c r="I3266">
        <f>IF(E3266&lt;&gt;"",MAX('DDD Model Calculations'!$D$20-'Weather Data'!E3266,0),MAX('DDD Model Calculations'!$D$20-AVERAGE('Weather Data'!E3265,'Weather Data'!E3267),0))</f>
        <v>18.899999976158142</v>
      </c>
      <c r="J3266">
        <f>IF(F3266&lt;&gt;"",MAX('DDD Model Calculations'!$D$20-'Weather Data'!F3266,0),MAX('DDD Model Calculations'!$D$20-AVERAGE('Weather Data'!F3265,'Weather Data'!F3267),0))</f>
        <v>23.099999904632568</v>
      </c>
      <c r="K3266">
        <f>IF(G3266&lt;&gt;"",MAX('DDD Model Calculations'!$D$20-'Weather Data'!G3266,0),MAX('DDD Model Calculations'!$D$20-AVERAGE('Weather Data'!G3265,'Weather Data'!G3267),0))</f>
        <v>23.699999809265137</v>
      </c>
      <c r="L3266" s="2">
        <f t="shared" ref="L3266:L3329" si="255">DATE(A3266,B3266,C3266)</f>
        <v>44904</v>
      </c>
      <c r="M3266">
        <f t="shared" si="251"/>
        <v>32610.300001882017</v>
      </c>
      <c r="N3266">
        <f t="shared" si="252"/>
        <v>34259.599990293384</v>
      </c>
      <c r="O3266">
        <f t="shared" si="253"/>
        <v>39434.200012721121</v>
      </c>
      <c r="P3266">
        <f t="shared" si="254"/>
        <v>48951.750001296401</v>
      </c>
    </row>
    <row r="3267" spans="1:16" x14ac:dyDescent="0.4">
      <c r="A3267" s="1">
        <v>2022</v>
      </c>
      <c r="B3267" s="1">
        <v>12</v>
      </c>
      <c r="C3267" s="1">
        <v>10</v>
      </c>
      <c r="D3267" s="1">
        <v>-3</v>
      </c>
      <c r="E3267" s="1">
        <v>-0.60000002384185791</v>
      </c>
      <c r="F3267" s="1">
        <v>-8.3999996185302734</v>
      </c>
      <c r="G3267" s="1">
        <v>-1</v>
      </c>
      <c r="H3267">
        <f>IF(D3267&lt;&gt;"",MAX('DDD Model Calculations'!$D$20-'Weather Data'!D3267,0),MAX('DDD Model Calculations'!$D$20-AVERAGE('Weather Data'!D3266,'Weather Data'!D3268),0))</f>
        <v>21</v>
      </c>
      <c r="I3267">
        <f>IF(E3267&lt;&gt;"",MAX('DDD Model Calculations'!$D$20-'Weather Data'!E3267,0),MAX('DDD Model Calculations'!$D$20-AVERAGE('Weather Data'!E3266,'Weather Data'!E3268),0))</f>
        <v>18.600000023841858</v>
      </c>
      <c r="J3267">
        <f>IF(F3267&lt;&gt;"",MAX('DDD Model Calculations'!$D$20-'Weather Data'!F3267,0),MAX('DDD Model Calculations'!$D$20-AVERAGE('Weather Data'!F3266,'Weather Data'!F3268),0))</f>
        <v>26.399999618530273</v>
      </c>
      <c r="K3267">
        <f>IF(G3267&lt;&gt;"",MAX('DDD Model Calculations'!$D$20-'Weather Data'!G3267,0),MAX('DDD Model Calculations'!$D$20-AVERAGE('Weather Data'!G3266,'Weather Data'!G3268),0))</f>
        <v>19</v>
      </c>
      <c r="L3267" s="2">
        <f t="shared" si="255"/>
        <v>44905</v>
      </c>
      <c r="M3267">
        <f t="shared" ref="M3267:M3330" si="256">M3266+H3267</f>
        <v>32631.300001882017</v>
      </c>
      <c r="N3267">
        <f t="shared" ref="N3267:N3330" si="257">N3266+I3267</f>
        <v>34278.199990317225</v>
      </c>
      <c r="O3267">
        <f t="shared" ref="O3267:O3330" si="258">O3266+J3267</f>
        <v>39460.600012339652</v>
      </c>
      <c r="P3267">
        <f t="shared" ref="P3267:P3330" si="259">P3266+K3267</f>
        <v>48970.750001296401</v>
      </c>
    </row>
    <row r="3268" spans="1:16" x14ac:dyDescent="0.4">
      <c r="A3268" s="1">
        <v>2022</v>
      </c>
      <c r="B3268" s="1">
        <v>12</v>
      </c>
      <c r="C3268" s="1">
        <v>11</v>
      </c>
      <c r="D3268" s="1">
        <v>-2.2999999523162842</v>
      </c>
      <c r="E3268" s="1">
        <v>0.5</v>
      </c>
      <c r="F3268" s="1">
        <v>-7.5</v>
      </c>
      <c r="G3268" s="1">
        <v>-8.6000003814697266</v>
      </c>
      <c r="H3268">
        <f>IF(D3268&lt;&gt;"",MAX('DDD Model Calculations'!$D$20-'Weather Data'!D3268,0),MAX('DDD Model Calculations'!$D$20-AVERAGE('Weather Data'!D3267,'Weather Data'!D3269),0))</f>
        <v>20.299999952316284</v>
      </c>
      <c r="I3268">
        <f>IF(E3268&lt;&gt;"",MAX('DDD Model Calculations'!$D$20-'Weather Data'!E3268,0),MAX('DDD Model Calculations'!$D$20-AVERAGE('Weather Data'!E3267,'Weather Data'!E3269),0))</f>
        <v>17.5</v>
      </c>
      <c r="J3268">
        <f>IF(F3268&lt;&gt;"",MAX('DDD Model Calculations'!$D$20-'Weather Data'!F3268,0),MAX('DDD Model Calculations'!$D$20-AVERAGE('Weather Data'!F3267,'Weather Data'!F3269),0))</f>
        <v>25.5</v>
      </c>
      <c r="K3268">
        <f>IF(G3268&lt;&gt;"",MAX('DDD Model Calculations'!$D$20-'Weather Data'!G3268,0),MAX('DDD Model Calculations'!$D$20-AVERAGE('Weather Data'!G3267,'Weather Data'!G3269),0))</f>
        <v>26.600000381469727</v>
      </c>
      <c r="L3268" s="2">
        <f t="shared" si="255"/>
        <v>44906</v>
      </c>
      <c r="M3268">
        <f t="shared" si="256"/>
        <v>32651.600001834333</v>
      </c>
      <c r="N3268">
        <f t="shared" si="257"/>
        <v>34295.699990317225</v>
      </c>
      <c r="O3268">
        <f t="shared" si="258"/>
        <v>39486.100012339652</v>
      </c>
      <c r="P3268">
        <f t="shared" si="259"/>
        <v>48997.350001677871</v>
      </c>
    </row>
    <row r="3269" spans="1:16" x14ac:dyDescent="0.4">
      <c r="A3269" s="1">
        <v>2022</v>
      </c>
      <c r="B3269" s="1">
        <v>12</v>
      </c>
      <c r="C3269" s="1">
        <v>12</v>
      </c>
      <c r="D3269" s="1">
        <v>-4.6999998092651367</v>
      </c>
      <c r="E3269" s="1">
        <v>-2.7000000476837158</v>
      </c>
      <c r="F3269" s="1">
        <v>-8.1999998092651367</v>
      </c>
      <c r="G3269" s="1">
        <v>-9</v>
      </c>
      <c r="H3269">
        <f>IF(D3269&lt;&gt;"",MAX('DDD Model Calculations'!$D$20-'Weather Data'!D3269,0),MAX('DDD Model Calculations'!$D$20-AVERAGE('Weather Data'!D3268,'Weather Data'!D3270),0))</f>
        <v>22.699999809265137</v>
      </c>
      <c r="I3269">
        <f>IF(E3269&lt;&gt;"",MAX('DDD Model Calculations'!$D$20-'Weather Data'!E3269,0),MAX('DDD Model Calculations'!$D$20-AVERAGE('Weather Data'!E3268,'Weather Data'!E3270),0))</f>
        <v>20.700000047683716</v>
      </c>
      <c r="J3269">
        <f>IF(F3269&lt;&gt;"",MAX('DDD Model Calculations'!$D$20-'Weather Data'!F3269,0),MAX('DDD Model Calculations'!$D$20-AVERAGE('Weather Data'!F3268,'Weather Data'!F3270),0))</f>
        <v>26.199999809265137</v>
      </c>
      <c r="K3269">
        <f>IF(G3269&lt;&gt;"",MAX('DDD Model Calculations'!$D$20-'Weather Data'!G3269,0),MAX('DDD Model Calculations'!$D$20-AVERAGE('Weather Data'!G3268,'Weather Data'!G3270),0))</f>
        <v>27</v>
      </c>
      <c r="L3269" s="2">
        <f t="shared" si="255"/>
        <v>44907</v>
      </c>
      <c r="M3269">
        <f t="shared" si="256"/>
        <v>32674.300001643598</v>
      </c>
      <c r="N3269">
        <f t="shared" si="257"/>
        <v>34316.399990364909</v>
      </c>
      <c r="O3269">
        <f t="shared" si="258"/>
        <v>39512.300012148917</v>
      </c>
      <c r="P3269">
        <f t="shared" si="259"/>
        <v>49024.350001677871</v>
      </c>
    </row>
    <row r="3270" spans="1:16" x14ac:dyDescent="0.4">
      <c r="A3270" s="1">
        <v>2022</v>
      </c>
      <c r="B3270" s="1">
        <v>12</v>
      </c>
      <c r="C3270" s="1">
        <v>13</v>
      </c>
      <c r="D3270" s="1">
        <v>-4.8000001907348633</v>
      </c>
      <c r="E3270" s="1">
        <v>-3.2999999523162842</v>
      </c>
      <c r="F3270" s="1">
        <v>-8.1000003814697266</v>
      </c>
      <c r="G3270" s="1">
        <v>-0.20000000298023221</v>
      </c>
      <c r="H3270">
        <f>IF(D3270&lt;&gt;"",MAX('DDD Model Calculations'!$D$20-'Weather Data'!D3270,0),MAX('DDD Model Calculations'!$D$20-AVERAGE('Weather Data'!D3269,'Weather Data'!D3271),0))</f>
        <v>22.800000190734863</v>
      </c>
      <c r="I3270">
        <f>IF(E3270&lt;&gt;"",MAX('DDD Model Calculations'!$D$20-'Weather Data'!E3270,0),MAX('DDD Model Calculations'!$D$20-AVERAGE('Weather Data'!E3269,'Weather Data'!E3271),0))</f>
        <v>21.299999952316284</v>
      </c>
      <c r="J3270">
        <f>IF(F3270&lt;&gt;"",MAX('DDD Model Calculations'!$D$20-'Weather Data'!F3270,0),MAX('DDD Model Calculations'!$D$20-AVERAGE('Weather Data'!F3269,'Weather Data'!F3271),0))</f>
        <v>26.100000381469727</v>
      </c>
      <c r="K3270">
        <f>IF(G3270&lt;&gt;"",MAX('DDD Model Calculations'!$D$20-'Weather Data'!G3270,0),MAX('DDD Model Calculations'!$D$20-AVERAGE('Weather Data'!G3269,'Weather Data'!G3271),0))</f>
        <v>18.200000002980232</v>
      </c>
      <c r="L3270" s="2">
        <f t="shared" si="255"/>
        <v>44908</v>
      </c>
      <c r="M3270">
        <f t="shared" si="256"/>
        <v>32697.100001834333</v>
      </c>
      <c r="N3270">
        <f t="shared" si="257"/>
        <v>34337.699990317225</v>
      </c>
      <c r="O3270">
        <f t="shared" si="258"/>
        <v>39538.400012530386</v>
      </c>
      <c r="P3270">
        <f t="shared" si="259"/>
        <v>49042.550001680851</v>
      </c>
    </row>
    <row r="3271" spans="1:16" x14ac:dyDescent="0.4">
      <c r="A3271" s="1">
        <v>2022</v>
      </c>
      <c r="B3271" s="1">
        <v>12</v>
      </c>
      <c r="C3271" s="1">
        <v>14</v>
      </c>
      <c r="D3271" s="1">
        <v>-4.3000001907348633</v>
      </c>
      <c r="E3271" s="1"/>
      <c r="F3271" s="1">
        <v>-6.9000000953674316</v>
      </c>
      <c r="G3271" s="1">
        <v>1.299999952316284</v>
      </c>
      <c r="H3271">
        <f>IF(D3271&lt;&gt;"",MAX('DDD Model Calculations'!$D$20-'Weather Data'!D3271,0),MAX('DDD Model Calculations'!$D$20-AVERAGE('Weather Data'!D3270,'Weather Data'!D3272),0))</f>
        <v>22.300000190734863</v>
      </c>
      <c r="I3271">
        <f>IF(E3271&lt;&gt;"",MAX('DDD Model Calculations'!$D$20-'Weather Data'!E3271,0),MAX('DDD Model Calculations'!$D$20-AVERAGE('Weather Data'!E3270,'Weather Data'!E3272),0))</f>
        <v>19.499999970197678</v>
      </c>
      <c r="J3271">
        <f>IF(F3271&lt;&gt;"",MAX('DDD Model Calculations'!$D$20-'Weather Data'!F3271,0),MAX('DDD Model Calculations'!$D$20-AVERAGE('Weather Data'!F3270,'Weather Data'!F3272),0))</f>
        <v>24.900000095367432</v>
      </c>
      <c r="K3271">
        <f>IF(G3271&lt;&gt;"",MAX('DDD Model Calculations'!$D$20-'Weather Data'!G3271,0),MAX('DDD Model Calculations'!$D$20-AVERAGE('Weather Data'!G3270,'Weather Data'!G3272),0))</f>
        <v>16.700000047683716</v>
      </c>
      <c r="L3271" s="2">
        <f t="shared" si="255"/>
        <v>44909</v>
      </c>
      <c r="M3271">
        <f t="shared" si="256"/>
        <v>32719.400002025068</v>
      </c>
      <c r="N3271">
        <f t="shared" si="257"/>
        <v>34357.199990287423</v>
      </c>
      <c r="O3271">
        <f t="shared" si="258"/>
        <v>39563.300012625754</v>
      </c>
      <c r="P3271">
        <f t="shared" si="259"/>
        <v>49059.250001728535</v>
      </c>
    </row>
    <row r="3272" spans="1:16" x14ac:dyDescent="0.4">
      <c r="A3272" s="1">
        <v>2022</v>
      </c>
      <c r="B3272" s="1">
        <v>12</v>
      </c>
      <c r="C3272" s="1">
        <v>15</v>
      </c>
      <c r="D3272" s="1">
        <v>0</v>
      </c>
      <c r="E3272" s="1">
        <v>0.30000001192092901</v>
      </c>
      <c r="F3272" s="1">
        <v>-1.200000047683716</v>
      </c>
      <c r="G3272" s="1">
        <v>1.200000047683716</v>
      </c>
      <c r="H3272">
        <f>IF(D3272&lt;&gt;"",MAX('DDD Model Calculations'!$D$20-'Weather Data'!D3272,0),MAX('DDD Model Calculations'!$D$20-AVERAGE('Weather Data'!D3271,'Weather Data'!D3273),0))</f>
        <v>18</v>
      </c>
      <c r="I3272">
        <f>IF(E3272&lt;&gt;"",MAX('DDD Model Calculations'!$D$20-'Weather Data'!E3272,0),MAX('DDD Model Calculations'!$D$20-AVERAGE('Weather Data'!E3271,'Weather Data'!E3273),0))</f>
        <v>17.699999988079071</v>
      </c>
      <c r="J3272">
        <f>IF(F3272&lt;&gt;"",MAX('DDD Model Calculations'!$D$20-'Weather Data'!F3272,0),MAX('DDD Model Calculations'!$D$20-AVERAGE('Weather Data'!F3271,'Weather Data'!F3273),0))</f>
        <v>19.200000047683716</v>
      </c>
      <c r="K3272">
        <f>IF(G3272&lt;&gt;"",MAX('DDD Model Calculations'!$D$20-'Weather Data'!G3272,0),MAX('DDD Model Calculations'!$D$20-AVERAGE('Weather Data'!G3271,'Weather Data'!G3273),0))</f>
        <v>16.799999952316284</v>
      </c>
      <c r="L3272" s="2">
        <f t="shared" si="255"/>
        <v>44910</v>
      </c>
      <c r="M3272">
        <f t="shared" si="256"/>
        <v>32737.400002025068</v>
      </c>
      <c r="N3272">
        <f t="shared" si="257"/>
        <v>34374.899990275502</v>
      </c>
      <c r="O3272">
        <f t="shared" si="258"/>
        <v>39582.500012673438</v>
      </c>
      <c r="P3272">
        <f t="shared" si="259"/>
        <v>49076.050001680851</v>
      </c>
    </row>
    <row r="3273" spans="1:16" x14ac:dyDescent="0.4">
      <c r="A3273" s="1">
        <v>2022</v>
      </c>
      <c r="B3273" s="1">
        <v>12</v>
      </c>
      <c r="C3273" s="1">
        <v>16</v>
      </c>
      <c r="D3273" s="1">
        <v>1.1000000238418579</v>
      </c>
      <c r="E3273" s="1">
        <v>0.69999998807907104</v>
      </c>
      <c r="F3273" s="1">
        <v>-0.30000001192092901</v>
      </c>
      <c r="G3273" s="1">
        <v>-0.20000000298023221</v>
      </c>
      <c r="H3273">
        <f>IF(D3273&lt;&gt;"",MAX('DDD Model Calculations'!$D$20-'Weather Data'!D3273,0),MAX('DDD Model Calculations'!$D$20-AVERAGE('Weather Data'!D3272,'Weather Data'!D3274),0))</f>
        <v>16.899999976158142</v>
      </c>
      <c r="I3273">
        <f>IF(E3273&lt;&gt;"",MAX('DDD Model Calculations'!$D$20-'Weather Data'!E3273,0),MAX('DDD Model Calculations'!$D$20-AVERAGE('Weather Data'!E3272,'Weather Data'!E3274),0))</f>
        <v>17.300000011920929</v>
      </c>
      <c r="J3273">
        <f>IF(F3273&lt;&gt;"",MAX('DDD Model Calculations'!$D$20-'Weather Data'!F3273,0),MAX('DDD Model Calculations'!$D$20-AVERAGE('Weather Data'!F3272,'Weather Data'!F3274),0))</f>
        <v>18.300000011920929</v>
      </c>
      <c r="K3273">
        <f>IF(G3273&lt;&gt;"",MAX('DDD Model Calculations'!$D$20-'Weather Data'!G3273,0),MAX('DDD Model Calculations'!$D$20-AVERAGE('Weather Data'!G3272,'Weather Data'!G3274),0))</f>
        <v>18.200000002980232</v>
      </c>
      <c r="L3273" s="2">
        <f t="shared" si="255"/>
        <v>44911</v>
      </c>
      <c r="M3273">
        <f t="shared" si="256"/>
        <v>32754.300002001226</v>
      </c>
      <c r="N3273">
        <f t="shared" si="257"/>
        <v>34392.199990287423</v>
      </c>
      <c r="O3273">
        <f t="shared" si="258"/>
        <v>39600.800012685359</v>
      </c>
      <c r="P3273">
        <f t="shared" si="259"/>
        <v>49094.250001683831</v>
      </c>
    </row>
    <row r="3274" spans="1:16" x14ac:dyDescent="0.4">
      <c r="A3274" s="1">
        <v>2022</v>
      </c>
      <c r="B3274" s="1">
        <v>12</v>
      </c>
      <c r="C3274" s="1">
        <v>17</v>
      </c>
      <c r="D3274" s="1">
        <v>-0.69999998807907104</v>
      </c>
      <c r="E3274" s="1">
        <v>-2.2000000476837158</v>
      </c>
      <c r="F3274" s="1">
        <v>-1</v>
      </c>
      <c r="G3274" s="1">
        <v>-4.0999999046325684</v>
      </c>
      <c r="H3274">
        <f>IF(D3274&lt;&gt;"",MAX('DDD Model Calculations'!$D$20-'Weather Data'!D3274,0),MAX('DDD Model Calculations'!$D$20-AVERAGE('Weather Data'!D3273,'Weather Data'!D3275),0))</f>
        <v>18.699999988079071</v>
      </c>
      <c r="I3274">
        <f>IF(E3274&lt;&gt;"",MAX('DDD Model Calculations'!$D$20-'Weather Data'!E3274,0),MAX('DDD Model Calculations'!$D$20-AVERAGE('Weather Data'!E3273,'Weather Data'!E3275),0))</f>
        <v>20.200000047683716</v>
      </c>
      <c r="J3274">
        <f>IF(F3274&lt;&gt;"",MAX('DDD Model Calculations'!$D$20-'Weather Data'!F3274,0),MAX('DDD Model Calculations'!$D$20-AVERAGE('Weather Data'!F3273,'Weather Data'!F3275),0))</f>
        <v>19</v>
      </c>
      <c r="K3274">
        <f>IF(G3274&lt;&gt;"",MAX('DDD Model Calculations'!$D$20-'Weather Data'!G3274,0),MAX('DDD Model Calculations'!$D$20-AVERAGE('Weather Data'!G3273,'Weather Data'!G3275),0))</f>
        <v>22.099999904632568</v>
      </c>
      <c r="L3274" s="2">
        <f t="shared" si="255"/>
        <v>44912</v>
      </c>
      <c r="M3274">
        <f t="shared" si="256"/>
        <v>32773.000001989305</v>
      </c>
      <c r="N3274">
        <f t="shared" si="257"/>
        <v>34412.399990335107</v>
      </c>
      <c r="O3274">
        <f t="shared" si="258"/>
        <v>39619.800012685359</v>
      </c>
      <c r="P3274">
        <f t="shared" si="259"/>
        <v>49116.350001588464</v>
      </c>
    </row>
    <row r="3275" spans="1:16" x14ac:dyDescent="0.4">
      <c r="A3275" s="1">
        <v>2022</v>
      </c>
      <c r="B3275" s="1">
        <v>12</v>
      </c>
      <c r="C3275" s="1">
        <v>18</v>
      </c>
      <c r="D3275" s="1">
        <v>-1.299999952316284</v>
      </c>
      <c r="E3275" s="1">
        <v>-2.5999999046325679</v>
      </c>
      <c r="F3275" s="1">
        <v>-4.6999998092651367</v>
      </c>
      <c r="G3275" s="1">
        <v>-10.60000038146973</v>
      </c>
      <c r="H3275">
        <f>IF(D3275&lt;&gt;"",MAX('DDD Model Calculations'!$D$20-'Weather Data'!D3275,0),MAX('DDD Model Calculations'!$D$20-AVERAGE('Weather Data'!D3274,'Weather Data'!D3276),0))</f>
        <v>19.299999952316284</v>
      </c>
      <c r="I3275">
        <f>IF(E3275&lt;&gt;"",MAX('DDD Model Calculations'!$D$20-'Weather Data'!E3275,0),MAX('DDD Model Calculations'!$D$20-AVERAGE('Weather Data'!E3274,'Weather Data'!E3276),0))</f>
        <v>20.599999904632568</v>
      </c>
      <c r="J3275">
        <f>IF(F3275&lt;&gt;"",MAX('DDD Model Calculations'!$D$20-'Weather Data'!F3275,0),MAX('DDD Model Calculations'!$D$20-AVERAGE('Weather Data'!F3274,'Weather Data'!F3276),0))</f>
        <v>22.699999809265137</v>
      </c>
      <c r="K3275">
        <f>IF(G3275&lt;&gt;"",MAX('DDD Model Calculations'!$D$20-'Weather Data'!G3275,0),MAX('DDD Model Calculations'!$D$20-AVERAGE('Weather Data'!G3274,'Weather Data'!G3276),0))</f>
        <v>28.60000038146973</v>
      </c>
      <c r="L3275" s="2">
        <f t="shared" si="255"/>
        <v>44913</v>
      </c>
      <c r="M3275">
        <f t="shared" si="256"/>
        <v>32792.300001941621</v>
      </c>
      <c r="N3275">
        <f t="shared" si="257"/>
        <v>34432.999990239739</v>
      </c>
      <c r="O3275">
        <f t="shared" si="258"/>
        <v>39642.500012494624</v>
      </c>
      <c r="P3275">
        <f t="shared" si="259"/>
        <v>49144.950001969934</v>
      </c>
    </row>
    <row r="3276" spans="1:16" x14ac:dyDescent="0.4">
      <c r="A3276" s="1">
        <v>2022</v>
      </c>
      <c r="B3276" s="1">
        <v>12</v>
      </c>
      <c r="C3276" s="1">
        <v>19</v>
      </c>
      <c r="D3276" s="1">
        <v>-0.69999998807907104</v>
      </c>
      <c r="E3276" s="1">
        <v>-3.5999999046325679</v>
      </c>
      <c r="F3276" s="1">
        <v>-4.9000000953674316</v>
      </c>
      <c r="G3276" s="1">
        <v>-13.5</v>
      </c>
      <c r="H3276">
        <f>IF(D3276&lt;&gt;"",MAX('DDD Model Calculations'!$D$20-'Weather Data'!D3276,0),MAX('DDD Model Calculations'!$D$20-AVERAGE('Weather Data'!D3275,'Weather Data'!D3277),0))</f>
        <v>18.699999988079071</v>
      </c>
      <c r="I3276">
        <f>IF(E3276&lt;&gt;"",MAX('DDD Model Calculations'!$D$20-'Weather Data'!E3276,0),MAX('DDD Model Calculations'!$D$20-AVERAGE('Weather Data'!E3275,'Weather Data'!E3277),0))</f>
        <v>21.599999904632568</v>
      </c>
      <c r="J3276">
        <f>IF(F3276&lt;&gt;"",MAX('DDD Model Calculations'!$D$20-'Weather Data'!F3276,0),MAX('DDD Model Calculations'!$D$20-AVERAGE('Weather Data'!F3275,'Weather Data'!F3277),0))</f>
        <v>22.900000095367432</v>
      </c>
      <c r="K3276">
        <f>IF(G3276&lt;&gt;"",MAX('DDD Model Calculations'!$D$20-'Weather Data'!G3276,0),MAX('DDD Model Calculations'!$D$20-AVERAGE('Weather Data'!G3275,'Weather Data'!G3277),0))</f>
        <v>31.5</v>
      </c>
      <c r="L3276" s="2">
        <f t="shared" si="255"/>
        <v>44914</v>
      </c>
      <c r="M3276">
        <f t="shared" si="256"/>
        <v>32811.0000019297</v>
      </c>
      <c r="N3276">
        <f t="shared" si="257"/>
        <v>34454.599990144372</v>
      </c>
      <c r="O3276">
        <f t="shared" si="258"/>
        <v>39665.400012589991</v>
      </c>
      <c r="P3276">
        <f t="shared" si="259"/>
        <v>49176.450001969934</v>
      </c>
    </row>
    <row r="3277" spans="1:16" x14ac:dyDescent="0.4">
      <c r="A3277" s="1">
        <v>2022</v>
      </c>
      <c r="B3277" s="1">
        <v>12</v>
      </c>
      <c r="C3277" s="1">
        <v>20</v>
      </c>
      <c r="D3277" s="1">
        <v>-1.1000000238418579</v>
      </c>
      <c r="E3277" s="1">
        <v>-2.5999999046325679</v>
      </c>
      <c r="F3277" s="1">
        <v>-7.1999998092651367</v>
      </c>
      <c r="G3277" s="1">
        <v>-16.20000076293945</v>
      </c>
      <c r="H3277">
        <f>IF(D3277&lt;&gt;"",MAX('DDD Model Calculations'!$D$20-'Weather Data'!D3277,0),MAX('DDD Model Calculations'!$D$20-AVERAGE('Weather Data'!D3276,'Weather Data'!D3278),0))</f>
        <v>19.100000023841858</v>
      </c>
      <c r="I3277">
        <f>IF(E3277&lt;&gt;"",MAX('DDD Model Calculations'!$D$20-'Weather Data'!E3277,0),MAX('DDD Model Calculations'!$D$20-AVERAGE('Weather Data'!E3276,'Weather Data'!E3278),0))</f>
        <v>20.599999904632568</v>
      </c>
      <c r="J3277">
        <f>IF(F3277&lt;&gt;"",MAX('DDD Model Calculations'!$D$20-'Weather Data'!F3277,0),MAX('DDD Model Calculations'!$D$20-AVERAGE('Weather Data'!F3276,'Weather Data'!F3278),0))</f>
        <v>25.199999809265137</v>
      </c>
      <c r="K3277">
        <f>IF(G3277&lt;&gt;"",MAX('DDD Model Calculations'!$D$20-'Weather Data'!G3277,0),MAX('DDD Model Calculations'!$D$20-AVERAGE('Weather Data'!G3276,'Weather Data'!G3278),0))</f>
        <v>34.200000762939453</v>
      </c>
      <c r="L3277" s="2">
        <f t="shared" si="255"/>
        <v>44915</v>
      </c>
      <c r="M3277">
        <f t="shared" si="256"/>
        <v>32830.100001953542</v>
      </c>
      <c r="N3277">
        <f t="shared" si="257"/>
        <v>34475.199990049005</v>
      </c>
      <c r="O3277">
        <f t="shared" si="258"/>
        <v>39690.600012399256</v>
      </c>
      <c r="P3277">
        <f t="shared" si="259"/>
        <v>49210.650002732873</v>
      </c>
    </row>
    <row r="3278" spans="1:16" x14ac:dyDescent="0.4">
      <c r="A3278" s="1">
        <v>2022</v>
      </c>
      <c r="B3278" s="1">
        <v>12</v>
      </c>
      <c r="C3278" s="1">
        <v>21</v>
      </c>
      <c r="D3278" s="1">
        <v>-2.9000000953674321</v>
      </c>
      <c r="E3278" s="1">
        <v>-3.7000000476837158</v>
      </c>
      <c r="F3278" s="1">
        <v>-5.5</v>
      </c>
      <c r="G3278" s="1">
        <v>-23.20000076293945</v>
      </c>
      <c r="H3278">
        <f>IF(D3278&lt;&gt;"",MAX('DDD Model Calculations'!$D$20-'Weather Data'!D3278,0),MAX('DDD Model Calculations'!$D$20-AVERAGE('Weather Data'!D3277,'Weather Data'!D3279),0))</f>
        <v>20.900000095367432</v>
      </c>
      <c r="I3278">
        <f>IF(E3278&lt;&gt;"",MAX('DDD Model Calculations'!$D$20-'Weather Data'!E3278,0),MAX('DDD Model Calculations'!$D$20-AVERAGE('Weather Data'!E3277,'Weather Data'!E3279),0))</f>
        <v>21.700000047683716</v>
      </c>
      <c r="J3278">
        <f>IF(F3278&lt;&gt;"",MAX('DDD Model Calculations'!$D$20-'Weather Data'!F3278,0),MAX('DDD Model Calculations'!$D$20-AVERAGE('Weather Data'!F3277,'Weather Data'!F3279),0))</f>
        <v>23.5</v>
      </c>
      <c r="K3278">
        <f>IF(G3278&lt;&gt;"",MAX('DDD Model Calculations'!$D$20-'Weather Data'!G3278,0),MAX('DDD Model Calculations'!$D$20-AVERAGE('Weather Data'!G3277,'Weather Data'!G3279),0))</f>
        <v>41.200000762939453</v>
      </c>
      <c r="L3278" s="2">
        <f t="shared" si="255"/>
        <v>44916</v>
      </c>
      <c r="M3278">
        <f t="shared" si="256"/>
        <v>32851.00000204891</v>
      </c>
      <c r="N3278">
        <f t="shared" si="257"/>
        <v>34496.899990096688</v>
      </c>
      <c r="O3278">
        <f t="shared" si="258"/>
        <v>39714.100012399256</v>
      </c>
      <c r="P3278">
        <f t="shared" si="259"/>
        <v>49251.850003495812</v>
      </c>
    </row>
    <row r="3279" spans="1:16" x14ac:dyDescent="0.4">
      <c r="A3279" s="1">
        <v>2022</v>
      </c>
      <c r="B3279" s="1">
        <v>12</v>
      </c>
      <c r="C3279" s="1">
        <v>22</v>
      </c>
      <c r="D3279" s="1">
        <v>0.20000000298023221</v>
      </c>
      <c r="E3279" s="1">
        <v>0</v>
      </c>
      <c r="F3279" s="1">
        <v>-6.6999998092651367</v>
      </c>
      <c r="G3279" s="1">
        <v>-16</v>
      </c>
      <c r="H3279">
        <f>IF(D3279&lt;&gt;"",MAX('DDD Model Calculations'!$D$20-'Weather Data'!D3279,0),MAX('DDD Model Calculations'!$D$20-AVERAGE('Weather Data'!D3278,'Weather Data'!D3280),0))</f>
        <v>17.799999997019768</v>
      </c>
      <c r="I3279">
        <f>IF(E3279&lt;&gt;"",MAX('DDD Model Calculations'!$D$20-'Weather Data'!E3279,0),MAX('DDD Model Calculations'!$D$20-AVERAGE('Weather Data'!E3278,'Weather Data'!E3280),0))</f>
        <v>18</v>
      </c>
      <c r="J3279">
        <f>IF(F3279&lt;&gt;"",MAX('DDD Model Calculations'!$D$20-'Weather Data'!F3279,0),MAX('DDD Model Calculations'!$D$20-AVERAGE('Weather Data'!F3278,'Weather Data'!F3280),0))</f>
        <v>24.699999809265137</v>
      </c>
      <c r="K3279">
        <f>IF(G3279&lt;&gt;"",MAX('DDD Model Calculations'!$D$20-'Weather Data'!G3279,0),MAX('DDD Model Calculations'!$D$20-AVERAGE('Weather Data'!G3278,'Weather Data'!G3280),0))</f>
        <v>34</v>
      </c>
      <c r="L3279" s="2">
        <f t="shared" si="255"/>
        <v>44917</v>
      </c>
      <c r="M3279">
        <f t="shared" si="256"/>
        <v>32868.800002045929</v>
      </c>
      <c r="N3279">
        <f t="shared" si="257"/>
        <v>34514.899990096688</v>
      </c>
      <c r="O3279">
        <f t="shared" si="258"/>
        <v>39738.800012208521</v>
      </c>
      <c r="P3279">
        <f t="shared" si="259"/>
        <v>49285.850003495812</v>
      </c>
    </row>
    <row r="3280" spans="1:16" x14ac:dyDescent="0.4">
      <c r="A3280" s="1">
        <v>2022</v>
      </c>
      <c r="B3280" s="1">
        <v>12</v>
      </c>
      <c r="C3280" s="1">
        <v>23</v>
      </c>
      <c r="D3280" s="1">
        <v>-4.9000000953674316</v>
      </c>
      <c r="E3280" s="1">
        <v>-7.3000001907348633</v>
      </c>
      <c r="F3280" s="1">
        <v>-4</v>
      </c>
      <c r="G3280" s="1">
        <v>-15.5</v>
      </c>
      <c r="H3280">
        <f>IF(D3280&lt;&gt;"",MAX('DDD Model Calculations'!$D$20-'Weather Data'!D3280,0),MAX('DDD Model Calculations'!$D$20-AVERAGE('Weather Data'!D3279,'Weather Data'!D3281),0))</f>
        <v>22.900000095367432</v>
      </c>
      <c r="I3280">
        <f>IF(E3280&lt;&gt;"",MAX('DDD Model Calculations'!$D$20-'Weather Data'!E3280,0),MAX('DDD Model Calculations'!$D$20-AVERAGE('Weather Data'!E3279,'Weather Data'!E3281),0))</f>
        <v>25.300000190734863</v>
      </c>
      <c r="J3280">
        <f>IF(F3280&lt;&gt;"",MAX('DDD Model Calculations'!$D$20-'Weather Data'!F3280,0),MAX('DDD Model Calculations'!$D$20-AVERAGE('Weather Data'!F3279,'Weather Data'!F3281),0))</f>
        <v>22</v>
      </c>
      <c r="K3280">
        <f>IF(G3280&lt;&gt;"",MAX('DDD Model Calculations'!$D$20-'Weather Data'!G3280,0),MAX('DDD Model Calculations'!$D$20-AVERAGE('Weather Data'!G3279,'Weather Data'!G3281),0))</f>
        <v>33.5</v>
      </c>
      <c r="L3280" s="2">
        <f t="shared" si="255"/>
        <v>44918</v>
      </c>
      <c r="M3280">
        <f t="shared" si="256"/>
        <v>32891.700002141297</v>
      </c>
      <c r="N3280">
        <f t="shared" si="257"/>
        <v>34540.199990287423</v>
      </c>
      <c r="O3280">
        <f t="shared" si="258"/>
        <v>39760.800012208521</v>
      </c>
      <c r="P3280">
        <f t="shared" si="259"/>
        <v>49319.350003495812</v>
      </c>
    </row>
    <row r="3281" spans="1:16" x14ac:dyDescent="0.4">
      <c r="A3281" s="1">
        <v>2022</v>
      </c>
      <c r="B3281" s="1">
        <v>12</v>
      </c>
      <c r="C3281" s="1">
        <v>24</v>
      </c>
      <c r="D3281" s="1">
        <v>-12</v>
      </c>
      <c r="E3281" s="1">
        <v>-13.89999961853027</v>
      </c>
      <c r="F3281" s="1">
        <v>-9</v>
      </c>
      <c r="G3281" s="1">
        <v>-14.60000038146973</v>
      </c>
      <c r="H3281">
        <f>IF(D3281&lt;&gt;"",MAX('DDD Model Calculations'!$D$20-'Weather Data'!D3281,0),MAX('DDD Model Calculations'!$D$20-AVERAGE('Weather Data'!D3280,'Weather Data'!D3282),0))</f>
        <v>30</v>
      </c>
      <c r="I3281">
        <f>IF(E3281&lt;&gt;"",MAX('DDD Model Calculations'!$D$20-'Weather Data'!E3281,0),MAX('DDD Model Calculations'!$D$20-AVERAGE('Weather Data'!E3280,'Weather Data'!E3282),0))</f>
        <v>31.89999961853027</v>
      </c>
      <c r="J3281">
        <f>IF(F3281&lt;&gt;"",MAX('DDD Model Calculations'!$D$20-'Weather Data'!F3281,0),MAX('DDD Model Calculations'!$D$20-AVERAGE('Weather Data'!F3280,'Weather Data'!F3282),0))</f>
        <v>27</v>
      </c>
      <c r="K3281">
        <f>IF(G3281&lt;&gt;"",MAX('DDD Model Calculations'!$D$20-'Weather Data'!G3281,0),MAX('DDD Model Calculations'!$D$20-AVERAGE('Weather Data'!G3280,'Weather Data'!G3282),0))</f>
        <v>32.600000381469727</v>
      </c>
      <c r="L3281" s="2">
        <f t="shared" si="255"/>
        <v>44919</v>
      </c>
      <c r="M3281">
        <f t="shared" si="256"/>
        <v>32921.700002141297</v>
      </c>
      <c r="N3281">
        <f t="shared" si="257"/>
        <v>34572.099989905953</v>
      </c>
      <c r="O3281">
        <f t="shared" si="258"/>
        <v>39787.800012208521</v>
      </c>
      <c r="P3281">
        <f t="shared" si="259"/>
        <v>49351.950003877282</v>
      </c>
    </row>
    <row r="3282" spans="1:16" x14ac:dyDescent="0.4">
      <c r="A3282" s="1">
        <v>2022</v>
      </c>
      <c r="B3282" s="1">
        <v>12</v>
      </c>
      <c r="C3282" s="1">
        <v>25</v>
      </c>
      <c r="D3282" s="1">
        <v>-7</v>
      </c>
      <c r="E3282" s="1">
        <v>-9.3999996185302734</v>
      </c>
      <c r="F3282" s="1">
        <v>-6.8000001907348633</v>
      </c>
      <c r="G3282" s="1">
        <v>-15.30000019073486</v>
      </c>
      <c r="H3282">
        <f>IF(D3282&lt;&gt;"",MAX('DDD Model Calculations'!$D$20-'Weather Data'!D3282,0),MAX('DDD Model Calculations'!$D$20-AVERAGE('Weather Data'!D3281,'Weather Data'!D3283),0))</f>
        <v>25</v>
      </c>
      <c r="I3282">
        <f>IF(E3282&lt;&gt;"",MAX('DDD Model Calculations'!$D$20-'Weather Data'!E3282,0),MAX('DDD Model Calculations'!$D$20-AVERAGE('Weather Data'!E3281,'Weather Data'!E3283),0))</f>
        <v>27.399999618530273</v>
      </c>
      <c r="J3282">
        <f>IF(F3282&lt;&gt;"",MAX('DDD Model Calculations'!$D$20-'Weather Data'!F3282,0),MAX('DDD Model Calculations'!$D$20-AVERAGE('Weather Data'!F3281,'Weather Data'!F3283),0))</f>
        <v>24.800000190734863</v>
      </c>
      <c r="K3282">
        <f>IF(G3282&lt;&gt;"",MAX('DDD Model Calculations'!$D$20-'Weather Data'!G3282,0),MAX('DDD Model Calculations'!$D$20-AVERAGE('Weather Data'!G3281,'Weather Data'!G3283),0))</f>
        <v>33.300000190734863</v>
      </c>
      <c r="L3282" s="2">
        <f t="shared" si="255"/>
        <v>44920</v>
      </c>
      <c r="M3282">
        <f t="shared" si="256"/>
        <v>32946.700002141297</v>
      </c>
      <c r="N3282">
        <f t="shared" si="257"/>
        <v>34599.499989524484</v>
      </c>
      <c r="O3282">
        <f t="shared" si="258"/>
        <v>39812.600012399256</v>
      </c>
      <c r="P3282">
        <f t="shared" si="259"/>
        <v>49385.250004068017</v>
      </c>
    </row>
    <row r="3283" spans="1:16" x14ac:dyDescent="0.4">
      <c r="A3283" s="1">
        <v>2022</v>
      </c>
      <c r="B3283" s="1">
        <v>12</v>
      </c>
      <c r="C3283" s="1">
        <v>26</v>
      </c>
      <c r="D3283" s="1">
        <v>-7.4000000953674316</v>
      </c>
      <c r="E3283" s="1">
        <v>-9</v>
      </c>
      <c r="F3283" s="1">
        <v>-6.8000001907348633</v>
      </c>
      <c r="G3283" s="1">
        <v>-15.30000019073486</v>
      </c>
      <c r="H3283">
        <f>IF(D3283&lt;&gt;"",MAX('DDD Model Calculations'!$D$20-'Weather Data'!D3283,0),MAX('DDD Model Calculations'!$D$20-AVERAGE('Weather Data'!D3282,'Weather Data'!D3284),0))</f>
        <v>25.400000095367432</v>
      </c>
      <c r="I3283">
        <f>IF(E3283&lt;&gt;"",MAX('DDD Model Calculations'!$D$20-'Weather Data'!E3283,0),MAX('DDD Model Calculations'!$D$20-AVERAGE('Weather Data'!E3282,'Weather Data'!E3284),0))</f>
        <v>27</v>
      </c>
      <c r="J3283">
        <f>IF(F3283&lt;&gt;"",MAX('DDD Model Calculations'!$D$20-'Weather Data'!F3283,0),MAX('DDD Model Calculations'!$D$20-AVERAGE('Weather Data'!F3282,'Weather Data'!F3284),0))</f>
        <v>24.800000190734863</v>
      </c>
      <c r="K3283">
        <f>IF(G3283&lt;&gt;"",MAX('DDD Model Calculations'!$D$20-'Weather Data'!G3283,0),MAX('DDD Model Calculations'!$D$20-AVERAGE('Weather Data'!G3282,'Weather Data'!G3284),0))</f>
        <v>33.300000190734863</v>
      </c>
      <c r="L3283" s="2">
        <f t="shared" si="255"/>
        <v>44921</v>
      </c>
      <c r="M3283">
        <f t="shared" si="256"/>
        <v>32972.100002236664</v>
      </c>
      <c r="N3283">
        <f t="shared" si="257"/>
        <v>34626.499989524484</v>
      </c>
      <c r="O3283">
        <f t="shared" si="258"/>
        <v>39837.400012589991</v>
      </c>
      <c r="P3283">
        <f t="shared" si="259"/>
        <v>49418.550004258752</v>
      </c>
    </row>
    <row r="3284" spans="1:16" x14ac:dyDescent="0.4">
      <c r="A3284" s="1">
        <v>2022</v>
      </c>
      <c r="B3284" s="1">
        <v>12</v>
      </c>
      <c r="C3284" s="1">
        <v>27</v>
      </c>
      <c r="D3284" s="1">
        <v>-4.3000001907348633</v>
      </c>
      <c r="E3284" s="1">
        <v>-5.5999999046325684</v>
      </c>
      <c r="F3284" s="1">
        <v>-7.0999999046325684</v>
      </c>
      <c r="G3284" s="1">
        <v>-8.6000003814697266</v>
      </c>
      <c r="H3284">
        <f>IF(D3284&lt;&gt;"",MAX('DDD Model Calculations'!$D$20-'Weather Data'!D3284,0),MAX('DDD Model Calculations'!$D$20-AVERAGE('Weather Data'!D3283,'Weather Data'!D3285),0))</f>
        <v>22.300000190734863</v>
      </c>
      <c r="I3284">
        <f>IF(E3284&lt;&gt;"",MAX('DDD Model Calculations'!$D$20-'Weather Data'!E3284,0),MAX('DDD Model Calculations'!$D$20-AVERAGE('Weather Data'!E3283,'Weather Data'!E3285),0))</f>
        <v>23.599999904632568</v>
      </c>
      <c r="J3284">
        <f>IF(F3284&lt;&gt;"",MAX('DDD Model Calculations'!$D$20-'Weather Data'!F3284,0),MAX('DDD Model Calculations'!$D$20-AVERAGE('Weather Data'!F3283,'Weather Data'!F3285),0))</f>
        <v>25.099999904632568</v>
      </c>
      <c r="K3284">
        <f>IF(G3284&lt;&gt;"",MAX('DDD Model Calculations'!$D$20-'Weather Data'!G3284,0),MAX('DDD Model Calculations'!$D$20-AVERAGE('Weather Data'!G3283,'Weather Data'!G3285),0))</f>
        <v>26.600000381469727</v>
      </c>
      <c r="L3284" s="2">
        <f t="shared" si="255"/>
        <v>44922</v>
      </c>
      <c r="M3284">
        <f t="shared" si="256"/>
        <v>32994.400002427399</v>
      </c>
      <c r="N3284">
        <f t="shared" si="257"/>
        <v>34650.099989429116</v>
      </c>
      <c r="O3284">
        <f t="shared" si="258"/>
        <v>39862.500012494624</v>
      </c>
      <c r="P3284">
        <f t="shared" si="259"/>
        <v>49445.150004640222</v>
      </c>
    </row>
    <row r="3285" spans="1:16" x14ac:dyDescent="0.4">
      <c r="A3285" s="1">
        <v>2022</v>
      </c>
      <c r="B3285" s="1">
        <v>12</v>
      </c>
      <c r="C3285" s="1">
        <v>28</v>
      </c>
      <c r="D3285" s="1">
        <v>1.6000000238418579</v>
      </c>
      <c r="E3285" s="1">
        <v>0.80000001192092896</v>
      </c>
      <c r="F3285" s="1">
        <v>-2.5999999046325679</v>
      </c>
      <c r="G3285" s="1">
        <v>-4</v>
      </c>
      <c r="H3285">
        <f>IF(D3285&lt;&gt;"",MAX('DDD Model Calculations'!$D$20-'Weather Data'!D3285,0),MAX('DDD Model Calculations'!$D$20-AVERAGE('Weather Data'!D3284,'Weather Data'!D3286),0))</f>
        <v>16.399999976158142</v>
      </c>
      <c r="I3285">
        <f>IF(E3285&lt;&gt;"",MAX('DDD Model Calculations'!$D$20-'Weather Data'!E3285,0),MAX('DDD Model Calculations'!$D$20-AVERAGE('Weather Data'!E3284,'Weather Data'!E3286),0))</f>
        <v>17.199999988079071</v>
      </c>
      <c r="J3285">
        <f>IF(F3285&lt;&gt;"",MAX('DDD Model Calculations'!$D$20-'Weather Data'!F3285,0),MAX('DDD Model Calculations'!$D$20-AVERAGE('Weather Data'!F3284,'Weather Data'!F3286),0))</f>
        <v>20.599999904632568</v>
      </c>
      <c r="K3285">
        <f>IF(G3285&lt;&gt;"",MAX('DDD Model Calculations'!$D$20-'Weather Data'!G3285,0),MAX('DDD Model Calculations'!$D$20-AVERAGE('Weather Data'!G3284,'Weather Data'!G3286),0))</f>
        <v>22</v>
      </c>
      <c r="L3285" s="2">
        <f t="shared" si="255"/>
        <v>44923</v>
      </c>
      <c r="M3285">
        <f t="shared" si="256"/>
        <v>33010.800002403557</v>
      </c>
      <c r="N3285">
        <f t="shared" si="257"/>
        <v>34667.299989417195</v>
      </c>
      <c r="O3285">
        <f t="shared" si="258"/>
        <v>39883.100012399256</v>
      </c>
      <c r="P3285">
        <f t="shared" si="259"/>
        <v>49467.150004640222</v>
      </c>
    </row>
    <row r="3286" spans="1:16" x14ac:dyDescent="0.4">
      <c r="A3286" s="1">
        <v>2022</v>
      </c>
      <c r="B3286" s="1">
        <v>12</v>
      </c>
      <c r="C3286" s="1">
        <v>29</v>
      </c>
      <c r="D3286" s="1">
        <v>5.8000001907348633</v>
      </c>
      <c r="E3286" s="1">
        <v>5.8000001907348633</v>
      </c>
      <c r="F3286" s="1">
        <v>1.5</v>
      </c>
      <c r="G3286" s="1">
        <v>-1.200000047683716</v>
      </c>
      <c r="H3286">
        <f>IF(D3286&lt;&gt;"",MAX('DDD Model Calculations'!$D$20-'Weather Data'!D3286,0),MAX('DDD Model Calculations'!$D$20-AVERAGE('Weather Data'!D3285,'Weather Data'!D3287),0))</f>
        <v>12.199999809265137</v>
      </c>
      <c r="I3286">
        <f>IF(E3286&lt;&gt;"",MAX('DDD Model Calculations'!$D$20-'Weather Data'!E3286,0),MAX('DDD Model Calculations'!$D$20-AVERAGE('Weather Data'!E3285,'Weather Data'!E3287),0))</f>
        <v>12.199999809265137</v>
      </c>
      <c r="J3286">
        <f>IF(F3286&lt;&gt;"",MAX('DDD Model Calculations'!$D$20-'Weather Data'!F3286,0),MAX('DDD Model Calculations'!$D$20-AVERAGE('Weather Data'!F3285,'Weather Data'!F3287),0))</f>
        <v>16.5</v>
      </c>
      <c r="K3286">
        <f>IF(G3286&lt;&gt;"",MAX('DDD Model Calculations'!$D$20-'Weather Data'!G3286,0),MAX('DDD Model Calculations'!$D$20-AVERAGE('Weather Data'!G3285,'Weather Data'!G3287),0))</f>
        <v>19.200000047683716</v>
      </c>
      <c r="L3286" s="2">
        <f t="shared" si="255"/>
        <v>44924</v>
      </c>
      <c r="M3286">
        <f t="shared" si="256"/>
        <v>33023.000002212822</v>
      </c>
      <c r="N3286">
        <f t="shared" si="257"/>
        <v>34679.49998922646</v>
      </c>
      <c r="O3286">
        <f t="shared" si="258"/>
        <v>39899.600012399256</v>
      </c>
      <c r="P3286">
        <f t="shared" si="259"/>
        <v>49486.350004687905</v>
      </c>
    </row>
    <row r="3287" spans="1:16" x14ac:dyDescent="0.4">
      <c r="A3287" s="1">
        <v>2022</v>
      </c>
      <c r="B3287" s="1">
        <v>12</v>
      </c>
      <c r="C3287" s="1">
        <v>30</v>
      </c>
      <c r="D3287" s="1">
        <v>10.69999980926514</v>
      </c>
      <c r="E3287" s="1">
        <v>10</v>
      </c>
      <c r="F3287" s="1">
        <v>7.5</v>
      </c>
      <c r="G3287" s="1">
        <v>-4.8000001907348633</v>
      </c>
      <c r="H3287">
        <f>IF(D3287&lt;&gt;"",MAX('DDD Model Calculations'!$D$20-'Weather Data'!D3287,0),MAX('DDD Model Calculations'!$D$20-AVERAGE('Weather Data'!D3286,'Weather Data'!D3288),0))</f>
        <v>7.3000001907348597</v>
      </c>
      <c r="I3287">
        <f>IF(E3287&lt;&gt;"",MAX('DDD Model Calculations'!$D$20-'Weather Data'!E3287,0),MAX('DDD Model Calculations'!$D$20-AVERAGE('Weather Data'!E3286,'Weather Data'!E3288),0))</f>
        <v>8</v>
      </c>
      <c r="J3287">
        <f>IF(F3287&lt;&gt;"",MAX('DDD Model Calculations'!$D$20-'Weather Data'!F3287,0),MAX('DDD Model Calculations'!$D$20-AVERAGE('Weather Data'!F3286,'Weather Data'!F3288),0))</f>
        <v>10.5</v>
      </c>
      <c r="K3287">
        <f>IF(G3287&lt;&gt;"",MAX('DDD Model Calculations'!$D$20-'Weather Data'!G3287,0),MAX('DDD Model Calculations'!$D$20-AVERAGE('Weather Data'!G3286,'Weather Data'!G3288),0))</f>
        <v>22.800000190734863</v>
      </c>
      <c r="L3287" s="2">
        <f t="shared" si="255"/>
        <v>44925</v>
      </c>
      <c r="M3287">
        <f t="shared" si="256"/>
        <v>33030.300002403557</v>
      </c>
      <c r="N3287">
        <f t="shared" si="257"/>
        <v>34687.49998922646</v>
      </c>
      <c r="O3287">
        <f t="shared" si="258"/>
        <v>39910.100012399256</v>
      </c>
      <c r="P3287">
        <f t="shared" si="259"/>
        <v>49509.15000487864</v>
      </c>
    </row>
    <row r="3288" spans="1:16" x14ac:dyDescent="0.4">
      <c r="A3288" s="1">
        <v>2022</v>
      </c>
      <c r="B3288" s="1">
        <v>12</v>
      </c>
      <c r="C3288" s="1">
        <v>31</v>
      </c>
      <c r="D3288" s="1">
        <v>6.1999998092651367</v>
      </c>
      <c r="E3288" s="1">
        <v>6.0999999046325684</v>
      </c>
      <c r="F3288" s="1">
        <v>4.8000001907348633</v>
      </c>
      <c r="G3288" s="1">
        <v>-6</v>
      </c>
      <c r="H3288">
        <f>IF(D3288&lt;&gt;"",MAX('DDD Model Calculations'!$D$20-'Weather Data'!D3288,0),MAX('DDD Model Calculations'!$D$20-AVERAGE('Weather Data'!D3287,'Weather Data'!D3289),0))</f>
        <v>11.800000190734863</v>
      </c>
      <c r="I3288">
        <f>IF(E3288&lt;&gt;"",MAX('DDD Model Calculations'!$D$20-'Weather Data'!E3288,0),MAX('DDD Model Calculations'!$D$20-AVERAGE('Weather Data'!E3287,'Weather Data'!E3289),0))</f>
        <v>11.900000095367432</v>
      </c>
      <c r="J3288">
        <f>IF(F3288&lt;&gt;"",MAX('DDD Model Calculations'!$D$20-'Weather Data'!F3288,0),MAX('DDD Model Calculations'!$D$20-AVERAGE('Weather Data'!F3287,'Weather Data'!F3289),0))</f>
        <v>13.199999809265137</v>
      </c>
      <c r="K3288">
        <f>IF(G3288&lt;&gt;"",MAX('DDD Model Calculations'!$D$20-'Weather Data'!G3288,0),MAX('DDD Model Calculations'!$D$20-AVERAGE('Weather Data'!G3287,'Weather Data'!G3289),0))</f>
        <v>24</v>
      </c>
      <c r="L3288" s="2">
        <f t="shared" si="255"/>
        <v>44926</v>
      </c>
      <c r="M3288">
        <f t="shared" si="256"/>
        <v>33042.100002594292</v>
      </c>
      <c r="N3288">
        <f t="shared" si="257"/>
        <v>34699.399989321828</v>
      </c>
      <c r="O3288">
        <f t="shared" si="258"/>
        <v>39923.300012208521</v>
      </c>
      <c r="P3288">
        <f t="shared" si="259"/>
        <v>49533.15000487864</v>
      </c>
    </row>
    <row r="3289" spans="1:16" x14ac:dyDescent="0.4">
      <c r="A3289" s="1">
        <v>2023</v>
      </c>
      <c r="B3289" s="1">
        <v>1</v>
      </c>
      <c r="C3289" s="1">
        <v>1</v>
      </c>
      <c r="D3289" s="1">
        <v>3.2000000476837158</v>
      </c>
      <c r="E3289" s="1">
        <v>2.7999999523162842</v>
      </c>
      <c r="F3289" s="1">
        <v>1.6000000238418579</v>
      </c>
      <c r="G3289" s="1">
        <v>-1.8999999761581421</v>
      </c>
      <c r="H3289">
        <f>IF(D3289&lt;&gt;"",MAX('DDD Model Calculations'!$D$20-'Weather Data'!D3289,0),MAX('DDD Model Calculations'!$D$20-AVERAGE('Weather Data'!D3288,'Weather Data'!D3290),0))</f>
        <v>14.799999952316284</v>
      </c>
      <c r="I3289">
        <f>IF(E3289&lt;&gt;"",MAX('DDD Model Calculations'!$D$20-'Weather Data'!E3289,0),MAX('DDD Model Calculations'!$D$20-AVERAGE('Weather Data'!E3288,'Weather Data'!E3290),0))</f>
        <v>15.200000047683716</v>
      </c>
      <c r="J3289">
        <f>IF(F3289&lt;&gt;"",MAX('DDD Model Calculations'!$D$20-'Weather Data'!F3289,0),MAX('DDD Model Calculations'!$D$20-AVERAGE('Weather Data'!F3288,'Weather Data'!F3290),0))</f>
        <v>16.399999976158142</v>
      </c>
      <c r="K3289">
        <f>IF(G3289&lt;&gt;"",MAX('DDD Model Calculations'!$D$20-'Weather Data'!G3289,0),MAX('DDD Model Calculations'!$D$20-AVERAGE('Weather Data'!G3288,'Weather Data'!G3290),0))</f>
        <v>19.899999976158142</v>
      </c>
      <c r="L3289" s="2">
        <f t="shared" si="255"/>
        <v>44927</v>
      </c>
      <c r="M3289">
        <f t="shared" si="256"/>
        <v>33056.900002546608</v>
      </c>
      <c r="N3289">
        <f t="shared" si="257"/>
        <v>34714.599989369512</v>
      </c>
      <c r="O3289">
        <f t="shared" si="258"/>
        <v>39939.70001218468</v>
      </c>
      <c r="P3289">
        <f t="shared" si="259"/>
        <v>49553.050004854798</v>
      </c>
    </row>
    <row r="3290" spans="1:16" x14ac:dyDescent="0.4">
      <c r="A3290" s="1">
        <v>2023</v>
      </c>
      <c r="B3290" s="1">
        <v>1</v>
      </c>
      <c r="C3290" s="1">
        <v>2</v>
      </c>
      <c r="D3290" s="1">
        <v>3.5</v>
      </c>
      <c r="E3290" s="1">
        <v>2</v>
      </c>
      <c r="F3290" s="1">
        <v>2.5999999046325679</v>
      </c>
      <c r="G3290" s="1">
        <v>-3.5</v>
      </c>
      <c r="H3290">
        <f>IF(D3290&lt;&gt;"",MAX('DDD Model Calculations'!$D$20-'Weather Data'!D3290,0),MAX('DDD Model Calculations'!$D$20-AVERAGE('Weather Data'!D3289,'Weather Data'!D3291),0))</f>
        <v>14.5</v>
      </c>
      <c r="I3290">
        <f>IF(E3290&lt;&gt;"",MAX('DDD Model Calculations'!$D$20-'Weather Data'!E3290,0),MAX('DDD Model Calculations'!$D$20-AVERAGE('Weather Data'!E3289,'Weather Data'!E3291),0))</f>
        <v>16</v>
      </c>
      <c r="J3290">
        <f>IF(F3290&lt;&gt;"",MAX('DDD Model Calculations'!$D$20-'Weather Data'!F3290,0),MAX('DDD Model Calculations'!$D$20-AVERAGE('Weather Data'!F3289,'Weather Data'!F3291),0))</f>
        <v>15.400000095367432</v>
      </c>
      <c r="K3290">
        <f>IF(G3290&lt;&gt;"",MAX('DDD Model Calculations'!$D$20-'Weather Data'!G3290,0),MAX('DDD Model Calculations'!$D$20-AVERAGE('Weather Data'!G3289,'Weather Data'!G3291),0))</f>
        <v>21.5</v>
      </c>
      <c r="L3290" s="2">
        <f t="shared" si="255"/>
        <v>44928</v>
      </c>
      <c r="M3290">
        <f t="shared" si="256"/>
        <v>33071.400002546608</v>
      </c>
      <c r="N3290">
        <f t="shared" si="257"/>
        <v>34730.599989369512</v>
      </c>
      <c r="O3290">
        <f t="shared" si="258"/>
        <v>39955.100012280047</v>
      </c>
      <c r="P3290">
        <f t="shared" si="259"/>
        <v>49574.550004854798</v>
      </c>
    </row>
    <row r="3291" spans="1:16" x14ac:dyDescent="0.4">
      <c r="A3291" s="1">
        <v>2023</v>
      </c>
      <c r="B3291" s="1">
        <v>1</v>
      </c>
      <c r="C3291" s="1">
        <v>3</v>
      </c>
      <c r="D3291" s="1">
        <v>2.2000000476837158</v>
      </c>
      <c r="E3291" s="1">
        <v>2.4000000953674321</v>
      </c>
      <c r="F3291" s="1">
        <v>0.69999998807907104</v>
      </c>
      <c r="G3291" s="1">
        <v>-8.3999996185302734</v>
      </c>
      <c r="H3291">
        <f>IF(D3291&lt;&gt;"",MAX('DDD Model Calculations'!$D$20-'Weather Data'!D3291,0),MAX('DDD Model Calculations'!$D$20-AVERAGE('Weather Data'!D3290,'Weather Data'!D3292),0))</f>
        <v>15.799999952316284</v>
      </c>
      <c r="I3291">
        <f>IF(E3291&lt;&gt;"",MAX('DDD Model Calculations'!$D$20-'Weather Data'!E3291,0),MAX('DDD Model Calculations'!$D$20-AVERAGE('Weather Data'!E3290,'Weather Data'!E3292),0))</f>
        <v>15.599999904632568</v>
      </c>
      <c r="J3291">
        <f>IF(F3291&lt;&gt;"",MAX('DDD Model Calculations'!$D$20-'Weather Data'!F3291,0),MAX('DDD Model Calculations'!$D$20-AVERAGE('Weather Data'!F3290,'Weather Data'!F3292),0))</f>
        <v>17.300000011920929</v>
      </c>
      <c r="K3291">
        <f>IF(G3291&lt;&gt;"",MAX('DDD Model Calculations'!$D$20-'Weather Data'!G3291,0),MAX('DDD Model Calculations'!$D$20-AVERAGE('Weather Data'!G3290,'Weather Data'!G3292),0))</f>
        <v>26.399999618530273</v>
      </c>
      <c r="L3291" s="2">
        <f t="shared" si="255"/>
        <v>44929</v>
      </c>
      <c r="M3291">
        <f t="shared" si="256"/>
        <v>33087.200002498925</v>
      </c>
      <c r="N3291">
        <f t="shared" si="257"/>
        <v>34746.199989274144</v>
      </c>
      <c r="O3291">
        <f t="shared" si="258"/>
        <v>39972.400012291968</v>
      </c>
      <c r="P3291">
        <f t="shared" si="259"/>
        <v>49600.950004473329</v>
      </c>
    </row>
    <row r="3292" spans="1:16" x14ac:dyDescent="0.4">
      <c r="A3292" s="1">
        <v>2023</v>
      </c>
      <c r="B3292" s="1">
        <v>1</v>
      </c>
      <c r="C3292" s="1">
        <v>4</v>
      </c>
      <c r="D3292" s="1">
        <v>2.9000000953674321</v>
      </c>
      <c r="E3292" s="1">
        <v>3.7999999523162842</v>
      </c>
      <c r="F3292" s="1">
        <v>0.20000000298023221</v>
      </c>
      <c r="G3292" s="1">
        <v>-9.6000003814697266</v>
      </c>
      <c r="H3292">
        <f>IF(D3292&lt;&gt;"",MAX('DDD Model Calculations'!$D$20-'Weather Data'!D3292,0),MAX('DDD Model Calculations'!$D$20-AVERAGE('Weather Data'!D3291,'Weather Data'!D3293),0))</f>
        <v>15.099999904632568</v>
      </c>
      <c r="I3292">
        <f>IF(E3292&lt;&gt;"",MAX('DDD Model Calculations'!$D$20-'Weather Data'!E3292,0),MAX('DDD Model Calculations'!$D$20-AVERAGE('Weather Data'!E3291,'Weather Data'!E3293),0))</f>
        <v>14.200000047683716</v>
      </c>
      <c r="J3292">
        <f>IF(F3292&lt;&gt;"",MAX('DDD Model Calculations'!$D$20-'Weather Data'!F3292,0),MAX('DDD Model Calculations'!$D$20-AVERAGE('Weather Data'!F3291,'Weather Data'!F3293),0))</f>
        <v>17.799999997019768</v>
      </c>
      <c r="K3292">
        <f>IF(G3292&lt;&gt;"",MAX('DDD Model Calculations'!$D$20-'Weather Data'!G3292,0),MAX('DDD Model Calculations'!$D$20-AVERAGE('Weather Data'!G3291,'Weather Data'!G3293),0))</f>
        <v>27.600000381469727</v>
      </c>
      <c r="L3292" s="2">
        <f t="shared" si="255"/>
        <v>44930</v>
      </c>
      <c r="M3292">
        <f t="shared" si="256"/>
        <v>33102.300002403557</v>
      </c>
      <c r="N3292">
        <f t="shared" si="257"/>
        <v>34760.399989321828</v>
      </c>
      <c r="O3292">
        <f t="shared" si="258"/>
        <v>39990.200012288988</v>
      </c>
      <c r="P3292">
        <f t="shared" si="259"/>
        <v>49628.550004854798</v>
      </c>
    </row>
    <row r="3293" spans="1:16" x14ac:dyDescent="0.4">
      <c r="A3293" s="1">
        <v>2023</v>
      </c>
      <c r="B3293" s="1">
        <v>1</v>
      </c>
      <c r="C3293" s="1">
        <v>5</v>
      </c>
      <c r="D3293" s="1">
        <v>3.2999999523162842</v>
      </c>
      <c r="E3293" s="1">
        <v>3.2000000476837158</v>
      </c>
      <c r="F3293" s="1">
        <v>-2.0999999046325679</v>
      </c>
      <c r="G3293" s="1">
        <v>-14.5</v>
      </c>
      <c r="H3293">
        <f>IF(D3293&lt;&gt;"",MAX('DDD Model Calculations'!$D$20-'Weather Data'!D3293,0),MAX('DDD Model Calculations'!$D$20-AVERAGE('Weather Data'!D3292,'Weather Data'!D3294),0))</f>
        <v>14.700000047683716</v>
      </c>
      <c r="I3293">
        <f>IF(E3293&lt;&gt;"",MAX('DDD Model Calculations'!$D$20-'Weather Data'!E3293,0),MAX('DDD Model Calculations'!$D$20-AVERAGE('Weather Data'!E3292,'Weather Data'!E3294),0))</f>
        <v>14.799999952316284</v>
      </c>
      <c r="J3293">
        <f>IF(F3293&lt;&gt;"",MAX('DDD Model Calculations'!$D$20-'Weather Data'!F3293,0),MAX('DDD Model Calculations'!$D$20-AVERAGE('Weather Data'!F3292,'Weather Data'!F3294),0))</f>
        <v>20.099999904632568</v>
      </c>
      <c r="K3293">
        <f>IF(G3293&lt;&gt;"",MAX('DDD Model Calculations'!$D$20-'Weather Data'!G3293,0),MAX('DDD Model Calculations'!$D$20-AVERAGE('Weather Data'!G3292,'Weather Data'!G3294),0))</f>
        <v>32.5</v>
      </c>
      <c r="L3293" s="2">
        <f t="shared" si="255"/>
        <v>44931</v>
      </c>
      <c r="M3293">
        <f t="shared" si="256"/>
        <v>33117.000002451241</v>
      </c>
      <c r="N3293">
        <f t="shared" si="257"/>
        <v>34775.199989274144</v>
      </c>
      <c r="O3293">
        <f t="shared" si="258"/>
        <v>40010.30001219362</v>
      </c>
      <c r="P3293">
        <f t="shared" si="259"/>
        <v>49661.050004854798</v>
      </c>
    </row>
    <row r="3294" spans="1:16" x14ac:dyDescent="0.4">
      <c r="A3294" s="1">
        <v>2023</v>
      </c>
      <c r="B3294" s="1">
        <v>1</v>
      </c>
      <c r="C3294" s="1">
        <v>6</v>
      </c>
      <c r="D3294" s="1">
        <v>2.9000000953674321</v>
      </c>
      <c r="E3294" s="1">
        <v>1.200000047683716</v>
      </c>
      <c r="F3294" s="1">
        <v>-0.89999997615814209</v>
      </c>
      <c r="G3294" s="1">
        <v>-15</v>
      </c>
      <c r="H3294">
        <f>IF(D3294&lt;&gt;"",MAX('DDD Model Calculations'!$D$20-'Weather Data'!D3294,0),MAX('DDD Model Calculations'!$D$20-AVERAGE('Weather Data'!D3293,'Weather Data'!D3295),0))</f>
        <v>15.099999904632568</v>
      </c>
      <c r="I3294">
        <f>IF(E3294&lt;&gt;"",MAX('DDD Model Calculations'!$D$20-'Weather Data'!E3294,0),MAX('DDD Model Calculations'!$D$20-AVERAGE('Weather Data'!E3293,'Weather Data'!E3295),0))</f>
        <v>16.799999952316284</v>
      </c>
      <c r="J3294">
        <f>IF(F3294&lt;&gt;"",MAX('DDD Model Calculations'!$D$20-'Weather Data'!F3294,0),MAX('DDD Model Calculations'!$D$20-AVERAGE('Weather Data'!F3293,'Weather Data'!F3295),0))</f>
        <v>18.899999976158142</v>
      </c>
      <c r="K3294">
        <f>IF(G3294&lt;&gt;"",MAX('DDD Model Calculations'!$D$20-'Weather Data'!G3294,0),MAX('DDD Model Calculations'!$D$20-AVERAGE('Weather Data'!G3293,'Weather Data'!G3295),0))</f>
        <v>33</v>
      </c>
      <c r="L3294" s="2">
        <f t="shared" si="255"/>
        <v>44932</v>
      </c>
      <c r="M3294">
        <f t="shared" si="256"/>
        <v>33132.100002355874</v>
      </c>
      <c r="N3294">
        <f t="shared" si="257"/>
        <v>34791.99998922646</v>
      </c>
      <c r="O3294">
        <f t="shared" si="258"/>
        <v>40029.200012169778</v>
      </c>
      <c r="P3294">
        <f t="shared" si="259"/>
        <v>49694.050004854798</v>
      </c>
    </row>
    <row r="3295" spans="1:16" x14ac:dyDescent="0.4">
      <c r="A3295" s="1">
        <v>2023</v>
      </c>
      <c r="B3295" s="1">
        <v>1</v>
      </c>
      <c r="C3295" s="1">
        <v>7</v>
      </c>
      <c r="D3295" s="1">
        <v>-1.5</v>
      </c>
      <c r="E3295" s="1">
        <v>-1.5</v>
      </c>
      <c r="F3295" s="1">
        <v>-7.4000000953674316</v>
      </c>
      <c r="G3295" s="1">
        <v>-11.19999980926514</v>
      </c>
      <c r="H3295">
        <f>IF(D3295&lt;&gt;"",MAX('DDD Model Calculations'!$D$20-'Weather Data'!D3295,0),MAX('DDD Model Calculations'!$D$20-AVERAGE('Weather Data'!D3294,'Weather Data'!D3296),0))</f>
        <v>19.5</v>
      </c>
      <c r="I3295">
        <f>IF(E3295&lt;&gt;"",MAX('DDD Model Calculations'!$D$20-'Weather Data'!E3295,0),MAX('DDD Model Calculations'!$D$20-AVERAGE('Weather Data'!E3294,'Weather Data'!E3296),0))</f>
        <v>19.5</v>
      </c>
      <c r="J3295">
        <f>IF(F3295&lt;&gt;"",MAX('DDD Model Calculations'!$D$20-'Weather Data'!F3295,0),MAX('DDD Model Calculations'!$D$20-AVERAGE('Weather Data'!F3294,'Weather Data'!F3296),0))</f>
        <v>25.400000095367432</v>
      </c>
      <c r="K3295">
        <f>IF(G3295&lt;&gt;"",MAX('DDD Model Calculations'!$D$20-'Weather Data'!G3295,0),MAX('DDD Model Calculations'!$D$20-AVERAGE('Weather Data'!G3294,'Weather Data'!G3296),0))</f>
        <v>29.19999980926514</v>
      </c>
      <c r="L3295" s="2">
        <f t="shared" si="255"/>
        <v>44933</v>
      </c>
      <c r="M3295">
        <f t="shared" si="256"/>
        <v>33151.600002355874</v>
      </c>
      <c r="N3295">
        <f t="shared" si="257"/>
        <v>34811.49998922646</v>
      </c>
      <c r="O3295">
        <f t="shared" si="258"/>
        <v>40054.600012265146</v>
      </c>
      <c r="P3295">
        <f t="shared" si="259"/>
        <v>49723.250004664063</v>
      </c>
    </row>
    <row r="3296" spans="1:16" x14ac:dyDescent="0.4">
      <c r="A3296" s="1">
        <v>2023</v>
      </c>
      <c r="B3296" s="1">
        <v>1</v>
      </c>
      <c r="C3296" s="1">
        <v>8</v>
      </c>
      <c r="D3296" s="1">
        <v>-4.0999999046325684</v>
      </c>
      <c r="E3296" s="1">
        <v>-2.9000000953674321</v>
      </c>
      <c r="F3296" s="1">
        <v>-9</v>
      </c>
      <c r="G3296" s="1">
        <v>-10.10000038146973</v>
      </c>
      <c r="H3296">
        <f>IF(D3296&lt;&gt;"",MAX('DDD Model Calculations'!$D$20-'Weather Data'!D3296,0),MAX('DDD Model Calculations'!$D$20-AVERAGE('Weather Data'!D3295,'Weather Data'!D3297),0))</f>
        <v>22.099999904632568</v>
      </c>
      <c r="I3296">
        <f>IF(E3296&lt;&gt;"",MAX('DDD Model Calculations'!$D$20-'Weather Data'!E3296,0),MAX('DDD Model Calculations'!$D$20-AVERAGE('Weather Data'!E3295,'Weather Data'!E3297),0))</f>
        <v>20.900000095367432</v>
      </c>
      <c r="J3296">
        <f>IF(F3296&lt;&gt;"",MAX('DDD Model Calculations'!$D$20-'Weather Data'!F3296,0),MAX('DDD Model Calculations'!$D$20-AVERAGE('Weather Data'!F3295,'Weather Data'!F3297),0))</f>
        <v>27</v>
      </c>
      <c r="K3296">
        <f>IF(G3296&lt;&gt;"",MAX('DDD Model Calculations'!$D$20-'Weather Data'!G3296,0),MAX('DDD Model Calculations'!$D$20-AVERAGE('Weather Data'!G3295,'Weather Data'!G3297),0))</f>
        <v>28.10000038146973</v>
      </c>
      <c r="L3296" s="2">
        <f t="shared" si="255"/>
        <v>44934</v>
      </c>
      <c r="M3296">
        <f t="shared" si="256"/>
        <v>33173.700002260506</v>
      </c>
      <c r="N3296">
        <f t="shared" si="257"/>
        <v>34832.399989321828</v>
      </c>
      <c r="O3296">
        <f t="shared" si="258"/>
        <v>40081.600012265146</v>
      </c>
      <c r="P3296">
        <f t="shared" si="259"/>
        <v>49751.350005045533</v>
      </c>
    </row>
    <row r="3297" spans="1:16" x14ac:dyDescent="0.4">
      <c r="A3297" s="1">
        <v>2023</v>
      </c>
      <c r="B3297" s="1">
        <v>1</v>
      </c>
      <c r="C3297" s="1">
        <v>9</v>
      </c>
      <c r="D3297" s="1">
        <v>-0.80000001192092896</v>
      </c>
      <c r="E3297" s="1">
        <v>-0.89999997615814209</v>
      </c>
      <c r="F3297" s="1">
        <v>-2.7999999523162842</v>
      </c>
      <c r="G3297" s="1">
        <v>-5</v>
      </c>
      <c r="H3297">
        <f>IF(D3297&lt;&gt;"",MAX('DDD Model Calculations'!$D$20-'Weather Data'!D3297,0),MAX('DDD Model Calculations'!$D$20-AVERAGE('Weather Data'!D3296,'Weather Data'!D3298),0))</f>
        <v>18.800000011920929</v>
      </c>
      <c r="I3297">
        <f>IF(E3297&lt;&gt;"",MAX('DDD Model Calculations'!$D$20-'Weather Data'!E3297,0),MAX('DDD Model Calculations'!$D$20-AVERAGE('Weather Data'!E3296,'Weather Data'!E3298),0))</f>
        <v>18.899999976158142</v>
      </c>
      <c r="J3297">
        <f>IF(F3297&lt;&gt;"",MAX('DDD Model Calculations'!$D$20-'Weather Data'!F3297,0),MAX('DDD Model Calculations'!$D$20-AVERAGE('Weather Data'!F3296,'Weather Data'!F3298),0))</f>
        <v>20.799999952316284</v>
      </c>
      <c r="K3297">
        <f>IF(G3297&lt;&gt;"",MAX('DDD Model Calculations'!$D$20-'Weather Data'!G3297,0),MAX('DDD Model Calculations'!$D$20-AVERAGE('Weather Data'!G3296,'Weather Data'!G3298),0))</f>
        <v>23</v>
      </c>
      <c r="L3297" s="2">
        <f t="shared" si="255"/>
        <v>44935</v>
      </c>
      <c r="M3297">
        <f t="shared" si="256"/>
        <v>33192.500002272427</v>
      </c>
      <c r="N3297">
        <f t="shared" si="257"/>
        <v>34851.299989297986</v>
      </c>
      <c r="O3297">
        <f t="shared" si="258"/>
        <v>40102.400012217462</v>
      </c>
      <c r="P3297">
        <f t="shared" si="259"/>
        <v>49774.350005045533</v>
      </c>
    </row>
    <row r="3298" spans="1:16" x14ac:dyDescent="0.4">
      <c r="A3298" s="1">
        <v>2023</v>
      </c>
      <c r="B3298" s="1">
        <v>1</v>
      </c>
      <c r="C3298" s="1">
        <v>10</v>
      </c>
      <c r="D3298" s="1">
        <v>-0.80000001192092896</v>
      </c>
      <c r="E3298" s="1">
        <v>0.20000000298023221</v>
      </c>
      <c r="F3298" s="1">
        <v>-9</v>
      </c>
      <c r="G3298" s="1">
        <v>-2.7999999523162842</v>
      </c>
      <c r="H3298">
        <f>IF(D3298&lt;&gt;"",MAX('DDD Model Calculations'!$D$20-'Weather Data'!D3298,0),MAX('DDD Model Calculations'!$D$20-AVERAGE('Weather Data'!D3297,'Weather Data'!D3299),0))</f>
        <v>18.800000011920929</v>
      </c>
      <c r="I3298">
        <f>IF(E3298&lt;&gt;"",MAX('DDD Model Calculations'!$D$20-'Weather Data'!E3298,0),MAX('DDD Model Calculations'!$D$20-AVERAGE('Weather Data'!E3297,'Weather Data'!E3299),0))</f>
        <v>17.799999997019768</v>
      </c>
      <c r="J3298">
        <f>IF(F3298&lt;&gt;"",MAX('DDD Model Calculations'!$D$20-'Weather Data'!F3298,0),MAX('DDD Model Calculations'!$D$20-AVERAGE('Weather Data'!F3297,'Weather Data'!F3299),0))</f>
        <v>27</v>
      </c>
      <c r="K3298">
        <f>IF(G3298&lt;&gt;"",MAX('DDD Model Calculations'!$D$20-'Weather Data'!G3298,0),MAX('DDD Model Calculations'!$D$20-AVERAGE('Weather Data'!G3297,'Weather Data'!G3299),0))</f>
        <v>20.799999952316284</v>
      </c>
      <c r="L3298" s="2">
        <f t="shared" si="255"/>
        <v>44936</v>
      </c>
      <c r="M3298">
        <f t="shared" si="256"/>
        <v>33211.300002284348</v>
      </c>
      <c r="N3298">
        <f t="shared" si="257"/>
        <v>34869.099989295006</v>
      </c>
      <c r="O3298">
        <f t="shared" si="258"/>
        <v>40129.400012217462</v>
      </c>
      <c r="P3298">
        <f t="shared" si="259"/>
        <v>49795.150004997849</v>
      </c>
    </row>
    <row r="3299" spans="1:16" x14ac:dyDescent="0.4">
      <c r="A3299" s="1">
        <v>2023</v>
      </c>
      <c r="B3299" s="1">
        <v>1</v>
      </c>
      <c r="C3299" s="1">
        <v>11</v>
      </c>
      <c r="D3299" s="1">
        <v>-1.8999999761581421</v>
      </c>
      <c r="E3299" s="1">
        <v>-0.20000000298023221</v>
      </c>
      <c r="F3299" s="1">
        <v>-11.80000019073486</v>
      </c>
      <c r="G3299" s="1">
        <v>-0.30000001192092901</v>
      </c>
      <c r="H3299">
        <f>IF(D3299&lt;&gt;"",MAX('DDD Model Calculations'!$D$20-'Weather Data'!D3299,0),MAX('DDD Model Calculations'!$D$20-AVERAGE('Weather Data'!D3298,'Weather Data'!D3300),0))</f>
        <v>19.899999976158142</v>
      </c>
      <c r="I3299">
        <f>IF(E3299&lt;&gt;"",MAX('DDD Model Calculations'!$D$20-'Weather Data'!E3299,0),MAX('DDD Model Calculations'!$D$20-AVERAGE('Weather Data'!E3298,'Weather Data'!E3300),0))</f>
        <v>18.200000002980232</v>
      </c>
      <c r="J3299">
        <f>IF(F3299&lt;&gt;"",MAX('DDD Model Calculations'!$D$20-'Weather Data'!F3299,0),MAX('DDD Model Calculations'!$D$20-AVERAGE('Weather Data'!F3298,'Weather Data'!F3300),0))</f>
        <v>29.80000019073486</v>
      </c>
      <c r="K3299">
        <f>IF(G3299&lt;&gt;"",MAX('DDD Model Calculations'!$D$20-'Weather Data'!G3299,0),MAX('DDD Model Calculations'!$D$20-AVERAGE('Weather Data'!G3298,'Weather Data'!G3300),0))</f>
        <v>18.300000011920929</v>
      </c>
      <c r="L3299" s="2">
        <f t="shared" si="255"/>
        <v>44937</v>
      </c>
      <c r="M3299">
        <f t="shared" si="256"/>
        <v>33231.200002260506</v>
      </c>
      <c r="N3299">
        <f t="shared" si="257"/>
        <v>34887.299989297986</v>
      </c>
      <c r="O3299">
        <f t="shared" si="258"/>
        <v>40159.200012408197</v>
      </c>
      <c r="P3299">
        <f t="shared" si="259"/>
        <v>49813.45000500977</v>
      </c>
    </row>
    <row r="3300" spans="1:16" x14ac:dyDescent="0.4">
      <c r="A3300" s="1">
        <v>2023</v>
      </c>
      <c r="B3300" s="1">
        <v>1</v>
      </c>
      <c r="C3300" s="1">
        <v>12</v>
      </c>
      <c r="D3300" s="1">
        <v>1.6000000238418579</v>
      </c>
      <c r="E3300" s="1">
        <v>1.3999999761581421</v>
      </c>
      <c r="F3300" s="1">
        <v>-4.6999998092651367</v>
      </c>
      <c r="G3300" s="1">
        <v>-4.5</v>
      </c>
      <c r="H3300">
        <f>IF(D3300&lt;&gt;"",MAX('DDD Model Calculations'!$D$20-'Weather Data'!D3300,0),MAX('DDD Model Calculations'!$D$20-AVERAGE('Weather Data'!D3299,'Weather Data'!D3301),0))</f>
        <v>16.399999976158142</v>
      </c>
      <c r="I3300">
        <f>IF(E3300&lt;&gt;"",MAX('DDD Model Calculations'!$D$20-'Weather Data'!E3300,0),MAX('DDD Model Calculations'!$D$20-AVERAGE('Weather Data'!E3299,'Weather Data'!E3301),0))</f>
        <v>16.600000023841858</v>
      </c>
      <c r="J3300">
        <f>IF(F3300&lt;&gt;"",MAX('DDD Model Calculations'!$D$20-'Weather Data'!F3300,0),MAX('DDD Model Calculations'!$D$20-AVERAGE('Weather Data'!F3299,'Weather Data'!F3301),0))</f>
        <v>22.699999809265137</v>
      </c>
      <c r="K3300">
        <f>IF(G3300&lt;&gt;"",MAX('DDD Model Calculations'!$D$20-'Weather Data'!G3300,0),MAX('DDD Model Calculations'!$D$20-AVERAGE('Weather Data'!G3299,'Weather Data'!G3301),0))</f>
        <v>22.5</v>
      </c>
      <c r="L3300" s="2">
        <f t="shared" si="255"/>
        <v>44938</v>
      </c>
      <c r="M3300">
        <f t="shared" si="256"/>
        <v>33247.600002236664</v>
      </c>
      <c r="N3300">
        <f t="shared" si="257"/>
        <v>34903.899989321828</v>
      </c>
      <c r="O3300">
        <f t="shared" si="258"/>
        <v>40181.900012217462</v>
      </c>
      <c r="P3300">
        <f t="shared" si="259"/>
        <v>49835.95000500977</v>
      </c>
    </row>
    <row r="3301" spans="1:16" x14ac:dyDescent="0.4">
      <c r="A3301" s="1">
        <v>2023</v>
      </c>
      <c r="B3301" s="1">
        <v>1</v>
      </c>
      <c r="C3301" s="1">
        <v>13</v>
      </c>
      <c r="D3301" s="1">
        <v>-5</v>
      </c>
      <c r="E3301" s="1">
        <v>-3.2000000476837158</v>
      </c>
      <c r="F3301" s="1">
        <v>-5.6999998092651367</v>
      </c>
      <c r="G3301" s="1">
        <v>-13.30000019073486</v>
      </c>
      <c r="H3301">
        <f>IF(D3301&lt;&gt;"",MAX('DDD Model Calculations'!$D$20-'Weather Data'!D3301,0),MAX('DDD Model Calculations'!$D$20-AVERAGE('Weather Data'!D3300,'Weather Data'!D3302),0))</f>
        <v>23</v>
      </c>
      <c r="I3301">
        <f>IF(E3301&lt;&gt;"",MAX('DDD Model Calculations'!$D$20-'Weather Data'!E3301,0),MAX('DDD Model Calculations'!$D$20-AVERAGE('Weather Data'!E3300,'Weather Data'!E3302),0))</f>
        <v>21.200000047683716</v>
      </c>
      <c r="J3301">
        <f>IF(F3301&lt;&gt;"",MAX('DDD Model Calculations'!$D$20-'Weather Data'!F3301,0),MAX('DDD Model Calculations'!$D$20-AVERAGE('Weather Data'!F3300,'Weather Data'!F3302),0))</f>
        <v>23.699999809265137</v>
      </c>
      <c r="K3301">
        <f>IF(G3301&lt;&gt;"",MAX('DDD Model Calculations'!$D$20-'Weather Data'!G3301,0),MAX('DDD Model Calculations'!$D$20-AVERAGE('Weather Data'!G3300,'Weather Data'!G3302),0))</f>
        <v>31.30000019073486</v>
      </c>
      <c r="L3301" s="2">
        <f t="shared" si="255"/>
        <v>44939</v>
      </c>
      <c r="M3301">
        <f t="shared" si="256"/>
        <v>33270.600002236664</v>
      </c>
      <c r="N3301">
        <f t="shared" si="257"/>
        <v>34925.099989369512</v>
      </c>
      <c r="O3301">
        <f t="shared" si="258"/>
        <v>40205.600012026727</v>
      </c>
      <c r="P3301">
        <f t="shared" si="259"/>
        <v>49867.250005200505</v>
      </c>
    </row>
    <row r="3302" spans="1:16" x14ac:dyDescent="0.4">
      <c r="A3302" s="1">
        <v>2023</v>
      </c>
      <c r="B3302" s="1">
        <v>1</v>
      </c>
      <c r="C3302" s="1">
        <v>14</v>
      </c>
      <c r="D3302" s="1">
        <v>-6.9000000953674316</v>
      </c>
      <c r="E3302" s="1">
        <v>-6.1999998092651367</v>
      </c>
      <c r="F3302" s="1">
        <v>-12.5</v>
      </c>
      <c r="G3302" s="1">
        <v>-4.5999999046325684</v>
      </c>
      <c r="H3302">
        <f>IF(D3302&lt;&gt;"",MAX('DDD Model Calculations'!$D$20-'Weather Data'!D3302,0),MAX('DDD Model Calculations'!$D$20-AVERAGE('Weather Data'!D3301,'Weather Data'!D3303),0))</f>
        <v>24.900000095367432</v>
      </c>
      <c r="I3302">
        <f>IF(E3302&lt;&gt;"",MAX('DDD Model Calculations'!$D$20-'Weather Data'!E3302,0),MAX('DDD Model Calculations'!$D$20-AVERAGE('Weather Data'!E3301,'Weather Data'!E3303),0))</f>
        <v>24.199999809265137</v>
      </c>
      <c r="J3302">
        <f>IF(F3302&lt;&gt;"",MAX('DDD Model Calculations'!$D$20-'Weather Data'!F3302,0),MAX('DDD Model Calculations'!$D$20-AVERAGE('Weather Data'!F3301,'Weather Data'!F3303),0))</f>
        <v>30.5</v>
      </c>
      <c r="K3302">
        <f>IF(G3302&lt;&gt;"",MAX('DDD Model Calculations'!$D$20-'Weather Data'!G3302,0),MAX('DDD Model Calculations'!$D$20-AVERAGE('Weather Data'!G3301,'Weather Data'!G3303),0))</f>
        <v>22.599999904632568</v>
      </c>
      <c r="L3302" s="2">
        <f t="shared" si="255"/>
        <v>44940</v>
      </c>
      <c r="M3302">
        <f t="shared" si="256"/>
        <v>33295.500002332032</v>
      </c>
      <c r="N3302">
        <f t="shared" si="257"/>
        <v>34949.299989178777</v>
      </c>
      <c r="O3302">
        <f t="shared" si="258"/>
        <v>40236.100012026727</v>
      </c>
      <c r="P3302">
        <f t="shared" si="259"/>
        <v>49889.850005105138</v>
      </c>
    </row>
    <row r="3303" spans="1:16" x14ac:dyDescent="0.4">
      <c r="A3303" s="1">
        <v>2023</v>
      </c>
      <c r="B3303" s="1">
        <v>1</v>
      </c>
      <c r="C3303" s="1">
        <v>15</v>
      </c>
      <c r="D3303" s="1">
        <v>-6.1999998092651367</v>
      </c>
      <c r="E3303" s="1">
        <v>-5</v>
      </c>
      <c r="F3303" s="1">
        <v>-13</v>
      </c>
      <c r="G3303" s="1">
        <v>-2.4000000953674321</v>
      </c>
      <c r="H3303">
        <f>IF(D3303&lt;&gt;"",MAX('DDD Model Calculations'!$D$20-'Weather Data'!D3303,0),MAX('DDD Model Calculations'!$D$20-AVERAGE('Weather Data'!D3302,'Weather Data'!D3304),0))</f>
        <v>24.199999809265137</v>
      </c>
      <c r="I3303">
        <f>IF(E3303&lt;&gt;"",MAX('DDD Model Calculations'!$D$20-'Weather Data'!E3303,0),MAX('DDD Model Calculations'!$D$20-AVERAGE('Weather Data'!E3302,'Weather Data'!E3304),0))</f>
        <v>23</v>
      </c>
      <c r="J3303">
        <f>IF(F3303&lt;&gt;"",MAX('DDD Model Calculations'!$D$20-'Weather Data'!F3303,0),MAX('DDD Model Calculations'!$D$20-AVERAGE('Weather Data'!F3302,'Weather Data'!F3304),0))</f>
        <v>31</v>
      </c>
      <c r="K3303">
        <f>IF(G3303&lt;&gt;"",MAX('DDD Model Calculations'!$D$20-'Weather Data'!G3303,0),MAX('DDD Model Calculations'!$D$20-AVERAGE('Weather Data'!G3302,'Weather Data'!G3304),0))</f>
        <v>20.400000095367432</v>
      </c>
      <c r="L3303" s="2">
        <f t="shared" si="255"/>
        <v>44941</v>
      </c>
      <c r="M3303">
        <f t="shared" si="256"/>
        <v>33319.700002141297</v>
      </c>
      <c r="N3303">
        <f t="shared" si="257"/>
        <v>34972.299989178777</v>
      </c>
      <c r="O3303">
        <f t="shared" si="258"/>
        <v>40267.100012026727</v>
      </c>
      <c r="P3303">
        <f t="shared" si="259"/>
        <v>49910.250005200505</v>
      </c>
    </row>
    <row r="3304" spans="1:16" x14ac:dyDescent="0.4">
      <c r="A3304" s="1">
        <v>2023</v>
      </c>
      <c r="B3304" s="1">
        <v>1</v>
      </c>
      <c r="C3304" s="1">
        <v>16</v>
      </c>
      <c r="D3304" s="1">
        <v>-2.7999999523162842</v>
      </c>
      <c r="E3304" s="1">
        <v>-2.0999999046325679</v>
      </c>
      <c r="F3304" s="1">
        <v>-10.80000019073486</v>
      </c>
      <c r="G3304" s="1">
        <v>-3.0999999046325679</v>
      </c>
      <c r="H3304">
        <f>IF(D3304&lt;&gt;"",MAX('DDD Model Calculations'!$D$20-'Weather Data'!D3304,0),MAX('DDD Model Calculations'!$D$20-AVERAGE('Weather Data'!D3303,'Weather Data'!D3305),0))</f>
        <v>20.799999952316284</v>
      </c>
      <c r="I3304">
        <f>IF(E3304&lt;&gt;"",MAX('DDD Model Calculations'!$D$20-'Weather Data'!E3304,0),MAX('DDD Model Calculations'!$D$20-AVERAGE('Weather Data'!E3303,'Weather Data'!E3305),0))</f>
        <v>20.099999904632568</v>
      </c>
      <c r="J3304">
        <f>IF(F3304&lt;&gt;"",MAX('DDD Model Calculations'!$D$20-'Weather Data'!F3304,0),MAX('DDD Model Calculations'!$D$20-AVERAGE('Weather Data'!F3303,'Weather Data'!F3305),0))</f>
        <v>28.80000019073486</v>
      </c>
      <c r="K3304">
        <f>IF(G3304&lt;&gt;"",MAX('DDD Model Calculations'!$D$20-'Weather Data'!G3304,0),MAX('DDD Model Calculations'!$D$20-AVERAGE('Weather Data'!G3303,'Weather Data'!G3305),0))</f>
        <v>21.099999904632568</v>
      </c>
      <c r="L3304" s="2">
        <f t="shared" si="255"/>
        <v>44942</v>
      </c>
      <c r="M3304">
        <f t="shared" si="256"/>
        <v>33340.500002093613</v>
      </c>
      <c r="N3304">
        <f t="shared" si="257"/>
        <v>34992.399989083409</v>
      </c>
      <c r="O3304">
        <f t="shared" si="258"/>
        <v>40295.900012217462</v>
      </c>
      <c r="P3304">
        <f t="shared" si="259"/>
        <v>49931.350005105138</v>
      </c>
    </row>
    <row r="3305" spans="1:16" x14ac:dyDescent="0.4">
      <c r="A3305" s="1">
        <v>2023</v>
      </c>
      <c r="B3305" s="1">
        <v>1</v>
      </c>
      <c r="C3305" s="1">
        <v>17</v>
      </c>
      <c r="D3305" s="1">
        <v>2.2999999523162842</v>
      </c>
      <c r="E3305" s="1">
        <v>4.3000001907348633</v>
      </c>
      <c r="F3305" s="1">
        <v>-10.10000038146973</v>
      </c>
      <c r="G3305" s="1">
        <v>-2.4000000953674321</v>
      </c>
      <c r="H3305">
        <f>IF(D3305&lt;&gt;"",MAX('DDD Model Calculations'!$D$20-'Weather Data'!D3305,0),MAX('DDD Model Calculations'!$D$20-AVERAGE('Weather Data'!D3304,'Weather Data'!D3306),0))</f>
        <v>15.700000047683716</v>
      </c>
      <c r="I3305">
        <f>IF(E3305&lt;&gt;"",MAX('DDD Model Calculations'!$D$20-'Weather Data'!E3305,0),MAX('DDD Model Calculations'!$D$20-AVERAGE('Weather Data'!E3304,'Weather Data'!E3306),0))</f>
        <v>13.699999809265137</v>
      </c>
      <c r="J3305">
        <f>IF(F3305&lt;&gt;"",MAX('DDD Model Calculations'!$D$20-'Weather Data'!F3305,0),MAX('DDD Model Calculations'!$D$20-AVERAGE('Weather Data'!F3304,'Weather Data'!F3306),0))</f>
        <v>28.10000038146973</v>
      </c>
      <c r="K3305">
        <f>IF(G3305&lt;&gt;"",MAX('DDD Model Calculations'!$D$20-'Weather Data'!G3305,0),MAX('DDD Model Calculations'!$D$20-AVERAGE('Weather Data'!G3304,'Weather Data'!G3306),0))</f>
        <v>20.400000095367432</v>
      </c>
      <c r="L3305" s="2">
        <f t="shared" si="255"/>
        <v>44943</v>
      </c>
      <c r="M3305">
        <f t="shared" si="256"/>
        <v>33356.200002141297</v>
      </c>
      <c r="N3305">
        <f t="shared" si="257"/>
        <v>35006.099988892674</v>
      </c>
      <c r="O3305">
        <f t="shared" si="258"/>
        <v>40324.000012598932</v>
      </c>
      <c r="P3305">
        <f t="shared" si="259"/>
        <v>49951.750005200505</v>
      </c>
    </row>
    <row r="3306" spans="1:16" x14ac:dyDescent="0.4">
      <c r="A3306" s="1">
        <v>2023</v>
      </c>
      <c r="B3306" s="1">
        <v>1</v>
      </c>
      <c r="C3306" s="1">
        <v>18</v>
      </c>
      <c r="D3306" s="1">
        <v>3.2000000476837158</v>
      </c>
      <c r="E3306" s="1">
        <v>2</v>
      </c>
      <c r="F3306" s="1">
        <v>-2.4000000953674321</v>
      </c>
      <c r="G3306" s="1">
        <v>-5.8000001907348633</v>
      </c>
      <c r="H3306">
        <f>IF(D3306&lt;&gt;"",MAX('DDD Model Calculations'!$D$20-'Weather Data'!D3306,0),MAX('DDD Model Calculations'!$D$20-AVERAGE('Weather Data'!D3305,'Weather Data'!D3307),0))</f>
        <v>14.799999952316284</v>
      </c>
      <c r="I3306">
        <f>IF(E3306&lt;&gt;"",MAX('DDD Model Calculations'!$D$20-'Weather Data'!E3306,0),MAX('DDD Model Calculations'!$D$20-AVERAGE('Weather Data'!E3305,'Weather Data'!E3307),0))</f>
        <v>16</v>
      </c>
      <c r="J3306">
        <f>IF(F3306&lt;&gt;"",MAX('DDD Model Calculations'!$D$20-'Weather Data'!F3306,0),MAX('DDD Model Calculations'!$D$20-AVERAGE('Weather Data'!F3305,'Weather Data'!F3307),0))</f>
        <v>20.400000095367432</v>
      </c>
      <c r="K3306">
        <f>IF(G3306&lt;&gt;"",MAX('DDD Model Calculations'!$D$20-'Weather Data'!G3306,0),MAX('DDD Model Calculations'!$D$20-AVERAGE('Weather Data'!G3305,'Weather Data'!G3307),0))</f>
        <v>23.800000190734863</v>
      </c>
      <c r="L3306" s="2">
        <f t="shared" si="255"/>
        <v>44944</v>
      </c>
      <c r="M3306">
        <f t="shared" si="256"/>
        <v>33371.000002093613</v>
      </c>
      <c r="N3306">
        <f t="shared" si="257"/>
        <v>35022.099988892674</v>
      </c>
      <c r="O3306">
        <f t="shared" si="258"/>
        <v>40344.400012694299</v>
      </c>
      <c r="P3306">
        <f t="shared" si="259"/>
        <v>49975.55000539124</v>
      </c>
    </row>
    <row r="3307" spans="1:16" x14ac:dyDescent="0.4">
      <c r="A3307" s="1">
        <v>2023</v>
      </c>
      <c r="B3307" s="1">
        <v>1</v>
      </c>
      <c r="C3307" s="1">
        <v>19</v>
      </c>
      <c r="D3307" s="1">
        <v>2.2000000476837158</v>
      </c>
      <c r="E3307" s="1">
        <v>3</v>
      </c>
      <c r="F3307" s="1">
        <v>-3</v>
      </c>
      <c r="G3307" s="1">
        <v>-9.3000001907348633</v>
      </c>
      <c r="H3307">
        <f>IF(D3307&lt;&gt;"",MAX('DDD Model Calculations'!$D$20-'Weather Data'!D3307,0),MAX('DDD Model Calculations'!$D$20-AVERAGE('Weather Data'!D3306,'Weather Data'!D3308),0))</f>
        <v>15.799999952316284</v>
      </c>
      <c r="I3307">
        <f>IF(E3307&lt;&gt;"",MAX('DDD Model Calculations'!$D$20-'Weather Data'!E3307,0),MAX('DDD Model Calculations'!$D$20-AVERAGE('Weather Data'!E3306,'Weather Data'!E3308),0))</f>
        <v>15</v>
      </c>
      <c r="J3307">
        <f>IF(F3307&lt;&gt;"",MAX('DDD Model Calculations'!$D$20-'Weather Data'!F3307,0),MAX('DDD Model Calculations'!$D$20-AVERAGE('Weather Data'!F3306,'Weather Data'!F3308),0))</f>
        <v>21</v>
      </c>
      <c r="K3307">
        <f>IF(G3307&lt;&gt;"",MAX('DDD Model Calculations'!$D$20-'Weather Data'!G3307,0),MAX('DDD Model Calculations'!$D$20-AVERAGE('Weather Data'!G3306,'Weather Data'!G3308),0))</f>
        <v>27.300000190734863</v>
      </c>
      <c r="L3307" s="2">
        <f t="shared" si="255"/>
        <v>44945</v>
      </c>
      <c r="M3307">
        <f t="shared" si="256"/>
        <v>33386.800002045929</v>
      </c>
      <c r="N3307">
        <f t="shared" si="257"/>
        <v>35037.099988892674</v>
      </c>
      <c r="O3307">
        <f t="shared" si="258"/>
        <v>40365.400012694299</v>
      </c>
      <c r="P3307">
        <f t="shared" si="259"/>
        <v>50002.850005581975</v>
      </c>
    </row>
    <row r="3308" spans="1:16" x14ac:dyDescent="0.4">
      <c r="A3308" s="1">
        <v>2023</v>
      </c>
      <c r="B3308" s="1">
        <v>1</v>
      </c>
      <c r="C3308" s="1">
        <v>20</v>
      </c>
      <c r="D3308" s="1">
        <v>0.60000002384185791</v>
      </c>
      <c r="E3308" s="1">
        <v>0.80000001192092896</v>
      </c>
      <c r="F3308" s="1">
        <v>-2.4000000953674321</v>
      </c>
      <c r="G3308" s="1">
        <v>-13.10000038146973</v>
      </c>
      <c r="H3308">
        <f>IF(D3308&lt;&gt;"",MAX('DDD Model Calculations'!$D$20-'Weather Data'!D3308,0),MAX('DDD Model Calculations'!$D$20-AVERAGE('Weather Data'!D3307,'Weather Data'!D3309),0))</f>
        <v>17.399999976158142</v>
      </c>
      <c r="I3308">
        <f>IF(E3308&lt;&gt;"",MAX('DDD Model Calculations'!$D$20-'Weather Data'!E3308,0),MAX('DDD Model Calculations'!$D$20-AVERAGE('Weather Data'!E3307,'Weather Data'!E3309),0))</f>
        <v>17.199999988079071</v>
      </c>
      <c r="J3308">
        <f>IF(F3308&lt;&gt;"",MAX('DDD Model Calculations'!$D$20-'Weather Data'!F3308,0),MAX('DDD Model Calculations'!$D$20-AVERAGE('Weather Data'!F3307,'Weather Data'!F3309),0))</f>
        <v>20.400000095367432</v>
      </c>
      <c r="K3308">
        <f>IF(G3308&lt;&gt;"",MAX('DDD Model Calculations'!$D$20-'Weather Data'!G3308,0),MAX('DDD Model Calculations'!$D$20-AVERAGE('Weather Data'!G3307,'Weather Data'!G3309),0))</f>
        <v>31.10000038146973</v>
      </c>
      <c r="L3308" s="2">
        <f t="shared" si="255"/>
        <v>44946</v>
      </c>
      <c r="M3308">
        <f t="shared" si="256"/>
        <v>33404.200002022088</v>
      </c>
      <c r="N3308">
        <f t="shared" si="257"/>
        <v>35054.299988880754</v>
      </c>
      <c r="O3308">
        <f t="shared" si="258"/>
        <v>40385.800012789667</v>
      </c>
      <c r="P3308">
        <f t="shared" si="259"/>
        <v>50033.950005963445</v>
      </c>
    </row>
    <row r="3309" spans="1:16" x14ac:dyDescent="0.4">
      <c r="A3309" s="1">
        <v>2023</v>
      </c>
      <c r="B3309" s="1">
        <v>1</v>
      </c>
      <c r="C3309" s="1">
        <v>21</v>
      </c>
      <c r="D3309" s="1">
        <v>-0.89999997615814209</v>
      </c>
      <c r="E3309" s="1">
        <v>-1.299999952316284</v>
      </c>
      <c r="F3309" s="1">
        <v>-5.0999999046325684</v>
      </c>
      <c r="G3309" s="1">
        <v>-6.5999999046325684</v>
      </c>
      <c r="H3309">
        <f>IF(D3309&lt;&gt;"",MAX('DDD Model Calculations'!$D$20-'Weather Data'!D3309,0),MAX('DDD Model Calculations'!$D$20-AVERAGE('Weather Data'!D3308,'Weather Data'!D3310),0))</f>
        <v>18.899999976158142</v>
      </c>
      <c r="I3309">
        <f>IF(E3309&lt;&gt;"",MAX('DDD Model Calculations'!$D$20-'Weather Data'!E3309,0),MAX('DDD Model Calculations'!$D$20-AVERAGE('Weather Data'!E3308,'Weather Data'!E3310),0))</f>
        <v>19.299999952316284</v>
      </c>
      <c r="J3309">
        <f>IF(F3309&lt;&gt;"",MAX('DDD Model Calculations'!$D$20-'Weather Data'!F3309,0),MAX('DDD Model Calculations'!$D$20-AVERAGE('Weather Data'!F3308,'Weather Data'!F3310),0))</f>
        <v>23.099999904632568</v>
      </c>
      <c r="K3309">
        <f>IF(G3309&lt;&gt;"",MAX('DDD Model Calculations'!$D$20-'Weather Data'!G3309,0),MAX('DDD Model Calculations'!$D$20-AVERAGE('Weather Data'!G3308,'Weather Data'!G3310),0))</f>
        <v>24.599999904632568</v>
      </c>
      <c r="L3309" s="2">
        <f t="shared" si="255"/>
        <v>44947</v>
      </c>
      <c r="M3309">
        <f t="shared" si="256"/>
        <v>33423.100001998246</v>
      </c>
      <c r="N3309">
        <f t="shared" si="257"/>
        <v>35073.59998883307</v>
      </c>
      <c r="O3309">
        <f t="shared" si="258"/>
        <v>40408.900012694299</v>
      </c>
      <c r="P3309">
        <f t="shared" si="259"/>
        <v>50058.550005868077</v>
      </c>
    </row>
    <row r="3310" spans="1:16" x14ac:dyDescent="0.4">
      <c r="A3310" s="1">
        <v>2023</v>
      </c>
      <c r="B3310" s="1">
        <v>1</v>
      </c>
      <c r="C3310" s="1">
        <v>22</v>
      </c>
      <c r="D3310" s="1">
        <v>-0.80000001192092896</v>
      </c>
      <c r="E3310" s="1">
        <v>-2.7000000476837158</v>
      </c>
      <c r="F3310" s="1">
        <v>-1.700000047683716</v>
      </c>
      <c r="G3310" s="1">
        <v>-7.5</v>
      </c>
      <c r="H3310">
        <f>IF(D3310&lt;&gt;"",MAX('DDD Model Calculations'!$D$20-'Weather Data'!D3310,0),MAX('DDD Model Calculations'!$D$20-AVERAGE('Weather Data'!D3309,'Weather Data'!D3311),0))</f>
        <v>18.800000011920929</v>
      </c>
      <c r="I3310">
        <f>IF(E3310&lt;&gt;"",MAX('DDD Model Calculations'!$D$20-'Weather Data'!E3310,0),MAX('DDD Model Calculations'!$D$20-AVERAGE('Weather Data'!E3309,'Weather Data'!E3311),0))</f>
        <v>20.700000047683716</v>
      </c>
      <c r="J3310">
        <f>IF(F3310&lt;&gt;"",MAX('DDD Model Calculations'!$D$20-'Weather Data'!F3310,0),MAX('DDD Model Calculations'!$D$20-AVERAGE('Weather Data'!F3309,'Weather Data'!F3311),0))</f>
        <v>19.700000047683716</v>
      </c>
      <c r="K3310">
        <f>IF(G3310&lt;&gt;"",MAX('DDD Model Calculations'!$D$20-'Weather Data'!G3310,0),MAX('DDD Model Calculations'!$D$20-AVERAGE('Weather Data'!G3309,'Weather Data'!G3311),0))</f>
        <v>25.5</v>
      </c>
      <c r="L3310" s="2">
        <f t="shared" si="255"/>
        <v>44948</v>
      </c>
      <c r="M3310">
        <f t="shared" si="256"/>
        <v>33441.900002010167</v>
      </c>
      <c r="N3310">
        <f t="shared" si="257"/>
        <v>35094.299988880754</v>
      </c>
      <c r="O3310">
        <f t="shared" si="258"/>
        <v>40428.600012741983</v>
      </c>
      <c r="P3310">
        <f t="shared" si="259"/>
        <v>50084.050005868077</v>
      </c>
    </row>
    <row r="3311" spans="1:16" x14ac:dyDescent="0.4">
      <c r="A3311" s="1">
        <v>2023</v>
      </c>
      <c r="B3311" s="1">
        <v>1</v>
      </c>
      <c r="C3311" s="1">
        <v>23</v>
      </c>
      <c r="D3311" s="1">
        <v>-0.60000002384185791</v>
      </c>
      <c r="E3311" s="1">
        <v>-4</v>
      </c>
      <c r="F3311" s="1">
        <v>-1.6000000238418579</v>
      </c>
      <c r="G3311" s="1">
        <v>-9.6000003814697266</v>
      </c>
      <c r="H3311">
        <f>IF(D3311&lt;&gt;"",MAX('DDD Model Calculations'!$D$20-'Weather Data'!D3311,0),MAX('DDD Model Calculations'!$D$20-AVERAGE('Weather Data'!D3310,'Weather Data'!D3312),0))</f>
        <v>18.600000023841858</v>
      </c>
      <c r="I3311">
        <f>IF(E3311&lt;&gt;"",MAX('DDD Model Calculations'!$D$20-'Weather Data'!E3311,0),MAX('DDD Model Calculations'!$D$20-AVERAGE('Weather Data'!E3310,'Weather Data'!E3312),0))</f>
        <v>22</v>
      </c>
      <c r="J3311">
        <f>IF(F3311&lt;&gt;"",MAX('DDD Model Calculations'!$D$20-'Weather Data'!F3311,0),MAX('DDD Model Calculations'!$D$20-AVERAGE('Weather Data'!F3310,'Weather Data'!F3312),0))</f>
        <v>19.600000023841858</v>
      </c>
      <c r="K3311">
        <f>IF(G3311&lt;&gt;"",MAX('DDD Model Calculations'!$D$20-'Weather Data'!G3311,0),MAX('DDD Model Calculations'!$D$20-AVERAGE('Weather Data'!G3310,'Weather Data'!G3312),0))</f>
        <v>27.600000381469727</v>
      </c>
      <c r="L3311" s="2">
        <f t="shared" si="255"/>
        <v>44949</v>
      </c>
      <c r="M3311">
        <f t="shared" si="256"/>
        <v>33460.500002034009</v>
      </c>
      <c r="N3311">
        <f t="shared" si="257"/>
        <v>35116.299988880754</v>
      </c>
      <c r="O3311">
        <f t="shared" si="258"/>
        <v>40448.200012765825</v>
      </c>
      <c r="P3311">
        <f t="shared" si="259"/>
        <v>50111.650006249547</v>
      </c>
    </row>
    <row r="3312" spans="1:16" x14ac:dyDescent="0.4">
      <c r="A3312" s="1">
        <v>2023</v>
      </c>
      <c r="B3312" s="1">
        <v>1</v>
      </c>
      <c r="C3312" s="1">
        <v>24</v>
      </c>
      <c r="D3312" s="1">
        <v>0.5</v>
      </c>
      <c r="E3312" s="1">
        <v>-2.5</v>
      </c>
      <c r="F3312" s="1">
        <v>-4.0999999046325684</v>
      </c>
      <c r="G3312" s="1">
        <v>-8</v>
      </c>
      <c r="H3312">
        <f>IF(D3312&lt;&gt;"",MAX('DDD Model Calculations'!$D$20-'Weather Data'!D3312,0),MAX('DDD Model Calculations'!$D$20-AVERAGE('Weather Data'!D3311,'Weather Data'!D3313),0))</f>
        <v>17.5</v>
      </c>
      <c r="I3312">
        <f>IF(E3312&lt;&gt;"",MAX('DDD Model Calculations'!$D$20-'Weather Data'!E3312,0),MAX('DDD Model Calculations'!$D$20-AVERAGE('Weather Data'!E3311,'Weather Data'!E3313),0))</f>
        <v>20.5</v>
      </c>
      <c r="J3312">
        <f>IF(F3312&lt;&gt;"",MAX('DDD Model Calculations'!$D$20-'Weather Data'!F3312,0),MAX('DDD Model Calculations'!$D$20-AVERAGE('Weather Data'!F3311,'Weather Data'!F3313),0))</f>
        <v>22.099999904632568</v>
      </c>
      <c r="K3312">
        <f>IF(G3312&lt;&gt;"",MAX('DDD Model Calculations'!$D$20-'Weather Data'!G3312,0),MAX('DDD Model Calculations'!$D$20-AVERAGE('Weather Data'!G3311,'Weather Data'!G3313),0))</f>
        <v>26</v>
      </c>
      <c r="L3312" s="2">
        <f t="shared" si="255"/>
        <v>44950</v>
      </c>
      <c r="M3312">
        <f t="shared" si="256"/>
        <v>33478.000002034009</v>
      </c>
      <c r="N3312">
        <f t="shared" si="257"/>
        <v>35136.799988880754</v>
      </c>
      <c r="O3312">
        <f t="shared" si="258"/>
        <v>40470.300012670457</v>
      </c>
      <c r="P3312">
        <f t="shared" si="259"/>
        <v>50137.650006249547</v>
      </c>
    </row>
    <row r="3313" spans="1:16" x14ac:dyDescent="0.4">
      <c r="A3313" s="1">
        <v>2023</v>
      </c>
      <c r="B3313" s="1">
        <v>1</v>
      </c>
      <c r="C3313" s="1">
        <v>25</v>
      </c>
      <c r="D3313" s="1">
        <v>-0.40000000596046448</v>
      </c>
      <c r="E3313" s="1">
        <v>-2.7000000476837158</v>
      </c>
      <c r="F3313" s="1">
        <v>-9.6999998092651367</v>
      </c>
      <c r="G3313" s="1">
        <v>-11.10000038146973</v>
      </c>
      <c r="H3313">
        <f>IF(D3313&lt;&gt;"",MAX('DDD Model Calculations'!$D$20-'Weather Data'!D3313,0),MAX('DDD Model Calculations'!$D$20-AVERAGE('Weather Data'!D3312,'Weather Data'!D3314),0))</f>
        <v>18.400000005960464</v>
      </c>
      <c r="I3313">
        <f>IF(E3313&lt;&gt;"",MAX('DDD Model Calculations'!$D$20-'Weather Data'!E3313,0),MAX('DDD Model Calculations'!$D$20-AVERAGE('Weather Data'!E3312,'Weather Data'!E3314),0))</f>
        <v>20.700000047683716</v>
      </c>
      <c r="J3313">
        <f>IF(F3313&lt;&gt;"",MAX('DDD Model Calculations'!$D$20-'Weather Data'!F3313,0),MAX('DDD Model Calculations'!$D$20-AVERAGE('Weather Data'!F3312,'Weather Data'!F3314),0))</f>
        <v>27.699999809265137</v>
      </c>
      <c r="K3313">
        <f>IF(G3313&lt;&gt;"",MAX('DDD Model Calculations'!$D$20-'Weather Data'!G3313,0),MAX('DDD Model Calculations'!$D$20-AVERAGE('Weather Data'!G3312,'Weather Data'!G3314),0))</f>
        <v>29.10000038146973</v>
      </c>
      <c r="L3313" s="2">
        <f t="shared" si="255"/>
        <v>44951</v>
      </c>
      <c r="M3313">
        <f t="shared" si="256"/>
        <v>33496.400002039969</v>
      </c>
      <c r="N3313">
        <f t="shared" si="257"/>
        <v>35157.499988928437</v>
      </c>
      <c r="O3313">
        <f t="shared" si="258"/>
        <v>40498.000012479722</v>
      </c>
      <c r="P3313">
        <f t="shared" si="259"/>
        <v>50166.750006631017</v>
      </c>
    </row>
    <row r="3314" spans="1:16" x14ac:dyDescent="0.4">
      <c r="A3314" s="1">
        <v>2023</v>
      </c>
      <c r="B3314" s="1">
        <v>1</v>
      </c>
      <c r="C3314" s="1">
        <v>26</v>
      </c>
      <c r="D3314" s="1">
        <v>-1.200000047683716</v>
      </c>
      <c r="E3314" s="1">
        <v>-1.8999999761581421</v>
      </c>
      <c r="F3314" s="1">
        <v>-6.8000001907348633</v>
      </c>
      <c r="G3314" s="1">
        <v>-16.39999961853027</v>
      </c>
      <c r="H3314">
        <f>IF(D3314&lt;&gt;"",MAX('DDD Model Calculations'!$D$20-'Weather Data'!D3314,0),MAX('DDD Model Calculations'!$D$20-AVERAGE('Weather Data'!D3313,'Weather Data'!D3315),0))</f>
        <v>19.200000047683716</v>
      </c>
      <c r="I3314">
        <f>IF(E3314&lt;&gt;"",MAX('DDD Model Calculations'!$D$20-'Weather Data'!E3314,0),MAX('DDD Model Calculations'!$D$20-AVERAGE('Weather Data'!E3313,'Weather Data'!E3315),0))</f>
        <v>19.899999976158142</v>
      </c>
      <c r="J3314">
        <f>IF(F3314&lt;&gt;"",MAX('DDD Model Calculations'!$D$20-'Weather Data'!F3314,0),MAX('DDD Model Calculations'!$D$20-AVERAGE('Weather Data'!F3313,'Weather Data'!F3315),0))</f>
        <v>24.800000190734863</v>
      </c>
      <c r="K3314">
        <f>IF(G3314&lt;&gt;"",MAX('DDD Model Calculations'!$D$20-'Weather Data'!G3314,0),MAX('DDD Model Calculations'!$D$20-AVERAGE('Weather Data'!G3313,'Weather Data'!G3315),0))</f>
        <v>34.399999618530273</v>
      </c>
      <c r="L3314" s="2">
        <f t="shared" si="255"/>
        <v>44952</v>
      </c>
      <c r="M3314">
        <f t="shared" si="256"/>
        <v>33515.600002087653</v>
      </c>
      <c r="N3314">
        <f t="shared" si="257"/>
        <v>35177.399988904595</v>
      </c>
      <c r="O3314">
        <f t="shared" si="258"/>
        <v>40522.800012670457</v>
      </c>
      <c r="P3314">
        <f t="shared" si="259"/>
        <v>50201.150006249547</v>
      </c>
    </row>
    <row r="3315" spans="1:16" x14ac:dyDescent="0.4">
      <c r="A3315" s="1">
        <v>2023</v>
      </c>
      <c r="B3315" s="1">
        <v>1</v>
      </c>
      <c r="C3315" s="1">
        <v>27</v>
      </c>
      <c r="D3315" s="1">
        <v>-1.299999952316284</v>
      </c>
      <c r="E3315" s="1">
        <v>-2.0999999046325679</v>
      </c>
      <c r="F3315" s="1">
        <v>-7.4000000953674316</v>
      </c>
      <c r="G3315" s="1">
        <v>-11.10000038146973</v>
      </c>
      <c r="H3315">
        <f>IF(D3315&lt;&gt;"",MAX('DDD Model Calculations'!$D$20-'Weather Data'!D3315,0),MAX('DDD Model Calculations'!$D$20-AVERAGE('Weather Data'!D3314,'Weather Data'!D3316),0))</f>
        <v>19.299999952316284</v>
      </c>
      <c r="I3315">
        <f>IF(E3315&lt;&gt;"",MAX('DDD Model Calculations'!$D$20-'Weather Data'!E3315,0),MAX('DDD Model Calculations'!$D$20-AVERAGE('Weather Data'!E3314,'Weather Data'!E3316),0))</f>
        <v>20.099999904632568</v>
      </c>
      <c r="J3315">
        <f>IF(F3315&lt;&gt;"",MAX('DDD Model Calculations'!$D$20-'Weather Data'!F3315,0),MAX('DDD Model Calculations'!$D$20-AVERAGE('Weather Data'!F3314,'Weather Data'!F3316),0))</f>
        <v>25.400000095367432</v>
      </c>
      <c r="K3315">
        <f>IF(G3315&lt;&gt;"",MAX('DDD Model Calculations'!$D$20-'Weather Data'!G3315,0),MAX('DDD Model Calculations'!$D$20-AVERAGE('Weather Data'!G3314,'Weather Data'!G3316),0))</f>
        <v>29.10000038146973</v>
      </c>
      <c r="L3315" s="2">
        <f t="shared" si="255"/>
        <v>44953</v>
      </c>
      <c r="M3315">
        <f t="shared" si="256"/>
        <v>33534.900002039969</v>
      </c>
      <c r="N3315">
        <f t="shared" si="257"/>
        <v>35197.499988809228</v>
      </c>
      <c r="O3315">
        <f t="shared" si="258"/>
        <v>40548.200012765825</v>
      </c>
      <c r="P3315">
        <f t="shared" si="259"/>
        <v>50230.250006631017</v>
      </c>
    </row>
    <row r="3316" spans="1:16" x14ac:dyDescent="0.4">
      <c r="A3316" s="1">
        <v>2023</v>
      </c>
      <c r="B3316" s="1">
        <v>1</v>
      </c>
      <c r="C3316" s="1">
        <v>28</v>
      </c>
      <c r="D3316" s="1">
        <v>-0.40000000596046448</v>
      </c>
      <c r="E3316" s="1">
        <v>-0.89999997615814209</v>
      </c>
      <c r="F3316" s="1">
        <v>-2.2999999523162842</v>
      </c>
      <c r="G3316" s="1">
        <v>-19.60000038146973</v>
      </c>
      <c r="H3316">
        <f>IF(D3316&lt;&gt;"",MAX('DDD Model Calculations'!$D$20-'Weather Data'!D3316,0),MAX('DDD Model Calculations'!$D$20-AVERAGE('Weather Data'!D3315,'Weather Data'!D3317),0))</f>
        <v>18.400000005960464</v>
      </c>
      <c r="I3316">
        <f>IF(E3316&lt;&gt;"",MAX('DDD Model Calculations'!$D$20-'Weather Data'!E3316,0),MAX('DDD Model Calculations'!$D$20-AVERAGE('Weather Data'!E3315,'Weather Data'!E3317),0))</f>
        <v>18.899999976158142</v>
      </c>
      <c r="J3316">
        <f>IF(F3316&lt;&gt;"",MAX('DDD Model Calculations'!$D$20-'Weather Data'!F3316,0),MAX('DDD Model Calculations'!$D$20-AVERAGE('Weather Data'!F3315,'Weather Data'!F3317),0))</f>
        <v>20.299999952316284</v>
      </c>
      <c r="K3316">
        <f>IF(G3316&lt;&gt;"",MAX('DDD Model Calculations'!$D$20-'Weather Data'!G3316,0),MAX('DDD Model Calculations'!$D$20-AVERAGE('Weather Data'!G3315,'Weather Data'!G3317),0))</f>
        <v>37.600000381469727</v>
      </c>
      <c r="L3316" s="2">
        <f t="shared" si="255"/>
        <v>44954</v>
      </c>
      <c r="M3316">
        <f t="shared" si="256"/>
        <v>33553.300002045929</v>
      </c>
      <c r="N3316">
        <f t="shared" si="257"/>
        <v>35216.399988785386</v>
      </c>
      <c r="O3316">
        <f t="shared" si="258"/>
        <v>40568.500012718141</v>
      </c>
      <c r="P3316">
        <f t="shared" si="259"/>
        <v>50267.850007012486</v>
      </c>
    </row>
    <row r="3317" spans="1:16" x14ac:dyDescent="0.4">
      <c r="A3317" s="1">
        <v>2023</v>
      </c>
      <c r="B3317" s="1">
        <v>1</v>
      </c>
      <c r="C3317" s="1">
        <v>29</v>
      </c>
      <c r="D3317" s="1">
        <v>-3.5999999046325679</v>
      </c>
      <c r="E3317" s="1">
        <v>-2.7000000476837158</v>
      </c>
      <c r="F3317" s="1">
        <v>-9</v>
      </c>
      <c r="G3317" s="1">
        <v>-23.89999961853027</v>
      </c>
      <c r="H3317">
        <f>IF(D3317&lt;&gt;"",MAX('DDD Model Calculations'!$D$20-'Weather Data'!D3317,0),MAX('DDD Model Calculations'!$D$20-AVERAGE('Weather Data'!D3316,'Weather Data'!D3318),0))</f>
        <v>21.599999904632568</v>
      </c>
      <c r="I3317">
        <f>IF(E3317&lt;&gt;"",MAX('DDD Model Calculations'!$D$20-'Weather Data'!E3317,0),MAX('DDD Model Calculations'!$D$20-AVERAGE('Weather Data'!E3316,'Weather Data'!E3318),0))</f>
        <v>20.700000047683716</v>
      </c>
      <c r="J3317">
        <f>IF(F3317&lt;&gt;"",MAX('DDD Model Calculations'!$D$20-'Weather Data'!F3317,0),MAX('DDD Model Calculations'!$D$20-AVERAGE('Weather Data'!F3316,'Weather Data'!F3318),0))</f>
        <v>27</v>
      </c>
      <c r="K3317">
        <f>IF(G3317&lt;&gt;"",MAX('DDD Model Calculations'!$D$20-'Weather Data'!G3317,0),MAX('DDD Model Calculations'!$D$20-AVERAGE('Weather Data'!G3316,'Weather Data'!G3318),0))</f>
        <v>41.899999618530273</v>
      </c>
      <c r="L3317" s="2">
        <f t="shared" si="255"/>
        <v>44955</v>
      </c>
      <c r="M3317">
        <f t="shared" si="256"/>
        <v>33574.900001950562</v>
      </c>
      <c r="N3317">
        <f t="shared" si="257"/>
        <v>35237.09998883307</v>
      </c>
      <c r="O3317">
        <f t="shared" si="258"/>
        <v>40595.500012718141</v>
      </c>
      <c r="P3317">
        <f t="shared" si="259"/>
        <v>50309.750006631017</v>
      </c>
    </row>
    <row r="3318" spans="1:16" x14ac:dyDescent="0.4">
      <c r="A3318" s="1">
        <v>2023</v>
      </c>
      <c r="B3318" s="1">
        <v>1</v>
      </c>
      <c r="C3318" s="1">
        <v>30</v>
      </c>
      <c r="D3318" s="1">
        <v>-6.3000001907348633</v>
      </c>
      <c r="E3318" s="1">
        <v>-6.8000001907348633</v>
      </c>
      <c r="F3318" s="1">
        <v>-13.19999980926514</v>
      </c>
      <c r="G3318" s="1">
        <v>-23.70000076293945</v>
      </c>
      <c r="H3318">
        <f>IF(D3318&lt;&gt;"",MAX('DDD Model Calculations'!$D$20-'Weather Data'!D3318,0),MAX('DDD Model Calculations'!$D$20-AVERAGE('Weather Data'!D3317,'Weather Data'!D3319),0))</f>
        <v>24.300000190734863</v>
      </c>
      <c r="I3318">
        <f>IF(E3318&lt;&gt;"",MAX('DDD Model Calculations'!$D$20-'Weather Data'!E3318,0),MAX('DDD Model Calculations'!$D$20-AVERAGE('Weather Data'!E3317,'Weather Data'!E3319),0))</f>
        <v>24.800000190734863</v>
      </c>
      <c r="J3318">
        <f>IF(F3318&lt;&gt;"",MAX('DDD Model Calculations'!$D$20-'Weather Data'!F3318,0),MAX('DDD Model Calculations'!$D$20-AVERAGE('Weather Data'!F3317,'Weather Data'!F3319),0))</f>
        <v>31.19999980926514</v>
      </c>
      <c r="K3318">
        <f>IF(G3318&lt;&gt;"",MAX('DDD Model Calculations'!$D$20-'Weather Data'!G3318,0),MAX('DDD Model Calculations'!$D$20-AVERAGE('Weather Data'!G3317,'Weather Data'!G3319),0))</f>
        <v>41.700000762939453</v>
      </c>
      <c r="L3318" s="2">
        <f t="shared" si="255"/>
        <v>44956</v>
      </c>
      <c r="M3318">
        <f t="shared" si="256"/>
        <v>33599.200002141297</v>
      </c>
      <c r="N3318">
        <f t="shared" si="257"/>
        <v>35261.899989023805</v>
      </c>
      <c r="O3318">
        <f t="shared" si="258"/>
        <v>40626.700012527406</v>
      </c>
      <c r="P3318">
        <f t="shared" si="259"/>
        <v>50351.450007393956</v>
      </c>
    </row>
    <row r="3319" spans="1:16" x14ac:dyDescent="0.4">
      <c r="A3319" s="1">
        <v>2023</v>
      </c>
      <c r="B3319" s="1">
        <v>1</v>
      </c>
      <c r="C3319" s="1">
        <v>31</v>
      </c>
      <c r="D3319" s="1">
        <v>-10</v>
      </c>
      <c r="E3319" s="1">
        <v>-11</v>
      </c>
      <c r="F3319" s="1">
        <v>-14.60000038146973</v>
      </c>
      <c r="G3319" s="1">
        <v>-22.29999923706055</v>
      </c>
      <c r="H3319">
        <f>IF(D3319&lt;&gt;"",MAX('DDD Model Calculations'!$D$20-'Weather Data'!D3319,0),MAX('DDD Model Calculations'!$D$20-AVERAGE('Weather Data'!D3318,'Weather Data'!D3320),0))</f>
        <v>28</v>
      </c>
      <c r="I3319">
        <f>IF(E3319&lt;&gt;"",MAX('DDD Model Calculations'!$D$20-'Weather Data'!E3319,0),MAX('DDD Model Calculations'!$D$20-AVERAGE('Weather Data'!E3318,'Weather Data'!E3320),0))</f>
        <v>29</v>
      </c>
      <c r="J3319">
        <f>IF(F3319&lt;&gt;"",MAX('DDD Model Calculations'!$D$20-'Weather Data'!F3319,0),MAX('DDD Model Calculations'!$D$20-AVERAGE('Weather Data'!F3318,'Weather Data'!F3320),0))</f>
        <v>32.600000381469727</v>
      </c>
      <c r="K3319">
        <f>IF(G3319&lt;&gt;"",MAX('DDD Model Calculations'!$D$20-'Weather Data'!G3319,0),MAX('DDD Model Calculations'!$D$20-AVERAGE('Weather Data'!G3318,'Weather Data'!G3320),0))</f>
        <v>40.299999237060547</v>
      </c>
      <c r="L3319" s="2">
        <f t="shared" si="255"/>
        <v>44957</v>
      </c>
      <c r="M3319">
        <f t="shared" si="256"/>
        <v>33627.200002141297</v>
      </c>
      <c r="N3319">
        <f t="shared" si="257"/>
        <v>35290.899989023805</v>
      </c>
      <c r="O3319">
        <f t="shared" si="258"/>
        <v>40659.300012908876</v>
      </c>
      <c r="P3319">
        <f t="shared" si="259"/>
        <v>50391.750006631017</v>
      </c>
    </row>
    <row r="3320" spans="1:16" x14ac:dyDescent="0.4">
      <c r="A3320" s="1">
        <v>2023</v>
      </c>
      <c r="B3320" s="1">
        <v>2</v>
      </c>
      <c r="C3320" s="1">
        <v>1</v>
      </c>
      <c r="D3320" s="1">
        <v>-9.8999996185302734</v>
      </c>
      <c r="E3320" s="1">
        <v>-9.3000001907348633</v>
      </c>
      <c r="F3320" s="1">
        <v>-14.30000019073486</v>
      </c>
      <c r="G3320" s="1">
        <v>-21.89999961853027</v>
      </c>
      <c r="H3320">
        <f>IF(D3320&lt;&gt;"",MAX('DDD Model Calculations'!$D$20-'Weather Data'!D3320,0),MAX('DDD Model Calculations'!$D$20-AVERAGE('Weather Data'!D3319,'Weather Data'!D3321),0))</f>
        <v>27.899999618530273</v>
      </c>
      <c r="I3320">
        <f>IF(E3320&lt;&gt;"",MAX('DDD Model Calculations'!$D$20-'Weather Data'!E3320,0),MAX('DDD Model Calculations'!$D$20-AVERAGE('Weather Data'!E3319,'Weather Data'!E3321),0))</f>
        <v>27.300000190734863</v>
      </c>
      <c r="J3320">
        <f>IF(F3320&lt;&gt;"",MAX('DDD Model Calculations'!$D$20-'Weather Data'!F3320,0),MAX('DDD Model Calculations'!$D$20-AVERAGE('Weather Data'!F3319,'Weather Data'!F3321),0))</f>
        <v>32.300000190734863</v>
      </c>
      <c r="K3320">
        <f>IF(G3320&lt;&gt;"",MAX('DDD Model Calculations'!$D$20-'Weather Data'!G3320,0),MAX('DDD Model Calculations'!$D$20-AVERAGE('Weather Data'!G3319,'Weather Data'!G3321),0))</f>
        <v>39.899999618530273</v>
      </c>
      <c r="L3320" s="2">
        <f t="shared" si="255"/>
        <v>44958</v>
      </c>
      <c r="M3320">
        <f t="shared" si="256"/>
        <v>33655.100001759827</v>
      </c>
      <c r="N3320">
        <f t="shared" si="257"/>
        <v>35318.19998921454</v>
      </c>
      <c r="O3320">
        <f t="shared" si="258"/>
        <v>40691.600013099611</v>
      </c>
      <c r="P3320">
        <f t="shared" si="259"/>
        <v>50431.650006249547</v>
      </c>
    </row>
    <row r="3321" spans="1:16" x14ac:dyDescent="0.4">
      <c r="A3321" s="1">
        <v>2023</v>
      </c>
      <c r="B3321" s="1">
        <v>2</v>
      </c>
      <c r="C3321" s="1">
        <v>2</v>
      </c>
      <c r="D3321" s="1">
        <v>-4.5999999046325684</v>
      </c>
      <c r="E3321" s="1">
        <v>-5.3000001907348633</v>
      </c>
      <c r="F3321" s="1">
        <v>-9.1999998092651367</v>
      </c>
      <c r="G3321" s="1">
        <v>-19.39999961853027</v>
      </c>
      <c r="H3321">
        <f>IF(D3321&lt;&gt;"",MAX('DDD Model Calculations'!$D$20-'Weather Data'!D3321,0),MAX('DDD Model Calculations'!$D$20-AVERAGE('Weather Data'!D3320,'Weather Data'!D3322),0))</f>
        <v>22.599999904632568</v>
      </c>
      <c r="I3321">
        <f>IF(E3321&lt;&gt;"",MAX('DDD Model Calculations'!$D$20-'Weather Data'!E3321,0),MAX('DDD Model Calculations'!$D$20-AVERAGE('Weather Data'!E3320,'Weather Data'!E3322),0))</f>
        <v>23.300000190734863</v>
      </c>
      <c r="J3321">
        <f>IF(F3321&lt;&gt;"",MAX('DDD Model Calculations'!$D$20-'Weather Data'!F3321,0),MAX('DDD Model Calculations'!$D$20-AVERAGE('Weather Data'!F3320,'Weather Data'!F3322),0))</f>
        <v>27.199999809265137</v>
      </c>
      <c r="K3321">
        <f>IF(G3321&lt;&gt;"",MAX('DDD Model Calculations'!$D$20-'Weather Data'!G3321,0),MAX('DDD Model Calculations'!$D$20-AVERAGE('Weather Data'!G3320,'Weather Data'!G3322),0))</f>
        <v>37.399999618530273</v>
      </c>
      <c r="L3321" s="2">
        <f t="shared" si="255"/>
        <v>44959</v>
      </c>
      <c r="M3321">
        <f t="shared" si="256"/>
        <v>33677.70000166446</v>
      </c>
      <c r="N3321">
        <f t="shared" si="257"/>
        <v>35341.499989405274</v>
      </c>
      <c r="O3321">
        <f t="shared" si="258"/>
        <v>40718.800012908876</v>
      </c>
      <c r="P3321">
        <f t="shared" si="259"/>
        <v>50469.050005868077</v>
      </c>
    </row>
    <row r="3322" spans="1:16" x14ac:dyDescent="0.4">
      <c r="A3322" s="1">
        <v>2023</v>
      </c>
      <c r="B3322" s="1">
        <v>2</v>
      </c>
      <c r="C3322" s="1">
        <v>3</v>
      </c>
      <c r="D3322" s="1">
        <v>-16.29999923706055</v>
      </c>
      <c r="E3322" s="1">
        <v>-13.80000019073486</v>
      </c>
      <c r="F3322" s="1">
        <v>-23</v>
      </c>
      <c r="G3322" s="1">
        <v>-23.5</v>
      </c>
      <c r="H3322">
        <f>IF(D3322&lt;&gt;"",MAX('DDD Model Calculations'!$D$20-'Weather Data'!D3322,0),MAX('DDD Model Calculations'!$D$20-AVERAGE('Weather Data'!D3321,'Weather Data'!D3323),0))</f>
        <v>34.299999237060547</v>
      </c>
      <c r="I3322">
        <f>IF(E3322&lt;&gt;"",MAX('DDD Model Calculations'!$D$20-'Weather Data'!E3322,0),MAX('DDD Model Calculations'!$D$20-AVERAGE('Weather Data'!E3321,'Weather Data'!E3323),0))</f>
        <v>31.80000019073486</v>
      </c>
      <c r="J3322">
        <f>IF(F3322&lt;&gt;"",MAX('DDD Model Calculations'!$D$20-'Weather Data'!F3322,0),MAX('DDD Model Calculations'!$D$20-AVERAGE('Weather Data'!F3321,'Weather Data'!F3323),0))</f>
        <v>41</v>
      </c>
      <c r="K3322">
        <f>IF(G3322&lt;&gt;"",MAX('DDD Model Calculations'!$D$20-'Weather Data'!G3322,0),MAX('DDD Model Calculations'!$D$20-AVERAGE('Weather Data'!G3321,'Weather Data'!G3323),0))</f>
        <v>41.5</v>
      </c>
      <c r="L3322" s="2">
        <f t="shared" si="255"/>
        <v>44960</v>
      </c>
      <c r="M3322">
        <f t="shared" si="256"/>
        <v>33712.00000090152</v>
      </c>
      <c r="N3322">
        <f t="shared" si="257"/>
        <v>35373.299989596009</v>
      </c>
      <c r="O3322">
        <f t="shared" si="258"/>
        <v>40759.800012908876</v>
      </c>
      <c r="P3322">
        <f t="shared" si="259"/>
        <v>50510.550005868077</v>
      </c>
    </row>
    <row r="3323" spans="1:16" x14ac:dyDescent="0.4">
      <c r="A3323" s="1">
        <v>2023</v>
      </c>
      <c r="B3323" s="1">
        <v>2</v>
      </c>
      <c r="C3323" s="1">
        <v>4</v>
      </c>
      <c r="D3323" s="1">
        <v>-12</v>
      </c>
      <c r="E3323" s="1">
        <v>-8.8000001907348633</v>
      </c>
      <c r="F3323" s="1">
        <v>-26.60000038146973</v>
      </c>
      <c r="G3323" s="1">
        <v>-13.10000038146973</v>
      </c>
      <c r="H3323">
        <f>IF(D3323&lt;&gt;"",MAX('DDD Model Calculations'!$D$20-'Weather Data'!D3323,0),MAX('DDD Model Calculations'!$D$20-AVERAGE('Weather Data'!D3322,'Weather Data'!D3324),0))</f>
        <v>30</v>
      </c>
      <c r="I3323">
        <f>IF(E3323&lt;&gt;"",MAX('DDD Model Calculations'!$D$20-'Weather Data'!E3323,0),MAX('DDD Model Calculations'!$D$20-AVERAGE('Weather Data'!E3322,'Weather Data'!E3324),0))</f>
        <v>26.800000190734863</v>
      </c>
      <c r="J3323">
        <f>IF(F3323&lt;&gt;"",MAX('DDD Model Calculations'!$D$20-'Weather Data'!F3323,0),MAX('DDD Model Calculations'!$D$20-AVERAGE('Weather Data'!F3322,'Weather Data'!F3324),0))</f>
        <v>44.600000381469727</v>
      </c>
      <c r="K3323">
        <f>IF(G3323&lt;&gt;"",MAX('DDD Model Calculations'!$D$20-'Weather Data'!G3323,0),MAX('DDD Model Calculations'!$D$20-AVERAGE('Weather Data'!G3322,'Weather Data'!G3324),0))</f>
        <v>31.10000038146973</v>
      </c>
      <c r="L3323" s="2">
        <f t="shared" si="255"/>
        <v>44961</v>
      </c>
      <c r="M3323">
        <f t="shared" si="256"/>
        <v>33742.00000090152</v>
      </c>
      <c r="N3323">
        <f t="shared" si="257"/>
        <v>35400.099989786744</v>
      </c>
      <c r="O3323">
        <f t="shared" si="258"/>
        <v>40804.400013290346</v>
      </c>
      <c r="P3323">
        <f t="shared" si="259"/>
        <v>50541.650006249547</v>
      </c>
    </row>
    <row r="3324" spans="1:16" x14ac:dyDescent="0.4">
      <c r="A3324" s="1">
        <v>2023</v>
      </c>
      <c r="B3324" s="1">
        <v>2</v>
      </c>
      <c r="C3324" s="1">
        <v>5</v>
      </c>
      <c r="D3324" s="1">
        <v>1.200000047683716</v>
      </c>
      <c r="E3324" s="1">
        <v>1.200000047683716</v>
      </c>
      <c r="F3324" s="1">
        <v>-13.10000038146973</v>
      </c>
      <c r="G3324" s="1">
        <v>-15.30000019073486</v>
      </c>
      <c r="H3324">
        <f>IF(D3324&lt;&gt;"",MAX('DDD Model Calculations'!$D$20-'Weather Data'!D3324,0),MAX('DDD Model Calculations'!$D$20-AVERAGE('Weather Data'!D3323,'Weather Data'!D3325),0))</f>
        <v>16.799999952316284</v>
      </c>
      <c r="I3324">
        <f>IF(E3324&lt;&gt;"",MAX('DDD Model Calculations'!$D$20-'Weather Data'!E3324,0),MAX('DDD Model Calculations'!$D$20-AVERAGE('Weather Data'!E3323,'Weather Data'!E3325),0))</f>
        <v>16.799999952316284</v>
      </c>
      <c r="J3324">
        <f>IF(F3324&lt;&gt;"",MAX('DDD Model Calculations'!$D$20-'Weather Data'!F3324,0),MAX('DDD Model Calculations'!$D$20-AVERAGE('Weather Data'!F3323,'Weather Data'!F3325),0))</f>
        <v>31.10000038146973</v>
      </c>
      <c r="K3324">
        <f>IF(G3324&lt;&gt;"",MAX('DDD Model Calculations'!$D$20-'Weather Data'!G3324,0),MAX('DDD Model Calculations'!$D$20-AVERAGE('Weather Data'!G3323,'Weather Data'!G3325),0))</f>
        <v>33.300000190734863</v>
      </c>
      <c r="L3324" s="2">
        <f t="shared" si="255"/>
        <v>44962</v>
      </c>
      <c r="M3324">
        <f t="shared" si="256"/>
        <v>33758.800000853837</v>
      </c>
      <c r="N3324">
        <f t="shared" si="257"/>
        <v>35416.89998973906</v>
      </c>
      <c r="O3324">
        <f t="shared" si="258"/>
        <v>40835.500013671815</v>
      </c>
      <c r="P3324">
        <f t="shared" si="259"/>
        <v>50574.950006440282</v>
      </c>
    </row>
    <row r="3325" spans="1:16" x14ac:dyDescent="0.4">
      <c r="A3325" s="1">
        <v>2023</v>
      </c>
      <c r="B3325" s="1">
        <v>2</v>
      </c>
      <c r="C3325" s="1">
        <v>6</v>
      </c>
      <c r="D3325" s="1">
        <v>-0.69999998807907104</v>
      </c>
      <c r="E3325" s="1">
        <v>-1.6000000238418579</v>
      </c>
      <c r="F3325" s="1">
        <v>-10.39999961853027</v>
      </c>
      <c r="G3325" s="1">
        <v>-11.19999980926514</v>
      </c>
      <c r="H3325">
        <f>IF(D3325&lt;&gt;"",MAX('DDD Model Calculations'!$D$20-'Weather Data'!D3325,0),MAX('DDD Model Calculations'!$D$20-AVERAGE('Weather Data'!D3324,'Weather Data'!D3326),0))</f>
        <v>18.699999988079071</v>
      </c>
      <c r="I3325">
        <f>IF(E3325&lt;&gt;"",MAX('DDD Model Calculations'!$D$20-'Weather Data'!E3325,0),MAX('DDD Model Calculations'!$D$20-AVERAGE('Weather Data'!E3324,'Weather Data'!E3326),0))</f>
        <v>19.600000023841858</v>
      </c>
      <c r="J3325">
        <f>IF(F3325&lt;&gt;"",MAX('DDD Model Calculations'!$D$20-'Weather Data'!F3325,0),MAX('DDD Model Calculations'!$D$20-AVERAGE('Weather Data'!F3324,'Weather Data'!F3326),0))</f>
        <v>28.39999961853027</v>
      </c>
      <c r="K3325">
        <f>IF(G3325&lt;&gt;"",MAX('DDD Model Calculations'!$D$20-'Weather Data'!G3325,0),MAX('DDD Model Calculations'!$D$20-AVERAGE('Weather Data'!G3324,'Weather Data'!G3326),0))</f>
        <v>29.19999980926514</v>
      </c>
      <c r="L3325" s="2">
        <f t="shared" si="255"/>
        <v>44963</v>
      </c>
      <c r="M3325">
        <f t="shared" si="256"/>
        <v>33777.500000841916</v>
      </c>
      <c r="N3325">
        <f t="shared" si="257"/>
        <v>35436.499989762902</v>
      </c>
      <c r="O3325">
        <f t="shared" si="258"/>
        <v>40863.900013290346</v>
      </c>
      <c r="P3325">
        <f t="shared" si="259"/>
        <v>50604.150006249547</v>
      </c>
    </row>
    <row r="3326" spans="1:16" x14ac:dyDescent="0.4">
      <c r="A3326" s="1">
        <v>2023</v>
      </c>
      <c r="B3326" s="1">
        <v>2</v>
      </c>
      <c r="C3326" s="1">
        <v>7</v>
      </c>
      <c r="D3326" s="1">
        <v>3.0999999046325679</v>
      </c>
      <c r="E3326" s="1">
        <v>2.5</v>
      </c>
      <c r="F3326" s="1">
        <v>-7.6999998092651367</v>
      </c>
      <c r="G3326" s="1">
        <v>-7.0999999046325684</v>
      </c>
      <c r="H3326">
        <f>IF(D3326&lt;&gt;"",MAX('DDD Model Calculations'!$D$20-'Weather Data'!D3326,0),MAX('DDD Model Calculations'!$D$20-AVERAGE('Weather Data'!D3325,'Weather Data'!D3327),0))</f>
        <v>14.900000095367432</v>
      </c>
      <c r="I3326">
        <f>IF(E3326&lt;&gt;"",MAX('DDD Model Calculations'!$D$20-'Weather Data'!E3326,0),MAX('DDD Model Calculations'!$D$20-AVERAGE('Weather Data'!E3325,'Weather Data'!E3327),0))</f>
        <v>15.5</v>
      </c>
      <c r="J3326">
        <f>IF(F3326&lt;&gt;"",MAX('DDD Model Calculations'!$D$20-'Weather Data'!F3326,0),MAX('DDD Model Calculations'!$D$20-AVERAGE('Weather Data'!F3325,'Weather Data'!F3327),0))</f>
        <v>25.699999809265137</v>
      </c>
      <c r="K3326">
        <f>IF(G3326&lt;&gt;"",MAX('DDD Model Calculations'!$D$20-'Weather Data'!G3326,0),MAX('DDD Model Calculations'!$D$20-AVERAGE('Weather Data'!G3325,'Weather Data'!G3327),0))</f>
        <v>25.099999904632568</v>
      </c>
      <c r="L3326" s="2">
        <f t="shared" si="255"/>
        <v>44964</v>
      </c>
      <c r="M3326">
        <f t="shared" si="256"/>
        <v>33792.400000937283</v>
      </c>
      <c r="N3326">
        <f t="shared" si="257"/>
        <v>35451.999989762902</v>
      </c>
      <c r="O3326">
        <f t="shared" si="258"/>
        <v>40889.600013099611</v>
      </c>
      <c r="P3326">
        <f t="shared" si="259"/>
        <v>50629.25000615418</v>
      </c>
    </row>
    <row r="3327" spans="1:16" x14ac:dyDescent="0.4">
      <c r="A3327" s="1">
        <v>2023</v>
      </c>
      <c r="B3327" s="1">
        <v>2</v>
      </c>
      <c r="C3327" s="1">
        <v>8</v>
      </c>
      <c r="D3327" s="1">
        <v>3.7999999523162842</v>
      </c>
      <c r="E3327" s="1">
        <v>1.8999999761581421</v>
      </c>
      <c r="F3327" s="1">
        <v>0.40000000596046448</v>
      </c>
      <c r="G3327" s="1">
        <v>-6.9000000953674316</v>
      </c>
      <c r="H3327">
        <f>IF(D3327&lt;&gt;"",MAX('DDD Model Calculations'!$D$20-'Weather Data'!D3327,0),MAX('DDD Model Calculations'!$D$20-AVERAGE('Weather Data'!D3326,'Weather Data'!D3328),0))</f>
        <v>14.200000047683716</v>
      </c>
      <c r="I3327">
        <f>IF(E3327&lt;&gt;"",MAX('DDD Model Calculations'!$D$20-'Weather Data'!E3327,0),MAX('DDD Model Calculations'!$D$20-AVERAGE('Weather Data'!E3326,'Weather Data'!E3328),0))</f>
        <v>16.100000023841858</v>
      </c>
      <c r="J3327">
        <f>IF(F3327&lt;&gt;"",MAX('DDD Model Calculations'!$D$20-'Weather Data'!F3327,0),MAX('DDD Model Calculations'!$D$20-AVERAGE('Weather Data'!F3326,'Weather Data'!F3328),0))</f>
        <v>17.599999994039536</v>
      </c>
      <c r="K3327">
        <f>IF(G3327&lt;&gt;"",MAX('DDD Model Calculations'!$D$20-'Weather Data'!G3327,0),MAX('DDD Model Calculations'!$D$20-AVERAGE('Weather Data'!G3326,'Weather Data'!G3328),0))</f>
        <v>24.900000095367432</v>
      </c>
      <c r="L3327" s="2">
        <f t="shared" si="255"/>
        <v>44965</v>
      </c>
      <c r="M3327">
        <f t="shared" si="256"/>
        <v>33806.600000984967</v>
      </c>
      <c r="N3327">
        <f t="shared" si="257"/>
        <v>35468.099989786744</v>
      </c>
      <c r="O3327">
        <f t="shared" si="258"/>
        <v>40907.20001309365</v>
      </c>
      <c r="P3327">
        <f t="shared" si="259"/>
        <v>50654.150006249547</v>
      </c>
    </row>
    <row r="3328" spans="1:16" x14ac:dyDescent="0.4">
      <c r="A3328" s="1">
        <v>2023</v>
      </c>
      <c r="B3328" s="1">
        <v>2</v>
      </c>
      <c r="C3328" s="1">
        <v>9</v>
      </c>
      <c r="D3328" s="1">
        <v>3.2999999523162842</v>
      </c>
      <c r="E3328" s="1">
        <v>4.1999998092651367</v>
      </c>
      <c r="F3328" s="1">
        <v>-3.7999999523162842</v>
      </c>
      <c r="G3328" s="1">
        <v>-1.799999952316284</v>
      </c>
      <c r="H3328">
        <f>IF(D3328&lt;&gt;"",MAX('DDD Model Calculations'!$D$20-'Weather Data'!D3328,0),MAX('DDD Model Calculations'!$D$20-AVERAGE('Weather Data'!D3327,'Weather Data'!D3329),0))</f>
        <v>14.700000047683716</v>
      </c>
      <c r="I3328">
        <f>IF(E3328&lt;&gt;"",MAX('DDD Model Calculations'!$D$20-'Weather Data'!E3328,0),MAX('DDD Model Calculations'!$D$20-AVERAGE('Weather Data'!E3327,'Weather Data'!E3329),0))</f>
        <v>13.800000190734863</v>
      </c>
      <c r="J3328">
        <f>IF(F3328&lt;&gt;"",MAX('DDD Model Calculations'!$D$20-'Weather Data'!F3328,0),MAX('DDD Model Calculations'!$D$20-AVERAGE('Weather Data'!F3327,'Weather Data'!F3329),0))</f>
        <v>21.799999952316284</v>
      </c>
      <c r="K3328">
        <f>IF(G3328&lt;&gt;"",MAX('DDD Model Calculations'!$D$20-'Weather Data'!G3328,0),MAX('DDD Model Calculations'!$D$20-AVERAGE('Weather Data'!G3327,'Weather Data'!G3329),0))</f>
        <v>19.799999952316284</v>
      </c>
      <c r="L3328" s="2">
        <f t="shared" si="255"/>
        <v>44966</v>
      </c>
      <c r="M3328">
        <f t="shared" si="256"/>
        <v>33821.30000103265</v>
      </c>
      <c r="N3328">
        <f t="shared" si="257"/>
        <v>35481.899989977479</v>
      </c>
      <c r="O3328">
        <f t="shared" si="258"/>
        <v>40929.000013045967</v>
      </c>
      <c r="P3328">
        <f t="shared" si="259"/>
        <v>50673.950006201863</v>
      </c>
    </row>
    <row r="3329" spans="1:16" x14ac:dyDescent="0.4">
      <c r="A3329" s="1">
        <v>2023</v>
      </c>
      <c r="B3329" s="1">
        <v>2</v>
      </c>
      <c r="C3329" s="1">
        <v>10</v>
      </c>
      <c r="D3329" s="1">
        <v>1</v>
      </c>
      <c r="E3329" s="1">
        <v>0.30000001192092901</v>
      </c>
      <c r="F3329" s="1">
        <v>0.69999998807907104</v>
      </c>
      <c r="G3329" s="1">
        <v>-9.6999998092651367</v>
      </c>
      <c r="H3329">
        <f>IF(D3329&lt;&gt;"",MAX('DDD Model Calculations'!$D$20-'Weather Data'!D3329,0),MAX('DDD Model Calculations'!$D$20-AVERAGE('Weather Data'!D3328,'Weather Data'!D3330),0))</f>
        <v>17</v>
      </c>
      <c r="I3329">
        <f>IF(E3329&lt;&gt;"",MAX('DDD Model Calculations'!$D$20-'Weather Data'!E3329,0),MAX('DDD Model Calculations'!$D$20-AVERAGE('Weather Data'!E3328,'Weather Data'!E3330),0))</f>
        <v>17.699999988079071</v>
      </c>
      <c r="J3329">
        <f>IF(F3329&lt;&gt;"",MAX('DDD Model Calculations'!$D$20-'Weather Data'!F3329,0),MAX('DDD Model Calculations'!$D$20-AVERAGE('Weather Data'!F3328,'Weather Data'!F3330),0))</f>
        <v>17.300000011920929</v>
      </c>
      <c r="K3329">
        <f>IF(G3329&lt;&gt;"",MAX('DDD Model Calculations'!$D$20-'Weather Data'!G3329,0),MAX('DDD Model Calculations'!$D$20-AVERAGE('Weather Data'!G3328,'Weather Data'!G3330),0))</f>
        <v>27.699999809265137</v>
      </c>
      <c r="L3329" s="2">
        <f t="shared" si="255"/>
        <v>44967</v>
      </c>
      <c r="M3329">
        <f t="shared" si="256"/>
        <v>33838.30000103265</v>
      </c>
      <c r="N3329">
        <f t="shared" si="257"/>
        <v>35499.599989965558</v>
      </c>
      <c r="O3329">
        <f t="shared" si="258"/>
        <v>40946.300013057888</v>
      </c>
      <c r="P3329">
        <f t="shared" si="259"/>
        <v>50701.650006011128</v>
      </c>
    </row>
    <row r="3330" spans="1:16" x14ac:dyDescent="0.4">
      <c r="A3330" s="1">
        <v>2023</v>
      </c>
      <c r="B3330" s="1">
        <v>2</v>
      </c>
      <c r="C3330" s="1">
        <v>11</v>
      </c>
      <c r="D3330" s="1">
        <v>-1.1000000238418579</v>
      </c>
      <c r="E3330" s="1">
        <v>-0.69999998807907104</v>
      </c>
      <c r="F3330" s="1">
        <v>-4.4000000953674316</v>
      </c>
      <c r="G3330" s="1">
        <v>-3.9000000953674321</v>
      </c>
      <c r="H3330">
        <f>IF(D3330&lt;&gt;"",MAX('DDD Model Calculations'!$D$20-'Weather Data'!D3330,0),MAX('DDD Model Calculations'!$D$20-AVERAGE('Weather Data'!D3329,'Weather Data'!D3331),0))</f>
        <v>19.100000023841858</v>
      </c>
      <c r="I3330">
        <f>IF(E3330&lt;&gt;"",MAX('DDD Model Calculations'!$D$20-'Weather Data'!E3330,0),MAX('DDD Model Calculations'!$D$20-AVERAGE('Weather Data'!E3329,'Weather Data'!E3331),0))</f>
        <v>18.699999988079071</v>
      </c>
      <c r="J3330">
        <f>IF(F3330&lt;&gt;"",MAX('DDD Model Calculations'!$D$20-'Weather Data'!F3330,0),MAX('DDD Model Calculations'!$D$20-AVERAGE('Weather Data'!F3329,'Weather Data'!F3331),0))</f>
        <v>22.400000095367432</v>
      </c>
      <c r="K3330">
        <f>IF(G3330&lt;&gt;"",MAX('DDD Model Calculations'!$D$20-'Weather Data'!G3330,0),MAX('DDD Model Calculations'!$D$20-AVERAGE('Weather Data'!G3329,'Weather Data'!G3331),0))</f>
        <v>21.900000095367432</v>
      </c>
      <c r="L3330" s="2">
        <f t="shared" ref="L3330:L3393" si="260">DATE(A3330,B3330,C3330)</f>
        <v>44968</v>
      </c>
      <c r="M3330">
        <f t="shared" si="256"/>
        <v>33857.400001056492</v>
      </c>
      <c r="N3330">
        <f t="shared" si="257"/>
        <v>35518.299989953637</v>
      </c>
      <c r="O3330">
        <f t="shared" si="258"/>
        <v>40968.700013153255</v>
      </c>
      <c r="P3330">
        <f t="shared" si="259"/>
        <v>50723.550006106496</v>
      </c>
    </row>
    <row r="3331" spans="1:16" x14ac:dyDescent="0.4">
      <c r="A3331" s="1">
        <v>2023</v>
      </c>
      <c r="B3331" s="1">
        <v>2</v>
      </c>
      <c r="C3331" s="1">
        <v>12</v>
      </c>
      <c r="D3331" s="1">
        <v>2</v>
      </c>
      <c r="E3331" s="1">
        <v>1.6000000238418579</v>
      </c>
      <c r="F3331" s="1">
        <v>-0.30000001192092901</v>
      </c>
      <c r="G3331" s="1">
        <v>-1.3999999761581421</v>
      </c>
      <c r="H3331">
        <f>IF(D3331&lt;&gt;"",MAX('DDD Model Calculations'!$D$20-'Weather Data'!D3331,0),MAX('DDD Model Calculations'!$D$20-AVERAGE('Weather Data'!D3330,'Weather Data'!D3332),0))</f>
        <v>16</v>
      </c>
      <c r="I3331">
        <f>IF(E3331&lt;&gt;"",MAX('DDD Model Calculations'!$D$20-'Weather Data'!E3331,0),MAX('DDD Model Calculations'!$D$20-AVERAGE('Weather Data'!E3330,'Weather Data'!E3332),0))</f>
        <v>16.399999976158142</v>
      </c>
      <c r="J3331">
        <f>IF(F3331&lt;&gt;"",MAX('DDD Model Calculations'!$D$20-'Weather Data'!F3331,0),MAX('DDD Model Calculations'!$D$20-AVERAGE('Weather Data'!F3330,'Weather Data'!F3332),0))</f>
        <v>18.300000011920929</v>
      </c>
      <c r="K3331">
        <f>IF(G3331&lt;&gt;"",MAX('DDD Model Calculations'!$D$20-'Weather Data'!G3331,0),MAX('DDD Model Calculations'!$D$20-AVERAGE('Weather Data'!G3330,'Weather Data'!G3332),0))</f>
        <v>19.399999976158142</v>
      </c>
      <c r="L3331" s="2">
        <f t="shared" si="260"/>
        <v>44969</v>
      </c>
      <c r="M3331">
        <f t="shared" ref="M3331:M3394" si="261">M3330+H3331</f>
        <v>33873.400001056492</v>
      </c>
      <c r="N3331">
        <f t="shared" ref="N3331:N3394" si="262">N3330+I3331</f>
        <v>35534.699989929795</v>
      </c>
      <c r="O3331">
        <f t="shared" ref="O3331:O3394" si="263">O3330+J3331</f>
        <v>40987.000013165176</v>
      </c>
      <c r="P3331">
        <f t="shared" ref="P3331:P3394" si="264">P3330+K3331</f>
        <v>50742.950006082654</v>
      </c>
    </row>
    <row r="3332" spans="1:16" x14ac:dyDescent="0.4">
      <c r="A3332" s="1">
        <v>2023</v>
      </c>
      <c r="B3332" s="1">
        <v>2</v>
      </c>
      <c r="C3332" s="1">
        <v>13</v>
      </c>
      <c r="D3332" s="1">
        <v>3.0999999046325679</v>
      </c>
      <c r="E3332" s="1">
        <v>2</v>
      </c>
      <c r="F3332" s="1">
        <v>-1.5</v>
      </c>
      <c r="G3332" s="1">
        <v>-1.3999999761581421</v>
      </c>
      <c r="H3332">
        <f>IF(D3332&lt;&gt;"",MAX('DDD Model Calculations'!$D$20-'Weather Data'!D3332,0),MAX('DDD Model Calculations'!$D$20-AVERAGE('Weather Data'!D3331,'Weather Data'!D3333),0))</f>
        <v>14.900000095367432</v>
      </c>
      <c r="I3332">
        <f>IF(E3332&lt;&gt;"",MAX('DDD Model Calculations'!$D$20-'Weather Data'!E3332,0),MAX('DDD Model Calculations'!$D$20-AVERAGE('Weather Data'!E3331,'Weather Data'!E3333),0))</f>
        <v>16</v>
      </c>
      <c r="J3332">
        <f>IF(F3332&lt;&gt;"",MAX('DDD Model Calculations'!$D$20-'Weather Data'!F3332,0),MAX('DDD Model Calculations'!$D$20-AVERAGE('Weather Data'!F3331,'Weather Data'!F3333),0))</f>
        <v>19.5</v>
      </c>
      <c r="K3332">
        <f>IF(G3332&lt;&gt;"",MAX('DDD Model Calculations'!$D$20-'Weather Data'!G3332,0),MAX('DDD Model Calculations'!$D$20-AVERAGE('Weather Data'!G3331,'Weather Data'!G3333),0))</f>
        <v>19.399999976158142</v>
      </c>
      <c r="L3332" s="2">
        <f t="shared" si="260"/>
        <v>44970</v>
      </c>
      <c r="M3332">
        <f t="shared" si="261"/>
        <v>33888.30000115186</v>
      </c>
      <c r="N3332">
        <f t="shared" si="262"/>
        <v>35550.699989929795</v>
      </c>
      <c r="O3332">
        <f t="shared" si="263"/>
        <v>41006.500013165176</v>
      </c>
      <c r="P3332">
        <f t="shared" si="264"/>
        <v>50762.350006058812</v>
      </c>
    </row>
    <row r="3333" spans="1:16" x14ac:dyDescent="0.4">
      <c r="A3333" s="1">
        <v>2023</v>
      </c>
      <c r="B3333" s="1">
        <v>2</v>
      </c>
      <c r="C3333" s="1">
        <v>14</v>
      </c>
      <c r="D3333" s="1">
        <v>3.0999999046325679</v>
      </c>
      <c r="E3333" s="1">
        <v>2</v>
      </c>
      <c r="F3333" s="1">
        <v>1.5</v>
      </c>
      <c r="G3333" s="1">
        <v>-2.7000000476837158</v>
      </c>
      <c r="H3333">
        <f>IF(D3333&lt;&gt;"",MAX('DDD Model Calculations'!$D$20-'Weather Data'!D3333,0),MAX('DDD Model Calculations'!$D$20-AVERAGE('Weather Data'!D3332,'Weather Data'!D3334),0))</f>
        <v>14.900000095367432</v>
      </c>
      <c r="I3333">
        <f>IF(E3333&lt;&gt;"",MAX('DDD Model Calculations'!$D$20-'Weather Data'!E3333,0),MAX('DDD Model Calculations'!$D$20-AVERAGE('Weather Data'!E3332,'Weather Data'!E3334),0))</f>
        <v>16</v>
      </c>
      <c r="J3333">
        <f>IF(F3333&lt;&gt;"",MAX('DDD Model Calculations'!$D$20-'Weather Data'!F3333,0),MAX('DDD Model Calculations'!$D$20-AVERAGE('Weather Data'!F3332,'Weather Data'!F3334),0))</f>
        <v>16.5</v>
      </c>
      <c r="K3333">
        <f>IF(G3333&lt;&gt;"",MAX('DDD Model Calculations'!$D$20-'Weather Data'!G3333,0),MAX('DDD Model Calculations'!$D$20-AVERAGE('Weather Data'!G3332,'Weather Data'!G3334),0))</f>
        <v>20.700000047683716</v>
      </c>
      <c r="L3333" s="2">
        <f t="shared" si="260"/>
        <v>44971</v>
      </c>
      <c r="M3333">
        <f t="shared" si="261"/>
        <v>33903.200001247227</v>
      </c>
      <c r="N3333">
        <f t="shared" si="262"/>
        <v>35566.699989929795</v>
      </c>
      <c r="O3333">
        <f t="shared" si="263"/>
        <v>41023.000013165176</v>
      </c>
      <c r="P3333">
        <f t="shared" si="264"/>
        <v>50783.050006106496</v>
      </c>
    </row>
    <row r="3334" spans="1:16" x14ac:dyDescent="0.4">
      <c r="A3334" s="1">
        <v>2023</v>
      </c>
      <c r="B3334" s="1">
        <v>2</v>
      </c>
      <c r="C3334" s="1">
        <v>15</v>
      </c>
      <c r="D3334" s="1">
        <v>9.5</v>
      </c>
      <c r="E3334" s="1">
        <v>9.1999998092651367</v>
      </c>
      <c r="F3334" s="1">
        <v>4.3000001907348633</v>
      </c>
      <c r="G3334" s="1">
        <v>-6.8000001907348633</v>
      </c>
      <c r="H3334">
        <f>IF(D3334&lt;&gt;"",MAX('DDD Model Calculations'!$D$20-'Weather Data'!D3334,0),MAX('DDD Model Calculations'!$D$20-AVERAGE('Weather Data'!D3333,'Weather Data'!D3335),0))</f>
        <v>8.5</v>
      </c>
      <c r="I3334">
        <f>IF(E3334&lt;&gt;"",MAX('DDD Model Calculations'!$D$20-'Weather Data'!E3334,0),MAX('DDD Model Calculations'!$D$20-AVERAGE('Weather Data'!E3333,'Weather Data'!E3335),0))</f>
        <v>8.8000001907348633</v>
      </c>
      <c r="J3334">
        <f>IF(F3334&lt;&gt;"",MAX('DDD Model Calculations'!$D$20-'Weather Data'!F3334,0),MAX('DDD Model Calculations'!$D$20-AVERAGE('Weather Data'!F3333,'Weather Data'!F3335),0))</f>
        <v>13.699999809265137</v>
      </c>
      <c r="K3334">
        <f>IF(G3334&lt;&gt;"",MAX('DDD Model Calculations'!$D$20-'Weather Data'!G3334,0),MAX('DDD Model Calculations'!$D$20-AVERAGE('Weather Data'!G3333,'Weather Data'!G3335),0))</f>
        <v>24.800000190734863</v>
      </c>
      <c r="L3334" s="2">
        <f t="shared" si="260"/>
        <v>44972</v>
      </c>
      <c r="M3334">
        <f t="shared" si="261"/>
        <v>33911.700001247227</v>
      </c>
      <c r="N3334">
        <f t="shared" si="262"/>
        <v>35575.49999012053</v>
      </c>
      <c r="O3334">
        <f t="shared" si="263"/>
        <v>41036.700012974441</v>
      </c>
      <c r="P3334">
        <f t="shared" si="264"/>
        <v>50807.850006297231</v>
      </c>
    </row>
    <row r="3335" spans="1:16" x14ac:dyDescent="0.4">
      <c r="A3335" s="1">
        <v>2023</v>
      </c>
      <c r="B3335" s="1">
        <v>2</v>
      </c>
      <c r="C3335" s="1">
        <v>16</v>
      </c>
      <c r="D3335" s="1">
        <v>2.2000000476837158</v>
      </c>
      <c r="E3335" s="1">
        <v>1.299999952316284</v>
      </c>
      <c r="F3335" s="1">
        <v>1.1000000238418579</v>
      </c>
      <c r="G3335" s="1">
        <v>-15.69999980926514</v>
      </c>
      <c r="H3335">
        <f>IF(D3335&lt;&gt;"",MAX('DDD Model Calculations'!$D$20-'Weather Data'!D3335,0),MAX('DDD Model Calculations'!$D$20-AVERAGE('Weather Data'!D3334,'Weather Data'!D3336),0))</f>
        <v>15.799999952316284</v>
      </c>
      <c r="I3335">
        <f>IF(E3335&lt;&gt;"",MAX('DDD Model Calculations'!$D$20-'Weather Data'!E3335,0),MAX('DDD Model Calculations'!$D$20-AVERAGE('Weather Data'!E3334,'Weather Data'!E3336),0))</f>
        <v>16.700000047683716</v>
      </c>
      <c r="J3335">
        <f>IF(F3335&lt;&gt;"",MAX('DDD Model Calculations'!$D$20-'Weather Data'!F3335,0),MAX('DDD Model Calculations'!$D$20-AVERAGE('Weather Data'!F3334,'Weather Data'!F3336),0))</f>
        <v>16.899999976158142</v>
      </c>
      <c r="K3335">
        <f>IF(G3335&lt;&gt;"",MAX('DDD Model Calculations'!$D$20-'Weather Data'!G3335,0),MAX('DDD Model Calculations'!$D$20-AVERAGE('Weather Data'!G3334,'Weather Data'!G3336),0))</f>
        <v>33.699999809265137</v>
      </c>
      <c r="L3335" s="2">
        <f t="shared" si="260"/>
        <v>44973</v>
      </c>
      <c r="M3335">
        <f t="shared" si="261"/>
        <v>33927.500001199543</v>
      </c>
      <c r="N3335">
        <f t="shared" si="262"/>
        <v>35592.199990168214</v>
      </c>
      <c r="O3335">
        <f t="shared" si="263"/>
        <v>41053.600012950599</v>
      </c>
      <c r="P3335">
        <f t="shared" si="264"/>
        <v>50841.550006106496</v>
      </c>
    </row>
    <row r="3336" spans="1:16" x14ac:dyDescent="0.4">
      <c r="A3336" s="1">
        <v>2023</v>
      </c>
      <c r="B3336" s="1">
        <v>2</v>
      </c>
      <c r="C3336" s="1">
        <v>17</v>
      </c>
      <c r="D3336" s="1">
        <v>-4.6999998092651367</v>
      </c>
      <c r="E3336" s="1">
        <v>-5.1999998092651367</v>
      </c>
      <c r="F3336" s="1">
        <v>-9.6000003814697266</v>
      </c>
      <c r="G3336" s="1">
        <v>-13.89999961853027</v>
      </c>
      <c r="H3336">
        <f>IF(D3336&lt;&gt;"",MAX('DDD Model Calculations'!$D$20-'Weather Data'!D3336,0),MAX('DDD Model Calculations'!$D$20-AVERAGE('Weather Data'!D3335,'Weather Data'!D3337),0))</f>
        <v>22.699999809265137</v>
      </c>
      <c r="I3336">
        <f>IF(E3336&lt;&gt;"",MAX('DDD Model Calculations'!$D$20-'Weather Data'!E3336,0),MAX('DDD Model Calculations'!$D$20-AVERAGE('Weather Data'!E3335,'Weather Data'!E3337),0))</f>
        <v>23.199999809265137</v>
      </c>
      <c r="J3336">
        <f>IF(F3336&lt;&gt;"",MAX('DDD Model Calculations'!$D$20-'Weather Data'!F3336,0),MAX('DDD Model Calculations'!$D$20-AVERAGE('Weather Data'!F3335,'Weather Data'!F3337),0))</f>
        <v>27.600000381469727</v>
      </c>
      <c r="K3336">
        <f>IF(G3336&lt;&gt;"",MAX('DDD Model Calculations'!$D$20-'Weather Data'!G3336,0),MAX('DDD Model Calculations'!$D$20-AVERAGE('Weather Data'!G3335,'Weather Data'!G3337),0))</f>
        <v>31.89999961853027</v>
      </c>
      <c r="L3336" s="2">
        <f t="shared" si="260"/>
        <v>44974</v>
      </c>
      <c r="M3336">
        <f t="shared" si="261"/>
        <v>33950.200001008809</v>
      </c>
      <c r="N3336">
        <f t="shared" si="262"/>
        <v>35615.399989977479</v>
      </c>
      <c r="O3336">
        <f t="shared" si="263"/>
        <v>41081.200013332069</v>
      </c>
      <c r="P3336">
        <f t="shared" si="264"/>
        <v>50873.450005725026</v>
      </c>
    </row>
    <row r="3337" spans="1:16" x14ac:dyDescent="0.4">
      <c r="A3337" s="1">
        <v>2023</v>
      </c>
      <c r="B3337" s="1">
        <v>2</v>
      </c>
      <c r="C3337" s="1">
        <v>18</v>
      </c>
      <c r="D3337" s="1">
        <v>-3.2000000476837158</v>
      </c>
      <c r="E3337" s="1">
        <v>-2.9000000953674321</v>
      </c>
      <c r="F3337" s="1">
        <v>-8.8999996185302734</v>
      </c>
      <c r="G3337" s="1">
        <v>-3.7999999523162842</v>
      </c>
      <c r="H3337">
        <f>IF(D3337&lt;&gt;"",MAX('DDD Model Calculations'!$D$20-'Weather Data'!D3337,0),MAX('DDD Model Calculations'!$D$20-AVERAGE('Weather Data'!D3336,'Weather Data'!D3338),0))</f>
        <v>21.200000047683716</v>
      </c>
      <c r="I3337">
        <f>IF(E3337&lt;&gt;"",MAX('DDD Model Calculations'!$D$20-'Weather Data'!E3337,0),MAX('DDD Model Calculations'!$D$20-AVERAGE('Weather Data'!E3336,'Weather Data'!E3338),0))</f>
        <v>20.900000095367432</v>
      </c>
      <c r="J3337">
        <f>IF(F3337&lt;&gt;"",MAX('DDD Model Calculations'!$D$20-'Weather Data'!F3337,0),MAX('DDD Model Calculations'!$D$20-AVERAGE('Weather Data'!F3336,'Weather Data'!F3338),0))</f>
        <v>26.899999618530273</v>
      </c>
      <c r="K3337">
        <f>IF(G3337&lt;&gt;"",MAX('DDD Model Calculations'!$D$20-'Weather Data'!G3337,0),MAX('DDD Model Calculations'!$D$20-AVERAGE('Weather Data'!G3336,'Weather Data'!G3338),0))</f>
        <v>21.799999952316284</v>
      </c>
      <c r="L3337" s="2">
        <f t="shared" si="260"/>
        <v>44975</v>
      </c>
      <c r="M3337">
        <f t="shared" si="261"/>
        <v>33971.400001056492</v>
      </c>
      <c r="N3337">
        <f t="shared" si="262"/>
        <v>35636.299990072846</v>
      </c>
      <c r="O3337">
        <f t="shared" si="263"/>
        <v>41108.100012950599</v>
      </c>
      <c r="P3337">
        <f t="shared" si="264"/>
        <v>50895.250005677342</v>
      </c>
    </row>
    <row r="3338" spans="1:16" x14ac:dyDescent="0.4">
      <c r="A3338" s="1">
        <v>2023</v>
      </c>
      <c r="B3338" s="1">
        <v>2</v>
      </c>
      <c r="C3338" s="1">
        <v>19</v>
      </c>
      <c r="D3338" s="1">
        <v>4.6999998092651367</v>
      </c>
      <c r="E3338" s="1">
        <v>4.5</v>
      </c>
      <c r="F3338" s="1">
        <v>1.700000047683716</v>
      </c>
      <c r="G3338" s="1">
        <v>-8.6999998092651367</v>
      </c>
      <c r="H3338">
        <f>IF(D3338&lt;&gt;"",MAX('DDD Model Calculations'!$D$20-'Weather Data'!D3338,0),MAX('DDD Model Calculations'!$D$20-AVERAGE('Weather Data'!D3337,'Weather Data'!D3339),0))</f>
        <v>13.300000190734863</v>
      </c>
      <c r="I3338">
        <f>IF(E3338&lt;&gt;"",MAX('DDD Model Calculations'!$D$20-'Weather Data'!E3338,0),MAX('DDD Model Calculations'!$D$20-AVERAGE('Weather Data'!E3337,'Weather Data'!E3339),0))</f>
        <v>13.5</v>
      </c>
      <c r="J3338">
        <f>IF(F3338&lt;&gt;"",MAX('DDD Model Calculations'!$D$20-'Weather Data'!F3338,0),MAX('DDD Model Calculations'!$D$20-AVERAGE('Weather Data'!F3337,'Weather Data'!F3339),0))</f>
        <v>16.299999952316284</v>
      </c>
      <c r="K3338">
        <f>IF(G3338&lt;&gt;"",MAX('DDD Model Calculations'!$D$20-'Weather Data'!G3338,0),MAX('DDD Model Calculations'!$D$20-AVERAGE('Weather Data'!G3337,'Weather Data'!G3339),0))</f>
        <v>26.699999809265137</v>
      </c>
      <c r="L3338" s="2">
        <f t="shared" si="260"/>
        <v>44976</v>
      </c>
      <c r="M3338">
        <f t="shared" si="261"/>
        <v>33984.700001247227</v>
      </c>
      <c r="N3338">
        <f t="shared" si="262"/>
        <v>35649.799990072846</v>
      </c>
      <c r="O3338">
        <f t="shared" si="263"/>
        <v>41124.400012902915</v>
      </c>
      <c r="P3338">
        <f t="shared" si="264"/>
        <v>50921.950005486608</v>
      </c>
    </row>
    <row r="3339" spans="1:16" x14ac:dyDescent="0.4">
      <c r="A3339" s="1">
        <v>2023</v>
      </c>
      <c r="B3339" s="1">
        <v>2</v>
      </c>
      <c r="C3339" s="1">
        <v>20</v>
      </c>
      <c r="D3339" s="1">
        <v>1.1000000238418579</v>
      </c>
      <c r="E3339" s="1">
        <v>1.700000047683716</v>
      </c>
      <c r="F3339" s="1">
        <v>-3.4000000953674321</v>
      </c>
      <c r="G3339" s="1">
        <v>-16.60000038146973</v>
      </c>
      <c r="H3339">
        <f>IF(D3339&lt;&gt;"",MAX('DDD Model Calculations'!$D$20-'Weather Data'!D3339,0),MAX('DDD Model Calculations'!$D$20-AVERAGE('Weather Data'!D3338,'Weather Data'!D3340),0))</f>
        <v>16.899999976158142</v>
      </c>
      <c r="I3339">
        <f>IF(E3339&lt;&gt;"",MAX('DDD Model Calculations'!$D$20-'Weather Data'!E3339,0),MAX('DDD Model Calculations'!$D$20-AVERAGE('Weather Data'!E3338,'Weather Data'!E3340),0))</f>
        <v>16.299999952316284</v>
      </c>
      <c r="J3339">
        <f>IF(F3339&lt;&gt;"",MAX('DDD Model Calculations'!$D$20-'Weather Data'!F3339,0),MAX('DDD Model Calculations'!$D$20-AVERAGE('Weather Data'!F3338,'Weather Data'!F3340),0))</f>
        <v>21.400000095367432</v>
      </c>
      <c r="K3339">
        <f>IF(G3339&lt;&gt;"",MAX('DDD Model Calculations'!$D$20-'Weather Data'!G3339,0),MAX('DDD Model Calculations'!$D$20-AVERAGE('Weather Data'!G3338,'Weather Data'!G3340),0))</f>
        <v>34.600000381469727</v>
      </c>
      <c r="L3339" s="2">
        <f t="shared" si="260"/>
        <v>44977</v>
      </c>
      <c r="M3339">
        <f t="shared" si="261"/>
        <v>34001.600001223385</v>
      </c>
      <c r="N3339">
        <f t="shared" si="262"/>
        <v>35666.099990025163</v>
      </c>
      <c r="O3339">
        <f t="shared" si="263"/>
        <v>41145.800012998283</v>
      </c>
      <c r="P3339">
        <f t="shared" si="264"/>
        <v>50956.550005868077</v>
      </c>
    </row>
    <row r="3340" spans="1:16" x14ac:dyDescent="0.4">
      <c r="A3340" s="1">
        <v>2023</v>
      </c>
      <c r="B3340" s="1">
        <v>2</v>
      </c>
      <c r="C3340" s="1">
        <v>21</v>
      </c>
      <c r="D3340" s="1">
        <v>1.8999999761581421</v>
      </c>
      <c r="E3340" s="1">
        <v>0.89999997615814209</v>
      </c>
      <c r="F3340" s="1">
        <v>-9.6999998092651367</v>
      </c>
      <c r="G3340" s="1">
        <v>-17.79999923706055</v>
      </c>
      <c r="H3340">
        <f>IF(D3340&lt;&gt;"",MAX('DDD Model Calculations'!$D$20-'Weather Data'!D3340,0),MAX('DDD Model Calculations'!$D$20-AVERAGE('Weather Data'!D3339,'Weather Data'!D3341),0))</f>
        <v>16.100000023841858</v>
      </c>
      <c r="I3340">
        <f>IF(E3340&lt;&gt;"",MAX('DDD Model Calculations'!$D$20-'Weather Data'!E3340,0),MAX('DDD Model Calculations'!$D$20-AVERAGE('Weather Data'!E3339,'Weather Data'!E3341),0))</f>
        <v>17.100000023841858</v>
      </c>
      <c r="J3340">
        <f>IF(F3340&lt;&gt;"",MAX('DDD Model Calculations'!$D$20-'Weather Data'!F3340,0),MAX('DDD Model Calculations'!$D$20-AVERAGE('Weather Data'!F3339,'Weather Data'!F3341),0))</f>
        <v>27.699999809265137</v>
      </c>
      <c r="K3340">
        <f>IF(G3340&lt;&gt;"",MAX('DDD Model Calculations'!$D$20-'Weather Data'!G3340,0),MAX('DDD Model Calculations'!$D$20-AVERAGE('Weather Data'!G3339,'Weather Data'!G3341),0))</f>
        <v>35.799999237060547</v>
      </c>
      <c r="L3340" s="2">
        <f t="shared" si="260"/>
        <v>44978</v>
      </c>
      <c r="M3340">
        <f t="shared" si="261"/>
        <v>34017.700001247227</v>
      </c>
      <c r="N3340">
        <f t="shared" si="262"/>
        <v>35683.199990049005</v>
      </c>
      <c r="O3340">
        <f t="shared" si="263"/>
        <v>41173.500012807548</v>
      </c>
      <c r="P3340">
        <f t="shared" si="264"/>
        <v>50992.350005105138</v>
      </c>
    </row>
    <row r="3341" spans="1:16" x14ac:dyDescent="0.4">
      <c r="A3341" s="1">
        <v>2023</v>
      </c>
      <c r="B3341" s="1">
        <v>2</v>
      </c>
      <c r="C3341" s="1">
        <v>22</v>
      </c>
      <c r="D3341" s="1">
        <v>-4.5999999046325684</v>
      </c>
      <c r="E3341" s="1">
        <v>-3.2000000476837158</v>
      </c>
      <c r="F3341" s="1">
        <v>-10.89999961853027</v>
      </c>
      <c r="G3341" s="1">
        <v>-21.29999923706055</v>
      </c>
      <c r="H3341">
        <f>IF(D3341&lt;&gt;"",MAX('DDD Model Calculations'!$D$20-'Weather Data'!D3341,0),MAX('DDD Model Calculations'!$D$20-AVERAGE('Weather Data'!D3340,'Weather Data'!D3342),0))</f>
        <v>22.599999904632568</v>
      </c>
      <c r="I3341">
        <f>IF(E3341&lt;&gt;"",MAX('DDD Model Calculations'!$D$20-'Weather Data'!E3341,0),MAX('DDD Model Calculations'!$D$20-AVERAGE('Weather Data'!E3340,'Weather Data'!E3342),0))</f>
        <v>21.200000047683716</v>
      </c>
      <c r="J3341">
        <f>IF(F3341&lt;&gt;"",MAX('DDD Model Calculations'!$D$20-'Weather Data'!F3341,0),MAX('DDD Model Calculations'!$D$20-AVERAGE('Weather Data'!F3340,'Weather Data'!F3342),0))</f>
        <v>28.89999961853027</v>
      </c>
      <c r="K3341">
        <f>IF(G3341&lt;&gt;"",MAX('DDD Model Calculations'!$D$20-'Weather Data'!G3341,0),MAX('DDD Model Calculations'!$D$20-AVERAGE('Weather Data'!G3340,'Weather Data'!G3342),0))</f>
        <v>39.299999237060547</v>
      </c>
      <c r="L3341" s="2">
        <f t="shared" si="260"/>
        <v>44979</v>
      </c>
      <c r="M3341">
        <f t="shared" si="261"/>
        <v>34040.30000115186</v>
      </c>
      <c r="N3341">
        <f t="shared" si="262"/>
        <v>35704.399990096688</v>
      </c>
      <c r="O3341">
        <f t="shared" si="263"/>
        <v>41202.400012426078</v>
      </c>
      <c r="P3341">
        <f t="shared" si="264"/>
        <v>51031.650004342198</v>
      </c>
    </row>
    <row r="3342" spans="1:16" x14ac:dyDescent="0.4">
      <c r="A3342" s="1">
        <v>2023</v>
      </c>
      <c r="B3342" s="1">
        <v>2</v>
      </c>
      <c r="C3342" s="1">
        <v>23</v>
      </c>
      <c r="D3342" s="1">
        <v>-4.5</v>
      </c>
      <c r="E3342" s="1">
        <v>-2.4000000953674321</v>
      </c>
      <c r="F3342" s="1">
        <v>-10.89999961853027</v>
      </c>
      <c r="G3342" s="1">
        <v>-17.79999923706055</v>
      </c>
      <c r="H3342">
        <f>IF(D3342&lt;&gt;"",MAX('DDD Model Calculations'!$D$20-'Weather Data'!D3342,0),MAX('DDD Model Calculations'!$D$20-AVERAGE('Weather Data'!D3341,'Weather Data'!D3343),0))</f>
        <v>22.5</v>
      </c>
      <c r="I3342">
        <f>IF(E3342&lt;&gt;"",MAX('DDD Model Calculations'!$D$20-'Weather Data'!E3342,0),MAX('DDD Model Calculations'!$D$20-AVERAGE('Weather Data'!E3341,'Weather Data'!E3343),0))</f>
        <v>20.400000095367432</v>
      </c>
      <c r="J3342">
        <f>IF(F3342&lt;&gt;"",MAX('DDD Model Calculations'!$D$20-'Weather Data'!F3342,0),MAX('DDD Model Calculations'!$D$20-AVERAGE('Weather Data'!F3341,'Weather Data'!F3343),0))</f>
        <v>28.89999961853027</v>
      </c>
      <c r="K3342">
        <f>IF(G3342&lt;&gt;"",MAX('DDD Model Calculations'!$D$20-'Weather Data'!G3342,0),MAX('DDD Model Calculations'!$D$20-AVERAGE('Weather Data'!G3341,'Weather Data'!G3343),0))</f>
        <v>35.799999237060547</v>
      </c>
      <c r="L3342" s="2">
        <f t="shared" si="260"/>
        <v>44980</v>
      </c>
      <c r="M3342">
        <f t="shared" si="261"/>
        <v>34062.80000115186</v>
      </c>
      <c r="N3342">
        <f t="shared" si="262"/>
        <v>35724.799990192056</v>
      </c>
      <c r="O3342">
        <f t="shared" si="263"/>
        <v>41231.300012044609</v>
      </c>
      <c r="P3342">
        <f t="shared" si="264"/>
        <v>51067.450003579259</v>
      </c>
    </row>
    <row r="3343" spans="1:16" x14ac:dyDescent="0.4">
      <c r="A3343" s="1">
        <v>2023</v>
      </c>
      <c r="B3343" s="1">
        <v>2</v>
      </c>
      <c r="C3343" s="1">
        <v>24</v>
      </c>
      <c r="D3343" s="1">
        <v>-6.5</v>
      </c>
      <c r="E3343" s="1">
        <v>-6</v>
      </c>
      <c r="F3343" s="1">
        <v>-16.10000038146973</v>
      </c>
      <c r="G3343" s="1">
        <v>-18.20000076293945</v>
      </c>
      <c r="H3343">
        <f>IF(D3343&lt;&gt;"",MAX('DDD Model Calculations'!$D$20-'Weather Data'!D3343,0),MAX('DDD Model Calculations'!$D$20-AVERAGE('Weather Data'!D3342,'Weather Data'!D3344),0))</f>
        <v>24.5</v>
      </c>
      <c r="I3343">
        <f>IF(E3343&lt;&gt;"",MAX('DDD Model Calculations'!$D$20-'Weather Data'!E3343,0),MAX('DDD Model Calculations'!$D$20-AVERAGE('Weather Data'!E3342,'Weather Data'!E3344),0))</f>
        <v>24</v>
      </c>
      <c r="J3343">
        <f>IF(F3343&lt;&gt;"",MAX('DDD Model Calculations'!$D$20-'Weather Data'!F3343,0),MAX('DDD Model Calculations'!$D$20-AVERAGE('Weather Data'!F3342,'Weather Data'!F3344),0))</f>
        <v>34.100000381469727</v>
      </c>
      <c r="K3343">
        <f>IF(G3343&lt;&gt;"",MAX('DDD Model Calculations'!$D$20-'Weather Data'!G3343,0),MAX('DDD Model Calculations'!$D$20-AVERAGE('Weather Data'!G3342,'Weather Data'!G3344),0))</f>
        <v>36.200000762939453</v>
      </c>
      <c r="L3343" s="2">
        <f t="shared" si="260"/>
        <v>44981</v>
      </c>
      <c r="M3343">
        <f t="shared" si="261"/>
        <v>34087.30000115186</v>
      </c>
      <c r="N3343">
        <f t="shared" si="262"/>
        <v>35748.799990192056</v>
      </c>
      <c r="O3343">
        <f t="shared" si="263"/>
        <v>41265.400012426078</v>
      </c>
      <c r="P3343">
        <f t="shared" si="264"/>
        <v>51103.650004342198</v>
      </c>
    </row>
    <row r="3344" spans="1:16" x14ac:dyDescent="0.4">
      <c r="A3344" s="1">
        <v>2023</v>
      </c>
      <c r="B3344" s="1">
        <v>2</v>
      </c>
      <c r="C3344" s="1">
        <v>25</v>
      </c>
      <c r="D3344" s="1">
        <v>-5.8000001907348633</v>
      </c>
      <c r="E3344" s="1">
        <v>-5.5</v>
      </c>
      <c r="F3344" s="1">
        <v>-18.89999961853027</v>
      </c>
      <c r="G3344" s="1">
        <v>-13.19999980926514</v>
      </c>
      <c r="H3344">
        <f>IF(D3344&lt;&gt;"",MAX('DDD Model Calculations'!$D$20-'Weather Data'!D3344,0),MAX('DDD Model Calculations'!$D$20-AVERAGE('Weather Data'!D3343,'Weather Data'!D3345),0))</f>
        <v>23.800000190734863</v>
      </c>
      <c r="I3344">
        <f>IF(E3344&lt;&gt;"",MAX('DDD Model Calculations'!$D$20-'Weather Data'!E3344,0),MAX('DDD Model Calculations'!$D$20-AVERAGE('Weather Data'!E3343,'Weather Data'!E3345),0))</f>
        <v>23.5</v>
      </c>
      <c r="J3344">
        <f>IF(F3344&lt;&gt;"",MAX('DDD Model Calculations'!$D$20-'Weather Data'!F3344,0),MAX('DDD Model Calculations'!$D$20-AVERAGE('Weather Data'!F3343,'Weather Data'!F3345),0))</f>
        <v>36.899999618530273</v>
      </c>
      <c r="K3344">
        <f>IF(G3344&lt;&gt;"",MAX('DDD Model Calculations'!$D$20-'Weather Data'!G3344,0),MAX('DDD Model Calculations'!$D$20-AVERAGE('Weather Data'!G3343,'Weather Data'!G3345),0))</f>
        <v>31.19999980926514</v>
      </c>
      <c r="L3344" s="2">
        <f t="shared" si="260"/>
        <v>44982</v>
      </c>
      <c r="M3344">
        <f t="shared" si="261"/>
        <v>34111.100001342595</v>
      </c>
      <c r="N3344">
        <f t="shared" si="262"/>
        <v>35772.299990192056</v>
      </c>
      <c r="O3344">
        <f t="shared" si="263"/>
        <v>41302.300012044609</v>
      </c>
      <c r="P3344">
        <f t="shared" si="264"/>
        <v>51134.850004151464</v>
      </c>
    </row>
    <row r="3345" spans="1:16" x14ac:dyDescent="0.4">
      <c r="A3345" s="1">
        <v>2023</v>
      </c>
      <c r="B3345" s="1">
        <v>2</v>
      </c>
      <c r="C3345" s="1">
        <v>26</v>
      </c>
      <c r="D3345" s="1">
        <v>-1.700000047683716</v>
      </c>
      <c r="E3345" s="1">
        <v>-2.4000000953674321</v>
      </c>
      <c r="F3345" s="1">
        <v>-9.8000001907348633</v>
      </c>
      <c r="G3345" s="1">
        <v>-13.19999980926514</v>
      </c>
      <c r="H3345">
        <f>IF(D3345&lt;&gt;"",MAX('DDD Model Calculations'!$D$20-'Weather Data'!D3345,0),MAX('DDD Model Calculations'!$D$20-AVERAGE('Weather Data'!D3344,'Weather Data'!D3346),0))</f>
        <v>19.700000047683716</v>
      </c>
      <c r="I3345">
        <f>IF(E3345&lt;&gt;"",MAX('DDD Model Calculations'!$D$20-'Weather Data'!E3345,0),MAX('DDD Model Calculations'!$D$20-AVERAGE('Weather Data'!E3344,'Weather Data'!E3346),0))</f>
        <v>20.400000095367432</v>
      </c>
      <c r="J3345">
        <f>IF(F3345&lt;&gt;"",MAX('DDD Model Calculations'!$D$20-'Weather Data'!F3345,0),MAX('DDD Model Calculations'!$D$20-AVERAGE('Weather Data'!F3344,'Weather Data'!F3346),0))</f>
        <v>27.800000190734863</v>
      </c>
      <c r="K3345">
        <f>IF(G3345&lt;&gt;"",MAX('DDD Model Calculations'!$D$20-'Weather Data'!G3345,0),MAX('DDD Model Calculations'!$D$20-AVERAGE('Weather Data'!G3344,'Weather Data'!G3346),0))</f>
        <v>31.19999980926514</v>
      </c>
      <c r="L3345" s="2">
        <f t="shared" si="260"/>
        <v>44983</v>
      </c>
      <c r="M3345">
        <f t="shared" si="261"/>
        <v>34130.800001390278</v>
      </c>
      <c r="N3345">
        <f t="shared" si="262"/>
        <v>35792.699990287423</v>
      </c>
      <c r="O3345">
        <f t="shared" si="263"/>
        <v>41330.100012235343</v>
      </c>
      <c r="P3345">
        <f t="shared" si="264"/>
        <v>51166.050003960729</v>
      </c>
    </row>
    <row r="3346" spans="1:16" x14ac:dyDescent="0.4">
      <c r="A3346" s="1">
        <v>2023</v>
      </c>
      <c r="B3346" s="1">
        <v>2</v>
      </c>
      <c r="C3346" s="1">
        <v>27</v>
      </c>
      <c r="D3346" s="1">
        <v>-4</v>
      </c>
      <c r="E3346" s="1">
        <v>-4.4000000953674316</v>
      </c>
      <c r="F3346" s="1">
        <v>-10.5</v>
      </c>
      <c r="G3346" s="1">
        <v>-10.19999980926514</v>
      </c>
      <c r="H3346">
        <f>IF(D3346&lt;&gt;"",MAX('DDD Model Calculations'!$D$20-'Weather Data'!D3346,0),MAX('DDD Model Calculations'!$D$20-AVERAGE('Weather Data'!D3345,'Weather Data'!D3347),0))</f>
        <v>22</v>
      </c>
      <c r="I3346">
        <f>IF(E3346&lt;&gt;"",MAX('DDD Model Calculations'!$D$20-'Weather Data'!E3346,0),MAX('DDD Model Calculations'!$D$20-AVERAGE('Weather Data'!E3345,'Weather Data'!E3347),0))</f>
        <v>22.400000095367432</v>
      </c>
      <c r="J3346">
        <f>IF(F3346&lt;&gt;"",MAX('DDD Model Calculations'!$D$20-'Weather Data'!F3346,0),MAX('DDD Model Calculations'!$D$20-AVERAGE('Weather Data'!F3345,'Weather Data'!F3347),0))</f>
        <v>28.5</v>
      </c>
      <c r="K3346">
        <f>IF(G3346&lt;&gt;"",MAX('DDD Model Calculations'!$D$20-'Weather Data'!G3346,0),MAX('DDD Model Calculations'!$D$20-AVERAGE('Weather Data'!G3345,'Weather Data'!G3347),0))</f>
        <v>28.19999980926514</v>
      </c>
      <c r="L3346" s="2">
        <f t="shared" si="260"/>
        <v>44984</v>
      </c>
      <c r="M3346">
        <f t="shared" si="261"/>
        <v>34152.800001390278</v>
      </c>
      <c r="N3346">
        <f t="shared" si="262"/>
        <v>35815.099990382791</v>
      </c>
      <c r="O3346">
        <f t="shared" si="263"/>
        <v>41358.600012235343</v>
      </c>
      <c r="P3346">
        <f t="shared" si="264"/>
        <v>51194.250003769994</v>
      </c>
    </row>
    <row r="3347" spans="1:16" x14ac:dyDescent="0.4">
      <c r="A3347" s="1">
        <v>2023</v>
      </c>
      <c r="B3347" s="1">
        <v>2</v>
      </c>
      <c r="C3347" s="1">
        <v>28</v>
      </c>
      <c r="D3347" s="1">
        <v>0.30000001192092901</v>
      </c>
      <c r="E3347" s="1">
        <v>-1.1000000238418579</v>
      </c>
      <c r="F3347" s="1">
        <v>-4.0999999046325684</v>
      </c>
      <c r="G3347" s="1">
        <v>-5.3000001907348633</v>
      </c>
      <c r="H3347">
        <f>IF(D3347&lt;&gt;"",MAX('DDD Model Calculations'!$D$20-'Weather Data'!D3347,0),MAX('DDD Model Calculations'!$D$20-AVERAGE('Weather Data'!D3346,'Weather Data'!D3348),0))</f>
        <v>17.699999988079071</v>
      </c>
      <c r="I3347">
        <f>IF(E3347&lt;&gt;"",MAX('DDD Model Calculations'!$D$20-'Weather Data'!E3347,0),MAX('DDD Model Calculations'!$D$20-AVERAGE('Weather Data'!E3346,'Weather Data'!E3348),0))</f>
        <v>19.100000023841858</v>
      </c>
      <c r="J3347">
        <f>IF(F3347&lt;&gt;"",MAX('DDD Model Calculations'!$D$20-'Weather Data'!F3347,0),MAX('DDD Model Calculations'!$D$20-AVERAGE('Weather Data'!F3346,'Weather Data'!F3348),0))</f>
        <v>22.099999904632568</v>
      </c>
      <c r="K3347">
        <f>IF(G3347&lt;&gt;"",MAX('DDD Model Calculations'!$D$20-'Weather Data'!G3347,0),MAX('DDD Model Calculations'!$D$20-AVERAGE('Weather Data'!G3346,'Weather Data'!G3348),0))</f>
        <v>23.300000190734863</v>
      </c>
      <c r="L3347" s="2">
        <f t="shared" si="260"/>
        <v>44985</v>
      </c>
      <c r="M3347">
        <f t="shared" si="261"/>
        <v>34170.500001378357</v>
      </c>
      <c r="N3347">
        <f t="shared" si="262"/>
        <v>35834.199990406632</v>
      </c>
      <c r="O3347">
        <f t="shared" si="263"/>
        <v>41380.700012139976</v>
      </c>
      <c r="P3347">
        <f t="shared" si="264"/>
        <v>51217.550003960729</v>
      </c>
    </row>
    <row r="3348" spans="1:16" x14ac:dyDescent="0.4">
      <c r="A3348" s="1">
        <v>2023</v>
      </c>
      <c r="B3348" s="1">
        <v>3</v>
      </c>
      <c r="C3348" s="1">
        <v>1</v>
      </c>
      <c r="D3348" s="1">
        <v>0.5</v>
      </c>
      <c r="E3348" s="1">
        <v>0.40000000596046448</v>
      </c>
      <c r="F3348" s="1">
        <v>-4.1999998092651367</v>
      </c>
      <c r="G3348" s="1">
        <v>-11.19999980926514</v>
      </c>
      <c r="H3348">
        <f>IF(D3348&lt;&gt;"",MAX('DDD Model Calculations'!$D$20-'Weather Data'!D3348,0),MAX('DDD Model Calculations'!$D$20-AVERAGE('Weather Data'!D3347,'Weather Data'!D3349),0))</f>
        <v>17.5</v>
      </c>
      <c r="I3348">
        <f>IF(E3348&lt;&gt;"",MAX('DDD Model Calculations'!$D$20-'Weather Data'!E3348,0),MAX('DDD Model Calculations'!$D$20-AVERAGE('Weather Data'!E3347,'Weather Data'!E3349),0))</f>
        <v>17.599999994039536</v>
      </c>
      <c r="J3348">
        <f>IF(F3348&lt;&gt;"",MAX('DDD Model Calculations'!$D$20-'Weather Data'!F3348,0),MAX('DDD Model Calculations'!$D$20-AVERAGE('Weather Data'!F3347,'Weather Data'!F3349),0))</f>
        <v>22.199999809265137</v>
      </c>
      <c r="K3348">
        <f>IF(G3348&lt;&gt;"",MAX('DDD Model Calculations'!$D$20-'Weather Data'!G3348,0),MAX('DDD Model Calculations'!$D$20-AVERAGE('Weather Data'!G3347,'Weather Data'!G3349),0))</f>
        <v>29.19999980926514</v>
      </c>
      <c r="L3348" s="2">
        <f t="shared" si="260"/>
        <v>44986</v>
      </c>
      <c r="M3348">
        <f t="shared" si="261"/>
        <v>34188.000001378357</v>
      </c>
      <c r="N3348">
        <f t="shared" si="262"/>
        <v>35851.799990400672</v>
      </c>
      <c r="O3348">
        <f t="shared" si="263"/>
        <v>41402.900011949241</v>
      </c>
      <c r="P3348">
        <f t="shared" si="264"/>
        <v>51246.750003769994</v>
      </c>
    </row>
    <row r="3349" spans="1:16" x14ac:dyDescent="0.4">
      <c r="A3349" s="1">
        <v>2023</v>
      </c>
      <c r="B3349" s="1">
        <v>3</v>
      </c>
      <c r="C3349" s="1">
        <v>2</v>
      </c>
      <c r="D3349" s="1">
        <v>0.69999998807907104</v>
      </c>
      <c r="E3349" s="1">
        <v>-1.5</v>
      </c>
      <c r="F3349" s="1">
        <v>-2.7000000476837158</v>
      </c>
      <c r="G3349" s="1">
        <v>-13.39999961853027</v>
      </c>
      <c r="H3349">
        <f>IF(D3349&lt;&gt;"",MAX('DDD Model Calculations'!$D$20-'Weather Data'!D3349,0),MAX('DDD Model Calculations'!$D$20-AVERAGE('Weather Data'!D3348,'Weather Data'!D3350),0))</f>
        <v>17.300000011920929</v>
      </c>
      <c r="I3349">
        <f>IF(E3349&lt;&gt;"",MAX('DDD Model Calculations'!$D$20-'Weather Data'!E3349,0),MAX('DDD Model Calculations'!$D$20-AVERAGE('Weather Data'!E3348,'Weather Data'!E3350),0))</f>
        <v>19.5</v>
      </c>
      <c r="J3349">
        <f>IF(F3349&lt;&gt;"",MAX('DDD Model Calculations'!$D$20-'Weather Data'!F3349,0),MAX('DDD Model Calculations'!$D$20-AVERAGE('Weather Data'!F3348,'Weather Data'!F3350),0))</f>
        <v>20.700000047683716</v>
      </c>
      <c r="K3349">
        <f>IF(G3349&lt;&gt;"",MAX('DDD Model Calculations'!$D$20-'Weather Data'!G3349,0),MAX('DDD Model Calculations'!$D$20-AVERAGE('Weather Data'!G3348,'Weather Data'!G3350),0))</f>
        <v>31.39999961853027</v>
      </c>
      <c r="L3349" s="2">
        <f t="shared" si="260"/>
        <v>44987</v>
      </c>
      <c r="M3349">
        <f t="shared" si="261"/>
        <v>34205.300001390278</v>
      </c>
      <c r="N3349">
        <f t="shared" si="262"/>
        <v>35871.299990400672</v>
      </c>
      <c r="O3349">
        <f t="shared" si="263"/>
        <v>41423.600011996925</v>
      </c>
      <c r="P3349">
        <f t="shared" si="264"/>
        <v>51278.150003388524</v>
      </c>
    </row>
    <row r="3350" spans="1:16" x14ac:dyDescent="0.4">
      <c r="A3350" s="1">
        <v>2023</v>
      </c>
      <c r="B3350" s="1">
        <v>3</v>
      </c>
      <c r="C3350" s="1">
        <v>3</v>
      </c>
      <c r="D3350" s="1">
        <v>-2.5</v>
      </c>
      <c r="E3350" s="1">
        <v>-1.799999952316284</v>
      </c>
      <c r="F3350" s="1">
        <v>-8.1999998092651367</v>
      </c>
      <c r="G3350" s="1">
        <v>-6.6999998092651367</v>
      </c>
      <c r="H3350">
        <f>IF(D3350&lt;&gt;"",MAX('DDD Model Calculations'!$D$20-'Weather Data'!D3350,0),MAX('DDD Model Calculations'!$D$20-AVERAGE('Weather Data'!D3349,'Weather Data'!D3351),0))</f>
        <v>20.5</v>
      </c>
      <c r="I3350">
        <f>IF(E3350&lt;&gt;"",MAX('DDD Model Calculations'!$D$20-'Weather Data'!E3350,0),MAX('DDD Model Calculations'!$D$20-AVERAGE('Weather Data'!E3349,'Weather Data'!E3351),0))</f>
        <v>19.799999952316284</v>
      </c>
      <c r="J3350">
        <f>IF(F3350&lt;&gt;"",MAX('DDD Model Calculations'!$D$20-'Weather Data'!F3350,0),MAX('DDD Model Calculations'!$D$20-AVERAGE('Weather Data'!F3349,'Weather Data'!F3351),0))</f>
        <v>26.199999809265137</v>
      </c>
      <c r="K3350">
        <f>IF(G3350&lt;&gt;"",MAX('DDD Model Calculations'!$D$20-'Weather Data'!G3350,0),MAX('DDD Model Calculations'!$D$20-AVERAGE('Weather Data'!G3349,'Weather Data'!G3351),0))</f>
        <v>24.699999809265137</v>
      </c>
      <c r="L3350" s="2">
        <f t="shared" si="260"/>
        <v>44988</v>
      </c>
      <c r="M3350">
        <f t="shared" si="261"/>
        <v>34225.800001390278</v>
      </c>
      <c r="N3350">
        <f t="shared" si="262"/>
        <v>35891.099990352988</v>
      </c>
      <c r="O3350">
        <f t="shared" si="263"/>
        <v>41449.80001180619</v>
      </c>
      <c r="P3350">
        <f t="shared" si="264"/>
        <v>51302.850003197789</v>
      </c>
    </row>
    <row r="3351" spans="1:16" x14ac:dyDescent="0.4">
      <c r="A3351" s="1">
        <v>2023</v>
      </c>
      <c r="B3351" s="1">
        <v>3</v>
      </c>
      <c r="C3351" s="1">
        <v>4</v>
      </c>
      <c r="D3351" s="1">
        <v>2.2000000476837158</v>
      </c>
      <c r="E3351" s="1">
        <v>0.69999998807907104</v>
      </c>
      <c r="F3351" s="1">
        <v>-3.7999999523162842</v>
      </c>
      <c r="G3351" s="1">
        <v>-5.5</v>
      </c>
      <c r="H3351">
        <f>IF(D3351&lt;&gt;"",MAX('DDD Model Calculations'!$D$20-'Weather Data'!D3351,0),MAX('DDD Model Calculations'!$D$20-AVERAGE('Weather Data'!D3350,'Weather Data'!D3352),0))</f>
        <v>15.799999952316284</v>
      </c>
      <c r="I3351">
        <f>IF(E3351&lt;&gt;"",MAX('DDD Model Calculations'!$D$20-'Weather Data'!E3351,0),MAX('DDD Model Calculations'!$D$20-AVERAGE('Weather Data'!E3350,'Weather Data'!E3352),0))</f>
        <v>17.300000011920929</v>
      </c>
      <c r="J3351">
        <f>IF(F3351&lt;&gt;"",MAX('DDD Model Calculations'!$D$20-'Weather Data'!F3351,0),MAX('DDD Model Calculations'!$D$20-AVERAGE('Weather Data'!F3350,'Weather Data'!F3352),0))</f>
        <v>21.799999952316284</v>
      </c>
      <c r="K3351">
        <f>IF(G3351&lt;&gt;"",MAX('DDD Model Calculations'!$D$20-'Weather Data'!G3351,0),MAX('DDD Model Calculations'!$D$20-AVERAGE('Weather Data'!G3350,'Weather Data'!G3352),0))</f>
        <v>23.5</v>
      </c>
      <c r="L3351" s="2">
        <f t="shared" si="260"/>
        <v>44989</v>
      </c>
      <c r="M3351">
        <f t="shared" si="261"/>
        <v>34241.600001342595</v>
      </c>
      <c r="N3351">
        <f t="shared" si="262"/>
        <v>35908.399990364909</v>
      </c>
      <c r="O3351">
        <f t="shared" si="263"/>
        <v>41471.600011758506</v>
      </c>
      <c r="P3351">
        <f t="shared" si="264"/>
        <v>51326.350003197789</v>
      </c>
    </row>
    <row r="3352" spans="1:16" x14ac:dyDescent="0.4">
      <c r="A3352" s="1">
        <v>2023</v>
      </c>
      <c r="B3352" s="1">
        <v>3</v>
      </c>
      <c r="C3352" s="1">
        <v>5</v>
      </c>
      <c r="D3352" s="1">
        <v>1.299999952316284</v>
      </c>
      <c r="E3352" s="1">
        <v>-0.80000001192092896</v>
      </c>
      <c r="F3352" s="1">
        <v>0.5</v>
      </c>
      <c r="G3352" s="1">
        <v>-3.5999999046325679</v>
      </c>
      <c r="H3352">
        <f>IF(D3352&lt;&gt;"",MAX('DDD Model Calculations'!$D$20-'Weather Data'!D3352,0),MAX('DDD Model Calculations'!$D$20-AVERAGE('Weather Data'!D3351,'Weather Data'!D3353),0))</f>
        <v>16.700000047683716</v>
      </c>
      <c r="I3352">
        <f>IF(E3352&lt;&gt;"",MAX('DDD Model Calculations'!$D$20-'Weather Data'!E3352,0),MAX('DDD Model Calculations'!$D$20-AVERAGE('Weather Data'!E3351,'Weather Data'!E3353),0))</f>
        <v>18.800000011920929</v>
      </c>
      <c r="J3352">
        <f>IF(F3352&lt;&gt;"",MAX('DDD Model Calculations'!$D$20-'Weather Data'!F3352,0),MAX('DDD Model Calculations'!$D$20-AVERAGE('Weather Data'!F3351,'Weather Data'!F3353),0))</f>
        <v>17.5</v>
      </c>
      <c r="K3352">
        <f>IF(G3352&lt;&gt;"",MAX('DDD Model Calculations'!$D$20-'Weather Data'!G3352,0),MAX('DDD Model Calculations'!$D$20-AVERAGE('Weather Data'!G3351,'Weather Data'!G3353),0))</f>
        <v>21.599999904632568</v>
      </c>
      <c r="L3352" s="2">
        <f t="shared" si="260"/>
        <v>44990</v>
      </c>
      <c r="M3352">
        <f t="shared" si="261"/>
        <v>34258.300001390278</v>
      </c>
      <c r="N3352">
        <f t="shared" si="262"/>
        <v>35927.19999037683</v>
      </c>
      <c r="O3352">
        <f t="shared" si="263"/>
        <v>41489.100011758506</v>
      </c>
      <c r="P3352">
        <f t="shared" si="264"/>
        <v>51347.950003102422</v>
      </c>
    </row>
    <row r="3353" spans="1:16" x14ac:dyDescent="0.4">
      <c r="A3353" s="1">
        <v>2023</v>
      </c>
      <c r="B3353" s="1">
        <v>3</v>
      </c>
      <c r="C3353" s="1">
        <v>6</v>
      </c>
      <c r="D3353" s="1">
        <v>-0.60000002384185791</v>
      </c>
      <c r="E3353" s="1">
        <v>-1.6000000238418579</v>
      </c>
      <c r="F3353" s="1">
        <v>-0.40000000596046448</v>
      </c>
      <c r="G3353" s="1">
        <v>-1.8999999761581421</v>
      </c>
      <c r="H3353">
        <f>IF(D3353&lt;&gt;"",MAX('DDD Model Calculations'!$D$20-'Weather Data'!D3353,0),MAX('DDD Model Calculations'!$D$20-AVERAGE('Weather Data'!D3352,'Weather Data'!D3354),0))</f>
        <v>18.600000023841858</v>
      </c>
      <c r="I3353">
        <f>IF(E3353&lt;&gt;"",MAX('DDD Model Calculations'!$D$20-'Weather Data'!E3353,0),MAX('DDD Model Calculations'!$D$20-AVERAGE('Weather Data'!E3352,'Weather Data'!E3354),0))</f>
        <v>19.600000023841858</v>
      </c>
      <c r="J3353">
        <f>IF(F3353&lt;&gt;"",MAX('DDD Model Calculations'!$D$20-'Weather Data'!F3353,0),MAX('DDD Model Calculations'!$D$20-AVERAGE('Weather Data'!F3352,'Weather Data'!F3354),0))</f>
        <v>18.400000005960464</v>
      </c>
      <c r="K3353">
        <f>IF(G3353&lt;&gt;"",MAX('DDD Model Calculations'!$D$20-'Weather Data'!G3353,0),MAX('DDD Model Calculations'!$D$20-AVERAGE('Weather Data'!G3352,'Weather Data'!G3354),0))</f>
        <v>19.899999976158142</v>
      </c>
      <c r="L3353" s="2">
        <f t="shared" si="260"/>
        <v>44991</v>
      </c>
      <c r="M3353">
        <f t="shared" si="261"/>
        <v>34276.90000141412</v>
      </c>
      <c r="N3353">
        <f t="shared" si="262"/>
        <v>35946.799990400672</v>
      </c>
      <c r="O3353">
        <f t="shared" si="263"/>
        <v>41507.500011764467</v>
      </c>
      <c r="P3353">
        <f t="shared" si="264"/>
        <v>51367.85000307858</v>
      </c>
    </row>
    <row r="3354" spans="1:16" x14ac:dyDescent="0.4">
      <c r="A3354" s="1">
        <v>2023</v>
      </c>
      <c r="B3354" s="1">
        <v>3</v>
      </c>
      <c r="C3354" s="1">
        <v>7</v>
      </c>
      <c r="D3354" s="1">
        <v>-0.5</v>
      </c>
      <c r="E3354" s="1">
        <v>-1.700000047683716</v>
      </c>
      <c r="F3354" s="1">
        <v>-4.6999998092651367</v>
      </c>
      <c r="G3354" s="1">
        <v>-4.0999999046325684</v>
      </c>
      <c r="H3354">
        <f>IF(D3354&lt;&gt;"",MAX('DDD Model Calculations'!$D$20-'Weather Data'!D3354,0),MAX('DDD Model Calculations'!$D$20-AVERAGE('Weather Data'!D3353,'Weather Data'!D3355),0))</f>
        <v>18.5</v>
      </c>
      <c r="I3354">
        <f>IF(E3354&lt;&gt;"",MAX('DDD Model Calculations'!$D$20-'Weather Data'!E3354,0),MAX('DDD Model Calculations'!$D$20-AVERAGE('Weather Data'!E3353,'Weather Data'!E3355),0))</f>
        <v>19.700000047683716</v>
      </c>
      <c r="J3354">
        <f>IF(F3354&lt;&gt;"",MAX('DDD Model Calculations'!$D$20-'Weather Data'!F3354,0),MAX('DDD Model Calculations'!$D$20-AVERAGE('Weather Data'!F3353,'Weather Data'!F3355),0))</f>
        <v>22.699999809265137</v>
      </c>
      <c r="K3354">
        <f>IF(G3354&lt;&gt;"",MAX('DDD Model Calculations'!$D$20-'Weather Data'!G3354,0),MAX('DDD Model Calculations'!$D$20-AVERAGE('Weather Data'!G3353,'Weather Data'!G3355),0))</f>
        <v>22.099999904632568</v>
      </c>
      <c r="L3354" s="2">
        <f t="shared" si="260"/>
        <v>44992</v>
      </c>
      <c r="M3354">
        <f t="shared" si="261"/>
        <v>34295.40000141412</v>
      </c>
      <c r="N3354">
        <f t="shared" si="262"/>
        <v>35966.499990448356</v>
      </c>
      <c r="O3354">
        <f t="shared" si="263"/>
        <v>41530.200011573732</v>
      </c>
      <c r="P3354">
        <f t="shared" si="264"/>
        <v>51389.950002983212</v>
      </c>
    </row>
    <row r="3355" spans="1:16" x14ac:dyDescent="0.4">
      <c r="A3355" s="1">
        <v>2023</v>
      </c>
      <c r="B3355" s="1">
        <v>3</v>
      </c>
      <c r="C3355" s="1">
        <v>8</v>
      </c>
      <c r="D3355" s="1">
        <v>-1.200000047683716</v>
      </c>
      <c r="E3355" s="1">
        <v>-1.700000047683716</v>
      </c>
      <c r="F3355" s="1">
        <v>-2.9000000953674321</v>
      </c>
      <c r="G3355" s="1">
        <v>-6.0999999046325684</v>
      </c>
      <c r="H3355">
        <f>IF(D3355&lt;&gt;"",MAX('DDD Model Calculations'!$D$20-'Weather Data'!D3355,0),MAX('DDD Model Calculations'!$D$20-AVERAGE('Weather Data'!D3354,'Weather Data'!D3356),0))</f>
        <v>19.200000047683716</v>
      </c>
      <c r="I3355">
        <f>IF(E3355&lt;&gt;"",MAX('DDD Model Calculations'!$D$20-'Weather Data'!E3355,0),MAX('DDD Model Calculations'!$D$20-AVERAGE('Weather Data'!E3354,'Weather Data'!E3356),0))</f>
        <v>19.700000047683716</v>
      </c>
      <c r="J3355">
        <f>IF(F3355&lt;&gt;"",MAX('DDD Model Calculations'!$D$20-'Weather Data'!F3355,0),MAX('DDD Model Calculations'!$D$20-AVERAGE('Weather Data'!F3354,'Weather Data'!F3356),0))</f>
        <v>20.900000095367432</v>
      </c>
      <c r="K3355">
        <f>IF(G3355&lt;&gt;"",MAX('DDD Model Calculations'!$D$20-'Weather Data'!G3355,0),MAX('DDD Model Calculations'!$D$20-AVERAGE('Weather Data'!G3354,'Weather Data'!G3356),0))</f>
        <v>24.099999904632568</v>
      </c>
      <c r="L3355" s="2">
        <f t="shared" si="260"/>
        <v>44993</v>
      </c>
      <c r="M3355">
        <f t="shared" si="261"/>
        <v>34314.600001461804</v>
      </c>
      <c r="N3355">
        <f t="shared" si="262"/>
        <v>35986.199990496039</v>
      </c>
      <c r="O3355">
        <f t="shared" si="263"/>
        <v>41551.100011669099</v>
      </c>
      <c r="P3355">
        <f t="shared" si="264"/>
        <v>51414.050002887845</v>
      </c>
    </row>
    <row r="3356" spans="1:16" x14ac:dyDescent="0.4">
      <c r="A3356" s="1">
        <v>2023</v>
      </c>
      <c r="B3356" s="1">
        <v>3</v>
      </c>
      <c r="C3356" s="1">
        <v>9</v>
      </c>
      <c r="D3356" s="1">
        <v>-0.5</v>
      </c>
      <c r="E3356" s="1">
        <v>-3.0999999046325679</v>
      </c>
      <c r="F3356" s="1">
        <v>-1.6000000238418579</v>
      </c>
      <c r="G3356" s="1">
        <v>-5</v>
      </c>
      <c r="H3356">
        <f>IF(D3356&lt;&gt;"",MAX('DDD Model Calculations'!$D$20-'Weather Data'!D3356,0),MAX('DDD Model Calculations'!$D$20-AVERAGE('Weather Data'!D3355,'Weather Data'!D3357),0))</f>
        <v>18.5</v>
      </c>
      <c r="I3356">
        <f>IF(E3356&lt;&gt;"",MAX('DDD Model Calculations'!$D$20-'Weather Data'!E3356,0),MAX('DDD Model Calculations'!$D$20-AVERAGE('Weather Data'!E3355,'Weather Data'!E3357),0))</f>
        <v>21.099999904632568</v>
      </c>
      <c r="J3356">
        <f>IF(F3356&lt;&gt;"",MAX('DDD Model Calculations'!$D$20-'Weather Data'!F3356,0),MAX('DDD Model Calculations'!$D$20-AVERAGE('Weather Data'!F3355,'Weather Data'!F3357),0))</f>
        <v>19.600000023841858</v>
      </c>
      <c r="K3356">
        <f>IF(G3356&lt;&gt;"",MAX('DDD Model Calculations'!$D$20-'Weather Data'!G3356,0),MAX('DDD Model Calculations'!$D$20-AVERAGE('Weather Data'!G3355,'Weather Data'!G3357),0))</f>
        <v>23</v>
      </c>
      <c r="L3356" s="2">
        <f t="shared" si="260"/>
        <v>44994</v>
      </c>
      <c r="M3356">
        <f t="shared" si="261"/>
        <v>34333.100001461804</v>
      </c>
      <c r="N3356">
        <f t="shared" si="262"/>
        <v>36007.299990400672</v>
      </c>
      <c r="O3356">
        <f t="shared" si="263"/>
        <v>41570.700011692941</v>
      </c>
      <c r="P3356">
        <f t="shared" si="264"/>
        <v>51437.050002887845</v>
      </c>
    </row>
    <row r="3357" spans="1:16" x14ac:dyDescent="0.4">
      <c r="A3357" s="1">
        <v>2023</v>
      </c>
      <c r="B3357" s="1">
        <v>3</v>
      </c>
      <c r="C3357" s="1">
        <v>10</v>
      </c>
      <c r="D3357" s="1">
        <v>-1.299999952316284</v>
      </c>
      <c r="E3357" s="1">
        <v>-1.700000047683716</v>
      </c>
      <c r="F3357" s="1">
        <v>-3.4000000953674321</v>
      </c>
      <c r="G3357" s="1">
        <v>-8.6000003814697266</v>
      </c>
      <c r="H3357">
        <f>IF(D3357&lt;&gt;"",MAX('DDD Model Calculations'!$D$20-'Weather Data'!D3357,0),MAX('DDD Model Calculations'!$D$20-AVERAGE('Weather Data'!D3356,'Weather Data'!D3358),0))</f>
        <v>19.299999952316284</v>
      </c>
      <c r="I3357">
        <f>IF(E3357&lt;&gt;"",MAX('DDD Model Calculations'!$D$20-'Weather Data'!E3357,0),MAX('DDD Model Calculations'!$D$20-AVERAGE('Weather Data'!E3356,'Weather Data'!E3358),0))</f>
        <v>19.700000047683716</v>
      </c>
      <c r="J3357">
        <f>IF(F3357&lt;&gt;"",MAX('DDD Model Calculations'!$D$20-'Weather Data'!F3357,0),MAX('DDD Model Calculations'!$D$20-AVERAGE('Weather Data'!F3356,'Weather Data'!F3358),0))</f>
        <v>21.400000095367432</v>
      </c>
      <c r="K3357">
        <f>IF(G3357&lt;&gt;"",MAX('DDD Model Calculations'!$D$20-'Weather Data'!G3357,0),MAX('DDD Model Calculations'!$D$20-AVERAGE('Weather Data'!G3356,'Weather Data'!G3358),0))</f>
        <v>26.600000381469727</v>
      </c>
      <c r="L3357" s="2">
        <f t="shared" si="260"/>
        <v>44995</v>
      </c>
      <c r="M3357">
        <f t="shared" si="261"/>
        <v>34352.40000141412</v>
      </c>
      <c r="N3357">
        <f t="shared" si="262"/>
        <v>36026.999990448356</v>
      </c>
      <c r="O3357">
        <f t="shared" si="263"/>
        <v>41592.100011788309</v>
      </c>
      <c r="P3357">
        <f t="shared" si="264"/>
        <v>51463.650003269315</v>
      </c>
    </row>
    <row r="3358" spans="1:16" x14ac:dyDescent="0.4">
      <c r="A3358" s="1">
        <v>2023</v>
      </c>
      <c r="B3358" s="1">
        <v>3</v>
      </c>
      <c r="C3358" s="1">
        <v>11</v>
      </c>
      <c r="D3358" s="1">
        <v>-3.0999999046325679</v>
      </c>
      <c r="E3358" s="1">
        <v>-5.8000001907348633</v>
      </c>
      <c r="F3358" s="1">
        <v>-2</v>
      </c>
      <c r="G3358" s="1">
        <v>-10.60000038146973</v>
      </c>
      <c r="H3358">
        <f>IF(D3358&lt;&gt;"",MAX('DDD Model Calculations'!$D$20-'Weather Data'!D3358,0),MAX('DDD Model Calculations'!$D$20-AVERAGE('Weather Data'!D3357,'Weather Data'!D3359),0))</f>
        <v>21.099999904632568</v>
      </c>
      <c r="I3358">
        <f>IF(E3358&lt;&gt;"",MAX('DDD Model Calculations'!$D$20-'Weather Data'!E3358,0),MAX('DDD Model Calculations'!$D$20-AVERAGE('Weather Data'!E3357,'Weather Data'!E3359),0))</f>
        <v>23.800000190734863</v>
      </c>
      <c r="J3358">
        <f>IF(F3358&lt;&gt;"",MAX('DDD Model Calculations'!$D$20-'Weather Data'!F3358,0),MAX('DDD Model Calculations'!$D$20-AVERAGE('Weather Data'!F3357,'Weather Data'!F3359),0))</f>
        <v>20</v>
      </c>
      <c r="K3358">
        <f>IF(G3358&lt;&gt;"",MAX('DDD Model Calculations'!$D$20-'Weather Data'!G3358,0),MAX('DDD Model Calculations'!$D$20-AVERAGE('Weather Data'!G3357,'Weather Data'!G3359),0))</f>
        <v>28.60000038146973</v>
      </c>
      <c r="L3358" s="2">
        <f t="shared" si="260"/>
        <v>44996</v>
      </c>
      <c r="M3358">
        <f t="shared" si="261"/>
        <v>34373.500001318753</v>
      </c>
      <c r="N3358">
        <f t="shared" si="262"/>
        <v>36050.799990639091</v>
      </c>
      <c r="O3358">
        <f t="shared" si="263"/>
        <v>41612.100011788309</v>
      </c>
      <c r="P3358">
        <f t="shared" si="264"/>
        <v>51492.250003650784</v>
      </c>
    </row>
    <row r="3359" spans="1:16" x14ac:dyDescent="0.4">
      <c r="A3359" s="1">
        <v>2023</v>
      </c>
      <c r="B3359" s="1">
        <v>3</v>
      </c>
      <c r="C3359" s="1">
        <v>12</v>
      </c>
      <c r="D3359" s="1">
        <v>-2.9000000953674321</v>
      </c>
      <c r="E3359" s="1">
        <v>-5.5</v>
      </c>
      <c r="F3359" s="1">
        <v>-4</v>
      </c>
      <c r="G3359" s="1">
        <v>-6.4000000953674316</v>
      </c>
      <c r="H3359">
        <f>IF(D3359&lt;&gt;"",MAX('DDD Model Calculations'!$D$20-'Weather Data'!D3359,0),MAX('DDD Model Calculations'!$D$20-AVERAGE('Weather Data'!D3358,'Weather Data'!D3360),0))</f>
        <v>20.900000095367432</v>
      </c>
      <c r="I3359">
        <f>IF(E3359&lt;&gt;"",MAX('DDD Model Calculations'!$D$20-'Weather Data'!E3359,0),MAX('DDD Model Calculations'!$D$20-AVERAGE('Weather Data'!E3358,'Weather Data'!E3360),0))</f>
        <v>23.5</v>
      </c>
      <c r="J3359">
        <f>IF(F3359&lt;&gt;"",MAX('DDD Model Calculations'!$D$20-'Weather Data'!F3359,0),MAX('DDD Model Calculations'!$D$20-AVERAGE('Weather Data'!F3358,'Weather Data'!F3360),0))</f>
        <v>22</v>
      </c>
      <c r="K3359">
        <f>IF(G3359&lt;&gt;"",MAX('DDD Model Calculations'!$D$20-'Weather Data'!G3359,0),MAX('DDD Model Calculations'!$D$20-AVERAGE('Weather Data'!G3358,'Weather Data'!G3360),0))</f>
        <v>24.400000095367432</v>
      </c>
      <c r="L3359" s="2">
        <f t="shared" si="260"/>
        <v>44997</v>
      </c>
      <c r="M3359">
        <f t="shared" si="261"/>
        <v>34394.40000141412</v>
      </c>
      <c r="N3359">
        <f t="shared" si="262"/>
        <v>36074.299990639091</v>
      </c>
      <c r="O3359">
        <f t="shared" si="263"/>
        <v>41634.100011788309</v>
      </c>
      <c r="P3359">
        <f t="shared" si="264"/>
        <v>51516.650003746152</v>
      </c>
    </row>
    <row r="3360" spans="1:16" x14ac:dyDescent="0.4">
      <c r="A3360" s="1">
        <v>2023</v>
      </c>
      <c r="B3360" s="1">
        <v>3</v>
      </c>
      <c r="C3360" s="1">
        <v>13</v>
      </c>
      <c r="D3360" s="1">
        <v>-1.3999999761581421</v>
      </c>
      <c r="E3360" s="1">
        <v>-2.5999999046325679</v>
      </c>
      <c r="F3360" s="1">
        <v>-0.5</v>
      </c>
      <c r="G3360" s="1">
        <v>-8.8999996185302734</v>
      </c>
      <c r="H3360">
        <f>IF(D3360&lt;&gt;"",MAX('DDD Model Calculations'!$D$20-'Weather Data'!D3360,0),MAX('DDD Model Calculations'!$D$20-AVERAGE('Weather Data'!D3359,'Weather Data'!D3361),0))</f>
        <v>19.399999976158142</v>
      </c>
      <c r="I3360">
        <f>IF(E3360&lt;&gt;"",MAX('DDD Model Calculations'!$D$20-'Weather Data'!E3360,0),MAX('DDD Model Calculations'!$D$20-AVERAGE('Weather Data'!E3359,'Weather Data'!E3361),0))</f>
        <v>20.599999904632568</v>
      </c>
      <c r="J3360">
        <f>IF(F3360&lt;&gt;"",MAX('DDD Model Calculations'!$D$20-'Weather Data'!F3360,0),MAX('DDD Model Calculations'!$D$20-AVERAGE('Weather Data'!F3359,'Weather Data'!F3361),0))</f>
        <v>18.5</v>
      </c>
      <c r="K3360">
        <f>IF(G3360&lt;&gt;"",MAX('DDD Model Calculations'!$D$20-'Weather Data'!G3360,0),MAX('DDD Model Calculations'!$D$20-AVERAGE('Weather Data'!G3359,'Weather Data'!G3361),0))</f>
        <v>26.899999618530273</v>
      </c>
      <c r="L3360" s="2">
        <f t="shared" si="260"/>
        <v>44998</v>
      </c>
      <c r="M3360">
        <f t="shared" si="261"/>
        <v>34413.800001390278</v>
      </c>
      <c r="N3360">
        <f t="shared" si="262"/>
        <v>36094.899990543723</v>
      </c>
      <c r="O3360">
        <f t="shared" si="263"/>
        <v>41652.600011788309</v>
      </c>
      <c r="P3360">
        <f t="shared" si="264"/>
        <v>51543.550003364682</v>
      </c>
    </row>
    <row r="3361" spans="1:16" x14ac:dyDescent="0.4">
      <c r="A3361" s="1">
        <v>2023</v>
      </c>
      <c r="B3361" s="1">
        <v>3</v>
      </c>
      <c r="C3361" s="1">
        <v>14</v>
      </c>
      <c r="D3361" s="1">
        <v>-3.2999999523162842</v>
      </c>
      <c r="E3361" s="1">
        <v>-5</v>
      </c>
      <c r="F3361" s="1">
        <v>0.10000000149011611</v>
      </c>
      <c r="G3361" s="1">
        <v>-9.3000001907348633</v>
      </c>
      <c r="H3361">
        <f>IF(D3361&lt;&gt;"",MAX('DDD Model Calculations'!$D$20-'Weather Data'!D3361,0),MAX('DDD Model Calculations'!$D$20-AVERAGE('Weather Data'!D3360,'Weather Data'!D3362),0))</f>
        <v>21.299999952316284</v>
      </c>
      <c r="I3361">
        <f>IF(E3361&lt;&gt;"",MAX('DDD Model Calculations'!$D$20-'Weather Data'!E3361,0),MAX('DDD Model Calculations'!$D$20-AVERAGE('Weather Data'!E3360,'Weather Data'!E3362),0))</f>
        <v>23</v>
      </c>
      <c r="J3361">
        <f>IF(F3361&lt;&gt;"",MAX('DDD Model Calculations'!$D$20-'Weather Data'!F3361,0),MAX('DDD Model Calculations'!$D$20-AVERAGE('Weather Data'!F3360,'Weather Data'!F3362),0))</f>
        <v>17.899999998509884</v>
      </c>
      <c r="K3361">
        <f>IF(G3361&lt;&gt;"",MAX('DDD Model Calculations'!$D$20-'Weather Data'!G3361,0),MAX('DDD Model Calculations'!$D$20-AVERAGE('Weather Data'!G3360,'Weather Data'!G3362),0))</f>
        <v>27.300000190734863</v>
      </c>
      <c r="L3361" s="2">
        <f t="shared" si="260"/>
        <v>44999</v>
      </c>
      <c r="M3361">
        <f t="shared" si="261"/>
        <v>34435.100001342595</v>
      </c>
      <c r="N3361">
        <f t="shared" si="262"/>
        <v>36117.899990543723</v>
      </c>
      <c r="O3361">
        <f t="shared" si="263"/>
        <v>41670.500011786819</v>
      </c>
      <c r="P3361">
        <f t="shared" si="264"/>
        <v>51570.850003555417</v>
      </c>
    </row>
    <row r="3362" spans="1:16" x14ac:dyDescent="0.4">
      <c r="A3362" s="1">
        <v>2023</v>
      </c>
      <c r="B3362" s="1">
        <v>3</v>
      </c>
      <c r="C3362" s="1">
        <v>15</v>
      </c>
      <c r="D3362" s="1">
        <v>-0.5</v>
      </c>
      <c r="E3362" s="1">
        <v>-1.799999952316284</v>
      </c>
      <c r="F3362" s="1">
        <v>-1.8999999761581421</v>
      </c>
      <c r="G3362" s="1">
        <v>-0.89999997615814209</v>
      </c>
      <c r="H3362">
        <f>IF(D3362&lt;&gt;"",MAX('DDD Model Calculations'!$D$20-'Weather Data'!D3362,0),MAX('DDD Model Calculations'!$D$20-AVERAGE('Weather Data'!D3361,'Weather Data'!D3363),0))</f>
        <v>18.5</v>
      </c>
      <c r="I3362">
        <f>IF(E3362&lt;&gt;"",MAX('DDD Model Calculations'!$D$20-'Weather Data'!E3362,0),MAX('DDD Model Calculations'!$D$20-AVERAGE('Weather Data'!E3361,'Weather Data'!E3363),0))</f>
        <v>19.799999952316284</v>
      </c>
      <c r="J3362">
        <f>IF(F3362&lt;&gt;"",MAX('DDD Model Calculations'!$D$20-'Weather Data'!F3362,0),MAX('DDD Model Calculations'!$D$20-AVERAGE('Weather Data'!F3361,'Weather Data'!F3363),0))</f>
        <v>19.899999976158142</v>
      </c>
      <c r="K3362">
        <f>IF(G3362&lt;&gt;"",MAX('DDD Model Calculations'!$D$20-'Weather Data'!G3362,0),MAX('DDD Model Calculations'!$D$20-AVERAGE('Weather Data'!G3361,'Weather Data'!G3363),0))</f>
        <v>18.899999976158142</v>
      </c>
      <c r="L3362" s="2">
        <f t="shared" si="260"/>
        <v>45000</v>
      </c>
      <c r="M3362">
        <f t="shared" si="261"/>
        <v>34453.600001342595</v>
      </c>
      <c r="N3362">
        <f t="shared" si="262"/>
        <v>36137.699990496039</v>
      </c>
      <c r="O3362">
        <f t="shared" si="263"/>
        <v>41690.400011762977</v>
      </c>
      <c r="P3362">
        <f t="shared" si="264"/>
        <v>51589.750003531575</v>
      </c>
    </row>
    <row r="3363" spans="1:16" x14ac:dyDescent="0.4">
      <c r="A3363" s="1">
        <v>2023</v>
      </c>
      <c r="B3363" s="1">
        <v>3</v>
      </c>
      <c r="C3363" s="1">
        <v>16</v>
      </c>
      <c r="D3363" s="1">
        <v>5</v>
      </c>
      <c r="E3363" s="1">
        <v>2.7999999523162842</v>
      </c>
      <c r="F3363" s="1">
        <v>0.5</v>
      </c>
      <c r="G3363" s="1">
        <v>-3.5</v>
      </c>
      <c r="H3363">
        <f>IF(D3363&lt;&gt;"",MAX('DDD Model Calculations'!$D$20-'Weather Data'!D3363,0),MAX('DDD Model Calculations'!$D$20-AVERAGE('Weather Data'!D3362,'Weather Data'!D3364),0))</f>
        <v>13</v>
      </c>
      <c r="I3363">
        <f>IF(E3363&lt;&gt;"",MAX('DDD Model Calculations'!$D$20-'Weather Data'!E3363,0),MAX('DDD Model Calculations'!$D$20-AVERAGE('Weather Data'!E3362,'Weather Data'!E3364),0))</f>
        <v>15.200000047683716</v>
      </c>
      <c r="J3363">
        <f>IF(F3363&lt;&gt;"",MAX('DDD Model Calculations'!$D$20-'Weather Data'!F3363,0),MAX('DDD Model Calculations'!$D$20-AVERAGE('Weather Data'!F3362,'Weather Data'!F3364),0))</f>
        <v>17.5</v>
      </c>
      <c r="K3363">
        <f>IF(G3363&lt;&gt;"",MAX('DDD Model Calculations'!$D$20-'Weather Data'!G3363,0),MAX('DDD Model Calculations'!$D$20-AVERAGE('Weather Data'!G3362,'Weather Data'!G3364),0))</f>
        <v>21.5</v>
      </c>
      <c r="L3363" s="2">
        <f t="shared" si="260"/>
        <v>45001</v>
      </c>
      <c r="M3363">
        <f t="shared" si="261"/>
        <v>34466.600001342595</v>
      </c>
      <c r="N3363">
        <f t="shared" si="262"/>
        <v>36152.899990543723</v>
      </c>
      <c r="O3363">
        <f t="shared" si="263"/>
        <v>41707.900011762977</v>
      </c>
      <c r="P3363">
        <f t="shared" si="264"/>
        <v>51611.250003531575</v>
      </c>
    </row>
    <row r="3364" spans="1:16" x14ac:dyDescent="0.4">
      <c r="A3364" s="1">
        <v>2023</v>
      </c>
      <c r="B3364" s="1">
        <v>3</v>
      </c>
      <c r="C3364" s="1">
        <v>17</v>
      </c>
      <c r="D3364" s="1">
        <v>4.1999998092651367</v>
      </c>
      <c r="E3364" s="1">
        <v>3.2000000476837158</v>
      </c>
      <c r="F3364" s="1">
        <v>2.5</v>
      </c>
      <c r="G3364" s="1">
        <v>-10.19999980926514</v>
      </c>
      <c r="H3364">
        <f>IF(D3364&lt;&gt;"",MAX('DDD Model Calculations'!$D$20-'Weather Data'!D3364,0),MAX('DDD Model Calculations'!$D$20-AVERAGE('Weather Data'!D3363,'Weather Data'!D3365),0))</f>
        <v>13.800000190734863</v>
      </c>
      <c r="I3364">
        <f>IF(E3364&lt;&gt;"",MAX('DDD Model Calculations'!$D$20-'Weather Data'!E3364,0),MAX('DDD Model Calculations'!$D$20-AVERAGE('Weather Data'!E3363,'Weather Data'!E3365),0))</f>
        <v>14.799999952316284</v>
      </c>
      <c r="J3364">
        <f>IF(F3364&lt;&gt;"",MAX('DDD Model Calculations'!$D$20-'Weather Data'!F3364,0),MAX('DDD Model Calculations'!$D$20-AVERAGE('Weather Data'!F3363,'Weather Data'!F3365),0))</f>
        <v>15.5</v>
      </c>
      <c r="K3364">
        <f>IF(G3364&lt;&gt;"",MAX('DDD Model Calculations'!$D$20-'Weather Data'!G3364,0),MAX('DDD Model Calculations'!$D$20-AVERAGE('Weather Data'!G3363,'Weather Data'!G3365),0))</f>
        <v>28.19999980926514</v>
      </c>
      <c r="L3364" s="2">
        <f t="shared" si="260"/>
        <v>45002</v>
      </c>
      <c r="M3364">
        <f t="shared" si="261"/>
        <v>34480.400001533329</v>
      </c>
      <c r="N3364">
        <f t="shared" si="262"/>
        <v>36167.699990496039</v>
      </c>
      <c r="O3364">
        <f t="shared" si="263"/>
        <v>41723.400011762977</v>
      </c>
      <c r="P3364">
        <f t="shared" si="264"/>
        <v>51639.45000334084</v>
      </c>
    </row>
    <row r="3365" spans="1:16" x14ac:dyDescent="0.4">
      <c r="A3365" s="1">
        <v>2023</v>
      </c>
      <c r="B3365" s="1">
        <v>3</v>
      </c>
      <c r="C3365" s="1">
        <v>18</v>
      </c>
      <c r="D3365" s="1">
        <v>-2.7000000476837158</v>
      </c>
      <c r="E3365" s="1">
        <v>-3.9000000953674321</v>
      </c>
      <c r="F3365" s="1">
        <v>-1.799999952316284</v>
      </c>
      <c r="G3365" s="1">
        <v>-8.6000003814697266</v>
      </c>
      <c r="H3365">
        <f>IF(D3365&lt;&gt;"",MAX('DDD Model Calculations'!$D$20-'Weather Data'!D3365,0),MAX('DDD Model Calculations'!$D$20-AVERAGE('Weather Data'!D3364,'Weather Data'!D3366),0))</f>
        <v>20.700000047683716</v>
      </c>
      <c r="I3365">
        <f>IF(E3365&lt;&gt;"",MAX('DDD Model Calculations'!$D$20-'Weather Data'!E3365,0),MAX('DDD Model Calculations'!$D$20-AVERAGE('Weather Data'!E3364,'Weather Data'!E3366),0))</f>
        <v>21.900000095367432</v>
      </c>
      <c r="J3365">
        <f>IF(F3365&lt;&gt;"",MAX('DDD Model Calculations'!$D$20-'Weather Data'!F3365,0),MAX('DDD Model Calculations'!$D$20-AVERAGE('Weather Data'!F3364,'Weather Data'!F3366),0))</f>
        <v>19.799999952316284</v>
      </c>
      <c r="K3365">
        <f>IF(G3365&lt;&gt;"",MAX('DDD Model Calculations'!$D$20-'Weather Data'!G3365,0),MAX('DDD Model Calculations'!$D$20-AVERAGE('Weather Data'!G3364,'Weather Data'!G3366),0))</f>
        <v>26.600000381469727</v>
      </c>
      <c r="L3365" s="2">
        <f t="shared" si="260"/>
        <v>45003</v>
      </c>
      <c r="M3365">
        <f t="shared" si="261"/>
        <v>34501.100001581013</v>
      </c>
      <c r="N3365">
        <f t="shared" si="262"/>
        <v>36189.599990591407</v>
      </c>
      <c r="O3365">
        <f t="shared" si="263"/>
        <v>41743.200011715293</v>
      </c>
      <c r="P3365">
        <f t="shared" si="264"/>
        <v>51666.05000372231</v>
      </c>
    </row>
    <row r="3366" spans="1:16" x14ac:dyDescent="0.4">
      <c r="A3366" s="1">
        <v>2023</v>
      </c>
      <c r="B3366" s="1">
        <v>3</v>
      </c>
      <c r="C3366" s="1">
        <v>19</v>
      </c>
      <c r="D3366" s="1">
        <v>-3.5999999046325679</v>
      </c>
      <c r="E3366" s="1">
        <v>-2.9000000953674321</v>
      </c>
      <c r="F3366" s="1">
        <v>-5.9000000953674316</v>
      </c>
      <c r="G3366" s="1">
        <v>-3</v>
      </c>
      <c r="H3366">
        <f>IF(D3366&lt;&gt;"",MAX('DDD Model Calculations'!$D$20-'Weather Data'!D3366,0),MAX('DDD Model Calculations'!$D$20-AVERAGE('Weather Data'!D3365,'Weather Data'!D3367),0))</f>
        <v>21.599999904632568</v>
      </c>
      <c r="I3366">
        <f>IF(E3366&lt;&gt;"",MAX('DDD Model Calculations'!$D$20-'Weather Data'!E3366,0),MAX('DDD Model Calculations'!$D$20-AVERAGE('Weather Data'!E3365,'Weather Data'!E3367),0))</f>
        <v>20.900000095367432</v>
      </c>
      <c r="J3366">
        <f>IF(F3366&lt;&gt;"",MAX('DDD Model Calculations'!$D$20-'Weather Data'!F3366,0),MAX('DDD Model Calculations'!$D$20-AVERAGE('Weather Data'!F3365,'Weather Data'!F3367),0))</f>
        <v>23.900000095367432</v>
      </c>
      <c r="K3366">
        <f>IF(G3366&lt;&gt;"",MAX('DDD Model Calculations'!$D$20-'Weather Data'!G3366,0),MAX('DDD Model Calculations'!$D$20-AVERAGE('Weather Data'!G3365,'Weather Data'!G3367),0))</f>
        <v>21</v>
      </c>
      <c r="L3366" s="2">
        <f t="shared" si="260"/>
        <v>45004</v>
      </c>
      <c r="M3366">
        <f t="shared" si="261"/>
        <v>34522.700001485646</v>
      </c>
      <c r="N3366">
        <f t="shared" si="262"/>
        <v>36210.499990686774</v>
      </c>
      <c r="O3366">
        <f t="shared" si="263"/>
        <v>41767.10001181066</v>
      </c>
      <c r="P3366">
        <f t="shared" si="264"/>
        <v>51687.05000372231</v>
      </c>
    </row>
    <row r="3367" spans="1:16" x14ac:dyDescent="0.4">
      <c r="A3367" s="1">
        <v>2023</v>
      </c>
      <c r="B3367" s="1">
        <v>3</v>
      </c>
      <c r="C3367" s="1">
        <v>20</v>
      </c>
      <c r="D3367" s="1">
        <v>2.2000000476837158</v>
      </c>
      <c r="E3367" s="1">
        <v>1.299999952316284</v>
      </c>
      <c r="F3367" s="1">
        <v>0.5</v>
      </c>
      <c r="G3367" s="1">
        <v>-10.39999961853027</v>
      </c>
      <c r="H3367">
        <f>IF(D3367&lt;&gt;"",MAX('DDD Model Calculations'!$D$20-'Weather Data'!D3367,0),MAX('DDD Model Calculations'!$D$20-AVERAGE('Weather Data'!D3366,'Weather Data'!D3368),0))</f>
        <v>15.799999952316284</v>
      </c>
      <c r="I3367">
        <f>IF(E3367&lt;&gt;"",MAX('DDD Model Calculations'!$D$20-'Weather Data'!E3367,0),MAX('DDD Model Calculations'!$D$20-AVERAGE('Weather Data'!E3366,'Weather Data'!E3368),0))</f>
        <v>16.700000047683716</v>
      </c>
      <c r="J3367">
        <f>IF(F3367&lt;&gt;"",MAX('DDD Model Calculations'!$D$20-'Weather Data'!F3367,0),MAX('DDD Model Calculations'!$D$20-AVERAGE('Weather Data'!F3366,'Weather Data'!F3368),0))</f>
        <v>17.5</v>
      </c>
      <c r="K3367">
        <f>IF(G3367&lt;&gt;"",MAX('DDD Model Calculations'!$D$20-'Weather Data'!G3367,0),MAX('DDD Model Calculations'!$D$20-AVERAGE('Weather Data'!G3366,'Weather Data'!G3368),0))</f>
        <v>28.39999961853027</v>
      </c>
      <c r="L3367" s="2">
        <f t="shared" si="260"/>
        <v>45005</v>
      </c>
      <c r="M3367">
        <f t="shared" si="261"/>
        <v>34538.500001437962</v>
      </c>
      <c r="N3367">
        <f t="shared" si="262"/>
        <v>36227.199990734458</v>
      </c>
      <c r="O3367">
        <f t="shared" si="263"/>
        <v>41784.60001181066</v>
      </c>
      <c r="P3367">
        <f t="shared" si="264"/>
        <v>51715.45000334084</v>
      </c>
    </row>
    <row r="3368" spans="1:16" x14ac:dyDescent="0.4">
      <c r="A3368" s="1">
        <v>2023</v>
      </c>
      <c r="B3368" s="1">
        <v>3</v>
      </c>
      <c r="C3368" s="1">
        <v>21</v>
      </c>
      <c r="D3368" s="1">
        <v>6.3000001907348633</v>
      </c>
      <c r="E3368" s="1">
        <v>6</v>
      </c>
      <c r="F3368" s="1">
        <v>0.40000000596046448</v>
      </c>
      <c r="G3368" s="1">
        <v>-11.5</v>
      </c>
      <c r="H3368">
        <f>IF(D3368&lt;&gt;"",MAX('DDD Model Calculations'!$D$20-'Weather Data'!D3368,0),MAX('DDD Model Calculations'!$D$20-AVERAGE('Weather Data'!D3367,'Weather Data'!D3369),0))</f>
        <v>11.699999809265137</v>
      </c>
      <c r="I3368">
        <f>IF(E3368&lt;&gt;"",MAX('DDD Model Calculations'!$D$20-'Weather Data'!E3368,0),MAX('DDD Model Calculations'!$D$20-AVERAGE('Weather Data'!E3367,'Weather Data'!E3369),0))</f>
        <v>12</v>
      </c>
      <c r="J3368">
        <f>IF(F3368&lt;&gt;"",MAX('DDD Model Calculations'!$D$20-'Weather Data'!F3368,0),MAX('DDD Model Calculations'!$D$20-AVERAGE('Weather Data'!F3367,'Weather Data'!F3369),0))</f>
        <v>17.599999994039536</v>
      </c>
      <c r="K3368">
        <f>IF(G3368&lt;&gt;"",MAX('DDD Model Calculations'!$D$20-'Weather Data'!G3368,0),MAX('DDD Model Calculations'!$D$20-AVERAGE('Weather Data'!G3367,'Weather Data'!G3369),0))</f>
        <v>29.5</v>
      </c>
      <c r="L3368" s="2">
        <f t="shared" si="260"/>
        <v>45006</v>
      </c>
      <c r="M3368">
        <f t="shared" si="261"/>
        <v>34550.200001247227</v>
      </c>
      <c r="N3368">
        <f t="shared" si="262"/>
        <v>36239.199990734458</v>
      </c>
      <c r="O3368">
        <f t="shared" si="263"/>
        <v>41802.2000118047</v>
      </c>
      <c r="P3368">
        <f t="shared" si="264"/>
        <v>51744.95000334084</v>
      </c>
    </row>
    <row r="3369" spans="1:16" x14ac:dyDescent="0.4">
      <c r="A3369" s="1">
        <v>2023</v>
      </c>
      <c r="B3369" s="1">
        <v>3</v>
      </c>
      <c r="C3369" s="1">
        <v>22</v>
      </c>
      <c r="D3369" s="1">
        <v>3.5999999046325679</v>
      </c>
      <c r="E3369" s="1">
        <v>4.5999999046325684</v>
      </c>
      <c r="F3369" s="1">
        <v>-2.5</v>
      </c>
      <c r="G3369" s="1">
        <v>-1.200000047683716</v>
      </c>
      <c r="H3369">
        <f>IF(D3369&lt;&gt;"",MAX('DDD Model Calculations'!$D$20-'Weather Data'!D3369,0),MAX('DDD Model Calculations'!$D$20-AVERAGE('Weather Data'!D3368,'Weather Data'!D3370),0))</f>
        <v>14.400000095367432</v>
      </c>
      <c r="I3369">
        <f>IF(E3369&lt;&gt;"",MAX('DDD Model Calculations'!$D$20-'Weather Data'!E3369,0),MAX('DDD Model Calculations'!$D$20-AVERAGE('Weather Data'!E3368,'Weather Data'!E3370),0))</f>
        <v>13.400000095367432</v>
      </c>
      <c r="J3369">
        <f>IF(F3369&lt;&gt;"",MAX('DDD Model Calculations'!$D$20-'Weather Data'!F3369,0),MAX('DDD Model Calculations'!$D$20-AVERAGE('Weather Data'!F3368,'Weather Data'!F3370),0))</f>
        <v>20.5</v>
      </c>
      <c r="K3369">
        <f>IF(G3369&lt;&gt;"",MAX('DDD Model Calculations'!$D$20-'Weather Data'!G3369,0),MAX('DDD Model Calculations'!$D$20-AVERAGE('Weather Data'!G3368,'Weather Data'!G3370),0))</f>
        <v>19.200000047683716</v>
      </c>
      <c r="L3369" s="2">
        <f t="shared" si="260"/>
        <v>45007</v>
      </c>
      <c r="M3369">
        <f t="shared" si="261"/>
        <v>34564.600001342595</v>
      </c>
      <c r="N3369">
        <f t="shared" si="262"/>
        <v>36252.599990829825</v>
      </c>
      <c r="O3369">
        <f t="shared" si="263"/>
        <v>41822.7000118047</v>
      </c>
      <c r="P3369">
        <f t="shared" si="264"/>
        <v>51764.150003388524</v>
      </c>
    </row>
    <row r="3370" spans="1:16" x14ac:dyDescent="0.4">
      <c r="A3370" s="1">
        <v>2023</v>
      </c>
      <c r="B3370" s="1">
        <v>3</v>
      </c>
      <c r="C3370" s="1">
        <v>23</v>
      </c>
      <c r="D3370" s="1">
        <v>3.2999999523162842</v>
      </c>
      <c r="E3370" s="1">
        <v>3.5999999046325679</v>
      </c>
      <c r="F3370" s="1">
        <v>1</v>
      </c>
      <c r="G3370" s="1">
        <v>-4.3000001907348633</v>
      </c>
      <c r="H3370">
        <f>IF(D3370&lt;&gt;"",MAX('DDD Model Calculations'!$D$20-'Weather Data'!D3370,0),MAX('DDD Model Calculations'!$D$20-AVERAGE('Weather Data'!D3369,'Weather Data'!D3371),0))</f>
        <v>14.700000047683716</v>
      </c>
      <c r="I3370">
        <f>IF(E3370&lt;&gt;"",MAX('DDD Model Calculations'!$D$20-'Weather Data'!E3370,0),MAX('DDD Model Calculations'!$D$20-AVERAGE('Weather Data'!E3369,'Weather Data'!E3371),0))</f>
        <v>14.400000095367432</v>
      </c>
      <c r="J3370">
        <f>IF(F3370&lt;&gt;"",MAX('DDD Model Calculations'!$D$20-'Weather Data'!F3370,0),MAX('DDD Model Calculations'!$D$20-AVERAGE('Weather Data'!F3369,'Weather Data'!F3371),0))</f>
        <v>17</v>
      </c>
      <c r="K3370">
        <f>IF(G3370&lt;&gt;"",MAX('DDD Model Calculations'!$D$20-'Weather Data'!G3370,0),MAX('DDD Model Calculations'!$D$20-AVERAGE('Weather Data'!G3369,'Weather Data'!G3371),0))</f>
        <v>22.300000190734863</v>
      </c>
      <c r="L3370" s="2">
        <f t="shared" si="260"/>
        <v>45008</v>
      </c>
      <c r="M3370">
        <f t="shared" si="261"/>
        <v>34579.300001390278</v>
      </c>
      <c r="N3370">
        <f t="shared" si="262"/>
        <v>36266.999990925193</v>
      </c>
      <c r="O3370">
        <f t="shared" si="263"/>
        <v>41839.7000118047</v>
      </c>
      <c r="P3370">
        <f t="shared" si="264"/>
        <v>51786.450003579259</v>
      </c>
    </row>
    <row r="3371" spans="1:16" x14ac:dyDescent="0.4">
      <c r="A3371" s="1">
        <v>2023</v>
      </c>
      <c r="B3371" s="1">
        <v>3</v>
      </c>
      <c r="C3371" s="1">
        <v>24</v>
      </c>
      <c r="D3371" s="1">
        <v>2.2000000476837158</v>
      </c>
      <c r="E3371" s="1">
        <v>1.799999952316284</v>
      </c>
      <c r="F3371" s="1">
        <v>-0.40000000596046448</v>
      </c>
      <c r="G3371" s="1">
        <v>-5.1999998092651367</v>
      </c>
      <c r="H3371">
        <f>IF(D3371&lt;&gt;"",MAX('DDD Model Calculations'!$D$20-'Weather Data'!D3371,0),MAX('DDD Model Calculations'!$D$20-AVERAGE('Weather Data'!D3370,'Weather Data'!D3372),0))</f>
        <v>15.799999952316284</v>
      </c>
      <c r="I3371">
        <f>IF(E3371&lt;&gt;"",MAX('DDD Model Calculations'!$D$20-'Weather Data'!E3371,0),MAX('DDD Model Calculations'!$D$20-AVERAGE('Weather Data'!E3370,'Weather Data'!E3372),0))</f>
        <v>16.200000047683716</v>
      </c>
      <c r="J3371">
        <f>IF(F3371&lt;&gt;"",MAX('DDD Model Calculations'!$D$20-'Weather Data'!F3371,0),MAX('DDD Model Calculations'!$D$20-AVERAGE('Weather Data'!F3370,'Weather Data'!F3372),0))</f>
        <v>18.400000005960464</v>
      </c>
      <c r="K3371">
        <f>IF(G3371&lt;&gt;"",MAX('DDD Model Calculations'!$D$20-'Weather Data'!G3371,0),MAX('DDD Model Calculations'!$D$20-AVERAGE('Weather Data'!G3370,'Weather Data'!G3372),0))</f>
        <v>23.199999809265137</v>
      </c>
      <c r="L3371" s="2">
        <f t="shared" si="260"/>
        <v>45009</v>
      </c>
      <c r="M3371">
        <f t="shared" si="261"/>
        <v>34595.100001342595</v>
      </c>
      <c r="N3371">
        <f t="shared" si="262"/>
        <v>36283.199990972877</v>
      </c>
      <c r="O3371">
        <f t="shared" si="263"/>
        <v>41858.10001181066</v>
      </c>
      <c r="P3371">
        <f t="shared" si="264"/>
        <v>51809.650003388524</v>
      </c>
    </row>
    <row r="3372" spans="1:16" x14ac:dyDescent="0.4">
      <c r="A3372" s="1">
        <v>2023</v>
      </c>
      <c r="B3372" s="1">
        <v>3</v>
      </c>
      <c r="C3372" s="1">
        <v>25</v>
      </c>
      <c r="D3372" s="1">
        <v>5</v>
      </c>
      <c r="E3372" s="1">
        <v>6.4000000953674316</v>
      </c>
      <c r="F3372" s="1">
        <v>-1.1000000238418579</v>
      </c>
      <c r="G3372" s="1">
        <v>-3.5</v>
      </c>
      <c r="H3372">
        <f>IF(D3372&lt;&gt;"",MAX('DDD Model Calculations'!$D$20-'Weather Data'!D3372,0),MAX('DDD Model Calculations'!$D$20-AVERAGE('Weather Data'!D3371,'Weather Data'!D3373),0))</f>
        <v>13</v>
      </c>
      <c r="I3372">
        <f>IF(E3372&lt;&gt;"",MAX('DDD Model Calculations'!$D$20-'Weather Data'!E3372,0),MAX('DDD Model Calculations'!$D$20-AVERAGE('Weather Data'!E3371,'Weather Data'!E3373),0))</f>
        <v>11.599999904632568</v>
      </c>
      <c r="J3372">
        <f>IF(F3372&lt;&gt;"",MAX('DDD Model Calculations'!$D$20-'Weather Data'!F3372,0),MAX('DDD Model Calculations'!$D$20-AVERAGE('Weather Data'!F3371,'Weather Data'!F3373),0))</f>
        <v>19.100000023841858</v>
      </c>
      <c r="K3372">
        <f>IF(G3372&lt;&gt;"",MAX('DDD Model Calculations'!$D$20-'Weather Data'!G3372,0),MAX('DDD Model Calculations'!$D$20-AVERAGE('Weather Data'!G3371,'Weather Data'!G3373),0))</f>
        <v>21.5</v>
      </c>
      <c r="L3372" s="2">
        <f t="shared" si="260"/>
        <v>45010</v>
      </c>
      <c r="M3372">
        <f t="shared" si="261"/>
        <v>34608.100001342595</v>
      </c>
      <c r="N3372">
        <f t="shared" si="262"/>
        <v>36294.799990877509</v>
      </c>
      <c r="O3372">
        <f t="shared" si="263"/>
        <v>41877.200011834502</v>
      </c>
      <c r="P3372">
        <f t="shared" si="264"/>
        <v>51831.150003388524</v>
      </c>
    </row>
    <row r="3373" spans="1:16" x14ac:dyDescent="0.4">
      <c r="A3373" s="1">
        <v>2023</v>
      </c>
      <c r="B3373" s="1">
        <v>3</v>
      </c>
      <c r="C3373" s="1">
        <v>26</v>
      </c>
      <c r="D3373" s="1">
        <v>5.6999998092651367</v>
      </c>
      <c r="E3373" s="1">
        <v>4.6999998092651367</v>
      </c>
      <c r="F3373" s="1">
        <v>2</v>
      </c>
      <c r="G3373" s="1">
        <v>-1.799999952316284</v>
      </c>
      <c r="H3373">
        <f>IF(D3373&lt;&gt;"",MAX('DDD Model Calculations'!$D$20-'Weather Data'!D3373,0),MAX('DDD Model Calculations'!$D$20-AVERAGE('Weather Data'!D3372,'Weather Data'!D3374),0))</f>
        <v>12.300000190734863</v>
      </c>
      <c r="I3373">
        <f>IF(E3373&lt;&gt;"",MAX('DDD Model Calculations'!$D$20-'Weather Data'!E3373,0),MAX('DDD Model Calculations'!$D$20-AVERAGE('Weather Data'!E3372,'Weather Data'!E3374),0))</f>
        <v>13.300000190734863</v>
      </c>
      <c r="J3373">
        <f>IF(F3373&lt;&gt;"",MAX('DDD Model Calculations'!$D$20-'Weather Data'!F3373,0),MAX('DDD Model Calculations'!$D$20-AVERAGE('Weather Data'!F3372,'Weather Data'!F3374),0))</f>
        <v>16</v>
      </c>
      <c r="K3373">
        <f>IF(G3373&lt;&gt;"",MAX('DDD Model Calculations'!$D$20-'Weather Data'!G3373,0),MAX('DDD Model Calculations'!$D$20-AVERAGE('Weather Data'!G3372,'Weather Data'!G3374),0))</f>
        <v>19.799999952316284</v>
      </c>
      <c r="L3373" s="2">
        <f t="shared" si="260"/>
        <v>45011</v>
      </c>
      <c r="M3373">
        <f t="shared" si="261"/>
        <v>34620.400001533329</v>
      </c>
      <c r="N3373">
        <f t="shared" si="262"/>
        <v>36308.099991068244</v>
      </c>
      <c r="O3373">
        <f t="shared" si="263"/>
        <v>41893.200011834502</v>
      </c>
      <c r="P3373">
        <f t="shared" si="264"/>
        <v>51850.95000334084</v>
      </c>
    </row>
    <row r="3374" spans="1:16" x14ac:dyDescent="0.4">
      <c r="A3374" s="1">
        <v>2023</v>
      </c>
      <c r="B3374" s="1">
        <v>3</v>
      </c>
      <c r="C3374" s="1">
        <v>27</v>
      </c>
      <c r="D3374" s="1">
        <v>3</v>
      </c>
      <c r="E3374" s="1">
        <v>2.4000000953674321</v>
      </c>
      <c r="F3374" s="1">
        <v>1.700000047683716</v>
      </c>
      <c r="G3374" s="1">
        <v>-4.6999998092651367</v>
      </c>
      <c r="H3374">
        <f>IF(D3374&lt;&gt;"",MAX('DDD Model Calculations'!$D$20-'Weather Data'!D3374,0),MAX('DDD Model Calculations'!$D$20-AVERAGE('Weather Data'!D3373,'Weather Data'!D3375),0))</f>
        <v>15</v>
      </c>
      <c r="I3374">
        <f>IF(E3374&lt;&gt;"",MAX('DDD Model Calculations'!$D$20-'Weather Data'!E3374,0),MAX('DDD Model Calculations'!$D$20-AVERAGE('Weather Data'!E3373,'Weather Data'!E3375),0))</f>
        <v>15.599999904632568</v>
      </c>
      <c r="J3374">
        <f>IF(F3374&lt;&gt;"",MAX('DDD Model Calculations'!$D$20-'Weather Data'!F3374,0),MAX('DDD Model Calculations'!$D$20-AVERAGE('Weather Data'!F3373,'Weather Data'!F3375),0))</f>
        <v>16.299999952316284</v>
      </c>
      <c r="K3374">
        <f>IF(G3374&lt;&gt;"",MAX('DDD Model Calculations'!$D$20-'Weather Data'!G3374,0),MAX('DDD Model Calculations'!$D$20-AVERAGE('Weather Data'!G3373,'Weather Data'!G3375),0))</f>
        <v>22.699999809265137</v>
      </c>
      <c r="L3374" s="2">
        <f t="shared" si="260"/>
        <v>45012</v>
      </c>
      <c r="M3374">
        <f t="shared" si="261"/>
        <v>34635.400001533329</v>
      </c>
      <c r="N3374">
        <f t="shared" si="262"/>
        <v>36323.699990972877</v>
      </c>
      <c r="O3374">
        <f t="shared" si="263"/>
        <v>41909.500011786819</v>
      </c>
      <c r="P3374">
        <f t="shared" si="264"/>
        <v>51873.650003150105</v>
      </c>
    </row>
    <row r="3375" spans="1:16" x14ac:dyDescent="0.4">
      <c r="A3375" s="1">
        <v>2023</v>
      </c>
      <c r="B3375" s="1">
        <v>3</v>
      </c>
      <c r="C3375" s="1">
        <v>28</v>
      </c>
      <c r="D3375" s="1">
        <v>3.5999999046325679</v>
      </c>
      <c r="E3375" s="1">
        <v>3</v>
      </c>
      <c r="F3375" s="1">
        <v>-1.5</v>
      </c>
      <c r="G3375" s="1">
        <v>-6</v>
      </c>
      <c r="H3375">
        <f>IF(D3375&lt;&gt;"",MAX('DDD Model Calculations'!$D$20-'Weather Data'!D3375,0),MAX('DDD Model Calculations'!$D$20-AVERAGE('Weather Data'!D3374,'Weather Data'!D3376),0))</f>
        <v>14.400000095367432</v>
      </c>
      <c r="I3375">
        <f>IF(E3375&lt;&gt;"",MAX('DDD Model Calculations'!$D$20-'Weather Data'!E3375,0),MAX('DDD Model Calculations'!$D$20-AVERAGE('Weather Data'!E3374,'Weather Data'!E3376),0))</f>
        <v>15</v>
      </c>
      <c r="J3375">
        <f>IF(F3375&lt;&gt;"",MAX('DDD Model Calculations'!$D$20-'Weather Data'!F3375,0),MAX('DDD Model Calculations'!$D$20-AVERAGE('Weather Data'!F3374,'Weather Data'!F3376),0))</f>
        <v>19.5</v>
      </c>
      <c r="K3375">
        <f>IF(G3375&lt;&gt;"",MAX('DDD Model Calculations'!$D$20-'Weather Data'!G3375,0),MAX('DDD Model Calculations'!$D$20-AVERAGE('Weather Data'!G3374,'Weather Data'!G3376),0))</f>
        <v>24</v>
      </c>
      <c r="L3375" s="2">
        <f t="shared" si="260"/>
        <v>45013</v>
      </c>
      <c r="M3375">
        <f t="shared" si="261"/>
        <v>34649.800001628697</v>
      </c>
      <c r="N3375">
        <f t="shared" si="262"/>
        <v>36338.699990972877</v>
      </c>
      <c r="O3375">
        <f t="shared" si="263"/>
        <v>41929.000011786819</v>
      </c>
      <c r="P3375">
        <f t="shared" si="264"/>
        <v>51897.650003150105</v>
      </c>
    </row>
    <row r="3376" spans="1:16" x14ac:dyDescent="0.4">
      <c r="A3376" s="1">
        <v>2023</v>
      </c>
      <c r="B3376" s="1">
        <v>3</v>
      </c>
      <c r="C3376" s="1">
        <v>29</v>
      </c>
      <c r="D3376" s="1">
        <v>1.3999999761581421</v>
      </c>
      <c r="E3376" s="1">
        <v>0.40000000596046448</v>
      </c>
      <c r="F3376" s="1">
        <v>-0.10000000149011611</v>
      </c>
      <c r="G3376" s="1">
        <v>-8</v>
      </c>
      <c r="H3376">
        <f>IF(D3376&lt;&gt;"",MAX('DDD Model Calculations'!$D$20-'Weather Data'!D3376,0),MAX('DDD Model Calculations'!$D$20-AVERAGE('Weather Data'!D3375,'Weather Data'!D3377),0))</f>
        <v>16.600000023841858</v>
      </c>
      <c r="I3376">
        <f>IF(E3376&lt;&gt;"",MAX('DDD Model Calculations'!$D$20-'Weather Data'!E3376,0),MAX('DDD Model Calculations'!$D$20-AVERAGE('Weather Data'!E3375,'Weather Data'!E3377),0))</f>
        <v>17.599999994039536</v>
      </c>
      <c r="J3376">
        <f>IF(F3376&lt;&gt;"",MAX('DDD Model Calculations'!$D$20-'Weather Data'!F3376,0),MAX('DDD Model Calculations'!$D$20-AVERAGE('Weather Data'!F3375,'Weather Data'!F3377),0))</f>
        <v>18.100000001490116</v>
      </c>
      <c r="K3376">
        <f>IF(G3376&lt;&gt;"",MAX('DDD Model Calculations'!$D$20-'Weather Data'!G3376,0),MAX('DDD Model Calculations'!$D$20-AVERAGE('Weather Data'!G3375,'Weather Data'!G3377),0))</f>
        <v>26</v>
      </c>
      <c r="L3376" s="2">
        <f t="shared" si="260"/>
        <v>45014</v>
      </c>
      <c r="M3376">
        <f t="shared" si="261"/>
        <v>34666.400001652539</v>
      </c>
      <c r="N3376">
        <f t="shared" si="262"/>
        <v>36356.299990966916</v>
      </c>
      <c r="O3376">
        <f t="shared" si="263"/>
        <v>41947.100011788309</v>
      </c>
      <c r="P3376">
        <f t="shared" si="264"/>
        <v>51923.650003150105</v>
      </c>
    </row>
    <row r="3377" spans="1:16" x14ac:dyDescent="0.4">
      <c r="A3377" s="1">
        <v>2023</v>
      </c>
      <c r="B3377" s="1">
        <v>3</v>
      </c>
      <c r="C3377" s="1">
        <v>30</v>
      </c>
      <c r="D3377" s="1">
        <v>-1.5</v>
      </c>
      <c r="E3377" s="1">
        <v>-2.7999999523162842</v>
      </c>
      <c r="F3377" s="1">
        <v>-4.8000001907348633</v>
      </c>
      <c r="G3377" s="1">
        <v>-5.9000000953674316</v>
      </c>
      <c r="H3377">
        <f>IF(D3377&lt;&gt;"",MAX('DDD Model Calculations'!$D$20-'Weather Data'!D3377,0),MAX('DDD Model Calculations'!$D$20-AVERAGE('Weather Data'!D3376,'Weather Data'!D3378),0))</f>
        <v>19.5</v>
      </c>
      <c r="I3377">
        <f>IF(E3377&lt;&gt;"",MAX('DDD Model Calculations'!$D$20-'Weather Data'!E3377,0),MAX('DDD Model Calculations'!$D$20-AVERAGE('Weather Data'!E3376,'Weather Data'!E3378),0))</f>
        <v>20.799999952316284</v>
      </c>
      <c r="J3377">
        <f>IF(F3377&lt;&gt;"",MAX('DDD Model Calculations'!$D$20-'Weather Data'!F3377,0),MAX('DDD Model Calculations'!$D$20-AVERAGE('Weather Data'!F3376,'Weather Data'!F3378),0))</f>
        <v>22.800000190734863</v>
      </c>
      <c r="K3377">
        <f>IF(G3377&lt;&gt;"",MAX('DDD Model Calculations'!$D$20-'Weather Data'!G3377,0),MAX('DDD Model Calculations'!$D$20-AVERAGE('Weather Data'!G3376,'Weather Data'!G3378),0))</f>
        <v>23.900000095367432</v>
      </c>
      <c r="L3377" s="2">
        <f t="shared" si="260"/>
        <v>45015</v>
      </c>
      <c r="M3377">
        <f t="shared" si="261"/>
        <v>34685.900001652539</v>
      </c>
      <c r="N3377">
        <f t="shared" si="262"/>
        <v>36377.099990919232</v>
      </c>
      <c r="O3377">
        <f t="shared" si="263"/>
        <v>41969.900011979043</v>
      </c>
      <c r="P3377">
        <f t="shared" si="264"/>
        <v>51947.550003245473</v>
      </c>
    </row>
    <row r="3378" spans="1:16" x14ac:dyDescent="0.4">
      <c r="A3378" s="1">
        <v>2023</v>
      </c>
      <c r="B3378" s="1">
        <v>3</v>
      </c>
      <c r="C3378" s="1">
        <v>31</v>
      </c>
      <c r="D3378" s="1">
        <v>2.5</v>
      </c>
      <c r="E3378" s="1">
        <v>4.8000001907348633</v>
      </c>
      <c r="F3378" s="1">
        <v>-1.8999999761581421</v>
      </c>
      <c r="G3378" s="1">
        <v>-0.60000002384185791</v>
      </c>
      <c r="H3378">
        <f>IF(D3378&lt;&gt;"",MAX('DDD Model Calculations'!$D$20-'Weather Data'!D3378,0),MAX('DDD Model Calculations'!$D$20-AVERAGE('Weather Data'!D3377,'Weather Data'!D3379),0))</f>
        <v>15.5</v>
      </c>
      <c r="I3378">
        <f>IF(E3378&lt;&gt;"",MAX('DDD Model Calculations'!$D$20-'Weather Data'!E3378,0),MAX('DDD Model Calculations'!$D$20-AVERAGE('Weather Data'!E3377,'Weather Data'!E3379),0))</f>
        <v>13.199999809265137</v>
      </c>
      <c r="J3378">
        <f>IF(F3378&lt;&gt;"",MAX('DDD Model Calculations'!$D$20-'Weather Data'!F3378,0),MAX('DDD Model Calculations'!$D$20-AVERAGE('Weather Data'!F3377,'Weather Data'!F3379),0))</f>
        <v>19.899999976158142</v>
      </c>
      <c r="K3378">
        <f>IF(G3378&lt;&gt;"",MAX('DDD Model Calculations'!$D$20-'Weather Data'!G3378,0),MAX('DDD Model Calculations'!$D$20-AVERAGE('Weather Data'!G3377,'Weather Data'!G3379),0))</f>
        <v>18.600000023841858</v>
      </c>
      <c r="L3378" s="2">
        <f t="shared" si="260"/>
        <v>45016</v>
      </c>
      <c r="M3378">
        <f t="shared" si="261"/>
        <v>34701.400001652539</v>
      </c>
      <c r="N3378">
        <f t="shared" si="262"/>
        <v>36390.299990728498</v>
      </c>
      <c r="O3378">
        <f t="shared" si="263"/>
        <v>41989.800011955202</v>
      </c>
      <c r="P3378">
        <f t="shared" si="264"/>
        <v>51966.150003269315</v>
      </c>
    </row>
    <row r="3379" spans="1:16" x14ac:dyDescent="0.4">
      <c r="A3379" s="1">
        <v>2023</v>
      </c>
      <c r="B3379" s="1">
        <v>4</v>
      </c>
      <c r="C3379" s="1">
        <v>1</v>
      </c>
      <c r="D3379" s="1">
        <v>6.1999998092651367</v>
      </c>
      <c r="E3379" s="1">
        <v>5.5999999046325684</v>
      </c>
      <c r="F3379" s="1">
        <v>2.4000000953674321</v>
      </c>
      <c r="G3379" s="1">
        <v>-3.5999999046325679</v>
      </c>
      <c r="H3379">
        <f>IF(D3379&lt;&gt;"",MAX('DDD Model Calculations'!$D$20-'Weather Data'!D3379,0),MAX('DDD Model Calculations'!$D$20-AVERAGE('Weather Data'!D3378,'Weather Data'!D3380),0))</f>
        <v>11.800000190734863</v>
      </c>
      <c r="I3379">
        <f>IF(E3379&lt;&gt;"",MAX('DDD Model Calculations'!$D$20-'Weather Data'!E3379,0),MAX('DDD Model Calculations'!$D$20-AVERAGE('Weather Data'!E3378,'Weather Data'!E3380),0))</f>
        <v>12.400000095367432</v>
      </c>
      <c r="J3379">
        <f>IF(F3379&lt;&gt;"",MAX('DDD Model Calculations'!$D$20-'Weather Data'!F3379,0),MAX('DDD Model Calculations'!$D$20-AVERAGE('Weather Data'!F3378,'Weather Data'!F3380),0))</f>
        <v>15.599999904632568</v>
      </c>
      <c r="K3379">
        <f>IF(G3379&lt;&gt;"",MAX('DDD Model Calculations'!$D$20-'Weather Data'!G3379,0),MAX('DDD Model Calculations'!$D$20-AVERAGE('Weather Data'!G3378,'Weather Data'!G3380),0))</f>
        <v>21.599999904632568</v>
      </c>
      <c r="L3379" s="2">
        <f t="shared" si="260"/>
        <v>45017</v>
      </c>
      <c r="M3379">
        <f t="shared" si="261"/>
        <v>34713.200001843274</v>
      </c>
      <c r="N3379">
        <f t="shared" si="262"/>
        <v>36402.699990823865</v>
      </c>
      <c r="O3379">
        <f t="shared" si="263"/>
        <v>42005.400011859834</v>
      </c>
      <c r="P3379">
        <f t="shared" si="264"/>
        <v>51987.750003173947</v>
      </c>
    </row>
    <row r="3380" spans="1:16" x14ac:dyDescent="0.4">
      <c r="A3380" s="1">
        <v>2023</v>
      </c>
      <c r="B3380" s="1">
        <v>4</v>
      </c>
      <c r="C3380" s="1">
        <v>2</v>
      </c>
      <c r="D3380" s="1">
        <v>-0.60000002384185791</v>
      </c>
      <c r="E3380" s="1">
        <v>0.10000000149011611</v>
      </c>
      <c r="F3380" s="1">
        <v>-4.5</v>
      </c>
      <c r="G3380" s="1">
        <v>-2.4000000953674321</v>
      </c>
      <c r="H3380">
        <f>IF(D3380&lt;&gt;"",MAX('DDD Model Calculations'!$D$20-'Weather Data'!D3380,0),MAX('DDD Model Calculations'!$D$20-AVERAGE('Weather Data'!D3379,'Weather Data'!D3381),0))</f>
        <v>18.600000023841858</v>
      </c>
      <c r="I3380">
        <f>IF(E3380&lt;&gt;"",MAX('DDD Model Calculations'!$D$20-'Weather Data'!E3380,0),MAX('DDD Model Calculations'!$D$20-AVERAGE('Weather Data'!E3379,'Weather Data'!E3381),0))</f>
        <v>17.899999998509884</v>
      </c>
      <c r="J3380">
        <f>IF(F3380&lt;&gt;"",MAX('DDD Model Calculations'!$D$20-'Weather Data'!F3380,0),MAX('DDD Model Calculations'!$D$20-AVERAGE('Weather Data'!F3379,'Weather Data'!F3381),0))</f>
        <v>22.5</v>
      </c>
      <c r="K3380">
        <f>IF(G3380&lt;&gt;"",MAX('DDD Model Calculations'!$D$20-'Weather Data'!G3380,0),MAX('DDD Model Calculations'!$D$20-AVERAGE('Weather Data'!G3379,'Weather Data'!G3381),0))</f>
        <v>20.400000095367432</v>
      </c>
      <c r="L3380" s="2">
        <f t="shared" si="260"/>
        <v>45018</v>
      </c>
      <c r="M3380">
        <f t="shared" si="261"/>
        <v>34731.800001867115</v>
      </c>
      <c r="N3380">
        <f t="shared" si="262"/>
        <v>36420.599990822375</v>
      </c>
      <c r="O3380">
        <f t="shared" si="263"/>
        <v>42027.900011859834</v>
      </c>
      <c r="P3380">
        <f t="shared" si="264"/>
        <v>52008.150003269315</v>
      </c>
    </row>
    <row r="3381" spans="1:16" x14ac:dyDescent="0.4">
      <c r="A3381" s="1">
        <v>2023</v>
      </c>
      <c r="B3381" s="1">
        <v>4</v>
      </c>
      <c r="C3381" s="1">
        <v>3</v>
      </c>
      <c r="D3381" s="1">
        <v>7.4000000953674316</v>
      </c>
      <c r="E3381" s="1">
        <v>6.0999999046325684</v>
      </c>
      <c r="F3381" s="1">
        <v>2.5</v>
      </c>
      <c r="G3381" s="1">
        <v>-2.7999999523162842</v>
      </c>
      <c r="H3381">
        <f>IF(D3381&lt;&gt;"",MAX('DDD Model Calculations'!$D$20-'Weather Data'!D3381,0),MAX('DDD Model Calculations'!$D$20-AVERAGE('Weather Data'!D3380,'Weather Data'!D3382),0))</f>
        <v>10.599999904632568</v>
      </c>
      <c r="I3381">
        <f>IF(E3381&lt;&gt;"",MAX('DDD Model Calculations'!$D$20-'Weather Data'!E3381,0),MAX('DDD Model Calculations'!$D$20-AVERAGE('Weather Data'!E3380,'Weather Data'!E3382),0))</f>
        <v>11.900000095367432</v>
      </c>
      <c r="J3381">
        <f>IF(F3381&lt;&gt;"",MAX('DDD Model Calculations'!$D$20-'Weather Data'!F3381,0),MAX('DDD Model Calculations'!$D$20-AVERAGE('Weather Data'!F3380,'Weather Data'!F3382),0))</f>
        <v>15.5</v>
      </c>
      <c r="K3381">
        <f>IF(G3381&lt;&gt;"",MAX('DDD Model Calculations'!$D$20-'Weather Data'!G3381,0),MAX('DDD Model Calculations'!$D$20-AVERAGE('Weather Data'!G3380,'Weather Data'!G3382),0))</f>
        <v>20.799999952316284</v>
      </c>
      <c r="L3381" s="2">
        <f t="shared" si="260"/>
        <v>45019</v>
      </c>
      <c r="M3381">
        <f t="shared" si="261"/>
        <v>34742.400001771748</v>
      </c>
      <c r="N3381">
        <f t="shared" si="262"/>
        <v>36432.499990917742</v>
      </c>
      <c r="O3381">
        <f t="shared" si="263"/>
        <v>42043.400011859834</v>
      </c>
      <c r="P3381">
        <f t="shared" si="264"/>
        <v>52028.950003221631</v>
      </c>
    </row>
    <row r="3382" spans="1:16" x14ac:dyDescent="0.4">
      <c r="A3382" s="1">
        <v>2023</v>
      </c>
      <c r="B3382" s="1">
        <v>4</v>
      </c>
      <c r="C3382" s="1">
        <v>4</v>
      </c>
      <c r="D3382" s="1">
        <v>8.1999998092651367</v>
      </c>
      <c r="E3382" s="1">
        <v>9.3000001907348633</v>
      </c>
      <c r="F3382" s="1">
        <v>4</v>
      </c>
      <c r="G3382" s="1">
        <v>-6.3000001907348633</v>
      </c>
      <c r="H3382">
        <f>IF(D3382&lt;&gt;"",MAX('DDD Model Calculations'!$D$20-'Weather Data'!D3382,0),MAX('DDD Model Calculations'!$D$20-AVERAGE('Weather Data'!D3381,'Weather Data'!D3383),0))</f>
        <v>9.8000001907348633</v>
      </c>
      <c r="I3382">
        <f>IF(E3382&lt;&gt;"",MAX('DDD Model Calculations'!$D$20-'Weather Data'!E3382,0),MAX('DDD Model Calculations'!$D$20-AVERAGE('Weather Data'!E3381,'Weather Data'!E3383),0))</f>
        <v>8.6999998092651367</v>
      </c>
      <c r="J3382">
        <f>IF(F3382&lt;&gt;"",MAX('DDD Model Calculations'!$D$20-'Weather Data'!F3382,0),MAX('DDD Model Calculations'!$D$20-AVERAGE('Weather Data'!F3381,'Weather Data'!F3383),0))</f>
        <v>14</v>
      </c>
      <c r="K3382">
        <f>IF(G3382&lt;&gt;"",MAX('DDD Model Calculations'!$D$20-'Weather Data'!G3382,0),MAX('DDD Model Calculations'!$D$20-AVERAGE('Weather Data'!G3381,'Weather Data'!G3383),0))</f>
        <v>24.300000190734863</v>
      </c>
      <c r="L3382" s="2">
        <f t="shared" si="260"/>
        <v>45020</v>
      </c>
      <c r="M3382">
        <f t="shared" si="261"/>
        <v>34752.200001962483</v>
      </c>
      <c r="N3382">
        <f t="shared" si="262"/>
        <v>36441.199990727007</v>
      </c>
      <c r="O3382">
        <f t="shared" si="263"/>
        <v>42057.400011859834</v>
      </c>
      <c r="P3382">
        <f t="shared" si="264"/>
        <v>52053.250003412366</v>
      </c>
    </row>
    <row r="3383" spans="1:16" x14ac:dyDescent="0.4">
      <c r="A3383" s="1">
        <v>2023</v>
      </c>
      <c r="B3383" s="1">
        <v>4</v>
      </c>
      <c r="C3383" s="1">
        <v>5</v>
      </c>
      <c r="D3383" s="1">
        <v>9</v>
      </c>
      <c r="E3383" s="1">
        <v>11.30000019073486</v>
      </c>
      <c r="F3383" s="1">
        <v>-1.200000047683716</v>
      </c>
      <c r="G3383" s="1">
        <v>-1.5</v>
      </c>
      <c r="H3383">
        <f>IF(D3383&lt;&gt;"",MAX('DDD Model Calculations'!$D$20-'Weather Data'!D3383,0),MAX('DDD Model Calculations'!$D$20-AVERAGE('Weather Data'!D3382,'Weather Data'!D3384),0))</f>
        <v>9</v>
      </c>
      <c r="I3383">
        <f>IF(E3383&lt;&gt;"",MAX('DDD Model Calculations'!$D$20-'Weather Data'!E3383,0),MAX('DDD Model Calculations'!$D$20-AVERAGE('Weather Data'!E3382,'Weather Data'!E3384),0))</f>
        <v>6.6999998092651403</v>
      </c>
      <c r="J3383">
        <f>IF(F3383&lt;&gt;"",MAX('DDD Model Calculations'!$D$20-'Weather Data'!F3383,0),MAX('DDD Model Calculations'!$D$20-AVERAGE('Weather Data'!F3382,'Weather Data'!F3384),0))</f>
        <v>19.200000047683716</v>
      </c>
      <c r="K3383">
        <f>IF(G3383&lt;&gt;"",MAX('DDD Model Calculations'!$D$20-'Weather Data'!G3383,0),MAX('DDD Model Calculations'!$D$20-AVERAGE('Weather Data'!G3382,'Weather Data'!G3384),0))</f>
        <v>19.5</v>
      </c>
      <c r="L3383" s="2">
        <f t="shared" si="260"/>
        <v>45021</v>
      </c>
      <c r="M3383">
        <f t="shared" si="261"/>
        <v>34761.200001962483</v>
      </c>
      <c r="N3383">
        <f t="shared" si="262"/>
        <v>36447.899990536273</v>
      </c>
      <c r="O3383">
        <f t="shared" si="263"/>
        <v>42076.600011907518</v>
      </c>
      <c r="P3383">
        <f t="shared" si="264"/>
        <v>52072.750003412366</v>
      </c>
    </row>
    <row r="3384" spans="1:16" x14ac:dyDescent="0.4">
      <c r="A3384" s="1">
        <v>2023</v>
      </c>
      <c r="B3384" s="1">
        <v>4</v>
      </c>
      <c r="C3384" s="1">
        <v>6</v>
      </c>
      <c r="D3384" s="1">
        <v>9.1000003814697266</v>
      </c>
      <c r="E3384" s="1">
        <v>7.4000000953674316</v>
      </c>
      <c r="F3384" s="1">
        <v>4.6999998092651367</v>
      </c>
      <c r="G3384" s="1">
        <v>-5.9000000953674316</v>
      </c>
      <c r="H3384">
        <f>IF(D3384&lt;&gt;"",MAX('DDD Model Calculations'!$D$20-'Weather Data'!D3384,0),MAX('DDD Model Calculations'!$D$20-AVERAGE('Weather Data'!D3383,'Weather Data'!D3385),0))</f>
        <v>8.8999996185302734</v>
      </c>
      <c r="I3384">
        <f>IF(E3384&lt;&gt;"",MAX('DDD Model Calculations'!$D$20-'Weather Data'!E3384,0),MAX('DDD Model Calculations'!$D$20-AVERAGE('Weather Data'!E3383,'Weather Data'!E3385),0))</f>
        <v>10.599999904632568</v>
      </c>
      <c r="J3384">
        <f>IF(F3384&lt;&gt;"",MAX('DDD Model Calculations'!$D$20-'Weather Data'!F3384,0),MAX('DDD Model Calculations'!$D$20-AVERAGE('Weather Data'!F3383,'Weather Data'!F3385),0))</f>
        <v>13.300000190734863</v>
      </c>
      <c r="K3384">
        <f>IF(G3384&lt;&gt;"",MAX('DDD Model Calculations'!$D$20-'Weather Data'!G3384,0),MAX('DDD Model Calculations'!$D$20-AVERAGE('Weather Data'!G3383,'Weather Data'!G3385),0))</f>
        <v>23.900000095367432</v>
      </c>
      <c r="L3384" s="2">
        <f t="shared" si="260"/>
        <v>45022</v>
      </c>
      <c r="M3384">
        <f t="shared" si="261"/>
        <v>34770.100001581013</v>
      </c>
      <c r="N3384">
        <f t="shared" si="262"/>
        <v>36458.499990440905</v>
      </c>
      <c r="O3384">
        <f t="shared" si="263"/>
        <v>42089.900012098253</v>
      </c>
      <c r="P3384">
        <f t="shared" si="264"/>
        <v>52096.650003507733</v>
      </c>
    </row>
    <row r="3385" spans="1:16" x14ac:dyDescent="0.4">
      <c r="A3385" s="1">
        <v>2023</v>
      </c>
      <c r="B3385" s="1">
        <v>4</v>
      </c>
      <c r="C3385" s="1">
        <v>7</v>
      </c>
      <c r="D3385" s="1">
        <v>2.2999999523162842</v>
      </c>
      <c r="E3385" s="1">
        <v>0.89999997615814209</v>
      </c>
      <c r="F3385" s="1">
        <v>-0.5</v>
      </c>
      <c r="G3385" s="1">
        <v>-6.4000000953674316</v>
      </c>
      <c r="H3385">
        <f>IF(D3385&lt;&gt;"",MAX('DDD Model Calculations'!$D$20-'Weather Data'!D3385,0),MAX('DDD Model Calculations'!$D$20-AVERAGE('Weather Data'!D3384,'Weather Data'!D3386),0))</f>
        <v>15.700000047683716</v>
      </c>
      <c r="I3385">
        <f>IF(E3385&lt;&gt;"",MAX('DDD Model Calculations'!$D$20-'Weather Data'!E3385,0),MAX('DDD Model Calculations'!$D$20-AVERAGE('Weather Data'!E3384,'Weather Data'!E3386),0))</f>
        <v>17.100000023841858</v>
      </c>
      <c r="J3385">
        <f>IF(F3385&lt;&gt;"",MAX('DDD Model Calculations'!$D$20-'Weather Data'!F3385,0),MAX('DDD Model Calculations'!$D$20-AVERAGE('Weather Data'!F3384,'Weather Data'!F3386),0))</f>
        <v>18.5</v>
      </c>
      <c r="K3385">
        <f>IF(G3385&lt;&gt;"",MAX('DDD Model Calculations'!$D$20-'Weather Data'!G3385,0),MAX('DDD Model Calculations'!$D$20-AVERAGE('Weather Data'!G3384,'Weather Data'!G3386),0))</f>
        <v>24.400000095367432</v>
      </c>
      <c r="L3385" s="2">
        <f t="shared" si="260"/>
        <v>45023</v>
      </c>
      <c r="M3385">
        <f t="shared" si="261"/>
        <v>34785.800001628697</v>
      </c>
      <c r="N3385">
        <f t="shared" si="262"/>
        <v>36475.599990464747</v>
      </c>
      <c r="O3385">
        <f t="shared" si="263"/>
        <v>42108.400012098253</v>
      </c>
      <c r="P3385">
        <f t="shared" si="264"/>
        <v>52121.050003603101</v>
      </c>
    </row>
    <row r="3386" spans="1:16" x14ac:dyDescent="0.4">
      <c r="A3386" s="1">
        <v>2023</v>
      </c>
      <c r="B3386" s="1">
        <v>4</v>
      </c>
      <c r="C3386" s="1">
        <v>8</v>
      </c>
      <c r="D3386" s="1">
        <v>1.299999952316284</v>
      </c>
      <c r="E3386" s="1">
        <v>2.2000000476837158</v>
      </c>
      <c r="F3386" s="1">
        <v>-0.60000002384185791</v>
      </c>
      <c r="G3386" s="1">
        <v>-5.1999998092651367</v>
      </c>
      <c r="H3386">
        <f>IF(D3386&lt;&gt;"",MAX('DDD Model Calculations'!$D$20-'Weather Data'!D3386,0),MAX('DDD Model Calculations'!$D$20-AVERAGE('Weather Data'!D3385,'Weather Data'!D3387),0))</f>
        <v>16.700000047683716</v>
      </c>
      <c r="I3386">
        <f>IF(E3386&lt;&gt;"",MAX('DDD Model Calculations'!$D$20-'Weather Data'!E3386,0),MAX('DDD Model Calculations'!$D$20-AVERAGE('Weather Data'!E3385,'Weather Data'!E3387),0))</f>
        <v>15.799999952316284</v>
      </c>
      <c r="J3386">
        <f>IF(F3386&lt;&gt;"",MAX('DDD Model Calculations'!$D$20-'Weather Data'!F3386,0),MAX('DDD Model Calculations'!$D$20-AVERAGE('Weather Data'!F3385,'Weather Data'!F3387),0))</f>
        <v>18.600000023841858</v>
      </c>
      <c r="K3386">
        <f>IF(G3386&lt;&gt;"",MAX('DDD Model Calculations'!$D$20-'Weather Data'!G3386,0),MAX('DDD Model Calculations'!$D$20-AVERAGE('Weather Data'!G3385,'Weather Data'!G3387),0))</f>
        <v>23.199999809265137</v>
      </c>
      <c r="L3386" s="2">
        <f t="shared" si="260"/>
        <v>45024</v>
      </c>
      <c r="M3386">
        <f t="shared" si="261"/>
        <v>34802.500001676381</v>
      </c>
      <c r="N3386">
        <f t="shared" si="262"/>
        <v>36491.399990417063</v>
      </c>
      <c r="O3386">
        <f t="shared" si="263"/>
        <v>42127.000012122095</v>
      </c>
      <c r="P3386">
        <f t="shared" si="264"/>
        <v>52144.250003412366</v>
      </c>
    </row>
    <row r="3387" spans="1:16" x14ac:dyDescent="0.4">
      <c r="A3387" s="1">
        <v>2023</v>
      </c>
      <c r="B3387" s="1">
        <v>4</v>
      </c>
      <c r="C3387" s="1">
        <v>9</v>
      </c>
      <c r="D3387" s="1">
        <v>4.8000001907348633</v>
      </c>
      <c r="E3387" s="1">
        <v>6.3000001907348633</v>
      </c>
      <c r="F3387" s="1">
        <v>2.9000000953674321</v>
      </c>
      <c r="G3387" s="1">
        <v>2.5</v>
      </c>
      <c r="H3387">
        <f>IF(D3387&lt;&gt;"",MAX('DDD Model Calculations'!$D$20-'Weather Data'!D3387,0),MAX('DDD Model Calculations'!$D$20-AVERAGE('Weather Data'!D3386,'Weather Data'!D3388),0))</f>
        <v>13.199999809265137</v>
      </c>
      <c r="I3387">
        <f>IF(E3387&lt;&gt;"",MAX('DDD Model Calculations'!$D$20-'Weather Data'!E3387,0),MAX('DDD Model Calculations'!$D$20-AVERAGE('Weather Data'!E3386,'Weather Data'!E3388),0))</f>
        <v>11.699999809265137</v>
      </c>
      <c r="J3387">
        <f>IF(F3387&lt;&gt;"",MAX('DDD Model Calculations'!$D$20-'Weather Data'!F3387,0),MAX('DDD Model Calculations'!$D$20-AVERAGE('Weather Data'!F3386,'Weather Data'!F3388),0))</f>
        <v>15.099999904632568</v>
      </c>
      <c r="K3387">
        <f>IF(G3387&lt;&gt;"",MAX('DDD Model Calculations'!$D$20-'Weather Data'!G3387,0),MAX('DDD Model Calculations'!$D$20-AVERAGE('Weather Data'!G3386,'Weather Data'!G3388),0))</f>
        <v>15.5</v>
      </c>
      <c r="L3387" s="2">
        <f t="shared" si="260"/>
        <v>45025</v>
      </c>
      <c r="M3387">
        <f t="shared" si="261"/>
        <v>34815.700001485646</v>
      </c>
      <c r="N3387">
        <f t="shared" si="262"/>
        <v>36503.099990226328</v>
      </c>
      <c r="O3387">
        <f t="shared" si="263"/>
        <v>42142.100012026727</v>
      </c>
      <c r="P3387">
        <f t="shared" si="264"/>
        <v>52159.750003412366</v>
      </c>
    </row>
    <row r="3388" spans="1:16" x14ac:dyDescent="0.4">
      <c r="A3388" s="1">
        <v>2023</v>
      </c>
      <c r="B3388" s="1">
        <v>4</v>
      </c>
      <c r="C3388" s="1">
        <v>10</v>
      </c>
      <c r="D3388" s="1">
        <v>11</v>
      </c>
      <c r="E3388" s="1">
        <v>8.6000003814697266</v>
      </c>
      <c r="F3388" s="1">
        <v>9.1000003814697266</v>
      </c>
      <c r="G3388" s="1">
        <v>7.8000001907348633</v>
      </c>
      <c r="H3388">
        <f>IF(D3388&lt;&gt;"",MAX('DDD Model Calculations'!$D$20-'Weather Data'!D3388,0),MAX('DDD Model Calculations'!$D$20-AVERAGE('Weather Data'!D3387,'Weather Data'!D3389),0))</f>
        <v>7</v>
      </c>
      <c r="I3388">
        <f>IF(E3388&lt;&gt;"",MAX('DDD Model Calculations'!$D$20-'Weather Data'!E3388,0),MAX('DDD Model Calculations'!$D$20-AVERAGE('Weather Data'!E3387,'Weather Data'!E3389),0))</f>
        <v>9.3999996185302734</v>
      </c>
      <c r="J3388">
        <f>IF(F3388&lt;&gt;"",MAX('DDD Model Calculations'!$D$20-'Weather Data'!F3388,0),MAX('DDD Model Calculations'!$D$20-AVERAGE('Weather Data'!F3387,'Weather Data'!F3389),0))</f>
        <v>8.8999996185302734</v>
      </c>
      <c r="K3388">
        <f>IF(G3388&lt;&gt;"",MAX('DDD Model Calculations'!$D$20-'Weather Data'!G3388,0),MAX('DDD Model Calculations'!$D$20-AVERAGE('Weather Data'!G3387,'Weather Data'!G3389),0))</f>
        <v>10.199999809265137</v>
      </c>
      <c r="L3388" s="2">
        <f t="shared" si="260"/>
        <v>45026</v>
      </c>
      <c r="M3388">
        <f t="shared" si="261"/>
        <v>34822.700001485646</v>
      </c>
      <c r="N3388">
        <f t="shared" si="262"/>
        <v>36512.499989844859</v>
      </c>
      <c r="O3388">
        <f t="shared" si="263"/>
        <v>42151.000011645257</v>
      </c>
      <c r="P3388">
        <f t="shared" si="264"/>
        <v>52169.950003221631</v>
      </c>
    </row>
    <row r="3389" spans="1:16" x14ac:dyDescent="0.4">
      <c r="A3389" s="1">
        <v>2023</v>
      </c>
      <c r="B3389" s="1">
        <v>4</v>
      </c>
      <c r="C3389" s="1">
        <v>11</v>
      </c>
      <c r="D3389" s="1">
        <v>15.80000019073486</v>
      </c>
      <c r="E3389" s="1">
        <v>13.89999961853027</v>
      </c>
      <c r="F3389" s="1">
        <v>14.60000038146973</v>
      </c>
      <c r="G3389" s="1">
        <v>9.3999996185302734</v>
      </c>
      <c r="H3389">
        <f>IF(D3389&lt;&gt;"",MAX('DDD Model Calculations'!$D$20-'Weather Data'!D3389,0),MAX('DDD Model Calculations'!$D$20-AVERAGE('Weather Data'!D3388,'Weather Data'!D3390),0))</f>
        <v>2.1999998092651403</v>
      </c>
      <c r="I3389">
        <f>IF(E3389&lt;&gt;"",MAX('DDD Model Calculations'!$D$20-'Weather Data'!E3389,0),MAX('DDD Model Calculations'!$D$20-AVERAGE('Weather Data'!E3388,'Weather Data'!E3390),0))</f>
        <v>4.1000003814697301</v>
      </c>
      <c r="J3389">
        <f>IF(F3389&lt;&gt;"",MAX('DDD Model Calculations'!$D$20-'Weather Data'!F3389,0),MAX('DDD Model Calculations'!$D$20-AVERAGE('Weather Data'!F3388,'Weather Data'!F3390),0))</f>
        <v>3.3999996185302699</v>
      </c>
      <c r="K3389">
        <f>IF(G3389&lt;&gt;"",MAX('DDD Model Calculations'!$D$20-'Weather Data'!G3389,0),MAX('DDD Model Calculations'!$D$20-AVERAGE('Weather Data'!G3388,'Weather Data'!G3390),0))</f>
        <v>8.6000003814697266</v>
      </c>
      <c r="L3389" s="2">
        <f t="shared" si="260"/>
        <v>45027</v>
      </c>
      <c r="M3389">
        <f t="shared" si="261"/>
        <v>34824.900001294911</v>
      </c>
      <c r="N3389">
        <f t="shared" si="262"/>
        <v>36516.599990226328</v>
      </c>
      <c r="O3389">
        <f t="shared" si="263"/>
        <v>42154.400011263788</v>
      </c>
      <c r="P3389">
        <f t="shared" si="264"/>
        <v>52178.550003603101</v>
      </c>
    </row>
    <row r="3390" spans="1:16" x14ac:dyDescent="0.4">
      <c r="A3390" s="1">
        <v>2023</v>
      </c>
      <c r="B3390" s="1">
        <v>4</v>
      </c>
      <c r="C3390" s="1">
        <v>12</v>
      </c>
      <c r="D3390" s="1">
        <v>19.29999923706055</v>
      </c>
      <c r="E3390" s="1">
        <v>19</v>
      </c>
      <c r="F3390" s="1">
        <v>13.19999980926514</v>
      </c>
      <c r="G3390" s="1">
        <v>7.1999998092651367</v>
      </c>
      <c r="H3390">
        <f>IF(D3390&lt;&gt;"",MAX('DDD Model Calculations'!$D$20-'Weather Data'!D3390,0),MAX('DDD Model Calculations'!$D$20-AVERAGE('Weather Data'!D3389,'Weather Data'!D3391),0))</f>
        <v>0</v>
      </c>
      <c r="I3390">
        <f>IF(E3390&lt;&gt;"",MAX('DDD Model Calculations'!$D$20-'Weather Data'!E3390,0),MAX('DDD Model Calculations'!$D$20-AVERAGE('Weather Data'!E3389,'Weather Data'!E3391),0))</f>
        <v>0</v>
      </c>
      <c r="J3390">
        <f>IF(F3390&lt;&gt;"",MAX('DDD Model Calculations'!$D$20-'Weather Data'!F3390,0),MAX('DDD Model Calculations'!$D$20-AVERAGE('Weather Data'!F3389,'Weather Data'!F3391),0))</f>
        <v>4.8000001907348597</v>
      </c>
      <c r="K3390">
        <f>IF(G3390&lt;&gt;"",MAX('DDD Model Calculations'!$D$20-'Weather Data'!G3390,0),MAX('DDD Model Calculations'!$D$20-AVERAGE('Weather Data'!G3389,'Weather Data'!G3391),0))</f>
        <v>10.800000190734863</v>
      </c>
      <c r="L3390" s="2">
        <f t="shared" si="260"/>
        <v>45028</v>
      </c>
      <c r="M3390">
        <f t="shared" si="261"/>
        <v>34824.900001294911</v>
      </c>
      <c r="N3390">
        <f t="shared" si="262"/>
        <v>36516.599990226328</v>
      </c>
      <c r="O3390">
        <f t="shared" si="263"/>
        <v>42159.200011454523</v>
      </c>
      <c r="P3390">
        <f t="shared" si="264"/>
        <v>52189.350003793836</v>
      </c>
    </row>
    <row r="3391" spans="1:16" x14ac:dyDescent="0.4">
      <c r="A3391" s="1">
        <v>2023</v>
      </c>
      <c r="B3391" s="1">
        <v>4</v>
      </c>
      <c r="C3391" s="1">
        <v>13</v>
      </c>
      <c r="D3391" s="1">
        <v>21.39999961853027</v>
      </c>
      <c r="E3391" s="1">
        <v>19.5</v>
      </c>
      <c r="F3391" s="1">
        <v>17</v>
      </c>
      <c r="G3391" s="1">
        <v>5.4000000953674316</v>
      </c>
      <c r="H3391">
        <f>IF(D3391&lt;&gt;"",MAX('DDD Model Calculations'!$D$20-'Weather Data'!D3391,0),MAX('DDD Model Calculations'!$D$20-AVERAGE('Weather Data'!D3390,'Weather Data'!D3392),0))</f>
        <v>0</v>
      </c>
      <c r="I3391">
        <f>IF(E3391&lt;&gt;"",MAX('DDD Model Calculations'!$D$20-'Weather Data'!E3391,0),MAX('DDD Model Calculations'!$D$20-AVERAGE('Weather Data'!E3390,'Weather Data'!E3392),0))</f>
        <v>0</v>
      </c>
      <c r="J3391">
        <f>IF(F3391&lt;&gt;"",MAX('DDD Model Calculations'!$D$20-'Weather Data'!F3391,0),MAX('DDD Model Calculations'!$D$20-AVERAGE('Weather Data'!F3390,'Weather Data'!F3392),0))</f>
        <v>1</v>
      </c>
      <c r="K3391">
        <f>IF(G3391&lt;&gt;"",MAX('DDD Model Calculations'!$D$20-'Weather Data'!G3391,0),MAX('DDD Model Calculations'!$D$20-AVERAGE('Weather Data'!G3390,'Weather Data'!G3392),0))</f>
        <v>12.599999904632568</v>
      </c>
      <c r="L3391" s="2">
        <f t="shared" si="260"/>
        <v>45029</v>
      </c>
      <c r="M3391">
        <f t="shared" si="261"/>
        <v>34824.900001294911</v>
      </c>
      <c r="N3391">
        <f t="shared" si="262"/>
        <v>36516.599990226328</v>
      </c>
      <c r="O3391">
        <f t="shared" si="263"/>
        <v>42160.200011454523</v>
      </c>
      <c r="P3391">
        <f t="shared" si="264"/>
        <v>52201.950003698468</v>
      </c>
    </row>
    <row r="3392" spans="1:16" x14ac:dyDescent="0.4">
      <c r="A3392" s="1">
        <v>2023</v>
      </c>
      <c r="B3392" s="1">
        <v>4</v>
      </c>
      <c r="C3392" s="1">
        <v>14</v>
      </c>
      <c r="D3392" s="1">
        <v>20</v>
      </c>
      <c r="E3392" s="1">
        <v>17.5</v>
      </c>
      <c r="F3392" s="1">
        <v>16.20000076293945</v>
      </c>
      <c r="G3392" s="1">
        <v>7.0999999046325684</v>
      </c>
      <c r="H3392">
        <f>IF(D3392&lt;&gt;"",MAX('DDD Model Calculations'!$D$20-'Weather Data'!D3392,0),MAX('DDD Model Calculations'!$D$20-AVERAGE('Weather Data'!D3391,'Weather Data'!D3393),0))</f>
        <v>0</v>
      </c>
      <c r="I3392">
        <f>IF(E3392&lt;&gt;"",MAX('DDD Model Calculations'!$D$20-'Weather Data'!E3392,0),MAX('DDD Model Calculations'!$D$20-AVERAGE('Weather Data'!E3391,'Weather Data'!E3393),0))</f>
        <v>0.5</v>
      </c>
      <c r="J3392">
        <f>IF(F3392&lt;&gt;"",MAX('DDD Model Calculations'!$D$20-'Weather Data'!F3392,0),MAX('DDD Model Calculations'!$D$20-AVERAGE('Weather Data'!F3391,'Weather Data'!F3393),0))</f>
        <v>1.7999992370605504</v>
      </c>
      <c r="K3392">
        <f>IF(G3392&lt;&gt;"",MAX('DDD Model Calculations'!$D$20-'Weather Data'!G3392,0),MAX('DDD Model Calculations'!$D$20-AVERAGE('Weather Data'!G3391,'Weather Data'!G3393),0))</f>
        <v>10.900000095367432</v>
      </c>
      <c r="L3392" s="2">
        <f t="shared" si="260"/>
        <v>45030</v>
      </c>
      <c r="M3392">
        <f t="shared" si="261"/>
        <v>34824.900001294911</v>
      </c>
      <c r="N3392">
        <f t="shared" si="262"/>
        <v>36517.099990226328</v>
      </c>
      <c r="O3392">
        <f t="shared" si="263"/>
        <v>42162.000010691583</v>
      </c>
      <c r="P3392">
        <f t="shared" si="264"/>
        <v>52212.850003793836</v>
      </c>
    </row>
    <row r="3393" spans="1:16" x14ac:dyDescent="0.4">
      <c r="A3393" s="1">
        <v>2023</v>
      </c>
      <c r="B3393" s="1">
        <v>4</v>
      </c>
      <c r="C3393" s="1">
        <v>15</v>
      </c>
      <c r="D3393" s="1">
        <v>18.39999961853027</v>
      </c>
      <c r="E3393" s="1">
        <v>18.10000038146973</v>
      </c>
      <c r="F3393" s="1">
        <v>15.39999961853027</v>
      </c>
      <c r="G3393" s="1">
        <v>7</v>
      </c>
      <c r="H3393">
        <f>IF(D3393&lt;&gt;"",MAX('DDD Model Calculations'!$D$20-'Weather Data'!D3393,0),MAX('DDD Model Calculations'!$D$20-AVERAGE('Weather Data'!D3392,'Weather Data'!D3394),0))</f>
        <v>0</v>
      </c>
      <c r="I3393">
        <f>IF(E3393&lt;&gt;"",MAX('DDD Model Calculations'!$D$20-'Weather Data'!E3393,0),MAX('DDD Model Calculations'!$D$20-AVERAGE('Weather Data'!E3392,'Weather Data'!E3394),0))</f>
        <v>0</v>
      </c>
      <c r="J3393">
        <f>IF(F3393&lt;&gt;"",MAX('DDD Model Calculations'!$D$20-'Weather Data'!F3393,0),MAX('DDD Model Calculations'!$D$20-AVERAGE('Weather Data'!F3392,'Weather Data'!F3394),0))</f>
        <v>2.6000003814697301</v>
      </c>
      <c r="K3393">
        <f>IF(G3393&lt;&gt;"",MAX('DDD Model Calculations'!$D$20-'Weather Data'!G3393,0),MAX('DDD Model Calculations'!$D$20-AVERAGE('Weather Data'!G3392,'Weather Data'!G3394),0))</f>
        <v>11</v>
      </c>
      <c r="L3393" s="2">
        <f t="shared" si="260"/>
        <v>45031</v>
      </c>
      <c r="M3393">
        <f t="shared" si="261"/>
        <v>34824.900001294911</v>
      </c>
      <c r="N3393">
        <f t="shared" si="262"/>
        <v>36517.099990226328</v>
      </c>
      <c r="O3393">
        <f t="shared" si="263"/>
        <v>42164.600011073053</v>
      </c>
      <c r="P3393">
        <f t="shared" si="264"/>
        <v>52223.850003793836</v>
      </c>
    </row>
    <row r="3394" spans="1:16" x14ac:dyDescent="0.4">
      <c r="A3394" s="1">
        <v>2023</v>
      </c>
      <c r="B3394" s="1">
        <v>4</v>
      </c>
      <c r="C3394" s="1">
        <v>16</v>
      </c>
      <c r="D3394" s="1">
        <v>17</v>
      </c>
      <c r="E3394" s="1">
        <v>16.5</v>
      </c>
      <c r="F3394" s="1">
        <v>17.60000038146973</v>
      </c>
      <c r="G3394" s="1">
        <v>-1</v>
      </c>
      <c r="H3394">
        <f>IF(D3394&lt;&gt;"",MAX('DDD Model Calculations'!$D$20-'Weather Data'!D3394,0),MAX('DDD Model Calculations'!$D$20-AVERAGE('Weather Data'!D3393,'Weather Data'!D3395),0))</f>
        <v>1</v>
      </c>
      <c r="I3394">
        <f>IF(E3394&lt;&gt;"",MAX('DDD Model Calculations'!$D$20-'Weather Data'!E3394,0),MAX('DDD Model Calculations'!$D$20-AVERAGE('Weather Data'!E3393,'Weather Data'!E3395),0))</f>
        <v>1.5</v>
      </c>
      <c r="J3394">
        <f>IF(F3394&lt;&gt;"",MAX('DDD Model Calculations'!$D$20-'Weather Data'!F3394,0),MAX('DDD Model Calculations'!$D$20-AVERAGE('Weather Data'!F3393,'Weather Data'!F3395),0))</f>
        <v>0.39999961853026988</v>
      </c>
      <c r="K3394">
        <f>IF(G3394&lt;&gt;"",MAX('DDD Model Calculations'!$D$20-'Weather Data'!G3394,0),MAX('DDD Model Calculations'!$D$20-AVERAGE('Weather Data'!G3393,'Weather Data'!G3395),0))</f>
        <v>19</v>
      </c>
      <c r="L3394" s="2">
        <f t="shared" ref="L3394:L3457" si="265">DATE(A3394,B3394,C3394)</f>
        <v>45032</v>
      </c>
      <c r="M3394">
        <f t="shared" si="261"/>
        <v>34825.900001294911</v>
      </c>
      <c r="N3394">
        <f t="shared" si="262"/>
        <v>36518.599990226328</v>
      </c>
      <c r="O3394">
        <f t="shared" si="263"/>
        <v>42165.000010691583</v>
      </c>
      <c r="P3394">
        <f t="shared" si="264"/>
        <v>52242.850003793836</v>
      </c>
    </row>
    <row r="3395" spans="1:16" x14ac:dyDescent="0.4">
      <c r="A3395" s="1">
        <v>2023</v>
      </c>
      <c r="B3395" s="1">
        <v>4</v>
      </c>
      <c r="C3395" s="1">
        <v>17</v>
      </c>
      <c r="D3395" s="1">
        <v>5.8000001907348633</v>
      </c>
      <c r="E3395" s="1">
        <v>3.7999999523162842</v>
      </c>
      <c r="F3395" s="1">
        <v>9.5</v>
      </c>
      <c r="G3395" s="1">
        <v>-3.2000000476837158</v>
      </c>
      <c r="H3395">
        <f>IF(D3395&lt;&gt;"",MAX('DDD Model Calculations'!$D$20-'Weather Data'!D3395,0),MAX('DDD Model Calculations'!$D$20-AVERAGE('Weather Data'!D3394,'Weather Data'!D3396),0))</f>
        <v>12.199999809265137</v>
      </c>
      <c r="I3395">
        <f>IF(E3395&lt;&gt;"",MAX('DDD Model Calculations'!$D$20-'Weather Data'!E3395,0),MAX('DDD Model Calculations'!$D$20-AVERAGE('Weather Data'!E3394,'Weather Data'!E3396),0))</f>
        <v>14.200000047683716</v>
      </c>
      <c r="J3395">
        <f>IF(F3395&lt;&gt;"",MAX('DDD Model Calculations'!$D$20-'Weather Data'!F3395,0),MAX('DDD Model Calculations'!$D$20-AVERAGE('Weather Data'!F3394,'Weather Data'!F3396),0))</f>
        <v>8.5</v>
      </c>
      <c r="K3395">
        <f>IF(G3395&lt;&gt;"",MAX('DDD Model Calculations'!$D$20-'Weather Data'!G3395,0),MAX('DDD Model Calculations'!$D$20-AVERAGE('Weather Data'!G3394,'Weather Data'!G3396),0))</f>
        <v>21.200000047683716</v>
      </c>
      <c r="L3395" s="2">
        <f t="shared" si="265"/>
        <v>45033</v>
      </c>
      <c r="M3395">
        <f t="shared" ref="M3395:M3458" si="266">M3394+H3395</f>
        <v>34838.100001104176</v>
      </c>
      <c r="N3395">
        <f t="shared" ref="N3395:N3458" si="267">N3394+I3395</f>
        <v>36532.799990274012</v>
      </c>
      <c r="O3395">
        <f t="shared" ref="O3395:O3458" si="268">O3394+J3395</f>
        <v>42173.500010691583</v>
      </c>
      <c r="P3395">
        <f t="shared" ref="P3395:P3458" si="269">P3394+K3395</f>
        <v>52264.050003841519</v>
      </c>
    </row>
    <row r="3396" spans="1:16" x14ac:dyDescent="0.4">
      <c r="A3396" s="1">
        <v>2023</v>
      </c>
      <c r="B3396" s="1">
        <v>4</v>
      </c>
      <c r="C3396" s="1">
        <v>18</v>
      </c>
      <c r="D3396" s="1">
        <v>3.0999999046325679</v>
      </c>
      <c r="E3396" s="1">
        <v>1.3999999761581421</v>
      </c>
      <c r="F3396" s="1">
        <v>3.9000000953674321</v>
      </c>
      <c r="G3396" s="1">
        <v>0.60000002384185791</v>
      </c>
      <c r="H3396">
        <f>IF(D3396&lt;&gt;"",MAX('DDD Model Calculations'!$D$20-'Weather Data'!D3396,0),MAX('DDD Model Calculations'!$D$20-AVERAGE('Weather Data'!D3395,'Weather Data'!D3397),0))</f>
        <v>14.900000095367432</v>
      </c>
      <c r="I3396">
        <f>IF(E3396&lt;&gt;"",MAX('DDD Model Calculations'!$D$20-'Weather Data'!E3396,0),MAX('DDD Model Calculations'!$D$20-AVERAGE('Weather Data'!E3395,'Weather Data'!E3397),0))</f>
        <v>16.600000023841858</v>
      </c>
      <c r="J3396">
        <f>IF(F3396&lt;&gt;"",MAX('DDD Model Calculations'!$D$20-'Weather Data'!F3396,0),MAX('DDD Model Calculations'!$D$20-AVERAGE('Weather Data'!F3395,'Weather Data'!F3397),0))</f>
        <v>14.099999904632568</v>
      </c>
      <c r="K3396">
        <f>IF(G3396&lt;&gt;"",MAX('DDD Model Calculations'!$D$20-'Weather Data'!G3396,0),MAX('DDD Model Calculations'!$D$20-AVERAGE('Weather Data'!G3395,'Weather Data'!G3397),0))</f>
        <v>17.399999976158142</v>
      </c>
      <c r="L3396" s="2">
        <f t="shared" si="265"/>
        <v>45034</v>
      </c>
      <c r="M3396">
        <f t="shared" si="266"/>
        <v>34853.000001199543</v>
      </c>
      <c r="N3396">
        <f t="shared" si="267"/>
        <v>36549.399990297854</v>
      </c>
      <c r="O3396">
        <f t="shared" si="268"/>
        <v>42187.600010596216</v>
      </c>
      <c r="P3396">
        <f t="shared" si="269"/>
        <v>52281.450003817677</v>
      </c>
    </row>
    <row r="3397" spans="1:16" x14ac:dyDescent="0.4">
      <c r="A3397" s="1">
        <v>2023</v>
      </c>
      <c r="B3397" s="1">
        <v>4</v>
      </c>
      <c r="C3397" s="1">
        <v>19</v>
      </c>
      <c r="D3397" s="1">
        <v>5.1999998092651367</v>
      </c>
      <c r="E3397" s="1">
        <v>5.0999999046325684</v>
      </c>
      <c r="F3397" s="1">
        <v>2.4000000953674321</v>
      </c>
      <c r="G3397" s="1">
        <v>-0.5</v>
      </c>
      <c r="H3397">
        <f>IF(D3397&lt;&gt;"",MAX('DDD Model Calculations'!$D$20-'Weather Data'!D3397,0),MAX('DDD Model Calculations'!$D$20-AVERAGE('Weather Data'!D3396,'Weather Data'!D3398),0))</f>
        <v>12.800000190734863</v>
      </c>
      <c r="I3397">
        <f>IF(E3397&lt;&gt;"",MAX('DDD Model Calculations'!$D$20-'Weather Data'!E3397,0),MAX('DDD Model Calculations'!$D$20-AVERAGE('Weather Data'!E3396,'Weather Data'!E3398),0))</f>
        <v>12.900000095367432</v>
      </c>
      <c r="J3397">
        <f>IF(F3397&lt;&gt;"",MAX('DDD Model Calculations'!$D$20-'Weather Data'!F3397,0),MAX('DDD Model Calculations'!$D$20-AVERAGE('Weather Data'!F3396,'Weather Data'!F3398),0))</f>
        <v>15.599999904632568</v>
      </c>
      <c r="K3397">
        <f>IF(G3397&lt;&gt;"",MAX('DDD Model Calculations'!$D$20-'Weather Data'!G3397,0),MAX('DDD Model Calculations'!$D$20-AVERAGE('Weather Data'!G3396,'Weather Data'!G3398),0))</f>
        <v>18.5</v>
      </c>
      <c r="L3397" s="2">
        <f t="shared" si="265"/>
        <v>45035</v>
      </c>
      <c r="M3397">
        <f t="shared" si="266"/>
        <v>34865.800001390278</v>
      </c>
      <c r="N3397">
        <f t="shared" si="267"/>
        <v>36562.299990393221</v>
      </c>
      <c r="O3397">
        <f t="shared" si="268"/>
        <v>42203.200010500848</v>
      </c>
      <c r="P3397">
        <f t="shared" si="269"/>
        <v>52299.950003817677</v>
      </c>
    </row>
    <row r="3398" spans="1:16" x14ac:dyDescent="0.4">
      <c r="A3398" s="1">
        <v>2023</v>
      </c>
      <c r="B3398" s="1">
        <v>4</v>
      </c>
      <c r="C3398" s="1">
        <v>20</v>
      </c>
      <c r="D3398" s="1">
        <v>6.9000000953674316</v>
      </c>
      <c r="E3398" s="1">
        <v>10.39999961853027</v>
      </c>
      <c r="F3398" s="1">
        <v>5.4000000953674316</v>
      </c>
      <c r="G3398" s="1">
        <v>-0.30000001192092901</v>
      </c>
      <c r="H3398">
        <f>IF(D3398&lt;&gt;"",MAX('DDD Model Calculations'!$D$20-'Weather Data'!D3398,0),MAX('DDD Model Calculations'!$D$20-AVERAGE('Weather Data'!D3397,'Weather Data'!D3399),0))</f>
        <v>11.099999904632568</v>
      </c>
      <c r="I3398">
        <f>IF(E3398&lt;&gt;"",MAX('DDD Model Calculations'!$D$20-'Weather Data'!E3398,0),MAX('DDD Model Calculations'!$D$20-AVERAGE('Weather Data'!E3397,'Weather Data'!E3399),0))</f>
        <v>7.6000003814697301</v>
      </c>
      <c r="J3398">
        <f>IF(F3398&lt;&gt;"",MAX('DDD Model Calculations'!$D$20-'Weather Data'!F3398,0),MAX('DDD Model Calculations'!$D$20-AVERAGE('Weather Data'!F3397,'Weather Data'!F3399),0))</f>
        <v>12.599999904632568</v>
      </c>
      <c r="K3398">
        <f>IF(G3398&lt;&gt;"",MAX('DDD Model Calculations'!$D$20-'Weather Data'!G3398,0),MAX('DDD Model Calculations'!$D$20-AVERAGE('Weather Data'!G3397,'Weather Data'!G3399),0))</f>
        <v>18.300000011920929</v>
      </c>
      <c r="L3398" s="2">
        <f t="shared" si="265"/>
        <v>45036</v>
      </c>
      <c r="M3398">
        <f t="shared" si="266"/>
        <v>34876.900001294911</v>
      </c>
      <c r="N3398">
        <f t="shared" si="267"/>
        <v>36569.899990774691</v>
      </c>
      <c r="O3398">
        <f t="shared" si="268"/>
        <v>42215.800010405481</v>
      </c>
      <c r="P3398">
        <f t="shared" si="269"/>
        <v>52318.250003829598</v>
      </c>
    </row>
    <row r="3399" spans="1:16" x14ac:dyDescent="0.4">
      <c r="A3399" s="1">
        <v>2023</v>
      </c>
      <c r="B3399" s="1">
        <v>4</v>
      </c>
      <c r="C3399" s="1">
        <v>21</v>
      </c>
      <c r="D3399" s="1">
        <v>14</v>
      </c>
      <c r="E3399" s="1">
        <v>13</v>
      </c>
      <c r="F3399" s="1">
        <v>9.6999998092651367</v>
      </c>
      <c r="G3399" s="1">
        <v>2.2000000476837158</v>
      </c>
      <c r="H3399">
        <f>IF(D3399&lt;&gt;"",MAX('DDD Model Calculations'!$D$20-'Weather Data'!D3399,0),MAX('DDD Model Calculations'!$D$20-AVERAGE('Weather Data'!D3398,'Weather Data'!D3400),0))</f>
        <v>4</v>
      </c>
      <c r="I3399">
        <f>IF(E3399&lt;&gt;"",MAX('DDD Model Calculations'!$D$20-'Weather Data'!E3399,0),MAX('DDD Model Calculations'!$D$20-AVERAGE('Weather Data'!E3398,'Weather Data'!E3400),0))</f>
        <v>5</v>
      </c>
      <c r="J3399">
        <f>IF(F3399&lt;&gt;"",MAX('DDD Model Calculations'!$D$20-'Weather Data'!F3399,0),MAX('DDD Model Calculations'!$D$20-AVERAGE('Weather Data'!F3398,'Weather Data'!F3400),0))</f>
        <v>8.3000001907348633</v>
      </c>
      <c r="K3399">
        <f>IF(G3399&lt;&gt;"",MAX('DDD Model Calculations'!$D$20-'Weather Data'!G3399,0),MAX('DDD Model Calculations'!$D$20-AVERAGE('Weather Data'!G3398,'Weather Data'!G3400),0))</f>
        <v>15.799999952316284</v>
      </c>
      <c r="L3399" s="2">
        <f t="shared" si="265"/>
        <v>45037</v>
      </c>
      <c r="M3399">
        <f t="shared" si="266"/>
        <v>34880.900001294911</v>
      </c>
      <c r="N3399">
        <f t="shared" si="267"/>
        <v>36574.899990774691</v>
      </c>
      <c r="O3399">
        <f t="shared" si="268"/>
        <v>42224.100010596216</v>
      </c>
      <c r="P3399">
        <f t="shared" si="269"/>
        <v>52334.050003781915</v>
      </c>
    </row>
    <row r="3400" spans="1:16" x14ac:dyDescent="0.4">
      <c r="A3400" s="1">
        <v>2023</v>
      </c>
      <c r="B3400" s="1">
        <v>4</v>
      </c>
      <c r="C3400" s="1">
        <v>22</v>
      </c>
      <c r="D3400" s="1">
        <v>8.8999996185302734</v>
      </c>
      <c r="E3400" s="1">
        <v>7.9000000953674316</v>
      </c>
      <c r="F3400" s="1">
        <v>17.29999923706055</v>
      </c>
      <c r="G3400" s="1">
        <v>-1.700000047683716</v>
      </c>
      <c r="H3400">
        <f>IF(D3400&lt;&gt;"",MAX('DDD Model Calculations'!$D$20-'Weather Data'!D3400,0),MAX('DDD Model Calculations'!$D$20-AVERAGE('Weather Data'!D3399,'Weather Data'!D3401),0))</f>
        <v>9.1000003814697266</v>
      </c>
      <c r="I3400">
        <f>IF(E3400&lt;&gt;"",MAX('DDD Model Calculations'!$D$20-'Weather Data'!E3400,0),MAX('DDD Model Calculations'!$D$20-AVERAGE('Weather Data'!E3399,'Weather Data'!E3401),0))</f>
        <v>10.099999904632568</v>
      </c>
      <c r="J3400">
        <f>IF(F3400&lt;&gt;"",MAX('DDD Model Calculations'!$D$20-'Weather Data'!F3400,0),MAX('DDD Model Calculations'!$D$20-AVERAGE('Weather Data'!F3399,'Weather Data'!F3401),0))</f>
        <v>0.70000076293944957</v>
      </c>
      <c r="K3400">
        <f>IF(G3400&lt;&gt;"",MAX('DDD Model Calculations'!$D$20-'Weather Data'!G3400,0),MAX('DDD Model Calculations'!$D$20-AVERAGE('Weather Data'!G3399,'Weather Data'!G3401),0))</f>
        <v>19.700000047683716</v>
      </c>
      <c r="L3400" s="2">
        <f t="shared" si="265"/>
        <v>45038</v>
      </c>
      <c r="M3400">
        <f t="shared" si="266"/>
        <v>34890.000001676381</v>
      </c>
      <c r="N3400">
        <f t="shared" si="267"/>
        <v>36584.999990679324</v>
      </c>
      <c r="O3400">
        <f t="shared" si="268"/>
        <v>42224.800011359155</v>
      </c>
      <c r="P3400">
        <f t="shared" si="269"/>
        <v>52353.750003829598</v>
      </c>
    </row>
    <row r="3401" spans="1:16" x14ac:dyDescent="0.4">
      <c r="A3401" s="1">
        <v>2023</v>
      </c>
      <c r="B3401" s="1">
        <v>4</v>
      </c>
      <c r="C3401" s="1">
        <v>23</v>
      </c>
      <c r="D3401" s="1">
        <v>6</v>
      </c>
      <c r="E3401" s="1">
        <v>4.4000000953674316</v>
      </c>
      <c r="F3401" s="1">
        <v>9.1000003814697266</v>
      </c>
      <c r="G3401" s="1">
        <v>-3.5999999046325679</v>
      </c>
      <c r="H3401">
        <f>IF(D3401&lt;&gt;"",MAX('DDD Model Calculations'!$D$20-'Weather Data'!D3401,0),MAX('DDD Model Calculations'!$D$20-AVERAGE('Weather Data'!D3400,'Weather Data'!D3402),0))</f>
        <v>12</v>
      </c>
      <c r="I3401">
        <f>IF(E3401&lt;&gt;"",MAX('DDD Model Calculations'!$D$20-'Weather Data'!E3401,0),MAX('DDD Model Calculations'!$D$20-AVERAGE('Weather Data'!E3400,'Weather Data'!E3402),0))</f>
        <v>13.599999904632568</v>
      </c>
      <c r="J3401">
        <f>IF(F3401&lt;&gt;"",MAX('DDD Model Calculations'!$D$20-'Weather Data'!F3401,0),MAX('DDD Model Calculations'!$D$20-AVERAGE('Weather Data'!F3400,'Weather Data'!F3402),0))</f>
        <v>8.8999996185302734</v>
      </c>
      <c r="K3401">
        <f>IF(G3401&lt;&gt;"",MAX('DDD Model Calculations'!$D$20-'Weather Data'!G3401,0),MAX('DDD Model Calculations'!$D$20-AVERAGE('Weather Data'!G3400,'Weather Data'!G3402),0))</f>
        <v>21.599999904632568</v>
      </c>
      <c r="L3401" s="2">
        <f t="shared" si="265"/>
        <v>45039</v>
      </c>
      <c r="M3401">
        <f t="shared" si="266"/>
        <v>34902.000001676381</v>
      </c>
      <c r="N3401">
        <f t="shared" si="267"/>
        <v>36598.599990583956</v>
      </c>
      <c r="O3401">
        <f t="shared" si="268"/>
        <v>42233.700010977685</v>
      </c>
      <c r="P3401">
        <f t="shared" si="269"/>
        <v>52375.350003734231</v>
      </c>
    </row>
    <row r="3402" spans="1:16" x14ac:dyDescent="0.4">
      <c r="A3402" s="1">
        <v>2023</v>
      </c>
      <c r="B3402" s="1">
        <v>4</v>
      </c>
      <c r="C3402" s="1">
        <v>24</v>
      </c>
      <c r="D3402" s="1">
        <v>6.0999999046325684</v>
      </c>
      <c r="E3402" s="1">
        <v>3.5</v>
      </c>
      <c r="F3402" s="1">
        <v>6.6999998092651367</v>
      </c>
      <c r="G3402" s="1">
        <v>0.69999998807907104</v>
      </c>
      <c r="H3402">
        <f>IF(D3402&lt;&gt;"",MAX('DDD Model Calculations'!$D$20-'Weather Data'!D3402,0),MAX('DDD Model Calculations'!$D$20-AVERAGE('Weather Data'!D3401,'Weather Data'!D3403),0))</f>
        <v>11.900000095367432</v>
      </c>
      <c r="I3402">
        <f>IF(E3402&lt;&gt;"",MAX('DDD Model Calculations'!$D$20-'Weather Data'!E3402,0),MAX('DDD Model Calculations'!$D$20-AVERAGE('Weather Data'!E3401,'Weather Data'!E3403),0))</f>
        <v>14.5</v>
      </c>
      <c r="J3402">
        <f>IF(F3402&lt;&gt;"",MAX('DDD Model Calculations'!$D$20-'Weather Data'!F3402,0),MAX('DDD Model Calculations'!$D$20-AVERAGE('Weather Data'!F3401,'Weather Data'!F3403),0))</f>
        <v>11.300000190734863</v>
      </c>
      <c r="K3402">
        <f>IF(G3402&lt;&gt;"",MAX('DDD Model Calculations'!$D$20-'Weather Data'!G3402,0),MAX('DDD Model Calculations'!$D$20-AVERAGE('Weather Data'!G3401,'Weather Data'!G3403),0))</f>
        <v>17.300000011920929</v>
      </c>
      <c r="L3402" s="2">
        <f t="shared" si="265"/>
        <v>45040</v>
      </c>
      <c r="M3402">
        <f t="shared" si="266"/>
        <v>34913.900001771748</v>
      </c>
      <c r="N3402">
        <f t="shared" si="267"/>
        <v>36613.099990583956</v>
      </c>
      <c r="O3402">
        <f t="shared" si="268"/>
        <v>42245.00001116842</v>
      </c>
      <c r="P3402">
        <f t="shared" si="269"/>
        <v>52392.650003746152</v>
      </c>
    </row>
    <row r="3403" spans="1:16" x14ac:dyDescent="0.4">
      <c r="A3403" s="1">
        <v>2023</v>
      </c>
      <c r="B3403" s="1">
        <v>4</v>
      </c>
      <c r="C3403" s="1">
        <v>25</v>
      </c>
      <c r="D3403" s="1">
        <v>6.5</v>
      </c>
      <c r="E3403" s="1">
        <v>4.4000000953674316</v>
      </c>
      <c r="F3403" s="1">
        <v>5.5999999046325684</v>
      </c>
      <c r="G3403" s="1">
        <v>0.69999998807907104</v>
      </c>
      <c r="H3403">
        <f>IF(D3403&lt;&gt;"",MAX('DDD Model Calculations'!$D$20-'Weather Data'!D3403,0),MAX('DDD Model Calculations'!$D$20-AVERAGE('Weather Data'!D3402,'Weather Data'!D3404),0))</f>
        <v>11.5</v>
      </c>
      <c r="I3403">
        <f>IF(E3403&lt;&gt;"",MAX('DDD Model Calculations'!$D$20-'Weather Data'!E3403,0),MAX('DDD Model Calculations'!$D$20-AVERAGE('Weather Data'!E3402,'Weather Data'!E3404),0))</f>
        <v>13.599999904632568</v>
      </c>
      <c r="J3403">
        <f>IF(F3403&lt;&gt;"",MAX('DDD Model Calculations'!$D$20-'Weather Data'!F3403,0),MAX('DDD Model Calculations'!$D$20-AVERAGE('Weather Data'!F3402,'Weather Data'!F3404),0))</f>
        <v>12.400000095367432</v>
      </c>
      <c r="K3403">
        <f>IF(G3403&lt;&gt;"",MAX('DDD Model Calculations'!$D$20-'Weather Data'!G3403,0),MAX('DDD Model Calculations'!$D$20-AVERAGE('Weather Data'!G3402,'Weather Data'!G3404),0))</f>
        <v>17.300000011920929</v>
      </c>
      <c r="L3403" s="2">
        <f t="shared" si="265"/>
        <v>45041</v>
      </c>
      <c r="M3403">
        <f t="shared" si="266"/>
        <v>34925.400001771748</v>
      </c>
      <c r="N3403">
        <f t="shared" si="267"/>
        <v>36626.699990488589</v>
      </c>
      <c r="O3403">
        <f t="shared" si="268"/>
        <v>42257.400011263788</v>
      </c>
      <c r="P3403">
        <f t="shared" si="269"/>
        <v>52409.950003758073</v>
      </c>
    </row>
    <row r="3404" spans="1:16" x14ac:dyDescent="0.4">
      <c r="A3404" s="1">
        <v>2023</v>
      </c>
      <c r="B3404" s="1">
        <v>4</v>
      </c>
      <c r="C3404" s="1">
        <v>26</v>
      </c>
      <c r="D3404" s="1">
        <v>4.9000000953674316</v>
      </c>
      <c r="E3404" s="1">
        <v>4.8000001907348633</v>
      </c>
      <c r="F3404" s="1">
        <v>4.5</v>
      </c>
      <c r="G3404" s="1">
        <v>1.200000047683716</v>
      </c>
      <c r="H3404">
        <f>IF(D3404&lt;&gt;"",MAX('DDD Model Calculations'!$D$20-'Weather Data'!D3404,0),MAX('DDD Model Calculations'!$D$20-AVERAGE('Weather Data'!D3403,'Weather Data'!D3405),0))</f>
        <v>13.099999904632568</v>
      </c>
      <c r="I3404">
        <f>IF(E3404&lt;&gt;"",MAX('DDD Model Calculations'!$D$20-'Weather Data'!E3404,0),MAX('DDD Model Calculations'!$D$20-AVERAGE('Weather Data'!E3403,'Weather Data'!E3405),0))</f>
        <v>13.199999809265137</v>
      </c>
      <c r="J3404">
        <f>IF(F3404&lt;&gt;"",MAX('DDD Model Calculations'!$D$20-'Weather Data'!F3404,0),MAX('DDD Model Calculations'!$D$20-AVERAGE('Weather Data'!F3403,'Weather Data'!F3405),0))</f>
        <v>13.5</v>
      </c>
      <c r="K3404">
        <f>IF(G3404&lt;&gt;"",MAX('DDD Model Calculations'!$D$20-'Weather Data'!G3404,0),MAX('DDD Model Calculations'!$D$20-AVERAGE('Weather Data'!G3403,'Weather Data'!G3405),0))</f>
        <v>16.799999952316284</v>
      </c>
      <c r="L3404" s="2">
        <f t="shared" si="265"/>
        <v>45042</v>
      </c>
      <c r="M3404">
        <f t="shared" si="266"/>
        <v>34938.500001676381</v>
      </c>
      <c r="N3404">
        <f t="shared" si="267"/>
        <v>36639.899990297854</v>
      </c>
      <c r="O3404">
        <f t="shared" si="268"/>
        <v>42270.900011263788</v>
      </c>
      <c r="P3404">
        <f t="shared" si="269"/>
        <v>52426.750003710389</v>
      </c>
    </row>
    <row r="3405" spans="1:16" x14ac:dyDescent="0.4">
      <c r="A3405" s="1">
        <v>2023</v>
      </c>
      <c r="B3405" s="1">
        <v>4</v>
      </c>
      <c r="C3405" s="1">
        <v>27</v>
      </c>
      <c r="D3405" s="1">
        <v>6.3000001907348633</v>
      </c>
      <c r="E3405" s="1">
        <v>6.6999998092651367</v>
      </c>
      <c r="F3405" s="1">
        <v>7.9000000953674316</v>
      </c>
      <c r="G3405" s="1">
        <v>5.3000001907348633</v>
      </c>
      <c r="H3405">
        <f>IF(D3405&lt;&gt;"",MAX('DDD Model Calculations'!$D$20-'Weather Data'!D3405,0),MAX('DDD Model Calculations'!$D$20-AVERAGE('Weather Data'!D3404,'Weather Data'!D3406),0))</f>
        <v>11.699999809265137</v>
      </c>
      <c r="I3405">
        <f>IF(E3405&lt;&gt;"",MAX('DDD Model Calculations'!$D$20-'Weather Data'!E3405,0),MAX('DDD Model Calculations'!$D$20-AVERAGE('Weather Data'!E3404,'Weather Data'!E3406),0))</f>
        <v>11.300000190734863</v>
      </c>
      <c r="J3405">
        <f>IF(F3405&lt;&gt;"",MAX('DDD Model Calculations'!$D$20-'Weather Data'!F3405,0),MAX('DDD Model Calculations'!$D$20-AVERAGE('Weather Data'!F3404,'Weather Data'!F3406),0))</f>
        <v>10.099999904632568</v>
      </c>
      <c r="K3405">
        <f>IF(G3405&lt;&gt;"",MAX('DDD Model Calculations'!$D$20-'Weather Data'!G3405,0),MAX('DDD Model Calculations'!$D$20-AVERAGE('Weather Data'!G3404,'Weather Data'!G3406),0))</f>
        <v>12.699999809265137</v>
      </c>
      <c r="L3405" s="2">
        <f t="shared" si="265"/>
        <v>45043</v>
      </c>
      <c r="M3405">
        <f t="shared" si="266"/>
        <v>34950.200001485646</v>
      </c>
      <c r="N3405">
        <f t="shared" si="267"/>
        <v>36651.199990488589</v>
      </c>
      <c r="O3405">
        <f t="shared" si="268"/>
        <v>42281.00001116842</v>
      </c>
      <c r="P3405">
        <f t="shared" si="269"/>
        <v>52439.450003519654</v>
      </c>
    </row>
    <row r="3406" spans="1:16" x14ac:dyDescent="0.4">
      <c r="A3406" s="1">
        <v>2023</v>
      </c>
      <c r="B3406" s="1">
        <v>4</v>
      </c>
      <c r="C3406" s="1">
        <v>28</v>
      </c>
      <c r="D3406" s="1">
        <v>9.6999998092651367</v>
      </c>
      <c r="E3406" s="1">
        <v>8.8999996185302734</v>
      </c>
      <c r="F3406" s="1">
        <v>10.39999961853027</v>
      </c>
      <c r="G3406" s="1">
        <v>4.5999999046325684</v>
      </c>
      <c r="H3406">
        <f>IF(D3406&lt;&gt;"",MAX('DDD Model Calculations'!$D$20-'Weather Data'!D3406,0),MAX('DDD Model Calculations'!$D$20-AVERAGE('Weather Data'!D3405,'Weather Data'!D3407),0))</f>
        <v>8.3000001907348633</v>
      </c>
      <c r="I3406">
        <f>IF(E3406&lt;&gt;"",MAX('DDD Model Calculations'!$D$20-'Weather Data'!E3406,0),MAX('DDD Model Calculations'!$D$20-AVERAGE('Weather Data'!E3405,'Weather Data'!E3407),0))</f>
        <v>9.1000003814697266</v>
      </c>
      <c r="J3406">
        <f>IF(F3406&lt;&gt;"",MAX('DDD Model Calculations'!$D$20-'Weather Data'!F3406,0),MAX('DDD Model Calculations'!$D$20-AVERAGE('Weather Data'!F3405,'Weather Data'!F3407),0))</f>
        <v>7.6000003814697301</v>
      </c>
      <c r="K3406">
        <f>IF(G3406&lt;&gt;"",MAX('DDD Model Calculations'!$D$20-'Weather Data'!G3406,0),MAX('DDD Model Calculations'!$D$20-AVERAGE('Weather Data'!G3405,'Weather Data'!G3407),0))</f>
        <v>13.400000095367432</v>
      </c>
      <c r="L3406" s="2">
        <f t="shared" si="265"/>
        <v>45044</v>
      </c>
      <c r="M3406">
        <f t="shared" si="266"/>
        <v>34958.500001676381</v>
      </c>
      <c r="N3406">
        <f t="shared" si="267"/>
        <v>36660.299990870059</v>
      </c>
      <c r="O3406">
        <f t="shared" si="268"/>
        <v>42288.60001154989</v>
      </c>
      <c r="P3406">
        <f t="shared" si="269"/>
        <v>52452.850003615022</v>
      </c>
    </row>
    <row r="3407" spans="1:16" x14ac:dyDescent="0.4">
      <c r="A3407" s="1">
        <v>2023</v>
      </c>
      <c r="B3407" s="1">
        <v>4</v>
      </c>
      <c r="C3407" s="1">
        <v>29</v>
      </c>
      <c r="D3407" s="1">
        <v>8.3999996185302734</v>
      </c>
      <c r="E3407" s="1">
        <v>9</v>
      </c>
      <c r="F3407" s="1">
        <v>10.19999980926514</v>
      </c>
      <c r="G3407" s="1">
        <v>2.2000000476837158</v>
      </c>
      <c r="H3407">
        <f>IF(D3407&lt;&gt;"",MAX('DDD Model Calculations'!$D$20-'Weather Data'!D3407,0),MAX('DDD Model Calculations'!$D$20-AVERAGE('Weather Data'!D3406,'Weather Data'!D3408),0))</f>
        <v>9.6000003814697266</v>
      </c>
      <c r="I3407">
        <f>IF(E3407&lt;&gt;"",MAX('DDD Model Calculations'!$D$20-'Weather Data'!E3407,0),MAX('DDD Model Calculations'!$D$20-AVERAGE('Weather Data'!E3406,'Weather Data'!E3408),0))</f>
        <v>9</v>
      </c>
      <c r="J3407">
        <f>IF(F3407&lt;&gt;"",MAX('DDD Model Calculations'!$D$20-'Weather Data'!F3407,0),MAX('DDD Model Calculations'!$D$20-AVERAGE('Weather Data'!F3406,'Weather Data'!F3408),0))</f>
        <v>7.8000001907348597</v>
      </c>
      <c r="K3407">
        <f>IF(G3407&lt;&gt;"",MAX('DDD Model Calculations'!$D$20-'Weather Data'!G3407,0),MAX('DDD Model Calculations'!$D$20-AVERAGE('Weather Data'!G3406,'Weather Data'!G3408),0))</f>
        <v>15.799999952316284</v>
      </c>
      <c r="L3407" s="2">
        <f t="shared" si="265"/>
        <v>45045</v>
      </c>
      <c r="M3407">
        <f t="shared" si="266"/>
        <v>34968.10000205785</v>
      </c>
      <c r="N3407">
        <f t="shared" si="267"/>
        <v>36669.299990870059</v>
      </c>
      <c r="O3407">
        <f t="shared" si="268"/>
        <v>42296.400011740625</v>
      </c>
      <c r="P3407">
        <f t="shared" si="269"/>
        <v>52468.650003567338</v>
      </c>
    </row>
    <row r="3408" spans="1:16" x14ac:dyDescent="0.4">
      <c r="A3408" s="1">
        <v>2023</v>
      </c>
      <c r="B3408" s="1">
        <v>4</v>
      </c>
      <c r="C3408" s="1">
        <v>30</v>
      </c>
      <c r="D3408" s="1">
        <v>9</v>
      </c>
      <c r="E3408" s="1">
        <v>6.4000000953674316</v>
      </c>
      <c r="F3408" s="1">
        <v>9.8000001907348633</v>
      </c>
      <c r="G3408" s="1">
        <v>3.7000000476837158</v>
      </c>
      <c r="H3408">
        <f>IF(D3408&lt;&gt;"",MAX('DDD Model Calculations'!$D$20-'Weather Data'!D3408,0),MAX('DDD Model Calculations'!$D$20-AVERAGE('Weather Data'!D3407,'Weather Data'!D3409),0))</f>
        <v>9</v>
      </c>
      <c r="I3408">
        <f>IF(E3408&lt;&gt;"",MAX('DDD Model Calculations'!$D$20-'Weather Data'!E3408,0),MAX('DDD Model Calculations'!$D$20-AVERAGE('Weather Data'!E3407,'Weather Data'!E3409),0))</f>
        <v>11.599999904632568</v>
      </c>
      <c r="J3408">
        <f>IF(F3408&lt;&gt;"",MAX('DDD Model Calculations'!$D$20-'Weather Data'!F3408,0),MAX('DDD Model Calculations'!$D$20-AVERAGE('Weather Data'!F3407,'Weather Data'!F3409),0))</f>
        <v>8.1999998092651367</v>
      </c>
      <c r="K3408">
        <f>IF(G3408&lt;&gt;"",MAX('DDD Model Calculations'!$D$20-'Weather Data'!G3408,0),MAX('DDD Model Calculations'!$D$20-AVERAGE('Weather Data'!G3407,'Weather Data'!G3409),0))</f>
        <v>14.299999952316284</v>
      </c>
      <c r="L3408" s="2">
        <f t="shared" si="265"/>
        <v>45046</v>
      </c>
      <c r="M3408">
        <f t="shared" si="266"/>
        <v>34977.10000205785</v>
      </c>
      <c r="N3408">
        <f t="shared" si="267"/>
        <v>36680.899990774691</v>
      </c>
      <c r="O3408">
        <f t="shared" si="268"/>
        <v>42304.60001154989</v>
      </c>
      <c r="P3408">
        <f t="shared" si="269"/>
        <v>52482.950003519654</v>
      </c>
    </row>
    <row r="3409" spans="1:16" x14ac:dyDescent="0.4">
      <c r="A3409" s="1">
        <v>2023</v>
      </c>
      <c r="B3409" s="1">
        <v>5</v>
      </c>
      <c r="C3409" s="1">
        <v>1</v>
      </c>
      <c r="D3409" s="1">
        <v>7.5</v>
      </c>
      <c r="E3409" s="1">
        <v>5.6999998092651367</v>
      </c>
      <c r="F3409" s="1">
        <v>7.5</v>
      </c>
      <c r="G3409" s="1">
        <v>3.7999999523162842</v>
      </c>
      <c r="H3409">
        <f>IF(D3409&lt;&gt;"",MAX('DDD Model Calculations'!$D$20-'Weather Data'!D3409,0),MAX('DDD Model Calculations'!$D$20-AVERAGE('Weather Data'!D3408,'Weather Data'!D3410),0))</f>
        <v>10.5</v>
      </c>
      <c r="I3409">
        <f>IF(E3409&lt;&gt;"",MAX('DDD Model Calculations'!$D$20-'Weather Data'!E3409,0),MAX('DDD Model Calculations'!$D$20-AVERAGE('Weather Data'!E3408,'Weather Data'!E3410),0))</f>
        <v>12.300000190734863</v>
      </c>
      <c r="J3409">
        <f>IF(F3409&lt;&gt;"",MAX('DDD Model Calculations'!$D$20-'Weather Data'!F3409,0),MAX('DDD Model Calculations'!$D$20-AVERAGE('Weather Data'!F3408,'Weather Data'!F3410),0))</f>
        <v>10.5</v>
      </c>
      <c r="K3409">
        <f>IF(G3409&lt;&gt;"",MAX('DDD Model Calculations'!$D$20-'Weather Data'!G3409,0),MAX('DDD Model Calculations'!$D$20-AVERAGE('Weather Data'!G3408,'Weather Data'!G3410),0))</f>
        <v>14.200000047683716</v>
      </c>
      <c r="L3409" s="2">
        <f t="shared" si="265"/>
        <v>45047</v>
      </c>
      <c r="M3409">
        <f t="shared" si="266"/>
        <v>34987.60000205785</v>
      </c>
      <c r="N3409">
        <f t="shared" si="267"/>
        <v>36693.199990965426</v>
      </c>
      <c r="O3409">
        <f t="shared" si="268"/>
        <v>42315.10001154989</v>
      </c>
      <c r="P3409">
        <f t="shared" si="269"/>
        <v>52497.150003567338</v>
      </c>
    </row>
    <row r="3410" spans="1:16" x14ac:dyDescent="0.4">
      <c r="A3410" s="1">
        <v>2023</v>
      </c>
      <c r="B3410" s="1">
        <v>5</v>
      </c>
      <c r="C3410" s="1">
        <v>2</v>
      </c>
      <c r="D3410" s="1">
        <v>4.5</v>
      </c>
      <c r="E3410" s="1">
        <v>3.4000000953674321</v>
      </c>
      <c r="F3410" s="1">
        <v>7.5</v>
      </c>
      <c r="G3410" s="1">
        <v>3.2999999523162842</v>
      </c>
      <c r="H3410">
        <f>IF(D3410&lt;&gt;"",MAX('DDD Model Calculations'!$D$20-'Weather Data'!D3410,0),MAX('DDD Model Calculations'!$D$20-AVERAGE('Weather Data'!D3409,'Weather Data'!D3411),0))</f>
        <v>13.5</v>
      </c>
      <c r="I3410">
        <f>IF(E3410&lt;&gt;"",MAX('DDD Model Calculations'!$D$20-'Weather Data'!E3410,0),MAX('DDD Model Calculations'!$D$20-AVERAGE('Weather Data'!E3409,'Weather Data'!E3411),0))</f>
        <v>14.599999904632568</v>
      </c>
      <c r="J3410">
        <f>IF(F3410&lt;&gt;"",MAX('DDD Model Calculations'!$D$20-'Weather Data'!F3410,0),MAX('DDD Model Calculations'!$D$20-AVERAGE('Weather Data'!F3409,'Weather Data'!F3411),0))</f>
        <v>10.5</v>
      </c>
      <c r="K3410">
        <f>IF(G3410&lt;&gt;"",MAX('DDD Model Calculations'!$D$20-'Weather Data'!G3410,0),MAX('DDD Model Calculations'!$D$20-AVERAGE('Weather Data'!G3409,'Weather Data'!G3411),0))</f>
        <v>14.700000047683716</v>
      </c>
      <c r="L3410" s="2">
        <f t="shared" si="265"/>
        <v>45048</v>
      </c>
      <c r="M3410">
        <f t="shared" si="266"/>
        <v>35001.10000205785</v>
      </c>
      <c r="N3410">
        <f t="shared" si="267"/>
        <v>36707.799990870059</v>
      </c>
      <c r="O3410">
        <f t="shared" si="268"/>
        <v>42325.60001154989</v>
      </c>
      <c r="P3410">
        <f t="shared" si="269"/>
        <v>52511.850003615022</v>
      </c>
    </row>
    <row r="3411" spans="1:16" x14ac:dyDescent="0.4">
      <c r="A3411" s="1">
        <v>2023</v>
      </c>
      <c r="B3411" s="1">
        <v>5</v>
      </c>
      <c r="C3411" s="1">
        <v>3</v>
      </c>
      <c r="D3411" s="1">
        <v>6.8000001907348633</v>
      </c>
      <c r="E3411" s="1">
        <v>5.4000000953674316</v>
      </c>
      <c r="F3411" s="1">
        <v>8</v>
      </c>
      <c r="G3411" s="1">
        <v>3.0999999046325679</v>
      </c>
      <c r="H3411">
        <f>IF(D3411&lt;&gt;"",MAX('DDD Model Calculations'!$D$20-'Weather Data'!D3411,0),MAX('DDD Model Calculations'!$D$20-AVERAGE('Weather Data'!D3410,'Weather Data'!D3412),0))</f>
        <v>11.199999809265137</v>
      </c>
      <c r="I3411">
        <f>IF(E3411&lt;&gt;"",MAX('DDD Model Calculations'!$D$20-'Weather Data'!E3411,0),MAX('DDD Model Calculations'!$D$20-AVERAGE('Weather Data'!E3410,'Weather Data'!E3412),0))</f>
        <v>12.599999904632568</v>
      </c>
      <c r="J3411">
        <f>IF(F3411&lt;&gt;"",MAX('DDD Model Calculations'!$D$20-'Weather Data'!F3411,0),MAX('DDD Model Calculations'!$D$20-AVERAGE('Weather Data'!F3410,'Weather Data'!F3412),0))</f>
        <v>10</v>
      </c>
      <c r="K3411">
        <f>IF(G3411&lt;&gt;"",MAX('DDD Model Calculations'!$D$20-'Weather Data'!G3411,0),MAX('DDD Model Calculations'!$D$20-AVERAGE('Weather Data'!G3410,'Weather Data'!G3412),0))</f>
        <v>14.900000095367432</v>
      </c>
      <c r="L3411" s="2">
        <f t="shared" si="265"/>
        <v>45049</v>
      </c>
      <c r="M3411">
        <f t="shared" si="266"/>
        <v>35012.300001867115</v>
      </c>
      <c r="N3411">
        <f t="shared" si="267"/>
        <v>36720.399990774691</v>
      </c>
      <c r="O3411">
        <f t="shared" si="268"/>
        <v>42335.60001154989</v>
      </c>
      <c r="P3411">
        <f t="shared" si="269"/>
        <v>52526.750003710389</v>
      </c>
    </row>
    <row r="3412" spans="1:16" x14ac:dyDescent="0.4">
      <c r="A3412" s="1">
        <v>2023</v>
      </c>
      <c r="B3412" s="1">
        <v>5</v>
      </c>
      <c r="C3412" s="1">
        <v>4</v>
      </c>
      <c r="D3412" s="1">
        <v>8.8000001907348633</v>
      </c>
      <c r="E3412" s="1">
        <v>9</v>
      </c>
      <c r="F3412" s="1">
        <v>7.8000001907348633</v>
      </c>
      <c r="G3412" s="1">
        <v>5.0999999046325684</v>
      </c>
      <c r="H3412">
        <f>IF(D3412&lt;&gt;"",MAX('DDD Model Calculations'!$D$20-'Weather Data'!D3412,0),MAX('DDD Model Calculations'!$D$20-AVERAGE('Weather Data'!D3411,'Weather Data'!D3413),0))</f>
        <v>9.1999998092651367</v>
      </c>
      <c r="I3412">
        <f>IF(E3412&lt;&gt;"",MAX('DDD Model Calculations'!$D$20-'Weather Data'!E3412,0),MAX('DDD Model Calculations'!$D$20-AVERAGE('Weather Data'!E3411,'Weather Data'!E3413),0))</f>
        <v>9</v>
      </c>
      <c r="J3412">
        <f>IF(F3412&lt;&gt;"",MAX('DDD Model Calculations'!$D$20-'Weather Data'!F3412,0),MAX('DDD Model Calculations'!$D$20-AVERAGE('Weather Data'!F3411,'Weather Data'!F3413),0))</f>
        <v>10.199999809265137</v>
      </c>
      <c r="K3412">
        <f>IF(G3412&lt;&gt;"",MAX('DDD Model Calculations'!$D$20-'Weather Data'!G3412,0),MAX('DDD Model Calculations'!$D$20-AVERAGE('Weather Data'!G3411,'Weather Data'!G3413),0))</f>
        <v>12.900000095367432</v>
      </c>
      <c r="L3412" s="2">
        <f t="shared" si="265"/>
        <v>45050</v>
      </c>
      <c r="M3412">
        <f t="shared" si="266"/>
        <v>35021.500001676381</v>
      </c>
      <c r="N3412">
        <f t="shared" si="267"/>
        <v>36729.399990774691</v>
      </c>
      <c r="O3412">
        <f t="shared" si="268"/>
        <v>42345.800011359155</v>
      </c>
      <c r="P3412">
        <f t="shared" si="269"/>
        <v>52539.650003805757</v>
      </c>
    </row>
    <row r="3413" spans="1:16" x14ac:dyDescent="0.4">
      <c r="A3413" s="1">
        <v>2023</v>
      </c>
      <c r="B3413" s="1">
        <v>5</v>
      </c>
      <c r="C3413" s="1">
        <v>5</v>
      </c>
      <c r="D3413" s="1">
        <v>10.60000038146973</v>
      </c>
      <c r="E3413" s="1">
        <v>9.5</v>
      </c>
      <c r="F3413" s="1">
        <v>11.69999980926514</v>
      </c>
      <c r="G3413" s="1">
        <v>8.1000003814697266</v>
      </c>
      <c r="H3413">
        <f>IF(D3413&lt;&gt;"",MAX('DDD Model Calculations'!$D$20-'Weather Data'!D3413,0),MAX('DDD Model Calculations'!$D$20-AVERAGE('Weather Data'!D3412,'Weather Data'!D3414),0))</f>
        <v>7.3999996185302699</v>
      </c>
      <c r="I3413">
        <f>IF(E3413&lt;&gt;"",MAX('DDD Model Calculations'!$D$20-'Weather Data'!E3413,0),MAX('DDD Model Calculations'!$D$20-AVERAGE('Weather Data'!E3412,'Weather Data'!E3414),0))</f>
        <v>8.5</v>
      </c>
      <c r="J3413">
        <f>IF(F3413&lt;&gt;"",MAX('DDD Model Calculations'!$D$20-'Weather Data'!F3413,0),MAX('DDD Model Calculations'!$D$20-AVERAGE('Weather Data'!F3412,'Weather Data'!F3414),0))</f>
        <v>6.3000001907348597</v>
      </c>
      <c r="K3413">
        <f>IF(G3413&lt;&gt;"",MAX('DDD Model Calculations'!$D$20-'Weather Data'!G3413,0),MAX('DDD Model Calculations'!$D$20-AVERAGE('Weather Data'!G3412,'Weather Data'!G3414),0))</f>
        <v>9.8999996185302734</v>
      </c>
      <c r="L3413" s="2">
        <f t="shared" si="265"/>
        <v>45051</v>
      </c>
      <c r="M3413">
        <f t="shared" si="266"/>
        <v>35028.900001294911</v>
      </c>
      <c r="N3413">
        <f t="shared" si="267"/>
        <v>36737.899990774691</v>
      </c>
      <c r="O3413">
        <f t="shared" si="268"/>
        <v>42352.10001154989</v>
      </c>
      <c r="P3413">
        <f t="shared" si="269"/>
        <v>52549.550003424287</v>
      </c>
    </row>
    <row r="3414" spans="1:16" x14ac:dyDescent="0.4">
      <c r="A3414" s="1">
        <v>2023</v>
      </c>
      <c r="B3414" s="1">
        <v>5</v>
      </c>
      <c r="C3414" s="1">
        <v>6</v>
      </c>
      <c r="D3414" s="1">
        <v>10.80000019073486</v>
      </c>
      <c r="E3414" s="1">
        <v>12.30000019073486</v>
      </c>
      <c r="F3414" s="1">
        <v>13.5</v>
      </c>
      <c r="G3414" s="1">
        <v>6.1999998092651367</v>
      </c>
      <c r="H3414">
        <f>IF(D3414&lt;&gt;"",MAX('DDD Model Calculations'!$D$20-'Weather Data'!D3414,0),MAX('DDD Model Calculations'!$D$20-AVERAGE('Weather Data'!D3413,'Weather Data'!D3415),0))</f>
        <v>7.1999998092651403</v>
      </c>
      <c r="I3414">
        <f>IF(E3414&lt;&gt;"",MAX('DDD Model Calculations'!$D$20-'Weather Data'!E3414,0),MAX('DDD Model Calculations'!$D$20-AVERAGE('Weather Data'!E3413,'Weather Data'!E3415),0))</f>
        <v>5.6999998092651403</v>
      </c>
      <c r="J3414">
        <f>IF(F3414&lt;&gt;"",MAX('DDD Model Calculations'!$D$20-'Weather Data'!F3414,0),MAX('DDD Model Calculations'!$D$20-AVERAGE('Weather Data'!F3413,'Weather Data'!F3415),0))</f>
        <v>4.5</v>
      </c>
      <c r="K3414">
        <f>IF(G3414&lt;&gt;"",MAX('DDD Model Calculations'!$D$20-'Weather Data'!G3414,0),MAX('DDD Model Calculations'!$D$20-AVERAGE('Weather Data'!G3413,'Weather Data'!G3415),0))</f>
        <v>11.800000190734863</v>
      </c>
      <c r="L3414" s="2">
        <f t="shared" si="265"/>
        <v>45052</v>
      </c>
      <c r="M3414">
        <f t="shared" si="266"/>
        <v>35036.100001104176</v>
      </c>
      <c r="N3414">
        <f t="shared" si="267"/>
        <v>36743.599990583956</v>
      </c>
      <c r="O3414">
        <f t="shared" si="268"/>
        <v>42356.60001154989</v>
      </c>
      <c r="P3414">
        <f t="shared" si="269"/>
        <v>52561.350003615022</v>
      </c>
    </row>
    <row r="3415" spans="1:16" x14ac:dyDescent="0.4">
      <c r="A3415" s="1">
        <v>2023</v>
      </c>
      <c r="B3415" s="1">
        <v>5</v>
      </c>
      <c r="C3415" s="1">
        <v>7</v>
      </c>
      <c r="D3415" s="1">
        <v>12.10000038146973</v>
      </c>
      <c r="E3415" s="1">
        <v>14.89999961853027</v>
      </c>
      <c r="F3415" s="1">
        <v>13.69999980926514</v>
      </c>
      <c r="G3415" s="1">
        <v>6.4000000953674316</v>
      </c>
      <c r="H3415">
        <f>IF(D3415&lt;&gt;"",MAX('DDD Model Calculations'!$D$20-'Weather Data'!D3415,0),MAX('DDD Model Calculations'!$D$20-AVERAGE('Weather Data'!D3414,'Weather Data'!D3416),0))</f>
        <v>5.8999996185302699</v>
      </c>
      <c r="I3415">
        <f>IF(E3415&lt;&gt;"",MAX('DDD Model Calculations'!$D$20-'Weather Data'!E3415,0),MAX('DDD Model Calculations'!$D$20-AVERAGE('Weather Data'!E3414,'Weather Data'!E3416),0))</f>
        <v>3.1000003814697301</v>
      </c>
      <c r="J3415">
        <f>IF(F3415&lt;&gt;"",MAX('DDD Model Calculations'!$D$20-'Weather Data'!F3415,0),MAX('DDD Model Calculations'!$D$20-AVERAGE('Weather Data'!F3414,'Weather Data'!F3416),0))</f>
        <v>4.3000001907348597</v>
      </c>
      <c r="K3415">
        <f>IF(G3415&lt;&gt;"",MAX('DDD Model Calculations'!$D$20-'Weather Data'!G3415,0),MAX('DDD Model Calculations'!$D$20-AVERAGE('Weather Data'!G3414,'Weather Data'!G3416),0))</f>
        <v>11.599999904632568</v>
      </c>
      <c r="L3415" s="2">
        <f t="shared" si="265"/>
        <v>45053</v>
      </c>
      <c r="M3415">
        <f t="shared" si="266"/>
        <v>35042.000000722706</v>
      </c>
      <c r="N3415">
        <f t="shared" si="267"/>
        <v>36746.699990965426</v>
      </c>
      <c r="O3415">
        <f t="shared" si="268"/>
        <v>42360.900011740625</v>
      </c>
      <c r="P3415">
        <f t="shared" si="269"/>
        <v>52572.950003519654</v>
      </c>
    </row>
    <row r="3416" spans="1:16" x14ac:dyDescent="0.4">
      <c r="A3416" s="1">
        <v>2023</v>
      </c>
      <c r="B3416" s="1">
        <v>5</v>
      </c>
      <c r="C3416" s="1">
        <v>8</v>
      </c>
      <c r="D3416" s="1">
        <v>13.89999961853027</v>
      </c>
      <c r="E3416" s="1">
        <v>14.39999961853027</v>
      </c>
      <c r="F3416" s="1">
        <v>11.39999961853027</v>
      </c>
      <c r="G3416" s="1">
        <v>7.3000001907348633</v>
      </c>
      <c r="H3416">
        <f>IF(D3416&lt;&gt;"",MAX('DDD Model Calculations'!$D$20-'Weather Data'!D3416,0),MAX('DDD Model Calculations'!$D$20-AVERAGE('Weather Data'!D3415,'Weather Data'!D3417),0))</f>
        <v>4.1000003814697301</v>
      </c>
      <c r="I3416">
        <f>IF(E3416&lt;&gt;"",MAX('DDD Model Calculations'!$D$20-'Weather Data'!E3416,0),MAX('DDD Model Calculations'!$D$20-AVERAGE('Weather Data'!E3415,'Weather Data'!E3417),0))</f>
        <v>3.6000003814697301</v>
      </c>
      <c r="J3416">
        <f>IF(F3416&lt;&gt;"",MAX('DDD Model Calculations'!$D$20-'Weather Data'!F3416,0),MAX('DDD Model Calculations'!$D$20-AVERAGE('Weather Data'!F3415,'Weather Data'!F3417),0))</f>
        <v>6.6000003814697301</v>
      </c>
      <c r="K3416">
        <f>IF(G3416&lt;&gt;"",MAX('DDD Model Calculations'!$D$20-'Weather Data'!G3416,0),MAX('DDD Model Calculations'!$D$20-AVERAGE('Weather Data'!G3415,'Weather Data'!G3417),0))</f>
        <v>10.699999809265137</v>
      </c>
      <c r="L3416" s="2">
        <f t="shared" si="265"/>
        <v>45054</v>
      </c>
      <c r="M3416">
        <f t="shared" si="266"/>
        <v>35046.100001104176</v>
      </c>
      <c r="N3416">
        <f t="shared" si="267"/>
        <v>36750.299991346896</v>
      </c>
      <c r="O3416">
        <f t="shared" si="268"/>
        <v>42367.500012122095</v>
      </c>
      <c r="P3416">
        <f t="shared" si="269"/>
        <v>52583.650003328919</v>
      </c>
    </row>
    <row r="3417" spans="1:16" x14ac:dyDescent="0.4">
      <c r="A3417" s="1">
        <v>2023</v>
      </c>
      <c r="B3417" s="1">
        <v>5</v>
      </c>
      <c r="C3417" s="1">
        <v>9</v>
      </c>
      <c r="D3417" s="1">
        <v>11.30000019073486</v>
      </c>
      <c r="E3417" s="1">
        <v>12.30000019073486</v>
      </c>
      <c r="F3417" s="1">
        <v>10</v>
      </c>
      <c r="G3417" s="1">
        <v>9.6000003814697266</v>
      </c>
      <c r="H3417">
        <f>IF(D3417&lt;&gt;"",MAX('DDD Model Calculations'!$D$20-'Weather Data'!D3417,0),MAX('DDD Model Calculations'!$D$20-AVERAGE('Weather Data'!D3416,'Weather Data'!D3418),0))</f>
        <v>6.6999998092651403</v>
      </c>
      <c r="I3417">
        <f>IF(E3417&lt;&gt;"",MAX('DDD Model Calculations'!$D$20-'Weather Data'!E3417,0),MAX('DDD Model Calculations'!$D$20-AVERAGE('Weather Data'!E3416,'Weather Data'!E3418),0))</f>
        <v>5.6999998092651403</v>
      </c>
      <c r="J3417">
        <f>IF(F3417&lt;&gt;"",MAX('DDD Model Calculations'!$D$20-'Weather Data'!F3417,0),MAX('DDD Model Calculations'!$D$20-AVERAGE('Weather Data'!F3416,'Weather Data'!F3418),0))</f>
        <v>8</v>
      </c>
      <c r="K3417">
        <f>IF(G3417&lt;&gt;"",MAX('DDD Model Calculations'!$D$20-'Weather Data'!G3417,0),MAX('DDD Model Calculations'!$D$20-AVERAGE('Weather Data'!G3416,'Weather Data'!G3418),0))</f>
        <v>8.3999996185302734</v>
      </c>
      <c r="L3417" s="2">
        <f t="shared" si="265"/>
        <v>45055</v>
      </c>
      <c r="M3417">
        <f t="shared" si="266"/>
        <v>35052.800000913441</v>
      </c>
      <c r="N3417">
        <f t="shared" si="267"/>
        <v>36755.999991156161</v>
      </c>
      <c r="O3417">
        <f t="shared" si="268"/>
        <v>42375.500012122095</v>
      </c>
      <c r="P3417">
        <f t="shared" si="269"/>
        <v>52592.05000294745</v>
      </c>
    </row>
    <row r="3418" spans="1:16" x14ac:dyDescent="0.4">
      <c r="A3418" s="1">
        <v>2023</v>
      </c>
      <c r="B3418" s="1">
        <v>5</v>
      </c>
      <c r="C3418" s="1">
        <v>10</v>
      </c>
      <c r="D3418" s="1">
        <v>12.89999961853027</v>
      </c>
      <c r="E3418" s="1">
        <v>13.10000038146973</v>
      </c>
      <c r="F3418" s="1">
        <v>13</v>
      </c>
      <c r="G3418" s="1">
        <v>9.6999998092651367</v>
      </c>
      <c r="H3418">
        <f>IF(D3418&lt;&gt;"",MAX('DDD Model Calculations'!$D$20-'Weather Data'!D3418,0),MAX('DDD Model Calculations'!$D$20-AVERAGE('Weather Data'!D3417,'Weather Data'!D3419),0))</f>
        <v>5.1000003814697301</v>
      </c>
      <c r="I3418">
        <f>IF(E3418&lt;&gt;"",MAX('DDD Model Calculations'!$D$20-'Weather Data'!E3418,0),MAX('DDD Model Calculations'!$D$20-AVERAGE('Weather Data'!E3417,'Weather Data'!E3419),0))</f>
        <v>4.8999996185302699</v>
      </c>
      <c r="J3418">
        <f>IF(F3418&lt;&gt;"",MAX('DDD Model Calculations'!$D$20-'Weather Data'!F3418,0),MAX('DDD Model Calculations'!$D$20-AVERAGE('Weather Data'!F3417,'Weather Data'!F3419),0))</f>
        <v>5</v>
      </c>
      <c r="K3418">
        <f>IF(G3418&lt;&gt;"",MAX('DDD Model Calculations'!$D$20-'Weather Data'!G3418,0),MAX('DDD Model Calculations'!$D$20-AVERAGE('Weather Data'!G3417,'Weather Data'!G3419),0))</f>
        <v>8.3000001907348633</v>
      </c>
      <c r="L3418" s="2">
        <f t="shared" si="265"/>
        <v>45056</v>
      </c>
      <c r="M3418">
        <f t="shared" si="266"/>
        <v>35057.900001294911</v>
      </c>
      <c r="N3418">
        <f t="shared" si="267"/>
        <v>36760.899990774691</v>
      </c>
      <c r="O3418">
        <f t="shared" si="268"/>
        <v>42380.500012122095</v>
      </c>
      <c r="P3418">
        <f t="shared" si="269"/>
        <v>52600.350003138185</v>
      </c>
    </row>
    <row r="3419" spans="1:16" x14ac:dyDescent="0.4">
      <c r="A3419" s="1">
        <v>2023</v>
      </c>
      <c r="B3419" s="1">
        <v>5</v>
      </c>
      <c r="C3419" s="1">
        <v>11</v>
      </c>
      <c r="D3419" s="1">
        <v>18.29999923706055</v>
      </c>
      <c r="E3419" s="1">
        <v>16.39999961853027</v>
      </c>
      <c r="F3419" s="1">
        <v>17.29999923706055</v>
      </c>
      <c r="G3419" s="1">
        <v>15.30000019073486</v>
      </c>
      <c r="H3419">
        <f>IF(D3419&lt;&gt;"",MAX('DDD Model Calculations'!$D$20-'Weather Data'!D3419,0),MAX('DDD Model Calculations'!$D$20-AVERAGE('Weather Data'!D3418,'Weather Data'!D3420),0))</f>
        <v>0</v>
      </c>
      <c r="I3419">
        <f>IF(E3419&lt;&gt;"",MAX('DDD Model Calculations'!$D$20-'Weather Data'!E3419,0),MAX('DDD Model Calculations'!$D$20-AVERAGE('Weather Data'!E3418,'Weather Data'!E3420),0))</f>
        <v>1.6000003814697301</v>
      </c>
      <c r="J3419">
        <f>IF(F3419&lt;&gt;"",MAX('DDD Model Calculations'!$D$20-'Weather Data'!F3419,0),MAX('DDD Model Calculations'!$D$20-AVERAGE('Weather Data'!F3418,'Weather Data'!F3420),0))</f>
        <v>0.70000076293944957</v>
      </c>
      <c r="K3419">
        <f>IF(G3419&lt;&gt;"",MAX('DDD Model Calculations'!$D$20-'Weather Data'!G3419,0),MAX('DDD Model Calculations'!$D$20-AVERAGE('Weather Data'!G3418,'Weather Data'!G3420),0))</f>
        <v>2.6999998092651403</v>
      </c>
      <c r="L3419" s="2">
        <f t="shared" si="265"/>
        <v>45057</v>
      </c>
      <c r="M3419">
        <f t="shared" si="266"/>
        <v>35057.900001294911</v>
      </c>
      <c r="N3419">
        <f t="shared" si="267"/>
        <v>36762.499991156161</v>
      </c>
      <c r="O3419">
        <f t="shared" si="268"/>
        <v>42381.200012885034</v>
      </c>
      <c r="P3419">
        <f t="shared" si="269"/>
        <v>52603.05000294745</v>
      </c>
    </row>
    <row r="3420" spans="1:16" x14ac:dyDescent="0.4">
      <c r="A3420" s="1">
        <v>2023</v>
      </c>
      <c r="B3420" s="1">
        <v>5</v>
      </c>
      <c r="C3420" s="1">
        <v>12</v>
      </c>
      <c r="D3420" s="1">
        <v>21.5</v>
      </c>
      <c r="E3420" s="1">
        <v>18.10000038146973</v>
      </c>
      <c r="F3420" s="1">
        <v>19.39999961853027</v>
      </c>
      <c r="G3420" s="1">
        <v>15.19999980926514</v>
      </c>
      <c r="H3420">
        <f>IF(D3420&lt;&gt;"",MAX('DDD Model Calculations'!$D$20-'Weather Data'!D3420,0),MAX('DDD Model Calculations'!$D$20-AVERAGE('Weather Data'!D3419,'Weather Data'!D3421),0))</f>
        <v>0</v>
      </c>
      <c r="I3420">
        <f>IF(E3420&lt;&gt;"",MAX('DDD Model Calculations'!$D$20-'Weather Data'!E3420,0),MAX('DDD Model Calculations'!$D$20-AVERAGE('Weather Data'!E3419,'Weather Data'!E3421),0))</f>
        <v>0</v>
      </c>
      <c r="J3420">
        <f>IF(F3420&lt;&gt;"",MAX('DDD Model Calculations'!$D$20-'Weather Data'!F3420,0),MAX('DDD Model Calculations'!$D$20-AVERAGE('Weather Data'!F3419,'Weather Data'!F3421),0))</f>
        <v>0</v>
      </c>
      <c r="K3420">
        <f>IF(G3420&lt;&gt;"",MAX('DDD Model Calculations'!$D$20-'Weather Data'!G3420,0),MAX('DDD Model Calculations'!$D$20-AVERAGE('Weather Data'!G3419,'Weather Data'!G3421),0))</f>
        <v>2.8000001907348597</v>
      </c>
      <c r="L3420" s="2">
        <f t="shared" si="265"/>
        <v>45058</v>
      </c>
      <c r="M3420">
        <f t="shared" si="266"/>
        <v>35057.900001294911</v>
      </c>
      <c r="N3420">
        <f t="shared" si="267"/>
        <v>36762.499991156161</v>
      </c>
      <c r="O3420">
        <f t="shared" si="268"/>
        <v>42381.200012885034</v>
      </c>
      <c r="P3420">
        <f t="shared" si="269"/>
        <v>52605.850003138185</v>
      </c>
    </row>
    <row r="3421" spans="1:16" x14ac:dyDescent="0.4">
      <c r="A3421" s="1">
        <v>2023</v>
      </c>
      <c r="B3421" s="1">
        <v>5</v>
      </c>
      <c r="C3421" s="1">
        <v>13</v>
      </c>
      <c r="D3421" s="1">
        <v>17.5</v>
      </c>
      <c r="E3421" s="1">
        <v>17.79999923706055</v>
      </c>
      <c r="F3421" s="1">
        <v>13.10000038146973</v>
      </c>
      <c r="G3421" s="1">
        <v>11.80000019073486</v>
      </c>
      <c r="H3421">
        <f>IF(D3421&lt;&gt;"",MAX('DDD Model Calculations'!$D$20-'Weather Data'!D3421,0),MAX('DDD Model Calculations'!$D$20-AVERAGE('Weather Data'!D3420,'Weather Data'!D3422),0))</f>
        <v>0.5</v>
      </c>
      <c r="I3421">
        <f>IF(E3421&lt;&gt;"",MAX('DDD Model Calculations'!$D$20-'Weather Data'!E3421,0),MAX('DDD Model Calculations'!$D$20-AVERAGE('Weather Data'!E3420,'Weather Data'!E3422),0))</f>
        <v>0.20000076293944957</v>
      </c>
      <c r="J3421">
        <f>IF(F3421&lt;&gt;"",MAX('DDD Model Calculations'!$D$20-'Weather Data'!F3421,0),MAX('DDD Model Calculations'!$D$20-AVERAGE('Weather Data'!F3420,'Weather Data'!F3422),0))</f>
        <v>4.8999996185302699</v>
      </c>
      <c r="K3421">
        <f>IF(G3421&lt;&gt;"",MAX('DDD Model Calculations'!$D$20-'Weather Data'!G3421,0),MAX('DDD Model Calculations'!$D$20-AVERAGE('Weather Data'!G3420,'Weather Data'!G3422),0))</f>
        <v>6.1999998092651403</v>
      </c>
      <c r="L3421" s="2">
        <f t="shared" si="265"/>
        <v>45059</v>
      </c>
      <c r="M3421">
        <f t="shared" si="266"/>
        <v>35058.400001294911</v>
      </c>
      <c r="N3421">
        <f t="shared" si="267"/>
        <v>36762.6999919191</v>
      </c>
      <c r="O3421">
        <f t="shared" si="268"/>
        <v>42386.100012503564</v>
      </c>
      <c r="P3421">
        <f t="shared" si="269"/>
        <v>52612.05000294745</v>
      </c>
    </row>
    <row r="3422" spans="1:16" x14ac:dyDescent="0.4">
      <c r="A3422" s="1">
        <v>2023</v>
      </c>
      <c r="B3422" s="1">
        <v>5</v>
      </c>
      <c r="C3422" s="1">
        <v>14</v>
      </c>
      <c r="D3422" s="1">
        <v>13.19999980926514</v>
      </c>
      <c r="E3422" s="1">
        <v>12.19999980926514</v>
      </c>
      <c r="F3422" s="1">
        <v>11</v>
      </c>
      <c r="G3422" s="1">
        <v>10.39999961853027</v>
      </c>
      <c r="H3422">
        <f>IF(D3422&lt;&gt;"",MAX('DDD Model Calculations'!$D$20-'Weather Data'!D3422,0),MAX('DDD Model Calculations'!$D$20-AVERAGE('Weather Data'!D3421,'Weather Data'!D3423),0))</f>
        <v>4.8000001907348597</v>
      </c>
      <c r="I3422">
        <f>IF(E3422&lt;&gt;"",MAX('DDD Model Calculations'!$D$20-'Weather Data'!E3422,0),MAX('DDD Model Calculations'!$D$20-AVERAGE('Weather Data'!E3421,'Weather Data'!E3423),0))</f>
        <v>5.8000001907348597</v>
      </c>
      <c r="J3422">
        <f>IF(F3422&lt;&gt;"",MAX('DDD Model Calculations'!$D$20-'Weather Data'!F3422,0),MAX('DDD Model Calculations'!$D$20-AVERAGE('Weather Data'!F3421,'Weather Data'!F3423),0))</f>
        <v>7</v>
      </c>
      <c r="K3422">
        <f>IF(G3422&lt;&gt;"",MAX('DDD Model Calculations'!$D$20-'Weather Data'!G3422,0),MAX('DDD Model Calculations'!$D$20-AVERAGE('Weather Data'!G3421,'Weather Data'!G3423),0))</f>
        <v>7.6000003814697301</v>
      </c>
      <c r="L3422" s="2">
        <f t="shared" si="265"/>
        <v>45060</v>
      </c>
      <c r="M3422">
        <f t="shared" si="266"/>
        <v>35063.200001485646</v>
      </c>
      <c r="N3422">
        <f t="shared" si="267"/>
        <v>36768.499992109835</v>
      </c>
      <c r="O3422">
        <f t="shared" si="268"/>
        <v>42393.100012503564</v>
      </c>
      <c r="P3422">
        <f t="shared" si="269"/>
        <v>52619.650003328919</v>
      </c>
    </row>
    <row r="3423" spans="1:16" x14ac:dyDescent="0.4">
      <c r="A3423" s="1">
        <v>2023</v>
      </c>
      <c r="B3423" s="1">
        <v>5</v>
      </c>
      <c r="C3423" s="1">
        <v>15</v>
      </c>
      <c r="D3423" s="1">
        <v>15</v>
      </c>
      <c r="E3423" s="1">
        <v>11.69999980926514</v>
      </c>
      <c r="F3423" s="1">
        <v>13.80000019073486</v>
      </c>
      <c r="G3423" s="1">
        <v>13.19999980926514</v>
      </c>
      <c r="H3423">
        <f>IF(D3423&lt;&gt;"",MAX('DDD Model Calculations'!$D$20-'Weather Data'!D3423,0),MAX('DDD Model Calculations'!$D$20-AVERAGE('Weather Data'!D3422,'Weather Data'!D3424),0))</f>
        <v>3</v>
      </c>
      <c r="I3423">
        <f>IF(E3423&lt;&gt;"",MAX('DDD Model Calculations'!$D$20-'Weather Data'!E3423,0),MAX('DDD Model Calculations'!$D$20-AVERAGE('Weather Data'!E3422,'Weather Data'!E3424),0))</f>
        <v>6.3000001907348597</v>
      </c>
      <c r="J3423">
        <f>IF(F3423&lt;&gt;"",MAX('DDD Model Calculations'!$D$20-'Weather Data'!F3423,0),MAX('DDD Model Calculations'!$D$20-AVERAGE('Weather Data'!F3422,'Weather Data'!F3424),0))</f>
        <v>4.1999998092651403</v>
      </c>
      <c r="K3423">
        <f>IF(G3423&lt;&gt;"",MAX('DDD Model Calculations'!$D$20-'Weather Data'!G3423,0),MAX('DDD Model Calculations'!$D$20-AVERAGE('Weather Data'!G3422,'Weather Data'!G3424),0))</f>
        <v>4.8000001907348597</v>
      </c>
      <c r="L3423" s="2">
        <f t="shared" si="265"/>
        <v>45061</v>
      </c>
      <c r="M3423">
        <f t="shared" si="266"/>
        <v>35066.200001485646</v>
      </c>
      <c r="N3423">
        <f t="shared" si="267"/>
        <v>36774.79999230057</v>
      </c>
      <c r="O3423">
        <f t="shared" si="268"/>
        <v>42397.300012312829</v>
      </c>
      <c r="P3423">
        <f t="shared" si="269"/>
        <v>52624.450003519654</v>
      </c>
    </row>
    <row r="3424" spans="1:16" x14ac:dyDescent="0.4">
      <c r="A3424" s="1">
        <v>2023</v>
      </c>
      <c r="B3424" s="1">
        <v>5</v>
      </c>
      <c r="C3424" s="1">
        <v>16</v>
      </c>
      <c r="D3424" s="1">
        <v>14.5</v>
      </c>
      <c r="E3424" s="1">
        <v>14.30000019073486</v>
      </c>
      <c r="F3424" s="1">
        <v>10.89999961853027</v>
      </c>
      <c r="G3424" s="1">
        <v>9.6999998092651367</v>
      </c>
      <c r="H3424">
        <f>IF(D3424&lt;&gt;"",MAX('DDD Model Calculations'!$D$20-'Weather Data'!D3424,0),MAX('DDD Model Calculations'!$D$20-AVERAGE('Weather Data'!D3423,'Weather Data'!D3425),0))</f>
        <v>3.5</v>
      </c>
      <c r="I3424">
        <f>IF(E3424&lt;&gt;"",MAX('DDD Model Calculations'!$D$20-'Weather Data'!E3424,0),MAX('DDD Model Calculations'!$D$20-AVERAGE('Weather Data'!E3423,'Weather Data'!E3425),0))</f>
        <v>3.6999998092651403</v>
      </c>
      <c r="J3424">
        <f>IF(F3424&lt;&gt;"",MAX('DDD Model Calculations'!$D$20-'Weather Data'!F3424,0),MAX('DDD Model Calculations'!$D$20-AVERAGE('Weather Data'!F3423,'Weather Data'!F3425),0))</f>
        <v>7.1000003814697301</v>
      </c>
      <c r="K3424">
        <f>IF(G3424&lt;&gt;"",MAX('DDD Model Calculations'!$D$20-'Weather Data'!G3424,0),MAX('DDD Model Calculations'!$D$20-AVERAGE('Weather Data'!G3423,'Weather Data'!G3425),0))</f>
        <v>8.3000001907348633</v>
      </c>
      <c r="L3424" s="2">
        <f t="shared" si="265"/>
        <v>45062</v>
      </c>
      <c r="M3424">
        <f t="shared" si="266"/>
        <v>35069.700001485646</v>
      </c>
      <c r="N3424">
        <f t="shared" si="267"/>
        <v>36778.499992109835</v>
      </c>
      <c r="O3424">
        <f t="shared" si="268"/>
        <v>42404.400012694299</v>
      </c>
      <c r="P3424">
        <f t="shared" si="269"/>
        <v>52632.750003710389</v>
      </c>
    </row>
    <row r="3425" spans="1:16" x14ac:dyDescent="0.4">
      <c r="A3425" s="1">
        <v>2023</v>
      </c>
      <c r="B3425" s="1">
        <v>5</v>
      </c>
      <c r="C3425" s="1">
        <v>17</v>
      </c>
      <c r="D3425" s="1">
        <v>6.1999998092651367</v>
      </c>
      <c r="E3425" s="1">
        <v>6.5</v>
      </c>
      <c r="F3425" s="1">
        <v>4.9000000953674316</v>
      </c>
      <c r="G3425" s="1">
        <v>4.0999999046325684</v>
      </c>
      <c r="H3425">
        <f>IF(D3425&lt;&gt;"",MAX('DDD Model Calculations'!$D$20-'Weather Data'!D3425,0),MAX('DDD Model Calculations'!$D$20-AVERAGE('Weather Data'!D3424,'Weather Data'!D3426),0))</f>
        <v>11.800000190734863</v>
      </c>
      <c r="I3425">
        <f>IF(E3425&lt;&gt;"",MAX('DDD Model Calculations'!$D$20-'Weather Data'!E3425,0),MAX('DDD Model Calculations'!$D$20-AVERAGE('Weather Data'!E3424,'Weather Data'!E3426),0))</f>
        <v>11.5</v>
      </c>
      <c r="J3425">
        <f>IF(F3425&lt;&gt;"",MAX('DDD Model Calculations'!$D$20-'Weather Data'!F3425,0),MAX('DDD Model Calculations'!$D$20-AVERAGE('Weather Data'!F3424,'Weather Data'!F3426),0))</f>
        <v>13.099999904632568</v>
      </c>
      <c r="K3425">
        <f>IF(G3425&lt;&gt;"",MAX('DDD Model Calculations'!$D$20-'Weather Data'!G3425,0),MAX('DDD Model Calculations'!$D$20-AVERAGE('Weather Data'!G3424,'Weather Data'!G3426),0))</f>
        <v>13.900000095367432</v>
      </c>
      <c r="L3425" s="2">
        <f t="shared" si="265"/>
        <v>45063</v>
      </c>
      <c r="M3425">
        <f t="shared" si="266"/>
        <v>35081.500001676381</v>
      </c>
      <c r="N3425">
        <f t="shared" si="267"/>
        <v>36789.999992109835</v>
      </c>
      <c r="O3425">
        <f t="shared" si="268"/>
        <v>42417.500012598932</v>
      </c>
      <c r="P3425">
        <f t="shared" si="269"/>
        <v>52646.650003805757</v>
      </c>
    </row>
    <row r="3426" spans="1:16" x14ac:dyDescent="0.4">
      <c r="A3426" s="1">
        <v>2023</v>
      </c>
      <c r="B3426" s="1">
        <v>5</v>
      </c>
      <c r="C3426" s="1">
        <v>18</v>
      </c>
      <c r="D3426" s="1">
        <v>7.8000001907348633</v>
      </c>
      <c r="E3426" s="1">
        <v>8.5</v>
      </c>
      <c r="F3426" s="1">
        <v>6.6999998092651367</v>
      </c>
      <c r="G3426" s="1">
        <v>7.4000000953674316</v>
      </c>
      <c r="H3426">
        <f>IF(D3426&lt;&gt;"",MAX('DDD Model Calculations'!$D$20-'Weather Data'!D3426,0),MAX('DDD Model Calculations'!$D$20-AVERAGE('Weather Data'!D3425,'Weather Data'!D3427),0))</f>
        <v>10.199999809265137</v>
      </c>
      <c r="I3426">
        <f>IF(E3426&lt;&gt;"",MAX('DDD Model Calculations'!$D$20-'Weather Data'!E3426,0),MAX('DDD Model Calculations'!$D$20-AVERAGE('Weather Data'!E3425,'Weather Data'!E3427),0))</f>
        <v>9.5</v>
      </c>
      <c r="J3426">
        <f>IF(F3426&lt;&gt;"",MAX('DDD Model Calculations'!$D$20-'Weather Data'!F3426,0),MAX('DDD Model Calculations'!$D$20-AVERAGE('Weather Data'!F3425,'Weather Data'!F3427),0))</f>
        <v>11.300000190734863</v>
      </c>
      <c r="K3426">
        <f>IF(G3426&lt;&gt;"",MAX('DDD Model Calculations'!$D$20-'Weather Data'!G3426,0),MAX('DDD Model Calculations'!$D$20-AVERAGE('Weather Data'!G3425,'Weather Data'!G3427),0))</f>
        <v>10.599999904632568</v>
      </c>
      <c r="L3426" s="2">
        <f t="shared" si="265"/>
        <v>45064</v>
      </c>
      <c r="M3426">
        <f t="shared" si="266"/>
        <v>35091.700001485646</v>
      </c>
      <c r="N3426">
        <f t="shared" si="267"/>
        <v>36799.499992109835</v>
      </c>
      <c r="O3426">
        <f t="shared" si="268"/>
        <v>42428.800012789667</v>
      </c>
      <c r="P3426">
        <f t="shared" si="269"/>
        <v>52657.250003710389</v>
      </c>
    </row>
    <row r="3427" spans="1:16" x14ac:dyDescent="0.4">
      <c r="A3427" s="1">
        <v>2023</v>
      </c>
      <c r="B3427" s="1">
        <v>5</v>
      </c>
      <c r="C3427" s="1">
        <v>19</v>
      </c>
      <c r="D3427" s="1">
        <v>14.60000038146973</v>
      </c>
      <c r="E3427" s="1">
        <v>14</v>
      </c>
      <c r="F3427" s="1">
        <v>11.69999980926514</v>
      </c>
      <c r="G3427" s="1">
        <v>10.60000038146973</v>
      </c>
      <c r="H3427">
        <f>IF(D3427&lt;&gt;"",MAX('DDD Model Calculations'!$D$20-'Weather Data'!D3427,0),MAX('DDD Model Calculations'!$D$20-AVERAGE('Weather Data'!D3426,'Weather Data'!D3428),0))</f>
        <v>3.3999996185302699</v>
      </c>
      <c r="I3427">
        <f>IF(E3427&lt;&gt;"",MAX('DDD Model Calculations'!$D$20-'Weather Data'!E3427,0),MAX('DDD Model Calculations'!$D$20-AVERAGE('Weather Data'!E3426,'Weather Data'!E3428),0))</f>
        <v>4</v>
      </c>
      <c r="J3427">
        <f>IF(F3427&lt;&gt;"",MAX('DDD Model Calculations'!$D$20-'Weather Data'!F3427,0),MAX('DDD Model Calculations'!$D$20-AVERAGE('Weather Data'!F3426,'Weather Data'!F3428),0))</f>
        <v>6.3000001907348597</v>
      </c>
      <c r="K3427">
        <f>IF(G3427&lt;&gt;"",MAX('DDD Model Calculations'!$D$20-'Weather Data'!G3427,0),MAX('DDD Model Calculations'!$D$20-AVERAGE('Weather Data'!G3426,'Weather Data'!G3428),0))</f>
        <v>7.3999996185302699</v>
      </c>
      <c r="L3427" s="2">
        <f t="shared" si="265"/>
        <v>45065</v>
      </c>
      <c r="M3427">
        <f t="shared" si="266"/>
        <v>35095.100001104176</v>
      </c>
      <c r="N3427">
        <f t="shared" si="267"/>
        <v>36803.499992109835</v>
      </c>
      <c r="O3427">
        <f t="shared" si="268"/>
        <v>42435.100012980402</v>
      </c>
      <c r="P3427">
        <f t="shared" si="269"/>
        <v>52664.650003328919</v>
      </c>
    </row>
    <row r="3428" spans="1:16" x14ac:dyDescent="0.4">
      <c r="A3428" s="1">
        <v>2023</v>
      </c>
      <c r="B3428" s="1">
        <v>5</v>
      </c>
      <c r="C3428" s="1">
        <v>20</v>
      </c>
      <c r="D3428" s="1">
        <v>13.89999961853027</v>
      </c>
      <c r="E3428" s="1">
        <v>11.5</v>
      </c>
      <c r="F3428" s="1">
        <v>14.5</v>
      </c>
      <c r="G3428" s="1">
        <v>13.39999961853027</v>
      </c>
      <c r="H3428">
        <f>IF(D3428&lt;&gt;"",MAX('DDD Model Calculations'!$D$20-'Weather Data'!D3428,0),MAX('DDD Model Calculations'!$D$20-AVERAGE('Weather Data'!D3427,'Weather Data'!D3429),0))</f>
        <v>4.1000003814697301</v>
      </c>
      <c r="I3428">
        <f>IF(E3428&lt;&gt;"",MAX('DDD Model Calculations'!$D$20-'Weather Data'!E3428,0),MAX('DDD Model Calculations'!$D$20-AVERAGE('Weather Data'!E3427,'Weather Data'!E3429),0))</f>
        <v>6.5</v>
      </c>
      <c r="J3428">
        <f>IF(F3428&lt;&gt;"",MAX('DDD Model Calculations'!$D$20-'Weather Data'!F3428,0),MAX('DDD Model Calculations'!$D$20-AVERAGE('Weather Data'!F3427,'Weather Data'!F3429),0))</f>
        <v>3.5</v>
      </c>
      <c r="K3428">
        <f>IF(G3428&lt;&gt;"",MAX('DDD Model Calculations'!$D$20-'Weather Data'!G3428,0),MAX('DDD Model Calculations'!$D$20-AVERAGE('Weather Data'!G3427,'Weather Data'!G3429),0))</f>
        <v>4.6000003814697301</v>
      </c>
      <c r="L3428" s="2">
        <f t="shared" si="265"/>
        <v>45066</v>
      </c>
      <c r="M3428">
        <f t="shared" si="266"/>
        <v>35099.200001485646</v>
      </c>
      <c r="N3428">
        <f t="shared" si="267"/>
        <v>36809.999992109835</v>
      </c>
      <c r="O3428">
        <f t="shared" si="268"/>
        <v>42438.600012980402</v>
      </c>
      <c r="P3428">
        <f t="shared" si="269"/>
        <v>52669.250003710389</v>
      </c>
    </row>
    <row r="3429" spans="1:16" x14ac:dyDescent="0.4">
      <c r="A3429" s="1">
        <v>2023</v>
      </c>
      <c r="B3429" s="1">
        <v>5</v>
      </c>
      <c r="C3429" s="1">
        <v>21</v>
      </c>
      <c r="D3429" s="1">
        <v>16.39999961853027</v>
      </c>
      <c r="E3429" s="1">
        <v>15</v>
      </c>
      <c r="F3429" s="1">
        <v>15.10000038146973</v>
      </c>
      <c r="G3429" s="1">
        <v>7.5999999046325684</v>
      </c>
      <c r="H3429">
        <f>IF(D3429&lt;&gt;"",MAX('DDD Model Calculations'!$D$20-'Weather Data'!D3429,0),MAX('DDD Model Calculations'!$D$20-AVERAGE('Weather Data'!D3428,'Weather Data'!D3430),0))</f>
        <v>1.6000003814697301</v>
      </c>
      <c r="I3429">
        <f>IF(E3429&lt;&gt;"",MAX('DDD Model Calculations'!$D$20-'Weather Data'!E3429,0),MAX('DDD Model Calculations'!$D$20-AVERAGE('Weather Data'!E3428,'Weather Data'!E3430),0))</f>
        <v>3</v>
      </c>
      <c r="J3429">
        <f>IF(F3429&lt;&gt;"",MAX('DDD Model Calculations'!$D$20-'Weather Data'!F3429,0),MAX('DDD Model Calculations'!$D$20-AVERAGE('Weather Data'!F3428,'Weather Data'!F3430),0))</f>
        <v>2.8999996185302699</v>
      </c>
      <c r="K3429">
        <f>IF(G3429&lt;&gt;"",MAX('DDD Model Calculations'!$D$20-'Weather Data'!G3429,0),MAX('DDD Model Calculations'!$D$20-AVERAGE('Weather Data'!G3428,'Weather Data'!G3430),0))</f>
        <v>10.400000095367432</v>
      </c>
      <c r="L3429" s="2">
        <f t="shared" si="265"/>
        <v>45067</v>
      </c>
      <c r="M3429">
        <f t="shared" si="266"/>
        <v>35100.800001867115</v>
      </c>
      <c r="N3429">
        <f t="shared" si="267"/>
        <v>36812.999992109835</v>
      </c>
      <c r="O3429">
        <f t="shared" si="268"/>
        <v>42441.500012598932</v>
      </c>
      <c r="P3429">
        <f t="shared" si="269"/>
        <v>52679.650003805757</v>
      </c>
    </row>
    <row r="3430" spans="1:16" x14ac:dyDescent="0.4">
      <c r="A3430" s="1">
        <v>2023</v>
      </c>
      <c r="B3430" s="1">
        <v>5</v>
      </c>
      <c r="C3430" s="1">
        <v>22</v>
      </c>
      <c r="D3430" s="1">
        <v>12.69999980926514</v>
      </c>
      <c r="E3430" s="1">
        <v>14.5</v>
      </c>
      <c r="F3430" s="1">
        <v>10.80000019073486</v>
      </c>
      <c r="G3430" s="1">
        <v>7.5999999046325684</v>
      </c>
      <c r="H3430">
        <f>IF(D3430&lt;&gt;"",MAX('DDD Model Calculations'!$D$20-'Weather Data'!D3430,0),MAX('DDD Model Calculations'!$D$20-AVERAGE('Weather Data'!D3429,'Weather Data'!D3431),0))</f>
        <v>5.3000001907348597</v>
      </c>
      <c r="I3430">
        <f>IF(E3430&lt;&gt;"",MAX('DDD Model Calculations'!$D$20-'Weather Data'!E3430,0),MAX('DDD Model Calculations'!$D$20-AVERAGE('Weather Data'!E3429,'Weather Data'!E3431),0))</f>
        <v>3.5</v>
      </c>
      <c r="J3430">
        <f>IF(F3430&lt;&gt;"",MAX('DDD Model Calculations'!$D$20-'Weather Data'!F3430,0),MAX('DDD Model Calculations'!$D$20-AVERAGE('Weather Data'!F3429,'Weather Data'!F3431),0))</f>
        <v>7.1999998092651403</v>
      </c>
      <c r="K3430">
        <f>IF(G3430&lt;&gt;"",MAX('DDD Model Calculations'!$D$20-'Weather Data'!G3430,0),MAX('DDD Model Calculations'!$D$20-AVERAGE('Weather Data'!G3429,'Weather Data'!G3431),0))</f>
        <v>10.400000095367432</v>
      </c>
      <c r="L3430" s="2">
        <f t="shared" si="265"/>
        <v>45068</v>
      </c>
      <c r="M3430">
        <f t="shared" si="266"/>
        <v>35106.10000205785</v>
      </c>
      <c r="N3430">
        <f t="shared" si="267"/>
        <v>36816.499992109835</v>
      </c>
      <c r="O3430">
        <f t="shared" si="268"/>
        <v>42448.700012408197</v>
      </c>
      <c r="P3430">
        <f t="shared" si="269"/>
        <v>52690.050003901124</v>
      </c>
    </row>
    <row r="3431" spans="1:16" x14ac:dyDescent="0.4">
      <c r="A3431" s="1">
        <v>2023</v>
      </c>
      <c r="B3431" s="1">
        <v>5</v>
      </c>
      <c r="C3431" s="1">
        <v>23</v>
      </c>
      <c r="D3431" s="1">
        <v>14.39999961853027</v>
      </c>
      <c r="E3431" s="1">
        <v>16.60000038146973</v>
      </c>
      <c r="F3431" s="1">
        <v>13.10000038146973</v>
      </c>
      <c r="G3431" s="1">
        <v>12.5</v>
      </c>
      <c r="H3431">
        <f>IF(D3431&lt;&gt;"",MAX('DDD Model Calculations'!$D$20-'Weather Data'!D3431,0),MAX('DDD Model Calculations'!$D$20-AVERAGE('Weather Data'!D3430,'Weather Data'!D3432),0))</f>
        <v>3.6000003814697301</v>
      </c>
      <c r="I3431">
        <f>IF(E3431&lt;&gt;"",MAX('DDD Model Calculations'!$D$20-'Weather Data'!E3431,0),MAX('DDD Model Calculations'!$D$20-AVERAGE('Weather Data'!E3430,'Weather Data'!E3432),0))</f>
        <v>1.3999996185302699</v>
      </c>
      <c r="J3431">
        <f>IF(F3431&lt;&gt;"",MAX('DDD Model Calculations'!$D$20-'Weather Data'!F3431,0),MAX('DDD Model Calculations'!$D$20-AVERAGE('Weather Data'!F3430,'Weather Data'!F3432),0))</f>
        <v>4.8999996185302699</v>
      </c>
      <c r="K3431">
        <f>IF(G3431&lt;&gt;"",MAX('DDD Model Calculations'!$D$20-'Weather Data'!G3431,0),MAX('DDD Model Calculations'!$D$20-AVERAGE('Weather Data'!G3430,'Weather Data'!G3432),0))</f>
        <v>5.5</v>
      </c>
      <c r="L3431" s="2">
        <f t="shared" si="265"/>
        <v>45069</v>
      </c>
      <c r="M3431">
        <f t="shared" si="266"/>
        <v>35109.70000243932</v>
      </c>
      <c r="N3431">
        <f t="shared" si="267"/>
        <v>36817.899991728365</v>
      </c>
      <c r="O3431">
        <f t="shared" si="268"/>
        <v>42453.600012026727</v>
      </c>
      <c r="P3431">
        <f t="shared" si="269"/>
        <v>52695.550003901124</v>
      </c>
    </row>
    <row r="3432" spans="1:16" x14ac:dyDescent="0.4">
      <c r="A3432" s="1">
        <v>2023</v>
      </c>
      <c r="B3432" s="1">
        <v>5</v>
      </c>
      <c r="C3432" s="1">
        <v>24</v>
      </c>
      <c r="D3432" s="1">
        <v>11.10000038146973</v>
      </c>
      <c r="E3432" s="1">
        <v>12.10000038146973</v>
      </c>
      <c r="F3432" s="1">
        <v>10.30000019073486</v>
      </c>
      <c r="G3432" s="1">
        <v>5.1999998092651367</v>
      </c>
      <c r="H3432">
        <f>IF(D3432&lt;&gt;"",MAX('DDD Model Calculations'!$D$20-'Weather Data'!D3432,0),MAX('DDD Model Calculations'!$D$20-AVERAGE('Weather Data'!D3431,'Weather Data'!D3433),0))</f>
        <v>6.8999996185302699</v>
      </c>
      <c r="I3432">
        <f>IF(E3432&lt;&gt;"",MAX('DDD Model Calculations'!$D$20-'Weather Data'!E3432,0),MAX('DDD Model Calculations'!$D$20-AVERAGE('Weather Data'!E3431,'Weather Data'!E3433),0))</f>
        <v>5.8999996185302699</v>
      </c>
      <c r="J3432">
        <f>IF(F3432&lt;&gt;"",MAX('DDD Model Calculations'!$D$20-'Weather Data'!F3432,0),MAX('DDD Model Calculations'!$D$20-AVERAGE('Weather Data'!F3431,'Weather Data'!F3433),0))</f>
        <v>7.6999998092651403</v>
      </c>
      <c r="K3432">
        <f>IF(G3432&lt;&gt;"",MAX('DDD Model Calculations'!$D$20-'Weather Data'!G3432,0),MAX('DDD Model Calculations'!$D$20-AVERAGE('Weather Data'!G3431,'Weather Data'!G3433),0))</f>
        <v>12.800000190734863</v>
      </c>
      <c r="L3432" s="2">
        <f t="shared" si="265"/>
        <v>45070</v>
      </c>
      <c r="M3432">
        <f t="shared" si="266"/>
        <v>35116.60000205785</v>
      </c>
      <c r="N3432">
        <f t="shared" si="267"/>
        <v>36823.799991346896</v>
      </c>
      <c r="O3432">
        <f t="shared" si="268"/>
        <v>42461.300011835992</v>
      </c>
      <c r="P3432">
        <f t="shared" si="269"/>
        <v>52708.350004091859</v>
      </c>
    </row>
    <row r="3433" spans="1:16" x14ac:dyDescent="0.4">
      <c r="A3433" s="1">
        <v>2023</v>
      </c>
      <c r="B3433" s="1">
        <v>5</v>
      </c>
      <c r="C3433" s="1">
        <v>25</v>
      </c>
      <c r="D3433" s="1">
        <v>10.30000019073486</v>
      </c>
      <c r="E3433" s="1">
        <v>11.10000038146973</v>
      </c>
      <c r="F3433" s="1">
        <v>10.89999961853027</v>
      </c>
      <c r="G3433" s="1">
        <v>7.0999999046325684</v>
      </c>
      <c r="H3433">
        <f>IF(D3433&lt;&gt;"",MAX('DDD Model Calculations'!$D$20-'Weather Data'!D3433,0),MAX('DDD Model Calculations'!$D$20-AVERAGE('Weather Data'!D3432,'Weather Data'!D3434),0))</f>
        <v>7.6999998092651403</v>
      </c>
      <c r="I3433">
        <f>IF(E3433&lt;&gt;"",MAX('DDD Model Calculations'!$D$20-'Weather Data'!E3433,0),MAX('DDD Model Calculations'!$D$20-AVERAGE('Weather Data'!E3432,'Weather Data'!E3434),0))</f>
        <v>6.8999996185302699</v>
      </c>
      <c r="J3433">
        <f>IF(F3433&lt;&gt;"",MAX('DDD Model Calculations'!$D$20-'Weather Data'!F3433,0),MAX('DDD Model Calculations'!$D$20-AVERAGE('Weather Data'!F3432,'Weather Data'!F3434),0))</f>
        <v>7.1000003814697301</v>
      </c>
      <c r="K3433">
        <f>IF(G3433&lt;&gt;"",MAX('DDD Model Calculations'!$D$20-'Weather Data'!G3433,0),MAX('DDD Model Calculations'!$D$20-AVERAGE('Weather Data'!G3432,'Weather Data'!G3434),0))</f>
        <v>10.900000095367432</v>
      </c>
      <c r="L3433" s="2">
        <f t="shared" si="265"/>
        <v>45071</v>
      </c>
      <c r="M3433">
        <f t="shared" si="266"/>
        <v>35124.300001867115</v>
      </c>
      <c r="N3433">
        <f t="shared" si="267"/>
        <v>36830.699990965426</v>
      </c>
      <c r="O3433">
        <f t="shared" si="268"/>
        <v>42468.400012217462</v>
      </c>
      <c r="P3433">
        <f t="shared" si="269"/>
        <v>52719.250004187226</v>
      </c>
    </row>
    <row r="3434" spans="1:16" x14ac:dyDescent="0.4">
      <c r="A3434" s="1">
        <v>2023</v>
      </c>
      <c r="B3434" s="1">
        <v>5</v>
      </c>
      <c r="C3434" s="1">
        <v>26</v>
      </c>
      <c r="D3434" s="1">
        <v>13.39999961853027</v>
      </c>
      <c r="E3434" s="1">
        <v>13.10000038146973</v>
      </c>
      <c r="F3434" s="1">
        <v>12.60000038146973</v>
      </c>
      <c r="G3434" s="1">
        <v>13.89999961853027</v>
      </c>
      <c r="H3434">
        <f>IF(D3434&lt;&gt;"",MAX('DDD Model Calculations'!$D$20-'Weather Data'!D3434,0),MAX('DDD Model Calculations'!$D$20-AVERAGE('Weather Data'!D3433,'Weather Data'!D3435),0))</f>
        <v>4.6000003814697301</v>
      </c>
      <c r="I3434">
        <f>IF(E3434&lt;&gt;"",MAX('DDD Model Calculations'!$D$20-'Weather Data'!E3434,0),MAX('DDD Model Calculations'!$D$20-AVERAGE('Weather Data'!E3433,'Weather Data'!E3435),0))</f>
        <v>4.8999996185302699</v>
      </c>
      <c r="J3434">
        <f>IF(F3434&lt;&gt;"",MAX('DDD Model Calculations'!$D$20-'Weather Data'!F3434,0),MAX('DDD Model Calculations'!$D$20-AVERAGE('Weather Data'!F3433,'Weather Data'!F3435),0))</f>
        <v>5.3999996185302699</v>
      </c>
      <c r="K3434">
        <f>IF(G3434&lt;&gt;"",MAX('DDD Model Calculations'!$D$20-'Weather Data'!G3434,0),MAX('DDD Model Calculations'!$D$20-AVERAGE('Weather Data'!G3433,'Weather Data'!G3435),0))</f>
        <v>4.1000003814697301</v>
      </c>
      <c r="L3434" s="2">
        <f t="shared" si="265"/>
        <v>45072</v>
      </c>
      <c r="M3434">
        <f t="shared" si="266"/>
        <v>35128.900002248585</v>
      </c>
      <c r="N3434">
        <f t="shared" si="267"/>
        <v>36835.599990583956</v>
      </c>
      <c r="O3434">
        <f t="shared" si="268"/>
        <v>42473.800011835992</v>
      </c>
      <c r="P3434">
        <f t="shared" si="269"/>
        <v>52723.350004568696</v>
      </c>
    </row>
    <row r="3435" spans="1:16" x14ac:dyDescent="0.4">
      <c r="A3435" s="1">
        <v>2023</v>
      </c>
      <c r="B3435" s="1">
        <v>5</v>
      </c>
      <c r="C3435" s="1">
        <v>27</v>
      </c>
      <c r="D3435" s="1">
        <v>15.89999961853027</v>
      </c>
      <c r="E3435" s="1">
        <v>14.80000019073486</v>
      </c>
      <c r="F3435" s="1">
        <v>17.70000076293945</v>
      </c>
      <c r="G3435" s="1">
        <v>16</v>
      </c>
      <c r="H3435">
        <f>IF(D3435&lt;&gt;"",MAX('DDD Model Calculations'!$D$20-'Weather Data'!D3435,0),MAX('DDD Model Calculations'!$D$20-AVERAGE('Weather Data'!D3434,'Weather Data'!D3436),0))</f>
        <v>2.1000003814697301</v>
      </c>
      <c r="I3435">
        <f>IF(E3435&lt;&gt;"",MAX('DDD Model Calculations'!$D$20-'Weather Data'!E3435,0),MAX('DDD Model Calculations'!$D$20-AVERAGE('Weather Data'!E3434,'Weather Data'!E3436),0))</f>
        <v>3.1999998092651403</v>
      </c>
      <c r="J3435">
        <f>IF(F3435&lt;&gt;"",MAX('DDD Model Calculations'!$D$20-'Weather Data'!F3435,0),MAX('DDD Model Calculations'!$D$20-AVERAGE('Weather Data'!F3434,'Weather Data'!F3436),0))</f>
        <v>0.29999923706055043</v>
      </c>
      <c r="K3435">
        <f>IF(G3435&lt;&gt;"",MAX('DDD Model Calculations'!$D$20-'Weather Data'!G3435,0),MAX('DDD Model Calculations'!$D$20-AVERAGE('Weather Data'!G3434,'Weather Data'!G3436),0))</f>
        <v>2</v>
      </c>
      <c r="L3435" s="2">
        <f t="shared" si="265"/>
        <v>45073</v>
      </c>
      <c r="M3435">
        <f t="shared" si="266"/>
        <v>35131.000002630055</v>
      </c>
      <c r="N3435">
        <f t="shared" si="267"/>
        <v>36838.799990393221</v>
      </c>
      <c r="O3435">
        <f t="shared" si="268"/>
        <v>42474.100011073053</v>
      </c>
      <c r="P3435">
        <f t="shared" si="269"/>
        <v>52725.350004568696</v>
      </c>
    </row>
    <row r="3436" spans="1:16" x14ac:dyDescent="0.4">
      <c r="A3436" s="1">
        <v>2023</v>
      </c>
      <c r="B3436" s="1">
        <v>5</v>
      </c>
      <c r="C3436" s="1">
        <v>28</v>
      </c>
      <c r="D3436" s="1">
        <v>19.70000076293945</v>
      </c>
      <c r="E3436" s="1">
        <v>18.20000076293945</v>
      </c>
      <c r="F3436" s="1">
        <v>19.79999923706055</v>
      </c>
      <c r="G3436" s="1">
        <v>14.39999961853027</v>
      </c>
      <c r="H3436">
        <f>IF(D3436&lt;&gt;"",MAX('DDD Model Calculations'!$D$20-'Weather Data'!D3436,0),MAX('DDD Model Calculations'!$D$20-AVERAGE('Weather Data'!D3435,'Weather Data'!D3437),0))</f>
        <v>0</v>
      </c>
      <c r="I3436">
        <f>IF(E3436&lt;&gt;"",MAX('DDD Model Calculations'!$D$20-'Weather Data'!E3436,0),MAX('DDD Model Calculations'!$D$20-AVERAGE('Weather Data'!E3435,'Weather Data'!E3437),0))</f>
        <v>0</v>
      </c>
      <c r="J3436">
        <f>IF(F3436&lt;&gt;"",MAX('DDD Model Calculations'!$D$20-'Weather Data'!F3436,0),MAX('DDD Model Calculations'!$D$20-AVERAGE('Weather Data'!F3435,'Weather Data'!F3437),0))</f>
        <v>0</v>
      </c>
      <c r="K3436">
        <f>IF(G3436&lt;&gt;"",MAX('DDD Model Calculations'!$D$20-'Weather Data'!G3436,0),MAX('DDD Model Calculations'!$D$20-AVERAGE('Weather Data'!G3435,'Weather Data'!G3437),0))</f>
        <v>3.6000003814697301</v>
      </c>
      <c r="L3436" s="2">
        <f t="shared" si="265"/>
        <v>45074</v>
      </c>
      <c r="M3436">
        <f t="shared" si="266"/>
        <v>35131.000002630055</v>
      </c>
      <c r="N3436">
        <f t="shared" si="267"/>
        <v>36838.799990393221</v>
      </c>
      <c r="O3436">
        <f t="shared" si="268"/>
        <v>42474.100011073053</v>
      </c>
      <c r="P3436">
        <f t="shared" si="269"/>
        <v>52728.950004950166</v>
      </c>
    </row>
    <row r="3437" spans="1:16" x14ac:dyDescent="0.4">
      <c r="A3437" s="1">
        <v>2023</v>
      </c>
      <c r="B3437" s="1">
        <v>5</v>
      </c>
      <c r="C3437" s="1">
        <v>29</v>
      </c>
      <c r="D3437" s="1">
        <v>19.39999961853027</v>
      </c>
      <c r="E3437" s="1">
        <v>20</v>
      </c>
      <c r="F3437" s="1">
        <v>17.10000038146973</v>
      </c>
      <c r="G3437" s="1">
        <v>14.5</v>
      </c>
      <c r="H3437">
        <f>IF(D3437&lt;&gt;"",MAX('DDD Model Calculations'!$D$20-'Weather Data'!D3437,0),MAX('DDD Model Calculations'!$D$20-AVERAGE('Weather Data'!D3436,'Weather Data'!D3438),0))</f>
        <v>0</v>
      </c>
      <c r="I3437">
        <f>IF(E3437&lt;&gt;"",MAX('DDD Model Calculations'!$D$20-'Weather Data'!E3437,0),MAX('DDD Model Calculations'!$D$20-AVERAGE('Weather Data'!E3436,'Weather Data'!E3438),0))</f>
        <v>0</v>
      </c>
      <c r="J3437">
        <f>IF(F3437&lt;&gt;"",MAX('DDD Model Calculations'!$D$20-'Weather Data'!F3437,0),MAX('DDD Model Calculations'!$D$20-AVERAGE('Weather Data'!F3436,'Weather Data'!F3438),0))</f>
        <v>0.89999961853026988</v>
      </c>
      <c r="K3437">
        <f>IF(G3437&lt;&gt;"",MAX('DDD Model Calculations'!$D$20-'Weather Data'!G3437,0),MAX('DDD Model Calculations'!$D$20-AVERAGE('Weather Data'!G3436,'Weather Data'!G3438),0))</f>
        <v>3.5</v>
      </c>
      <c r="L3437" s="2">
        <f t="shared" si="265"/>
        <v>45075</v>
      </c>
      <c r="M3437">
        <f t="shared" si="266"/>
        <v>35131.000002630055</v>
      </c>
      <c r="N3437">
        <f t="shared" si="267"/>
        <v>36838.799990393221</v>
      </c>
      <c r="O3437">
        <f t="shared" si="268"/>
        <v>42475.000010691583</v>
      </c>
      <c r="P3437">
        <f t="shared" si="269"/>
        <v>52732.450004950166</v>
      </c>
    </row>
    <row r="3438" spans="1:16" x14ac:dyDescent="0.4">
      <c r="A3438" s="1">
        <v>2023</v>
      </c>
      <c r="B3438" s="1">
        <v>5</v>
      </c>
      <c r="C3438" s="1">
        <v>30</v>
      </c>
      <c r="D3438" s="1">
        <v>20.5</v>
      </c>
      <c r="E3438" s="1">
        <v>21.60000038146973</v>
      </c>
      <c r="F3438" s="1">
        <v>17.89999961853027</v>
      </c>
      <c r="G3438" s="1">
        <v>15.5</v>
      </c>
      <c r="H3438">
        <f>IF(D3438&lt;&gt;"",MAX('DDD Model Calculations'!$D$20-'Weather Data'!D3438,0),MAX('DDD Model Calculations'!$D$20-AVERAGE('Weather Data'!D3437,'Weather Data'!D3439),0))</f>
        <v>0</v>
      </c>
      <c r="I3438">
        <f>IF(E3438&lt;&gt;"",MAX('DDD Model Calculations'!$D$20-'Weather Data'!E3438,0),MAX('DDD Model Calculations'!$D$20-AVERAGE('Weather Data'!E3437,'Weather Data'!E3439),0))</f>
        <v>0</v>
      </c>
      <c r="J3438">
        <f>IF(F3438&lt;&gt;"",MAX('DDD Model Calculations'!$D$20-'Weather Data'!F3438,0),MAX('DDD Model Calculations'!$D$20-AVERAGE('Weather Data'!F3437,'Weather Data'!F3439),0))</f>
        <v>0.10000038146973012</v>
      </c>
      <c r="K3438">
        <f>IF(G3438&lt;&gt;"",MAX('DDD Model Calculations'!$D$20-'Weather Data'!G3438,0),MAX('DDD Model Calculations'!$D$20-AVERAGE('Weather Data'!G3437,'Weather Data'!G3439),0))</f>
        <v>2.5</v>
      </c>
      <c r="L3438" s="2">
        <f t="shared" si="265"/>
        <v>45076</v>
      </c>
      <c r="M3438">
        <f t="shared" si="266"/>
        <v>35131.000002630055</v>
      </c>
      <c r="N3438">
        <f t="shared" si="267"/>
        <v>36838.799990393221</v>
      </c>
      <c r="O3438">
        <f t="shared" si="268"/>
        <v>42475.100011073053</v>
      </c>
      <c r="P3438">
        <f t="shared" si="269"/>
        <v>52734.950004950166</v>
      </c>
    </row>
    <row r="3439" spans="1:16" x14ac:dyDescent="0.4">
      <c r="A3439" s="1">
        <v>2023</v>
      </c>
      <c r="B3439" s="1">
        <v>5</v>
      </c>
      <c r="C3439" s="1">
        <v>31</v>
      </c>
      <c r="D3439" s="1">
        <v>23.60000038146973</v>
      </c>
      <c r="E3439" s="1">
        <v>21</v>
      </c>
      <c r="F3439" s="1">
        <v>21.60000038146973</v>
      </c>
      <c r="G3439" s="1">
        <v>16.20000076293945</v>
      </c>
      <c r="H3439">
        <f>IF(D3439&lt;&gt;"",MAX('DDD Model Calculations'!$D$20-'Weather Data'!D3439,0),MAX('DDD Model Calculations'!$D$20-AVERAGE('Weather Data'!D3438,'Weather Data'!D3440),0))</f>
        <v>0</v>
      </c>
      <c r="I3439">
        <f>IF(E3439&lt;&gt;"",MAX('DDD Model Calculations'!$D$20-'Weather Data'!E3439,0),MAX('DDD Model Calculations'!$D$20-AVERAGE('Weather Data'!E3438,'Weather Data'!E3440),0))</f>
        <v>0</v>
      </c>
      <c r="J3439">
        <f>IF(F3439&lt;&gt;"",MAX('DDD Model Calculations'!$D$20-'Weather Data'!F3439,0),MAX('DDD Model Calculations'!$D$20-AVERAGE('Weather Data'!F3438,'Weather Data'!F3440),0))</f>
        <v>0</v>
      </c>
      <c r="K3439">
        <f>IF(G3439&lt;&gt;"",MAX('DDD Model Calculations'!$D$20-'Weather Data'!G3439,0),MAX('DDD Model Calculations'!$D$20-AVERAGE('Weather Data'!G3438,'Weather Data'!G3440),0))</f>
        <v>1.7999992370605504</v>
      </c>
      <c r="L3439" s="2">
        <f t="shared" si="265"/>
        <v>45077</v>
      </c>
      <c r="M3439">
        <f t="shared" si="266"/>
        <v>35131.000002630055</v>
      </c>
      <c r="N3439">
        <f t="shared" si="267"/>
        <v>36838.799990393221</v>
      </c>
      <c r="O3439">
        <f t="shared" si="268"/>
        <v>42475.100011073053</v>
      </c>
      <c r="P3439">
        <f t="shared" si="269"/>
        <v>52736.750004187226</v>
      </c>
    </row>
    <row r="3440" spans="1:16" x14ac:dyDescent="0.4">
      <c r="A3440" s="1">
        <v>2023</v>
      </c>
      <c r="B3440" s="1">
        <v>6</v>
      </c>
      <c r="C3440" s="1">
        <v>1</v>
      </c>
      <c r="D3440" s="1">
        <v>24.60000038146973</v>
      </c>
      <c r="E3440" s="1">
        <v>22</v>
      </c>
      <c r="F3440" s="1">
        <v>25.10000038146973</v>
      </c>
      <c r="G3440" s="1">
        <v>17.60000038146973</v>
      </c>
      <c r="H3440">
        <f>IF(D3440&lt;&gt;"",MAX('DDD Model Calculations'!$D$20-'Weather Data'!D3440,0),MAX('DDD Model Calculations'!$D$20-AVERAGE('Weather Data'!D3439,'Weather Data'!D3441),0))</f>
        <v>0</v>
      </c>
      <c r="I3440">
        <f>IF(E3440&lt;&gt;"",MAX('DDD Model Calculations'!$D$20-'Weather Data'!E3440,0),MAX('DDD Model Calculations'!$D$20-AVERAGE('Weather Data'!E3439,'Weather Data'!E3441),0))</f>
        <v>0</v>
      </c>
      <c r="J3440">
        <f>IF(F3440&lt;&gt;"",MAX('DDD Model Calculations'!$D$20-'Weather Data'!F3440,0),MAX('DDD Model Calculations'!$D$20-AVERAGE('Weather Data'!F3439,'Weather Data'!F3441),0))</f>
        <v>0</v>
      </c>
      <c r="K3440">
        <f>IF(G3440&lt;&gt;"",MAX('DDD Model Calculations'!$D$20-'Weather Data'!G3440,0),MAX('DDD Model Calculations'!$D$20-AVERAGE('Weather Data'!G3439,'Weather Data'!G3441),0))</f>
        <v>0.39999961853026988</v>
      </c>
      <c r="L3440" s="2">
        <f t="shared" si="265"/>
        <v>45078</v>
      </c>
      <c r="M3440">
        <f t="shared" si="266"/>
        <v>35131.000002630055</v>
      </c>
      <c r="N3440">
        <f t="shared" si="267"/>
        <v>36838.799990393221</v>
      </c>
      <c r="O3440">
        <f t="shared" si="268"/>
        <v>42475.100011073053</v>
      </c>
      <c r="P3440">
        <f t="shared" si="269"/>
        <v>52737.150003805757</v>
      </c>
    </row>
    <row r="3441" spans="1:16" x14ac:dyDescent="0.4">
      <c r="A3441" s="1">
        <v>2023</v>
      </c>
      <c r="B3441" s="1">
        <v>6</v>
      </c>
      <c r="C3441" s="1">
        <v>2</v>
      </c>
      <c r="D3441" s="1">
        <v>26.20000076293945</v>
      </c>
      <c r="E3441" s="1">
        <v>23.39999961853027</v>
      </c>
      <c r="F3441" s="1">
        <v>23.29999923706055</v>
      </c>
      <c r="G3441" s="1">
        <v>18.20000076293945</v>
      </c>
      <c r="H3441">
        <f>IF(D3441&lt;&gt;"",MAX('DDD Model Calculations'!$D$20-'Weather Data'!D3441,0),MAX('DDD Model Calculations'!$D$20-AVERAGE('Weather Data'!D3440,'Weather Data'!D3442),0))</f>
        <v>0</v>
      </c>
      <c r="I3441">
        <f>IF(E3441&lt;&gt;"",MAX('DDD Model Calculations'!$D$20-'Weather Data'!E3441,0),MAX('DDD Model Calculations'!$D$20-AVERAGE('Weather Data'!E3440,'Weather Data'!E3442),0))</f>
        <v>0</v>
      </c>
      <c r="J3441">
        <f>IF(F3441&lt;&gt;"",MAX('DDD Model Calculations'!$D$20-'Weather Data'!F3441,0),MAX('DDD Model Calculations'!$D$20-AVERAGE('Weather Data'!F3440,'Weather Data'!F3442),0))</f>
        <v>0</v>
      </c>
      <c r="K3441">
        <f>IF(G3441&lt;&gt;"",MAX('DDD Model Calculations'!$D$20-'Weather Data'!G3441,0),MAX('DDD Model Calculations'!$D$20-AVERAGE('Weather Data'!G3440,'Weather Data'!G3442),0))</f>
        <v>0</v>
      </c>
      <c r="L3441" s="2">
        <f t="shared" si="265"/>
        <v>45079</v>
      </c>
      <c r="M3441">
        <f t="shared" si="266"/>
        <v>35131.000002630055</v>
      </c>
      <c r="N3441">
        <f t="shared" si="267"/>
        <v>36838.799990393221</v>
      </c>
      <c r="O3441">
        <f t="shared" si="268"/>
        <v>42475.100011073053</v>
      </c>
      <c r="P3441">
        <f t="shared" si="269"/>
        <v>52737.150003805757</v>
      </c>
    </row>
    <row r="3442" spans="1:16" x14ac:dyDescent="0.4">
      <c r="A3442" s="1">
        <v>2023</v>
      </c>
      <c r="B3442" s="1">
        <v>6</v>
      </c>
      <c r="C3442" s="1">
        <v>3</v>
      </c>
      <c r="D3442" s="1">
        <v>18.70000076293945</v>
      </c>
      <c r="E3442" s="1">
        <v>19.10000038146973</v>
      </c>
      <c r="F3442" s="1">
        <v>15.69999980926514</v>
      </c>
      <c r="G3442" s="1">
        <v>19.20000076293945</v>
      </c>
      <c r="H3442">
        <f>IF(D3442&lt;&gt;"",MAX('DDD Model Calculations'!$D$20-'Weather Data'!D3442,0),MAX('DDD Model Calculations'!$D$20-AVERAGE('Weather Data'!D3441,'Weather Data'!D3443),0))</f>
        <v>0</v>
      </c>
      <c r="I3442">
        <f>IF(E3442&lt;&gt;"",MAX('DDD Model Calculations'!$D$20-'Weather Data'!E3442,0),MAX('DDD Model Calculations'!$D$20-AVERAGE('Weather Data'!E3441,'Weather Data'!E3443),0))</f>
        <v>0</v>
      </c>
      <c r="J3442">
        <f>IF(F3442&lt;&gt;"",MAX('DDD Model Calculations'!$D$20-'Weather Data'!F3442,0),MAX('DDD Model Calculations'!$D$20-AVERAGE('Weather Data'!F3441,'Weather Data'!F3443),0))</f>
        <v>2.3000001907348597</v>
      </c>
      <c r="K3442">
        <f>IF(G3442&lt;&gt;"",MAX('DDD Model Calculations'!$D$20-'Weather Data'!G3442,0),MAX('DDD Model Calculations'!$D$20-AVERAGE('Weather Data'!G3441,'Weather Data'!G3443),0))</f>
        <v>0</v>
      </c>
      <c r="L3442" s="2">
        <f t="shared" si="265"/>
        <v>45080</v>
      </c>
      <c r="M3442">
        <f t="shared" si="266"/>
        <v>35131.000002630055</v>
      </c>
      <c r="N3442">
        <f t="shared" si="267"/>
        <v>36838.799990393221</v>
      </c>
      <c r="O3442">
        <f t="shared" si="268"/>
        <v>42477.400011263788</v>
      </c>
      <c r="P3442">
        <f t="shared" si="269"/>
        <v>52737.150003805757</v>
      </c>
    </row>
    <row r="3443" spans="1:16" x14ac:dyDescent="0.4">
      <c r="A3443" s="1">
        <v>2023</v>
      </c>
      <c r="B3443" s="1">
        <v>6</v>
      </c>
      <c r="C3443" s="1">
        <v>4</v>
      </c>
      <c r="D3443" s="1">
        <v>16</v>
      </c>
      <c r="E3443" s="1">
        <v>16.89999961853027</v>
      </c>
      <c r="F3443" s="1">
        <v>14.60000038146973</v>
      </c>
      <c r="G3443" s="1">
        <v>20.79999923706055</v>
      </c>
      <c r="H3443">
        <f>IF(D3443&lt;&gt;"",MAX('DDD Model Calculations'!$D$20-'Weather Data'!D3443,0),MAX('DDD Model Calculations'!$D$20-AVERAGE('Weather Data'!D3442,'Weather Data'!D3444),0))</f>
        <v>2</v>
      </c>
      <c r="I3443">
        <f>IF(E3443&lt;&gt;"",MAX('DDD Model Calculations'!$D$20-'Weather Data'!E3443,0),MAX('DDD Model Calculations'!$D$20-AVERAGE('Weather Data'!E3442,'Weather Data'!E3444),0))</f>
        <v>1.1000003814697301</v>
      </c>
      <c r="J3443">
        <f>IF(F3443&lt;&gt;"",MAX('DDD Model Calculations'!$D$20-'Weather Data'!F3443,0),MAX('DDD Model Calculations'!$D$20-AVERAGE('Weather Data'!F3442,'Weather Data'!F3444),0))</f>
        <v>3.3999996185302699</v>
      </c>
      <c r="K3443">
        <f>IF(G3443&lt;&gt;"",MAX('DDD Model Calculations'!$D$20-'Weather Data'!G3443,0),MAX('DDD Model Calculations'!$D$20-AVERAGE('Weather Data'!G3442,'Weather Data'!G3444),0))</f>
        <v>0</v>
      </c>
      <c r="L3443" s="2">
        <f t="shared" si="265"/>
        <v>45081</v>
      </c>
      <c r="M3443">
        <f t="shared" si="266"/>
        <v>35133.000002630055</v>
      </c>
      <c r="N3443">
        <f t="shared" si="267"/>
        <v>36839.899990774691</v>
      </c>
      <c r="O3443">
        <f t="shared" si="268"/>
        <v>42480.800010882318</v>
      </c>
      <c r="P3443">
        <f t="shared" si="269"/>
        <v>52737.150003805757</v>
      </c>
    </row>
    <row r="3444" spans="1:16" x14ac:dyDescent="0.4">
      <c r="A3444" s="1">
        <v>2023</v>
      </c>
      <c r="B3444" s="1">
        <v>6</v>
      </c>
      <c r="C3444" s="1">
        <v>5</v>
      </c>
      <c r="D3444" s="1">
        <v>19.20000076293945</v>
      </c>
      <c r="E3444" s="1">
        <v>17.60000038146973</v>
      </c>
      <c r="F3444" s="1">
        <v>15</v>
      </c>
      <c r="G3444" s="1">
        <v>17</v>
      </c>
      <c r="H3444">
        <f>IF(D3444&lt;&gt;"",MAX('DDD Model Calculations'!$D$20-'Weather Data'!D3444,0),MAX('DDD Model Calculations'!$D$20-AVERAGE('Weather Data'!D3443,'Weather Data'!D3445),0))</f>
        <v>0</v>
      </c>
      <c r="I3444">
        <f>IF(E3444&lt;&gt;"",MAX('DDD Model Calculations'!$D$20-'Weather Data'!E3444,0),MAX('DDD Model Calculations'!$D$20-AVERAGE('Weather Data'!E3443,'Weather Data'!E3445),0))</f>
        <v>0.39999961853026988</v>
      </c>
      <c r="J3444">
        <f>IF(F3444&lt;&gt;"",MAX('DDD Model Calculations'!$D$20-'Weather Data'!F3444,0),MAX('DDD Model Calculations'!$D$20-AVERAGE('Weather Data'!F3443,'Weather Data'!F3445),0))</f>
        <v>3</v>
      </c>
      <c r="K3444">
        <f>IF(G3444&lt;&gt;"",MAX('DDD Model Calculations'!$D$20-'Weather Data'!G3444,0),MAX('DDD Model Calculations'!$D$20-AVERAGE('Weather Data'!G3443,'Weather Data'!G3445),0))</f>
        <v>1</v>
      </c>
      <c r="L3444" s="2">
        <f t="shared" si="265"/>
        <v>45082</v>
      </c>
      <c r="M3444">
        <f t="shared" si="266"/>
        <v>35133.000002630055</v>
      </c>
      <c r="N3444">
        <f t="shared" si="267"/>
        <v>36840.299990393221</v>
      </c>
      <c r="O3444">
        <f t="shared" si="268"/>
        <v>42483.800010882318</v>
      </c>
      <c r="P3444">
        <f t="shared" si="269"/>
        <v>52738.150003805757</v>
      </c>
    </row>
    <row r="3445" spans="1:16" x14ac:dyDescent="0.4">
      <c r="A3445" s="1">
        <v>2023</v>
      </c>
      <c r="B3445" s="1">
        <v>6</v>
      </c>
      <c r="C3445" s="1">
        <v>6</v>
      </c>
      <c r="D3445" s="1">
        <v>18.60000038146973</v>
      </c>
      <c r="E3445" s="1">
        <v>17.20000076293945</v>
      </c>
      <c r="F3445" s="1">
        <v>17.20000076293945</v>
      </c>
      <c r="G3445" s="1">
        <v>12.5</v>
      </c>
      <c r="H3445">
        <f>IF(D3445&lt;&gt;"",MAX('DDD Model Calculations'!$D$20-'Weather Data'!D3445,0),MAX('DDD Model Calculations'!$D$20-AVERAGE('Weather Data'!D3444,'Weather Data'!D3446),0))</f>
        <v>0</v>
      </c>
      <c r="I3445">
        <f>IF(E3445&lt;&gt;"",MAX('DDD Model Calculations'!$D$20-'Weather Data'!E3445,0),MAX('DDD Model Calculations'!$D$20-AVERAGE('Weather Data'!E3444,'Weather Data'!E3446),0))</f>
        <v>0.79999923706055043</v>
      </c>
      <c r="J3445">
        <f>IF(F3445&lt;&gt;"",MAX('DDD Model Calculations'!$D$20-'Weather Data'!F3445,0),MAX('DDD Model Calculations'!$D$20-AVERAGE('Weather Data'!F3444,'Weather Data'!F3446),0))</f>
        <v>0.79999923706055043</v>
      </c>
      <c r="K3445">
        <f>IF(G3445&lt;&gt;"",MAX('DDD Model Calculations'!$D$20-'Weather Data'!G3445,0),MAX('DDD Model Calculations'!$D$20-AVERAGE('Weather Data'!G3444,'Weather Data'!G3446),0))</f>
        <v>5.5</v>
      </c>
      <c r="L3445" s="2">
        <f t="shared" si="265"/>
        <v>45083</v>
      </c>
      <c r="M3445">
        <f t="shared" si="266"/>
        <v>35133.000002630055</v>
      </c>
      <c r="N3445">
        <f t="shared" si="267"/>
        <v>36841.099989630282</v>
      </c>
      <c r="O3445">
        <f t="shared" si="268"/>
        <v>42484.600010119379</v>
      </c>
      <c r="P3445">
        <f t="shared" si="269"/>
        <v>52743.650003805757</v>
      </c>
    </row>
    <row r="3446" spans="1:16" x14ac:dyDescent="0.4">
      <c r="A3446" s="1">
        <v>2023</v>
      </c>
      <c r="B3446" s="1">
        <v>6</v>
      </c>
      <c r="C3446" s="1">
        <v>7</v>
      </c>
      <c r="D3446" s="1">
        <v>16.60000038146973</v>
      </c>
      <c r="E3446" s="1">
        <v>14.69999980926514</v>
      </c>
      <c r="F3446" s="1">
        <v>13.19999980926514</v>
      </c>
      <c r="G3446" s="1">
        <v>12.39999961853027</v>
      </c>
      <c r="H3446">
        <f>IF(D3446&lt;&gt;"",MAX('DDD Model Calculations'!$D$20-'Weather Data'!D3446,0),MAX('DDD Model Calculations'!$D$20-AVERAGE('Weather Data'!D3445,'Weather Data'!D3447),0))</f>
        <v>1.3999996185302699</v>
      </c>
      <c r="I3446">
        <f>IF(E3446&lt;&gt;"",MAX('DDD Model Calculations'!$D$20-'Weather Data'!E3446,0),MAX('DDD Model Calculations'!$D$20-AVERAGE('Weather Data'!E3445,'Weather Data'!E3447),0))</f>
        <v>3.3000001907348597</v>
      </c>
      <c r="J3446">
        <f>IF(F3446&lt;&gt;"",MAX('DDD Model Calculations'!$D$20-'Weather Data'!F3446,0),MAX('DDD Model Calculations'!$D$20-AVERAGE('Weather Data'!F3445,'Weather Data'!F3447),0))</f>
        <v>4.8000001907348597</v>
      </c>
      <c r="K3446">
        <f>IF(G3446&lt;&gt;"",MAX('DDD Model Calculations'!$D$20-'Weather Data'!G3446,0),MAX('DDD Model Calculations'!$D$20-AVERAGE('Weather Data'!G3445,'Weather Data'!G3447),0))</f>
        <v>5.6000003814697301</v>
      </c>
      <c r="L3446" s="2">
        <f t="shared" si="265"/>
        <v>45084</v>
      </c>
      <c r="M3446">
        <f t="shared" si="266"/>
        <v>35134.400002248585</v>
      </c>
      <c r="N3446">
        <f t="shared" si="267"/>
        <v>36844.399989821017</v>
      </c>
      <c r="O3446">
        <f t="shared" si="268"/>
        <v>42489.400010310113</v>
      </c>
      <c r="P3446">
        <f t="shared" si="269"/>
        <v>52749.250004187226</v>
      </c>
    </row>
    <row r="3447" spans="1:16" x14ac:dyDescent="0.4">
      <c r="A3447" s="1">
        <v>2023</v>
      </c>
      <c r="B3447" s="1">
        <v>6</v>
      </c>
      <c r="C3447" s="1">
        <v>8</v>
      </c>
      <c r="D3447" s="1">
        <v>16.20000076293945</v>
      </c>
      <c r="E3447" s="1">
        <v>16</v>
      </c>
      <c r="F3447" s="1">
        <v>13.60000038146973</v>
      </c>
      <c r="G3447" s="1">
        <v>13.39999961853027</v>
      </c>
      <c r="H3447">
        <f>IF(D3447&lt;&gt;"",MAX('DDD Model Calculations'!$D$20-'Weather Data'!D3447,0),MAX('DDD Model Calculations'!$D$20-AVERAGE('Weather Data'!D3446,'Weather Data'!D3448),0))</f>
        <v>1.7999992370605504</v>
      </c>
      <c r="I3447">
        <f>IF(E3447&lt;&gt;"",MAX('DDD Model Calculations'!$D$20-'Weather Data'!E3447,0),MAX('DDD Model Calculations'!$D$20-AVERAGE('Weather Data'!E3446,'Weather Data'!E3448),0))</f>
        <v>2</v>
      </c>
      <c r="J3447">
        <f>IF(F3447&lt;&gt;"",MAX('DDD Model Calculations'!$D$20-'Weather Data'!F3447,0),MAX('DDD Model Calculations'!$D$20-AVERAGE('Weather Data'!F3446,'Weather Data'!F3448),0))</f>
        <v>4.3999996185302699</v>
      </c>
      <c r="K3447">
        <f>IF(G3447&lt;&gt;"",MAX('DDD Model Calculations'!$D$20-'Weather Data'!G3447,0),MAX('DDD Model Calculations'!$D$20-AVERAGE('Weather Data'!G3446,'Weather Data'!G3448),0))</f>
        <v>4.6000003814697301</v>
      </c>
      <c r="L3447" s="2">
        <f t="shared" si="265"/>
        <v>45085</v>
      </c>
      <c r="M3447">
        <f t="shared" si="266"/>
        <v>35136.200001485646</v>
      </c>
      <c r="N3447">
        <f t="shared" si="267"/>
        <v>36846.399989821017</v>
      </c>
      <c r="O3447">
        <f t="shared" si="268"/>
        <v>42493.800009928644</v>
      </c>
      <c r="P3447">
        <f t="shared" si="269"/>
        <v>52753.850004568696</v>
      </c>
    </row>
    <row r="3448" spans="1:16" x14ac:dyDescent="0.4">
      <c r="A3448" s="1">
        <v>2023</v>
      </c>
      <c r="B3448" s="1">
        <v>6</v>
      </c>
      <c r="C3448" s="1">
        <v>9</v>
      </c>
      <c r="D3448" s="1">
        <v>16.39999961853027</v>
      </c>
      <c r="E3448" s="1">
        <v>16.20000076293945</v>
      </c>
      <c r="F3448" s="1">
        <v>14.19999980926514</v>
      </c>
      <c r="G3448" s="1">
        <v>17.5</v>
      </c>
      <c r="H3448">
        <f>IF(D3448&lt;&gt;"",MAX('DDD Model Calculations'!$D$20-'Weather Data'!D3448,0),MAX('DDD Model Calculations'!$D$20-AVERAGE('Weather Data'!D3447,'Weather Data'!D3449),0))</f>
        <v>1.6000003814697301</v>
      </c>
      <c r="I3448">
        <f>IF(E3448&lt;&gt;"",MAX('DDD Model Calculations'!$D$20-'Weather Data'!E3448,0),MAX('DDD Model Calculations'!$D$20-AVERAGE('Weather Data'!E3447,'Weather Data'!E3449),0))</f>
        <v>1.7999992370605504</v>
      </c>
      <c r="J3448">
        <f>IF(F3448&lt;&gt;"",MAX('DDD Model Calculations'!$D$20-'Weather Data'!F3448,0),MAX('DDD Model Calculations'!$D$20-AVERAGE('Weather Data'!F3447,'Weather Data'!F3449),0))</f>
        <v>3.8000001907348597</v>
      </c>
      <c r="K3448">
        <f>IF(G3448&lt;&gt;"",MAX('DDD Model Calculations'!$D$20-'Weather Data'!G3448,0),MAX('DDD Model Calculations'!$D$20-AVERAGE('Weather Data'!G3447,'Weather Data'!G3449),0))</f>
        <v>0.5</v>
      </c>
      <c r="L3448" s="2">
        <f t="shared" si="265"/>
        <v>45086</v>
      </c>
      <c r="M3448">
        <f t="shared" si="266"/>
        <v>35137.800001867115</v>
      </c>
      <c r="N3448">
        <f t="shared" si="267"/>
        <v>36848.199989058077</v>
      </c>
      <c r="O3448">
        <f t="shared" si="268"/>
        <v>42497.600010119379</v>
      </c>
      <c r="P3448">
        <f t="shared" si="269"/>
        <v>52754.350004568696</v>
      </c>
    </row>
    <row r="3449" spans="1:16" x14ac:dyDescent="0.4">
      <c r="A3449" s="1">
        <v>2023</v>
      </c>
      <c r="B3449" s="1">
        <v>6</v>
      </c>
      <c r="C3449" s="1">
        <v>10</v>
      </c>
      <c r="D3449" s="1">
        <v>19.39999961853027</v>
      </c>
      <c r="E3449" s="1">
        <v>17.29999923706055</v>
      </c>
      <c r="F3449" s="1">
        <v>16.5</v>
      </c>
      <c r="G3449" s="1">
        <v>10.39999961853027</v>
      </c>
      <c r="H3449">
        <f>IF(D3449&lt;&gt;"",MAX('DDD Model Calculations'!$D$20-'Weather Data'!D3449,0),MAX('DDD Model Calculations'!$D$20-AVERAGE('Weather Data'!D3448,'Weather Data'!D3450),0))</f>
        <v>0</v>
      </c>
      <c r="I3449">
        <f>IF(E3449&lt;&gt;"",MAX('DDD Model Calculations'!$D$20-'Weather Data'!E3449,0),MAX('DDD Model Calculations'!$D$20-AVERAGE('Weather Data'!E3448,'Weather Data'!E3450),0))</f>
        <v>0.70000076293944957</v>
      </c>
      <c r="J3449">
        <f>IF(F3449&lt;&gt;"",MAX('DDD Model Calculations'!$D$20-'Weather Data'!F3449,0),MAX('DDD Model Calculations'!$D$20-AVERAGE('Weather Data'!F3448,'Weather Data'!F3450),0))</f>
        <v>1.5</v>
      </c>
      <c r="K3449">
        <f>IF(G3449&lt;&gt;"",MAX('DDD Model Calculations'!$D$20-'Weather Data'!G3449,0),MAX('DDD Model Calculations'!$D$20-AVERAGE('Weather Data'!G3448,'Weather Data'!G3450),0))</f>
        <v>7.6000003814697301</v>
      </c>
      <c r="L3449" s="2">
        <f t="shared" si="265"/>
        <v>45087</v>
      </c>
      <c r="M3449">
        <f t="shared" si="266"/>
        <v>35137.800001867115</v>
      </c>
      <c r="N3449">
        <f t="shared" si="267"/>
        <v>36848.899989821017</v>
      </c>
      <c r="O3449">
        <f t="shared" si="268"/>
        <v>42499.100010119379</v>
      </c>
      <c r="P3449">
        <f t="shared" si="269"/>
        <v>52761.950004950166</v>
      </c>
    </row>
    <row r="3450" spans="1:16" x14ac:dyDescent="0.4">
      <c r="A3450" s="1">
        <v>2023</v>
      </c>
      <c r="B3450" s="1">
        <v>6</v>
      </c>
      <c r="C3450" s="1">
        <v>11</v>
      </c>
      <c r="D3450" s="1">
        <v>19.10000038146973</v>
      </c>
      <c r="E3450" s="1">
        <v>18.70000076293945</v>
      </c>
      <c r="F3450" s="1">
        <v>16.60000038146973</v>
      </c>
      <c r="G3450" s="1">
        <v>10.69999980926514</v>
      </c>
      <c r="H3450">
        <f>IF(D3450&lt;&gt;"",MAX('DDD Model Calculations'!$D$20-'Weather Data'!D3450,0),MAX('DDD Model Calculations'!$D$20-AVERAGE('Weather Data'!D3449,'Weather Data'!D3451),0))</f>
        <v>0</v>
      </c>
      <c r="I3450">
        <f>IF(E3450&lt;&gt;"",MAX('DDD Model Calculations'!$D$20-'Weather Data'!E3450,0),MAX('DDD Model Calculations'!$D$20-AVERAGE('Weather Data'!E3449,'Weather Data'!E3451),0))</f>
        <v>0</v>
      </c>
      <c r="J3450">
        <f>IF(F3450&lt;&gt;"",MAX('DDD Model Calculations'!$D$20-'Weather Data'!F3450,0),MAX('DDD Model Calculations'!$D$20-AVERAGE('Weather Data'!F3449,'Weather Data'!F3451),0))</f>
        <v>1.3999996185302699</v>
      </c>
      <c r="K3450">
        <f>IF(G3450&lt;&gt;"",MAX('DDD Model Calculations'!$D$20-'Weather Data'!G3450,0),MAX('DDD Model Calculations'!$D$20-AVERAGE('Weather Data'!G3449,'Weather Data'!G3451),0))</f>
        <v>7.3000001907348597</v>
      </c>
      <c r="L3450" s="2">
        <f t="shared" si="265"/>
        <v>45088</v>
      </c>
      <c r="M3450">
        <f t="shared" si="266"/>
        <v>35137.800001867115</v>
      </c>
      <c r="N3450">
        <f t="shared" si="267"/>
        <v>36848.899989821017</v>
      </c>
      <c r="O3450">
        <f t="shared" si="268"/>
        <v>42500.500009737909</v>
      </c>
      <c r="P3450">
        <f t="shared" si="269"/>
        <v>52769.250005140901</v>
      </c>
    </row>
    <row r="3451" spans="1:16" x14ac:dyDescent="0.4">
      <c r="A3451" s="1">
        <v>2023</v>
      </c>
      <c r="B3451" s="1">
        <v>6</v>
      </c>
      <c r="C3451" s="1">
        <v>12</v>
      </c>
      <c r="D3451" s="1">
        <v>15.30000019073486</v>
      </c>
      <c r="E3451" s="1">
        <v>12.89999961853027</v>
      </c>
      <c r="F3451" s="1">
        <v>21.70000076293945</v>
      </c>
      <c r="G3451" s="1">
        <v>13.89999961853027</v>
      </c>
      <c r="H3451">
        <f>IF(D3451&lt;&gt;"",MAX('DDD Model Calculations'!$D$20-'Weather Data'!D3451,0),MAX('DDD Model Calculations'!$D$20-AVERAGE('Weather Data'!D3450,'Weather Data'!D3452),0))</f>
        <v>2.6999998092651403</v>
      </c>
      <c r="I3451">
        <f>IF(E3451&lt;&gt;"",MAX('DDD Model Calculations'!$D$20-'Weather Data'!E3451,0),MAX('DDD Model Calculations'!$D$20-AVERAGE('Weather Data'!E3450,'Weather Data'!E3452),0))</f>
        <v>5.1000003814697301</v>
      </c>
      <c r="J3451">
        <f>IF(F3451&lt;&gt;"",MAX('DDD Model Calculations'!$D$20-'Weather Data'!F3451,0),MAX('DDD Model Calculations'!$D$20-AVERAGE('Weather Data'!F3450,'Weather Data'!F3452),0))</f>
        <v>0</v>
      </c>
      <c r="K3451">
        <f>IF(G3451&lt;&gt;"",MAX('DDD Model Calculations'!$D$20-'Weather Data'!G3451,0),MAX('DDD Model Calculations'!$D$20-AVERAGE('Weather Data'!G3450,'Weather Data'!G3452),0))</f>
        <v>4.1000003814697301</v>
      </c>
      <c r="L3451" s="2">
        <f t="shared" si="265"/>
        <v>45089</v>
      </c>
      <c r="M3451">
        <f t="shared" si="266"/>
        <v>35140.500001676381</v>
      </c>
      <c r="N3451">
        <f t="shared" si="267"/>
        <v>36853.999990202487</v>
      </c>
      <c r="O3451">
        <f t="shared" si="268"/>
        <v>42500.500009737909</v>
      </c>
      <c r="P3451">
        <f t="shared" si="269"/>
        <v>52773.35000552237</v>
      </c>
    </row>
    <row r="3452" spans="1:16" x14ac:dyDescent="0.4">
      <c r="A3452" s="1">
        <v>2023</v>
      </c>
      <c r="B3452" s="1">
        <v>6</v>
      </c>
      <c r="C3452" s="1">
        <v>13</v>
      </c>
      <c r="D3452" s="1">
        <v>15.30000019073486</v>
      </c>
      <c r="E3452" s="1">
        <v>13.10000038146973</v>
      </c>
      <c r="F3452" s="1">
        <v>15.80000019073486</v>
      </c>
      <c r="G3452" s="1">
        <v>18.39999961853027</v>
      </c>
      <c r="H3452">
        <f>IF(D3452&lt;&gt;"",MAX('DDD Model Calculations'!$D$20-'Weather Data'!D3452,0),MAX('DDD Model Calculations'!$D$20-AVERAGE('Weather Data'!D3451,'Weather Data'!D3453),0))</f>
        <v>2.6999998092651403</v>
      </c>
      <c r="I3452">
        <f>IF(E3452&lt;&gt;"",MAX('DDD Model Calculations'!$D$20-'Weather Data'!E3452,0),MAX('DDD Model Calculations'!$D$20-AVERAGE('Weather Data'!E3451,'Weather Data'!E3453),0))</f>
        <v>4.8999996185302699</v>
      </c>
      <c r="J3452">
        <f>IF(F3452&lt;&gt;"",MAX('DDD Model Calculations'!$D$20-'Weather Data'!F3452,0),MAX('DDD Model Calculations'!$D$20-AVERAGE('Weather Data'!F3451,'Weather Data'!F3453),0))</f>
        <v>2.1999998092651403</v>
      </c>
      <c r="K3452">
        <f>IF(G3452&lt;&gt;"",MAX('DDD Model Calculations'!$D$20-'Weather Data'!G3452,0),MAX('DDD Model Calculations'!$D$20-AVERAGE('Weather Data'!G3451,'Weather Data'!G3453),0))</f>
        <v>0</v>
      </c>
      <c r="L3452" s="2">
        <f t="shared" si="265"/>
        <v>45090</v>
      </c>
      <c r="M3452">
        <f t="shared" si="266"/>
        <v>35143.200001485646</v>
      </c>
      <c r="N3452">
        <f t="shared" si="267"/>
        <v>36858.899989821017</v>
      </c>
      <c r="O3452">
        <f t="shared" si="268"/>
        <v>42502.700009547174</v>
      </c>
      <c r="P3452">
        <f t="shared" si="269"/>
        <v>52773.35000552237</v>
      </c>
    </row>
    <row r="3453" spans="1:16" x14ac:dyDescent="0.4">
      <c r="A3453" s="1">
        <v>2023</v>
      </c>
      <c r="B3453" s="1">
        <v>6</v>
      </c>
      <c r="C3453" s="1">
        <v>14</v>
      </c>
      <c r="D3453" s="1">
        <v>15.89999961853027</v>
      </c>
      <c r="E3453" s="1">
        <v>14.10000038146973</v>
      </c>
      <c r="F3453" s="1">
        <v>13</v>
      </c>
      <c r="G3453" s="1">
        <v>12.5</v>
      </c>
      <c r="H3453">
        <f>IF(D3453&lt;&gt;"",MAX('DDD Model Calculations'!$D$20-'Weather Data'!D3453,0),MAX('DDD Model Calculations'!$D$20-AVERAGE('Weather Data'!D3452,'Weather Data'!D3454),0))</f>
        <v>2.1000003814697301</v>
      </c>
      <c r="I3453">
        <f>IF(E3453&lt;&gt;"",MAX('DDD Model Calculations'!$D$20-'Weather Data'!E3453,0),MAX('DDD Model Calculations'!$D$20-AVERAGE('Weather Data'!E3452,'Weather Data'!E3454),0))</f>
        <v>3.8999996185302699</v>
      </c>
      <c r="J3453">
        <f>IF(F3453&lt;&gt;"",MAX('DDD Model Calculations'!$D$20-'Weather Data'!F3453,0),MAX('DDD Model Calculations'!$D$20-AVERAGE('Weather Data'!F3452,'Weather Data'!F3454),0))</f>
        <v>5</v>
      </c>
      <c r="K3453">
        <f>IF(G3453&lt;&gt;"",MAX('DDD Model Calculations'!$D$20-'Weather Data'!G3453,0),MAX('DDD Model Calculations'!$D$20-AVERAGE('Weather Data'!G3452,'Weather Data'!G3454),0))</f>
        <v>5.5</v>
      </c>
      <c r="L3453" s="2">
        <f t="shared" si="265"/>
        <v>45091</v>
      </c>
      <c r="M3453">
        <f t="shared" si="266"/>
        <v>35145.300001867115</v>
      </c>
      <c r="N3453">
        <f t="shared" si="267"/>
        <v>36862.799989439547</v>
      </c>
      <c r="O3453">
        <f t="shared" si="268"/>
        <v>42507.700009547174</v>
      </c>
      <c r="P3453">
        <f t="shared" si="269"/>
        <v>52778.85000552237</v>
      </c>
    </row>
    <row r="3454" spans="1:16" x14ac:dyDescent="0.4">
      <c r="A3454" s="1">
        <v>2023</v>
      </c>
      <c r="B3454" s="1">
        <v>6</v>
      </c>
      <c r="C3454" s="1">
        <v>15</v>
      </c>
      <c r="D3454" s="1">
        <v>16.20000076293945</v>
      </c>
      <c r="E3454" s="1">
        <v>15</v>
      </c>
      <c r="F3454" s="1">
        <v>20.60000038146973</v>
      </c>
      <c r="G3454" s="1">
        <v>13.89999961853027</v>
      </c>
      <c r="H3454">
        <f>IF(D3454&lt;&gt;"",MAX('DDD Model Calculations'!$D$20-'Weather Data'!D3454,0),MAX('DDD Model Calculations'!$D$20-AVERAGE('Weather Data'!D3453,'Weather Data'!D3455),0))</f>
        <v>1.7999992370605504</v>
      </c>
      <c r="I3454">
        <f>IF(E3454&lt;&gt;"",MAX('DDD Model Calculations'!$D$20-'Weather Data'!E3454,0),MAX('DDD Model Calculations'!$D$20-AVERAGE('Weather Data'!E3453,'Weather Data'!E3455),0))</f>
        <v>3</v>
      </c>
      <c r="J3454">
        <f>IF(F3454&lt;&gt;"",MAX('DDD Model Calculations'!$D$20-'Weather Data'!F3454,0),MAX('DDD Model Calculations'!$D$20-AVERAGE('Weather Data'!F3453,'Weather Data'!F3455),0))</f>
        <v>0</v>
      </c>
      <c r="K3454">
        <f>IF(G3454&lt;&gt;"",MAX('DDD Model Calculations'!$D$20-'Weather Data'!G3454,0),MAX('DDD Model Calculations'!$D$20-AVERAGE('Weather Data'!G3453,'Weather Data'!G3455),0))</f>
        <v>4.1000003814697301</v>
      </c>
      <c r="L3454" s="2">
        <f t="shared" si="265"/>
        <v>45092</v>
      </c>
      <c r="M3454">
        <f t="shared" si="266"/>
        <v>35147.100001104176</v>
      </c>
      <c r="N3454">
        <f t="shared" si="267"/>
        <v>36865.799989439547</v>
      </c>
      <c r="O3454">
        <f t="shared" si="268"/>
        <v>42507.700009547174</v>
      </c>
      <c r="P3454">
        <f t="shared" si="269"/>
        <v>52782.95000590384</v>
      </c>
    </row>
    <row r="3455" spans="1:16" x14ac:dyDescent="0.4">
      <c r="A3455" s="1">
        <v>2023</v>
      </c>
      <c r="B3455" s="1">
        <v>6</v>
      </c>
      <c r="C3455" s="1">
        <v>16</v>
      </c>
      <c r="D3455" s="1">
        <v>18.10000038146973</v>
      </c>
      <c r="E3455" s="1">
        <v>15.80000019073486</v>
      </c>
      <c r="F3455" s="1">
        <v>20.70000076293945</v>
      </c>
      <c r="G3455" s="1">
        <v>14</v>
      </c>
      <c r="H3455">
        <f>IF(D3455&lt;&gt;"",MAX('DDD Model Calculations'!$D$20-'Weather Data'!D3455,0),MAX('DDD Model Calculations'!$D$20-AVERAGE('Weather Data'!D3454,'Weather Data'!D3456),0))</f>
        <v>0</v>
      </c>
      <c r="I3455">
        <f>IF(E3455&lt;&gt;"",MAX('DDD Model Calculations'!$D$20-'Weather Data'!E3455,0),MAX('DDD Model Calculations'!$D$20-AVERAGE('Weather Data'!E3454,'Weather Data'!E3456),0))</f>
        <v>2.1999998092651403</v>
      </c>
      <c r="J3455">
        <f>IF(F3455&lt;&gt;"",MAX('DDD Model Calculations'!$D$20-'Weather Data'!F3455,0),MAX('DDD Model Calculations'!$D$20-AVERAGE('Weather Data'!F3454,'Weather Data'!F3456),0))</f>
        <v>0</v>
      </c>
      <c r="K3455">
        <f>IF(G3455&lt;&gt;"",MAX('DDD Model Calculations'!$D$20-'Weather Data'!G3455,0),MAX('DDD Model Calculations'!$D$20-AVERAGE('Weather Data'!G3454,'Weather Data'!G3456),0))</f>
        <v>4</v>
      </c>
      <c r="L3455" s="2">
        <f t="shared" si="265"/>
        <v>45093</v>
      </c>
      <c r="M3455">
        <f t="shared" si="266"/>
        <v>35147.100001104176</v>
      </c>
      <c r="N3455">
        <f t="shared" si="267"/>
        <v>36867.999989248812</v>
      </c>
      <c r="O3455">
        <f t="shared" si="268"/>
        <v>42507.700009547174</v>
      </c>
      <c r="P3455">
        <f t="shared" si="269"/>
        <v>52786.95000590384</v>
      </c>
    </row>
    <row r="3456" spans="1:16" x14ac:dyDescent="0.4">
      <c r="A3456" s="1">
        <v>2023</v>
      </c>
      <c r="B3456" s="1">
        <v>6</v>
      </c>
      <c r="C3456" s="1">
        <v>17</v>
      </c>
      <c r="D3456" s="1">
        <v>18.5</v>
      </c>
      <c r="E3456" s="1">
        <v>16.5</v>
      </c>
      <c r="F3456" s="1">
        <v>17.10000038146973</v>
      </c>
      <c r="G3456" s="1">
        <v>17.20000076293945</v>
      </c>
      <c r="H3456">
        <f>IF(D3456&lt;&gt;"",MAX('DDD Model Calculations'!$D$20-'Weather Data'!D3456,0),MAX('DDD Model Calculations'!$D$20-AVERAGE('Weather Data'!D3455,'Weather Data'!D3457),0))</f>
        <v>0</v>
      </c>
      <c r="I3456">
        <f>IF(E3456&lt;&gt;"",MAX('DDD Model Calculations'!$D$20-'Weather Data'!E3456,0),MAX('DDD Model Calculations'!$D$20-AVERAGE('Weather Data'!E3455,'Weather Data'!E3457),0))</f>
        <v>1.5</v>
      </c>
      <c r="J3456">
        <f>IF(F3456&lt;&gt;"",MAX('DDD Model Calculations'!$D$20-'Weather Data'!F3456,0),MAX('DDD Model Calculations'!$D$20-AVERAGE('Weather Data'!F3455,'Weather Data'!F3457),0))</f>
        <v>0.89999961853026988</v>
      </c>
      <c r="K3456">
        <f>IF(G3456&lt;&gt;"",MAX('DDD Model Calculations'!$D$20-'Weather Data'!G3456,0),MAX('DDD Model Calculations'!$D$20-AVERAGE('Weather Data'!G3455,'Weather Data'!G3457),0))</f>
        <v>0.79999923706055043</v>
      </c>
      <c r="L3456" s="2">
        <f t="shared" si="265"/>
        <v>45094</v>
      </c>
      <c r="M3456">
        <f t="shared" si="266"/>
        <v>35147.100001104176</v>
      </c>
      <c r="N3456">
        <f t="shared" si="267"/>
        <v>36869.499989248812</v>
      </c>
      <c r="O3456">
        <f t="shared" si="268"/>
        <v>42508.600009165704</v>
      </c>
      <c r="P3456">
        <f t="shared" si="269"/>
        <v>52787.750005140901</v>
      </c>
    </row>
    <row r="3457" spans="1:16" x14ac:dyDescent="0.4">
      <c r="A3457" s="1">
        <v>2023</v>
      </c>
      <c r="B3457" s="1">
        <v>6</v>
      </c>
      <c r="C3457" s="1">
        <v>18</v>
      </c>
      <c r="D3457" s="1">
        <v>19.29999923706055</v>
      </c>
      <c r="E3457" s="1">
        <v>16.79999923706055</v>
      </c>
      <c r="F3457" s="1">
        <v>17.89999961853027</v>
      </c>
      <c r="G3457" s="1">
        <v>15.10000038146973</v>
      </c>
      <c r="H3457">
        <f>IF(D3457&lt;&gt;"",MAX('DDD Model Calculations'!$D$20-'Weather Data'!D3457,0),MAX('DDD Model Calculations'!$D$20-AVERAGE('Weather Data'!D3456,'Weather Data'!D3458),0))</f>
        <v>0</v>
      </c>
      <c r="I3457">
        <f>IF(E3457&lt;&gt;"",MAX('DDD Model Calculations'!$D$20-'Weather Data'!E3457,0),MAX('DDD Model Calculations'!$D$20-AVERAGE('Weather Data'!E3456,'Weather Data'!E3458),0))</f>
        <v>1.2000007629394496</v>
      </c>
      <c r="J3457">
        <f>IF(F3457&lt;&gt;"",MAX('DDD Model Calculations'!$D$20-'Weather Data'!F3457,0),MAX('DDD Model Calculations'!$D$20-AVERAGE('Weather Data'!F3456,'Weather Data'!F3458),0))</f>
        <v>0.10000038146973012</v>
      </c>
      <c r="K3457">
        <f>IF(G3457&lt;&gt;"",MAX('DDD Model Calculations'!$D$20-'Weather Data'!G3457,0),MAX('DDD Model Calculations'!$D$20-AVERAGE('Weather Data'!G3456,'Weather Data'!G3458),0))</f>
        <v>2.8999996185302699</v>
      </c>
      <c r="L3457" s="2">
        <f t="shared" si="265"/>
        <v>45095</v>
      </c>
      <c r="M3457">
        <f t="shared" si="266"/>
        <v>35147.100001104176</v>
      </c>
      <c r="N3457">
        <f t="shared" si="267"/>
        <v>36870.699990011752</v>
      </c>
      <c r="O3457">
        <f t="shared" si="268"/>
        <v>42508.700009547174</v>
      </c>
      <c r="P3457">
        <f t="shared" si="269"/>
        <v>52790.650004759431</v>
      </c>
    </row>
    <row r="3458" spans="1:16" x14ac:dyDescent="0.4">
      <c r="A3458" s="1">
        <v>2023</v>
      </c>
      <c r="B3458" s="1">
        <v>6</v>
      </c>
      <c r="C3458" s="1">
        <v>19</v>
      </c>
      <c r="D3458" s="1">
        <v>19.60000038146973</v>
      </c>
      <c r="E3458" s="1">
        <v>18.79999923706055</v>
      </c>
      <c r="F3458" s="1">
        <v>17.79999923706055</v>
      </c>
      <c r="G3458" s="1">
        <v>16.79999923706055</v>
      </c>
      <c r="H3458">
        <f>IF(D3458&lt;&gt;"",MAX('DDD Model Calculations'!$D$20-'Weather Data'!D3458,0),MAX('DDD Model Calculations'!$D$20-AVERAGE('Weather Data'!D3457,'Weather Data'!D3459),0))</f>
        <v>0</v>
      </c>
      <c r="I3458">
        <f>IF(E3458&lt;&gt;"",MAX('DDD Model Calculations'!$D$20-'Weather Data'!E3458,0),MAX('DDD Model Calculations'!$D$20-AVERAGE('Weather Data'!E3457,'Weather Data'!E3459),0))</f>
        <v>0</v>
      </c>
      <c r="J3458">
        <f>IF(F3458&lt;&gt;"",MAX('DDD Model Calculations'!$D$20-'Weather Data'!F3458,0),MAX('DDD Model Calculations'!$D$20-AVERAGE('Weather Data'!F3457,'Weather Data'!F3459),0))</f>
        <v>0.20000076293944957</v>
      </c>
      <c r="K3458">
        <f>IF(G3458&lt;&gt;"",MAX('DDD Model Calculations'!$D$20-'Weather Data'!G3458,0),MAX('DDD Model Calculations'!$D$20-AVERAGE('Weather Data'!G3457,'Weather Data'!G3459),0))</f>
        <v>1.2000007629394496</v>
      </c>
      <c r="L3458" s="2">
        <f t="shared" ref="L3458:L3521" si="270">DATE(A3458,B3458,C3458)</f>
        <v>45096</v>
      </c>
      <c r="M3458">
        <f t="shared" si="266"/>
        <v>35147.100001104176</v>
      </c>
      <c r="N3458">
        <f t="shared" si="267"/>
        <v>36870.699990011752</v>
      </c>
      <c r="O3458">
        <f t="shared" si="268"/>
        <v>42508.900010310113</v>
      </c>
      <c r="P3458">
        <f t="shared" si="269"/>
        <v>52791.85000552237</v>
      </c>
    </row>
    <row r="3459" spans="1:16" x14ac:dyDescent="0.4">
      <c r="A3459" s="1">
        <v>2023</v>
      </c>
      <c r="B3459" s="1">
        <v>6</v>
      </c>
      <c r="C3459" s="1">
        <v>20</v>
      </c>
      <c r="D3459" s="1">
        <v>21.89999961853027</v>
      </c>
      <c r="E3459" s="1">
        <v>22.39999961853027</v>
      </c>
      <c r="F3459" s="1">
        <v>20.20000076293945</v>
      </c>
      <c r="G3459" s="1">
        <v>17.79999923706055</v>
      </c>
      <c r="H3459">
        <f>IF(D3459&lt;&gt;"",MAX('DDD Model Calculations'!$D$20-'Weather Data'!D3459,0),MAX('DDD Model Calculations'!$D$20-AVERAGE('Weather Data'!D3458,'Weather Data'!D3460),0))</f>
        <v>0</v>
      </c>
      <c r="I3459">
        <f>IF(E3459&lt;&gt;"",MAX('DDD Model Calculations'!$D$20-'Weather Data'!E3459,0),MAX('DDD Model Calculations'!$D$20-AVERAGE('Weather Data'!E3458,'Weather Data'!E3460),0))</f>
        <v>0</v>
      </c>
      <c r="J3459">
        <f>IF(F3459&lt;&gt;"",MAX('DDD Model Calculations'!$D$20-'Weather Data'!F3459,0),MAX('DDD Model Calculations'!$D$20-AVERAGE('Weather Data'!F3458,'Weather Data'!F3460),0))</f>
        <v>0</v>
      </c>
      <c r="K3459">
        <f>IF(G3459&lt;&gt;"",MAX('DDD Model Calculations'!$D$20-'Weather Data'!G3459,0),MAX('DDD Model Calculations'!$D$20-AVERAGE('Weather Data'!G3458,'Weather Data'!G3460),0))</f>
        <v>0.20000076293944957</v>
      </c>
      <c r="L3459" s="2">
        <f t="shared" si="270"/>
        <v>45097</v>
      </c>
      <c r="M3459">
        <f t="shared" ref="M3459:M3522" si="271">M3458+H3459</f>
        <v>35147.100001104176</v>
      </c>
      <c r="N3459">
        <f t="shared" ref="N3459:N3522" si="272">N3458+I3459</f>
        <v>36870.699990011752</v>
      </c>
      <c r="O3459">
        <f t="shared" ref="O3459:O3522" si="273">O3458+J3459</f>
        <v>42508.900010310113</v>
      </c>
      <c r="P3459">
        <f t="shared" ref="P3459:P3522" si="274">P3458+K3459</f>
        <v>52792.05000628531</v>
      </c>
    </row>
    <row r="3460" spans="1:16" x14ac:dyDescent="0.4">
      <c r="A3460" s="1">
        <v>2023</v>
      </c>
      <c r="B3460" s="1">
        <v>6</v>
      </c>
      <c r="C3460" s="1">
        <v>21</v>
      </c>
      <c r="D3460" s="1">
        <v>21.5</v>
      </c>
      <c r="E3460" s="1">
        <v>22.39999961853027</v>
      </c>
      <c r="F3460" s="1">
        <v>21.29999923706055</v>
      </c>
      <c r="G3460" s="1">
        <v>17.39999961853027</v>
      </c>
      <c r="H3460">
        <f>IF(D3460&lt;&gt;"",MAX('DDD Model Calculations'!$D$20-'Weather Data'!D3460,0),MAX('DDD Model Calculations'!$D$20-AVERAGE('Weather Data'!D3459,'Weather Data'!D3461),0))</f>
        <v>0</v>
      </c>
      <c r="I3460">
        <f>IF(E3460&lt;&gt;"",MAX('DDD Model Calculations'!$D$20-'Weather Data'!E3460,0),MAX('DDD Model Calculations'!$D$20-AVERAGE('Weather Data'!E3459,'Weather Data'!E3461),0))</f>
        <v>0</v>
      </c>
      <c r="J3460">
        <f>IF(F3460&lt;&gt;"",MAX('DDD Model Calculations'!$D$20-'Weather Data'!F3460,0),MAX('DDD Model Calculations'!$D$20-AVERAGE('Weather Data'!F3459,'Weather Data'!F3461),0))</f>
        <v>0</v>
      </c>
      <c r="K3460">
        <f>IF(G3460&lt;&gt;"",MAX('DDD Model Calculations'!$D$20-'Weather Data'!G3460,0),MAX('DDD Model Calculations'!$D$20-AVERAGE('Weather Data'!G3459,'Weather Data'!G3461),0))</f>
        <v>0.60000038146973012</v>
      </c>
      <c r="L3460" s="2">
        <f t="shared" si="270"/>
        <v>45098</v>
      </c>
      <c r="M3460">
        <f t="shared" si="271"/>
        <v>35147.100001104176</v>
      </c>
      <c r="N3460">
        <f t="shared" si="272"/>
        <v>36870.699990011752</v>
      </c>
      <c r="O3460">
        <f t="shared" si="273"/>
        <v>42508.900010310113</v>
      </c>
      <c r="P3460">
        <f t="shared" si="274"/>
        <v>52792.65000666678</v>
      </c>
    </row>
    <row r="3461" spans="1:16" x14ac:dyDescent="0.4">
      <c r="A3461" s="1">
        <v>2023</v>
      </c>
      <c r="B3461" s="1">
        <v>6</v>
      </c>
      <c r="C3461" s="1">
        <v>22</v>
      </c>
      <c r="D3461" s="1">
        <v>20.39999961853027</v>
      </c>
      <c r="E3461" s="1">
        <v>19.29999923706055</v>
      </c>
      <c r="F3461" s="1">
        <v>21.89999961853027</v>
      </c>
      <c r="G3461" s="1">
        <v>17.5</v>
      </c>
      <c r="H3461">
        <f>IF(D3461&lt;&gt;"",MAX('DDD Model Calculations'!$D$20-'Weather Data'!D3461,0),MAX('DDD Model Calculations'!$D$20-AVERAGE('Weather Data'!D3460,'Weather Data'!D3462),0))</f>
        <v>0</v>
      </c>
      <c r="I3461">
        <f>IF(E3461&lt;&gt;"",MAX('DDD Model Calculations'!$D$20-'Weather Data'!E3461,0),MAX('DDD Model Calculations'!$D$20-AVERAGE('Weather Data'!E3460,'Weather Data'!E3462),0))</f>
        <v>0</v>
      </c>
      <c r="J3461">
        <f>IF(F3461&lt;&gt;"",MAX('DDD Model Calculations'!$D$20-'Weather Data'!F3461,0),MAX('DDD Model Calculations'!$D$20-AVERAGE('Weather Data'!F3460,'Weather Data'!F3462),0))</f>
        <v>0</v>
      </c>
      <c r="K3461">
        <f>IF(G3461&lt;&gt;"",MAX('DDD Model Calculations'!$D$20-'Weather Data'!G3461,0),MAX('DDD Model Calculations'!$D$20-AVERAGE('Weather Data'!G3460,'Weather Data'!G3462),0))</f>
        <v>0.5</v>
      </c>
      <c r="L3461" s="2">
        <f t="shared" si="270"/>
        <v>45099</v>
      </c>
      <c r="M3461">
        <f t="shared" si="271"/>
        <v>35147.100001104176</v>
      </c>
      <c r="N3461">
        <f t="shared" si="272"/>
        <v>36870.699990011752</v>
      </c>
      <c r="O3461">
        <f t="shared" si="273"/>
        <v>42508.900010310113</v>
      </c>
      <c r="P3461">
        <f t="shared" si="274"/>
        <v>52793.15000666678</v>
      </c>
    </row>
    <row r="3462" spans="1:16" x14ac:dyDescent="0.4">
      <c r="A3462" s="1">
        <v>2023</v>
      </c>
      <c r="B3462" s="1">
        <v>6</v>
      </c>
      <c r="C3462" s="1">
        <v>23</v>
      </c>
      <c r="D3462" s="1">
        <v>21.89999961853027</v>
      </c>
      <c r="E3462" s="1">
        <v>18.39999961853027</v>
      </c>
      <c r="F3462" s="1">
        <v>22.79999923706055</v>
      </c>
      <c r="G3462" s="1">
        <v>20.10000038146973</v>
      </c>
      <c r="H3462">
        <f>IF(D3462&lt;&gt;"",MAX('DDD Model Calculations'!$D$20-'Weather Data'!D3462,0),MAX('DDD Model Calculations'!$D$20-AVERAGE('Weather Data'!D3461,'Weather Data'!D3463),0))</f>
        <v>0</v>
      </c>
      <c r="I3462">
        <f>IF(E3462&lt;&gt;"",MAX('DDD Model Calculations'!$D$20-'Weather Data'!E3462,0),MAX('DDD Model Calculations'!$D$20-AVERAGE('Weather Data'!E3461,'Weather Data'!E3463),0))</f>
        <v>0</v>
      </c>
      <c r="J3462">
        <f>IF(F3462&lt;&gt;"",MAX('DDD Model Calculations'!$D$20-'Weather Data'!F3462,0),MAX('DDD Model Calculations'!$D$20-AVERAGE('Weather Data'!F3461,'Weather Data'!F3463),0))</f>
        <v>0</v>
      </c>
      <c r="K3462">
        <f>IF(G3462&lt;&gt;"",MAX('DDD Model Calculations'!$D$20-'Weather Data'!G3462,0),MAX('DDD Model Calculations'!$D$20-AVERAGE('Weather Data'!G3461,'Weather Data'!G3463),0))</f>
        <v>0</v>
      </c>
      <c r="L3462" s="2">
        <f t="shared" si="270"/>
        <v>45100</v>
      </c>
      <c r="M3462">
        <f t="shared" si="271"/>
        <v>35147.100001104176</v>
      </c>
      <c r="N3462">
        <f t="shared" si="272"/>
        <v>36870.699990011752</v>
      </c>
      <c r="O3462">
        <f t="shared" si="273"/>
        <v>42508.900010310113</v>
      </c>
      <c r="P3462">
        <f t="shared" si="274"/>
        <v>52793.15000666678</v>
      </c>
    </row>
    <row r="3463" spans="1:16" x14ac:dyDescent="0.4">
      <c r="A3463" s="1">
        <v>2023</v>
      </c>
      <c r="B3463" s="1">
        <v>6</v>
      </c>
      <c r="C3463" s="1">
        <v>24</v>
      </c>
      <c r="D3463" s="1">
        <v>23.10000038146973</v>
      </c>
      <c r="E3463" s="1">
        <v>21.29999923706055</v>
      </c>
      <c r="F3463" s="1">
        <v>23.29999923706055</v>
      </c>
      <c r="G3463" s="1">
        <v>18.20000076293945</v>
      </c>
      <c r="H3463">
        <f>IF(D3463&lt;&gt;"",MAX('DDD Model Calculations'!$D$20-'Weather Data'!D3463,0),MAX('DDD Model Calculations'!$D$20-AVERAGE('Weather Data'!D3462,'Weather Data'!D3464),0))</f>
        <v>0</v>
      </c>
      <c r="I3463">
        <f>IF(E3463&lt;&gt;"",MAX('DDD Model Calculations'!$D$20-'Weather Data'!E3463,0),MAX('DDD Model Calculations'!$D$20-AVERAGE('Weather Data'!E3462,'Weather Data'!E3464),0))</f>
        <v>0</v>
      </c>
      <c r="J3463">
        <f>IF(F3463&lt;&gt;"",MAX('DDD Model Calculations'!$D$20-'Weather Data'!F3463,0),MAX('DDD Model Calculations'!$D$20-AVERAGE('Weather Data'!F3462,'Weather Data'!F3464),0))</f>
        <v>0</v>
      </c>
      <c r="K3463">
        <f>IF(G3463&lt;&gt;"",MAX('DDD Model Calculations'!$D$20-'Weather Data'!G3463,0),MAX('DDD Model Calculations'!$D$20-AVERAGE('Weather Data'!G3462,'Weather Data'!G3464),0))</f>
        <v>0</v>
      </c>
      <c r="L3463" s="2">
        <f t="shared" si="270"/>
        <v>45101</v>
      </c>
      <c r="M3463">
        <f t="shared" si="271"/>
        <v>35147.100001104176</v>
      </c>
      <c r="N3463">
        <f t="shared" si="272"/>
        <v>36870.699990011752</v>
      </c>
      <c r="O3463">
        <f t="shared" si="273"/>
        <v>42508.900010310113</v>
      </c>
      <c r="P3463">
        <f t="shared" si="274"/>
        <v>52793.15000666678</v>
      </c>
    </row>
    <row r="3464" spans="1:16" x14ac:dyDescent="0.4">
      <c r="A3464" s="1">
        <v>2023</v>
      </c>
      <c r="B3464" s="1">
        <v>6</v>
      </c>
      <c r="C3464" s="1">
        <v>25</v>
      </c>
      <c r="D3464" s="1">
        <v>23.20000076293945</v>
      </c>
      <c r="E3464" s="1">
        <v>21.60000038146973</v>
      </c>
      <c r="F3464" s="1">
        <v>22</v>
      </c>
      <c r="G3464" s="1">
        <v>15.69999980926514</v>
      </c>
      <c r="H3464">
        <f>IF(D3464&lt;&gt;"",MAX('DDD Model Calculations'!$D$20-'Weather Data'!D3464,0),MAX('DDD Model Calculations'!$D$20-AVERAGE('Weather Data'!D3463,'Weather Data'!D3465),0))</f>
        <v>0</v>
      </c>
      <c r="I3464">
        <f>IF(E3464&lt;&gt;"",MAX('DDD Model Calculations'!$D$20-'Weather Data'!E3464,0),MAX('DDD Model Calculations'!$D$20-AVERAGE('Weather Data'!E3463,'Weather Data'!E3465),0))</f>
        <v>0</v>
      </c>
      <c r="J3464">
        <f>IF(F3464&lt;&gt;"",MAX('DDD Model Calculations'!$D$20-'Weather Data'!F3464,0),MAX('DDD Model Calculations'!$D$20-AVERAGE('Weather Data'!F3463,'Weather Data'!F3465),0))</f>
        <v>0</v>
      </c>
      <c r="K3464">
        <f>IF(G3464&lt;&gt;"",MAX('DDD Model Calculations'!$D$20-'Weather Data'!G3464,0),MAX('DDD Model Calculations'!$D$20-AVERAGE('Weather Data'!G3463,'Weather Data'!G3465),0))</f>
        <v>2.3000001907348597</v>
      </c>
      <c r="L3464" s="2">
        <f t="shared" si="270"/>
        <v>45102</v>
      </c>
      <c r="M3464">
        <f t="shared" si="271"/>
        <v>35147.100001104176</v>
      </c>
      <c r="N3464">
        <f t="shared" si="272"/>
        <v>36870.699990011752</v>
      </c>
      <c r="O3464">
        <f t="shared" si="273"/>
        <v>42508.900010310113</v>
      </c>
      <c r="P3464">
        <f t="shared" si="274"/>
        <v>52795.450006857514</v>
      </c>
    </row>
    <row r="3465" spans="1:16" x14ac:dyDescent="0.4">
      <c r="A3465" s="1">
        <v>2023</v>
      </c>
      <c r="B3465" s="1">
        <v>6</v>
      </c>
      <c r="C3465" s="1">
        <v>26</v>
      </c>
      <c r="D3465" s="1">
        <v>21.39999961853027</v>
      </c>
      <c r="E3465" s="1">
        <v>19.89999961853027</v>
      </c>
      <c r="F3465" s="1">
        <v>23.20000076293945</v>
      </c>
      <c r="G3465" s="1">
        <v>18.10000038146973</v>
      </c>
      <c r="H3465">
        <f>IF(D3465&lt;&gt;"",MAX('DDD Model Calculations'!$D$20-'Weather Data'!D3465,0),MAX('DDD Model Calculations'!$D$20-AVERAGE('Weather Data'!D3464,'Weather Data'!D3466),0))</f>
        <v>0</v>
      </c>
      <c r="I3465">
        <f>IF(E3465&lt;&gt;"",MAX('DDD Model Calculations'!$D$20-'Weather Data'!E3465,0),MAX('DDD Model Calculations'!$D$20-AVERAGE('Weather Data'!E3464,'Weather Data'!E3466),0))</f>
        <v>0</v>
      </c>
      <c r="J3465">
        <f>IF(F3465&lt;&gt;"",MAX('DDD Model Calculations'!$D$20-'Weather Data'!F3465,0),MAX('DDD Model Calculations'!$D$20-AVERAGE('Weather Data'!F3464,'Weather Data'!F3466),0))</f>
        <v>0</v>
      </c>
      <c r="K3465">
        <f>IF(G3465&lt;&gt;"",MAX('DDD Model Calculations'!$D$20-'Weather Data'!G3465,0),MAX('DDD Model Calculations'!$D$20-AVERAGE('Weather Data'!G3464,'Weather Data'!G3466),0))</f>
        <v>0</v>
      </c>
      <c r="L3465" s="2">
        <f t="shared" si="270"/>
        <v>45103</v>
      </c>
      <c r="M3465">
        <f t="shared" si="271"/>
        <v>35147.100001104176</v>
      </c>
      <c r="N3465">
        <f t="shared" si="272"/>
        <v>36870.699990011752</v>
      </c>
      <c r="O3465">
        <f t="shared" si="273"/>
        <v>42508.900010310113</v>
      </c>
      <c r="P3465">
        <f t="shared" si="274"/>
        <v>52795.450006857514</v>
      </c>
    </row>
    <row r="3466" spans="1:16" x14ac:dyDescent="0.4">
      <c r="A3466" s="1">
        <v>2023</v>
      </c>
      <c r="B3466" s="1">
        <v>6</v>
      </c>
      <c r="C3466" s="1">
        <v>27</v>
      </c>
      <c r="D3466" s="1">
        <v>19.70000076293945</v>
      </c>
      <c r="E3466" s="1">
        <v>18.60000038146973</v>
      </c>
      <c r="F3466" s="1">
        <v>22.10000038146973</v>
      </c>
      <c r="G3466" s="1">
        <v>16.5</v>
      </c>
      <c r="H3466">
        <f>IF(D3466&lt;&gt;"",MAX('DDD Model Calculations'!$D$20-'Weather Data'!D3466,0),MAX('DDD Model Calculations'!$D$20-AVERAGE('Weather Data'!D3465,'Weather Data'!D3467),0))</f>
        <v>0</v>
      </c>
      <c r="I3466">
        <f>IF(E3466&lt;&gt;"",MAX('DDD Model Calculations'!$D$20-'Weather Data'!E3466,0),MAX('DDD Model Calculations'!$D$20-AVERAGE('Weather Data'!E3465,'Weather Data'!E3467),0))</f>
        <v>0</v>
      </c>
      <c r="J3466">
        <f>IF(F3466&lt;&gt;"",MAX('DDD Model Calculations'!$D$20-'Weather Data'!F3466,0),MAX('DDD Model Calculations'!$D$20-AVERAGE('Weather Data'!F3465,'Weather Data'!F3467),0))</f>
        <v>0</v>
      </c>
      <c r="K3466">
        <f>IF(G3466&lt;&gt;"",MAX('DDD Model Calculations'!$D$20-'Weather Data'!G3466,0),MAX('DDD Model Calculations'!$D$20-AVERAGE('Weather Data'!G3465,'Weather Data'!G3467),0))</f>
        <v>1.5</v>
      </c>
      <c r="L3466" s="2">
        <f t="shared" si="270"/>
        <v>45104</v>
      </c>
      <c r="M3466">
        <f t="shared" si="271"/>
        <v>35147.100001104176</v>
      </c>
      <c r="N3466">
        <f t="shared" si="272"/>
        <v>36870.699990011752</v>
      </c>
      <c r="O3466">
        <f t="shared" si="273"/>
        <v>42508.900010310113</v>
      </c>
      <c r="P3466">
        <f t="shared" si="274"/>
        <v>52796.950006857514</v>
      </c>
    </row>
    <row r="3467" spans="1:16" x14ac:dyDescent="0.4">
      <c r="A3467" s="1">
        <v>2023</v>
      </c>
      <c r="B3467" s="1">
        <v>6</v>
      </c>
      <c r="C3467" s="1">
        <v>28</v>
      </c>
      <c r="D3467" s="1">
        <v>19.10000038146973</v>
      </c>
      <c r="E3467" s="1">
        <v>16.20000076293945</v>
      </c>
      <c r="F3467" s="1">
        <v>17.5</v>
      </c>
      <c r="G3467" s="1">
        <v>16.10000038146973</v>
      </c>
      <c r="H3467">
        <f>IF(D3467&lt;&gt;"",MAX('DDD Model Calculations'!$D$20-'Weather Data'!D3467,0),MAX('DDD Model Calculations'!$D$20-AVERAGE('Weather Data'!D3466,'Weather Data'!D3468),0))</f>
        <v>0</v>
      </c>
      <c r="I3467">
        <f>IF(E3467&lt;&gt;"",MAX('DDD Model Calculations'!$D$20-'Weather Data'!E3467,0),MAX('DDD Model Calculations'!$D$20-AVERAGE('Weather Data'!E3466,'Weather Data'!E3468),0))</f>
        <v>1.7999992370605504</v>
      </c>
      <c r="J3467">
        <f>IF(F3467&lt;&gt;"",MAX('DDD Model Calculations'!$D$20-'Weather Data'!F3467,0),MAX('DDD Model Calculations'!$D$20-AVERAGE('Weather Data'!F3466,'Weather Data'!F3468),0))</f>
        <v>0.5</v>
      </c>
      <c r="K3467">
        <f>IF(G3467&lt;&gt;"",MAX('DDD Model Calculations'!$D$20-'Weather Data'!G3467,0),MAX('DDD Model Calculations'!$D$20-AVERAGE('Weather Data'!G3466,'Weather Data'!G3468),0))</f>
        <v>1.8999996185302699</v>
      </c>
      <c r="L3467" s="2">
        <f t="shared" si="270"/>
        <v>45105</v>
      </c>
      <c r="M3467">
        <f t="shared" si="271"/>
        <v>35147.100001104176</v>
      </c>
      <c r="N3467">
        <f t="shared" si="272"/>
        <v>36872.499989248812</v>
      </c>
      <c r="O3467">
        <f t="shared" si="273"/>
        <v>42509.400010310113</v>
      </c>
      <c r="P3467">
        <f t="shared" si="274"/>
        <v>52798.850006476045</v>
      </c>
    </row>
    <row r="3468" spans="1:16" x14ac:dyDescent="0.4">
      <c r="A3468" s="1">
        <v>2023</v>
      </c>
      <c r="B3468" s="1">
        <v>6</v>
      </c>
      <c r="C3468" s="1">
        <v>29</v>
      </c>
      <c r="D3468" s="1">
        <v>19.39999961853027</v>
      </c>
      <c r="E3468" s="1">
        <v>16.79999923706055</v>
      </c>
      <c r="F3468" s="1">
        <v>21.89999961853027</v>
      </c>
      <c r="G3468" s="1">
        <v>15.69999980926514</v>
      </c>
      <c r="H3468">
        <f>IF(D3468&lt;&gt;"",MAX('DDD Model Calculations'!$D$20-'Weather Data'!D3468,0),MAX('DDD Model Calculations'!$D$20-AVERAGE('Weather Data'!D3467,'Weather Data'!D3469),0))</f>
        <v>0</v>
      </c>
      <c r="I3468">
        <f>IF(E3468&lt;&gt;"",MAX('DDD Model Calculations'!$D$20-'Weather Data'!E3468,0),MAX('DDD Model Calculations'!$D$20-AVERAGE('Weather Data'!E3467,'Weather Data'!E3469),0))</f>
        <v>1.2000007629394496</v>
      </c>
      <c r="J3468">
        <f>IF(F3468&lt;&gt;"",MAX('DDD Model Calculations'!$D$20-'Weather Data'!F3468,0),MAX('DDD Model Calculations'!$D$20-AVERAGE('Weather Data'!F3467,'Weather Data'!F3469),0))</f>
        <v>0</v>
      </c>
      <c r="K3468">
        <f>IF(G3468&lt;&gt;"",MAX('DDD Model Calculations'!$D$20-'Weather Data'!G3468,0),MAX('DDD Model Calculations'!$D$20-AVERAGE('Weather Data'!G3467,'Weather Data'!G3469),0))</f>
        <v>2.3000001907348597</v>
      </c>
      <c r="L3468" s="2">
        <f t="shared" si="270"/>
        <v>45106</v>
      </c>
      <c r="M3468">
        <f t="shared" si="271"/>
        <v>35147.100001104176</v>
      </c>
      <c r="N3468">
        <f t="shared" si="272"/>
        <v>36873.699990011752</v>
      </c>
      <c r="O3468">
        <f t="shared" si="273"/>
        <v>42509.400010310113</v>
      </c>
      <c r="P3468">
        <f t="shared" si="274"/>
        <v>52801.15000666678</v>
      </c>
    </row>
    <row r="3469" spans="1:16" x14ac:dyDescent="0.4">
      <c r="A3469" s="1">
        <v>2023</v>
      </c>
      <c r="B3469" s="1">
        <v>6</v>
      </c>
      <c r="C3469" s="1">
        <v>30</v>
      </c>
      <c r="D3469" s="1">
        <v>22.20000076293945</v>
      </c>
      <c r="E3469" s="1">
        <v>22.39999961853027</v>
      </c>
      <c r="F3469" s="1">
        <v>19.5</v>
      </c>
      <c r="G3469" s="1">
        <v>19</v>
      </c>
      <c r="H3469">
        <f>IF(D3469&lt;&gt;"",MAX('DDD Model Calculations'!$D$20-'Weather Data'!D3469,0),MAX('DDD Model Calculations'!$D$20-AVERAGE('Weather Data'!D3468,'Weather Data'!D3470),0))</f>
        <v>0</v>
      </c>
      <c r="I3469">
        <f>IF(E3469&lt;&gt;"",MAX('DDD Model Calculations'!$D$20-'Weather Data'!E3469,0),MAX('DDD Model Calculations'!$D$20-AVERAGE('Weather Data'!E3468,'Weather Data'!E3470),0))</f>
        <v>0</v>
      </c>
      <c r="J3469">
        <f>IF(F3469&lt;&gt;"",MAX('DDD Model Calculations'!$D$20-'Weather Data'!F3469,0),MAX('DDD Model Calculations'!$D$20-AVERAGE('Weather Data'!F3468,'Weather Data'!F3470),0))</f>
        <v>0</v>
      </c>
      <c r="K3469">
        <f>IF(G3469&lt;&gt;"",MAX('DDD Model Calculations'!$D$20-'Weather Data'!G3469,0),MAX('DDD Model Calculations'!$D$20-AVERAGE('Weather Data'!G3468,'Weather Data'!G3470),0))</f>
        <v>0</v>
      </c>
      <c r="L3469" s="2">
        <f t="shared" si="270"/>
        <v>45107</v>
      </c>
      <c r="M3469">
        <f t="shared" si="271"/>
        <v>35147.100001104176</v>
      </c>
      <c r="N3469">
        <f t="shared" si="272"/>
        <v>36873.699990011752</v>
      </c>
      <c r="O3469">
        <f t="shared" si="273"/>
        <v>42509.400010310113</v>
      </c>
      <c r="P3469">
        <f t="shared" si="274"/>
        <v>52801.15000666678</v>
      </c>
    </row>
    <row r="3470" spans="1:16" x14ac:dyDescent="0.4">
      <c r="A3470" s="1">
        <v>2023</v>
      </c>
      <c r="B3470" s="1">
        <v>7</v>
      </c>
      <c r="C3470" s="1">
        <v>1</v>
      </c>
      <c r="D3470" s="1">
        <v>23.5</v>
      </c>
      <c r="E3470" s="1">
        <v>23.60000038146973</v>
      </c>
      <c r="F3470" s="1">
        <v>23.10000038146973</v>
      </c>
      <c r="G3470" s="1">
        <v>19.10000038146973</v>
      </c>
      <c r="H3470">
        <f>IF(D3470&lt;&gt;"",MAX('DDD Model Calculations'!$D$20-'Weather Data'!D3470,0),MAX('DDD Model Calculations'!$D$20-AVERAGE('Weather Data'!D3469,'Weather Data'!D3471),0))</f>
        <v>0</v>
      </c>
      <c r="I3470">
        <f>IF(E3470&lt;&gt;"",MAX('DDD Model Calculations'!$D$20-'Weather Data'!E3470,0),MAX('DDD Model Calculations'!$D$20-AVERAGE('Weather Data'!E3469,'Weather Data'!E3471),0))</f>
        <v>0</v>
      </c>
      <c r="J3470">
        <f>IF(F3470&lt;&gt;"",MAX('DDD Model Calculations'!$D$20-'Weather Data'!F3470,0),MAX('DDD Model Calculations'!$D$20-AVERAGE('Weather Data'!F3469,'Weather Data'!F3471),0))</f>
        <v>0</v>
      </c>
      <c r="K3470">
        <f>IF(G3470&lt;&gt;"",MAX('DDD Model Calculations'!$D$20-'Weather Data'!G3470,0),MAX('DDD Model Calculations'!$D$20-AVERAGE('Weather Data'!G3469,'Weather Data'!G3471),0))</f>
        <v>0</v>
      </c>
      <c r="L3470" s="2">
        <f t="shared" si="270"/>
        <v>45108</v>
      </c>
      <c r="M3470">
        <f t="shared" si="271"/>
        <v>35147.100001104176</v>
      </c>
      <c r="N3470">
        <f t="shared" si="272"/>
        <v>36873.699990011752</v>
      </c>
      <c r="O3470">
        <f t="shared" si="273"/>
        <v>42509.400010310113</v>
      </c>
      <c r="P3470">
        <f t="shared" si="274"/>
        <v>52801.15000666678</v>
      </c>
    </row>
    <row r="3471" spans="1:16" x14ac:dyDescent="0.4">
      <c r="A3471" s="1">
        <v>2023</v>
      </c>
      <c r="B3471" s="1">
        <v>7</v>
      </c>
      <c r="C3471" s="1">
        <v>2</v>
      </c>
      <c r="D3471" s="1">
        <v>22</v>
      </c>
      <c r="E3471" s="1">
        <v>21.10000038146973</v>
      </c>
      <c r="F3471" s="1">
        <v>22.79999923706055</v>
      </c>
      <c r="G3471" s="1">
        <v>19.89999961853027</v>
      </c>
      <c r="H3471">
        <f>IF(D3471&lt;&gt;"",MAX('DDD Model Calculations'!$D$20-'Weather Data'!D3471,0),MAX('DDD Model Calculations'!$D$20-AVERAGE('Weather Data'!D3470,'Weather Data'!D3472),0))</f>
        <v>0</v>
      </c>
      <c r="I3471">
        <f>IF(E3471&lt;&gt;"",MAX('DDD Model Calculations'!$D$20-'Weather Data'!E3471,0),MAX('DDD Model Calculations'!$D$20-AVERAGE('Weather Data'!E3470,'Weather Data'!E3472),0))</f>
        <v>0</v>
      </c>
      <c r="J3471">
        <f>IF(F3471&lt;&gt;"",MAX('DDD Model Calculations'!$D$20-'Weather Data'!F3471,0),MAX('DDD Model Calculations'!$D$20-AVERAGE('Weather Data'!F3470,'Weather Data'!F3472),0))</f>
        <v>0</v>
      </c>
      <c r="K3471">
        <f>IF(G3471&lt;&gt;"",MAX('DDD Model Calculations'!$D$20-'Weather Data'!G3471,0),MAX('DDD Model Calculations'!$D$20-AVERAGE('Weather Data'!G3470,'Weather Data'!G3472),0))</f>
        <v>0</v>
      </c>
      <c r="L3471" s="2">
        <f t="shared" si="270"/>
        <v>45109</v>
      </c>
      <c r="M3471">
        <f t="shared" si="271"/>
        <v>35147.100001104176</v>
      </c>
      <c r="N3471">
        <f t="shared" si="272"/>
        <v>36873.699990011752</v>
      </c>
      <c r="O3471">
        <f t="shared" si="273"/>
        <v>42509.400010310113</v>
      </c>
      <c r="P3471">
        <f t="shared" si="274"/>
        <v>52801.15000666678</v>
      </c>
    </row>
    <row r="3472" spans="1:16" x14ac:dyDescent="0.4">
      <c r="A3472" s="1">
        <v>2023</v>
      </c>
      <c r="B3472" s="1">
        <v>7</v>
      </c>
      <c r="C3472" s="1">
        <v>3</v>
      </c>
      <c r="D3472" s="1">
        <v>22.79999923706055</v>
      </c>
      <c r="E3472" s="1">
        <v>21.79999923706055</v>
      </c>
      <c r="F3472" s="1">
        <v>23.5</v>
      </c>
      <c r="G3472" s="1">
        <v>19.60000038146973</v>
      </c>
      <c r="H3472">
        <f>IF(D3472&lt;&gt;"",MAX('DDD Model Calculations'!$D$20-'Weather Data'!D3472,0),MAX('DDD Model Calculations'!$D$20-AVERAGE('Weather Data'!D3471,'Weather Data'!D3473),0))</f>
        <v>0</v>
      </c>
      <c r="I3472">
        <f>IF(E3472&lt;&gt;"",MAX('DDD Model Calculations'!$D$20-'Weather Data'!E3472,0),MAX('DDD Model Calculations'!$D$20-AVERAGE('Weather Data'!E3471,'Weather Data'!E3473),0))</f>
        <v>0</v>
      </c>
      <c r="J3472">
        <f>IF(F3472&lt;&gt;"",MAX('DDD Model Calculations'!$D$20-'Weather Data'!F3472,0),MAX('DDD Model Calculations'!$D$20-AVERAGE('Weather Data'!F3471,'Weather Data'!F3473),0))</f>
        <v>0</v>
      </c>
      <c r="K3472">
        <f>IF(G3472&lt;&gt;"",MAX('DDD Model Calculations'!$D$20-'Weather Data'!G3472,0),MAX('DDD Model Calculations'!$D$20-AVERAGE('Weather Data'!G3471,'Weather Data'!G3473),0))</f>
        <v>0</v>
      </c>
      <c r="L3472" s="2">
        <f t="shared" si="270"/>
        <v>45110</v>
      </c>
      <c r="M3472">
        <f t="shared" si="271"/>
        <v>35147.100001104176</v>
      </c>
      <c r="N3472">
        <f t="shared" si="272"/>
        <v>36873.699990011752</v>
      </c>
      <c r="O3472">
        <f t="shared" si="273"/>
        <v>42509.400010310113</v>
      </c>
      <c r="P3472">
        <f t="shared" si="274"/>
        <v>52801.15000666678</v>
      </c>
    </row>
    <row r="3473" spans="1:16" x14ac:dyDescent="0.4">
      <c r="A3473" s="1">
        <v>2023</v>
      </c>
      <c r="B3473" s="1">
        <v>7</v>
      </c>
      <c r="C3473" s="1">
        <v>4</v>
      </c>
      <c r="D3473" s="1">
        <v>24.5</v>
      </c>
      <c r="E3473" s="1">
        <v>22.79999923706055</v>
      </c>
      <c r="F3473" s="1">
        <v>24.20000076293945</v>
      </c>
      <c r="G3473" s="1">
        <v>19.5</v>
      </c>
      <c r="H3473">
        <f>IF(D3473&lt;&gt;"",MAX('DDD Model Calculations'!$D$20-'Weather Data'!D3473,0),MAX('DDD Model Calculations'!$D$20-AVERAGE('Weather Data'!D3472,'Weather Data'!D3474),0))</f>
        <v>0</v>
      </c>
      <c r="I3473">
        <f>IF(E3473&lt;&gt;"",MAX('DDD Model Calculations'!$D$20-'Weather Data'!E3473,0),MAX('DDD Model Calculations'!$D$20-AVERAGE('Weather Data'!E3472,'Weather Data'!E3474),0))</f>
        <v>0</v>
      </c>
      <c r="J3473">
        <f>IF(F3473&lt;&gt;"",MAX('DDD Model Calculations'!$D$20-'Weather Data'!F3473,0),MAX('DDD Model Calculations'!$D$20-AVERAGE('Weather Data'!F3472,'Weather Data'!F3474),0))</f>
        <v>0</v>
      </c>
      <c r="K3473">
        <f>IF(G3473&lt;&gt;"",MAX('DDD Model Calculations'!$D$20-'Weather Data'!G3473,0),MAX('DDD Model Calculations'!$D$20-AVERAGE('Weather Data'!G3472,'Weather Data'!G3474),0))</f>
        <v>0</v>
      </c>
      <c r="L3473" s="2">
        <f t="shared" si="270"/>
        <v>45111</v>
      </c>
      <c r="M3473">
        <f t="shared" si="271"/>
        <v>35147.100001104176</v>
      </c>
      <c r="N3473">
        <f t="shared" si="272"/>
        <v>36873.699990011752</v>
      </c>
      <c r="O3473">
        <f t="shared" si="273"/>
        <v>42509.400010310113</v>
      </c>
      <c r="P3473">
        <f t="shared" si="274"/>
        <v>52801.15000666678</v>
      </c>
    </row>
    <row r="3474" spans="1:16" x14ac:dyDescent="0.4">
      <c r="A3474" s="1">
        <v>2023</v>
      </c>
      <c r="B3474" s="1">
        <v>7</v>
      </c>
      <c r="C3474" s="1">
        <v>5</v>
      </c>
      <c r="D3474" s="1">
        <v>26.10000038146973</v>
      </c>
      <c r="E3474" s="1">
        <v>23.60000038146973</v>
      </c>
      <c r="F3474" s="1">
        <v>25.39999961853027</v>
      </c>
      <c r="G3474" s="1">
        <v>18.60000038146973</v>
      </c>
      <c r="H3474">
        <f>IF(D3474&lt;&gt;"",MAX('DDD Model Calculations'!$D$20-'Weather Data'!D3474,0),MAX('DDD Model Calculations'!$D$20-AVERAGE('Weather Data'!D3473,'Weather Data'!D3475),0))</f>
        <v>0</v>
      </c>
      <c r="I3474">
        <f>IF(E3474&lt;&gt;"",MAX('DDD Model Calculations'!$D$20-'Weather Data'!E3474,0),MAX('DDD Model Calculations'!$D$20-AVERAGE('Weather Data'!E3473,'Weather Data'!E3475),0))</f>
        <v>0</v>
      </c>
      <c r="J3474">
        <f>IF(F3474&lt;&gt;"",MAX('DDD Model Calculations'!$D$20-'Weather Data'!F3474,0),MAX('DDD Model Calculations'!$D$20-AVERAGE('Weather Data'!F3473,'Weather Data'!F3475),0))</f>
        <v>0</v>
      </c>
      <c r="K3474">
        <f>IF(G3474&lt;&gt;"",MAX('DDD Model Calculations'!$D$20-'Weather Data'!G3474,0),MAX('DDD Model Calculations'!$D$20-AVERAGE('Weather Data'!G3473,'Weather Data'!G3475),0))</f>
        <v>0</v>
      </c>
      <c r="L3474" s="2">
        <f t="shared" si="270"/>
        <v>45112</v>
      </c>
      <c r="M3474">
        <f t="shared" si="271"/>
        <v>35147.100001104176</v>
      </c>
      <c r="N3474">
        <f t="shared" si="272"/>
        <v>36873.699990011752</v>
      </c>
      <c r="O3474">
        <f t="shared" si="273"/>
        <v>42509.400010310113</v>
      </c>
      <c r="P3474">
        <f t="shared" si="274"/>
        <v>52801.15000666678</v>
      </c>
    </row>
    <row r="3475" spans="1:16" x14ac:dyDescent="0.4">
      <c r="A3475" s="1">
        <v>2023</v>
      </c>
      <c r="B3475" s="1">
        <v>7</v>
      </c>
      <c r="C3475" s="1">
        <v>6</v>
      </c>
      <c r="D3475" s="1">
        <v>25.5</v>
      </c>
      <c r="E3475" s="1">
        <v>23.60000038146973</v>
      </c>
      <c r="F3475" s="1">
        <v>26.70000076293945</v>
      </c>
      <c r="G3475" s="1">
        <v>14.89999961853027</v>
      </c>
      <c r="H3475">
        <f>IF(D3475&lt;&gt;"",MAX('DDD Model Calculations'!$D$20-'Weather Data'!D3475,0),MAX('DDD Model Calculations'!$D$20-AVERAGE('Weather Data'!D3474,'Weather Data'!D3476),0))</f>
        <v>0</v>
      </c>
      <c r="I3475">
        <f>IF(E3475&lt;&gt;"",MAX('DDD Model Calculations'!$D$20-'Weather Data'!E3475,0),MAX('DDD Model Calculations'!$D$20-AVERAGE('Weather Data'!E3474,'Weather Data'!E3476),0))</f>
        <v>0</v>
      </c>
      <c r="J3475">
        <f>IF(F3475&lt;&gt;"",MAX('DDD Model Calculations'!$D$20-'Weather Data'!F3475,0),MAX('DDD Model Calculations'!$D$20-AVERAGE('Weather Data'!F3474,'Weather Data'!F3476),0))</f>
        <v>0</v>
      </c>
      <c r="K3475">
        <f>IF(G3475&lt;&gt;"",MAX('DDD Model Calculations'!$D$20-'Weather Data'!G3475,0),MAX('DDD Model Calculations'!$D$20-AVERAGE('Weather Data'!G3474,'Weather Data'!G3476),0))</f>
        <v>3.1000003814697301</v>
      </c>
      <c r="L3475" s="2">
        <f t="shared" si="270"/>
        <v>45113</v>
      </c>
      <c r="M3475">
        <f t="shared" si="271"/>
        <v>35147.100001104176</v>
      </c>
      <c r="N3475">
        <f t="shared" si="272"/>
        <v>36873.699990011752</v>
      </c>
      <c r="O3475">
        <f t="shared" si="273"/>
        <v>42509.400010310113</v>
      </c>
      <c r="P3475">
        <f t="shared" si="274"/>
        <v>52804.250007048249</v>
      </c>
    </row>
    <row r="3476" spans="1:16" x14ac:dyDescent="0.4">
      <c r="A3476" s="1">
        <v>2023</v>
      </c>
      <c r="B3476" s="1">
        <v>7</v>
      </c>
      <c r="C3476" s="1">
        <v>7</v>
      </c>
      <c r="D3476" s="1">
        <v>21.29999923706055</v>
      </c>
      <c r="E3476" s="1">
        <v>17.79999923706055</v>
      </c>
      <c r="F3476" s="1">
        <v>24.60000038146973</v>
      </c>
      <c r="G3476" s="1">
        <v>16.5</v>
      </c>
      <c r="H3476">
        <f>IF(D3476&lt;&gt;"",MAX('DDD Model Calculations'!$D$20-'Weather Data'!D3476,0),MAX('DDD Model Calculations'!$D$20-AVERAGE('Weather Data'!D3475,'Weather Data'!D3477),0))</f>
        <v>0</v>
      </c>
      <c r="I3476">
        <f>IF(E3476&lt;&gt;"",MAX('DDD Model Calculations'!$D$20-'Weather Data'!E3476,0),MAX('DDD Model Calculations'!$D$20-AVERAGE('Weather Data'!E3475,'Weather Data'!E3477),0))</f>
        <v>0.20000076293944957</v>
      </c>
      <c r="J3476">
        <f>IF(F3476&lt;&gt;"",MAX('DDD Model Calculations'!$D$20-'Weather Data'!F3476,0),MAX('DDD Model Calculations'!$D$20-AVERAGE('Weather Data'!F3475,'Weather Data'!F3477),0))</f>
        <v>0</v>
      </c>
      <c r="K3476">
        <f>IF(G3476&lt;&gt;"",MAX('DDD Model Calculations'!$D$20-'Weather Data'!G3476,0),MAX('DDD Model Calculations'!$D$20-AVERAGE('Weather Data'!G3475,'Weather Data'!G3477),0))</f>
        <v>1.5</v>
      </c>
      <c r="L3476" s="2">
        <f t="shared" si="270"/>
        <v>45114</v>
      </c>
      <c r="M3476">
        <f t="shared" si="271"/>
        <v>35147.100001104176</v>
      </c>
      <c r="N3476">
        <f t="shared" si="272"/>
        <v>36873.899990774691</v>
      </c>
      <c r="O3476">
        <f t="shared" si="273"/>
        <v>42509.400010310113</v>
      </c>
      <c r="P3476">
        <f t="shared" si="274"/>
        <v>52805.750007048249</v>
      </c>
    </row>
    <row r="3477" spans="1:16" x14ac:dyDescent="0.4">
      <c r="A3477" s="1">
        <v>2023</v>
      </c>
      <c r="B3477" s="1">
        <v>7</v>
      </c>
      <c r="C3477" s="1">
        <v>8</v>
      </c>
      <c r="D3477" s="1">
        <v>19.29999923706055</v>
      </c>
      <c r="E3477" s="1">
        <v>16.29999923706055</v>
      </c>
      <c r="F3477" s="1">
        <v>23.39999961853027</v>
      </c>
      <c r="G3477" s="1">
        <v>16.29999923706055</v>
      </c>
      <c r="H3477">
        <f>IF(D3477&lt;&gt;"",MAX('DDD Model Calculations'!$D$20-'Weather Data'!D3477,0),MAX('DDD Model Calculations'!$D$20-AVERAGE('Weather Data'!D3476,'Weather Data'!D3478),0))</f>
        <v>0</v>
      </c>
      <c r="I3477">
        <f>IF(E3477&lt;&gt;"",MAX('DDD Model Calculations'!$D$20-'Weather Data'!E3477,0),MAX('DDD Model Calculations'!$D$20-AVERAGE('Weather Data'!E3476,'Weather Data'!E3478),0))</f>
        <v>1.7000007629394496</v>
      </c>
      <c r="J3477">
        <f>IF(F3477&lt;&gt;"",MAX('DDD Model Calculations'!$D$20-'Weather Data'!F3477,0),MAX('DDD Model Calculations'!$D$20-AVERAGE('Weather Data'!F3476,'Weather Data'!F3478),0))</f>
        <v>0</v>
      </c>
      <c r="K3477">
        <f>IF(G3477&lt;&gt;"",MAX('DDD Model Calculations'!$D$20-'Weather Data'!G3477,0),MAX('DDD Model Calculations'!$D$20-AVERAGE('Weather Data'!G3476,'Weather Data'!G3478),0))</f>
        <v>1.7000007629394496</v>
      </c>
      <c r="L3477" s="2">
        <f t="shared" si="270"/>
        <v>45115</v>
      </c>
      <c r="M3477">
        <f t="shared" si="271"/>
        <v>35147.100001104176</v>
      </c>
      <c r="N3477">
        <f t="shared" si="272"/>
        <v>36875.599991537631</v>
      </c>
      <c r="O3477">
        <f t="shared" si="273"/>
        <v>42509.400010310113</v>
      </c>
      <c r="P3477">
        <f t="shared" si="274"/>
        <v>52807.450007811189</v>
      </c>
    </row>
    <row r="3478" spans="1:16" x14ac:dyDescent="0.4">
      <c r="A3478" s="1">
        <v>2023</v>
      </c>
      <c r="B3478" s="1">
        <v>7</v>
      </c>
      <c r="C3478" s="1">
        <v>9</v>
      </c>
      <c r="D3478" s="1">
        <v>20.60000038146973</v>
      </c>
      <c r="E3478" s="1">
        <v>18.89999961853027</v>
      </c>
      <c r="F3478" s="1">
        <v>21.89999961853027</v>
      </c>
      <c r="G3478" s="1">
        <v>15.89999961853027</v>
      </c>
      <c r="H3478">
        <f>IF(D3478&lt;&gt;"",MAX('DDD Model Calculations'!$D$20-'Weather Data'!D3478,0),MAX('DDD Model Calculations'!$D$20-AVERAGE('Weather Data'!D3477,'Weather Data'!D3479),0))</f>
        <v>0</v>
      </c>
      <c r="I3478">
        <f>IF(E3478&lt;&gt;"",MAX('DDD Model Calculations'!$D$20-'Weather Data'!E3478,0),MAX('DDD Model Calculations'!$D$20-AVERAGE('Weather Data'!E3477,'Weather Data'!E3479),0))</f>
        <v>0</v>
      </c>
      <c r="J3478">
        <f>IF(F3478&lt;&gt;"",MAX('DDD Model Calculations'!$D$20-'Weather Data'!F3478,0),MAX('DDD Model Calculations'!$D$20-AVERAGE('Weather Data'!F3477,'Weather Data'!F3479),0))</f>
        <v>0</v>
      </c>
      <c r="K3478">
        <f>IF(G3478&lt;&gt;"",MAX('DDD Model Calculations'!$D$20-'Weather Data'!G3478,0),MAX('DDD Model Calculations'!$D$20-AVERAGE('Weather Data'!G3477,'Weather Data'!G3479),0))</f>
        <v>2.1000003814697301</v>
      </c>
      <c r="L3478" s="2">
        <f t="shared" si="270"/>
        <v>45116</v>
      </c>
      <c r="M3478">
        <f t="shared" si="271"/>
        <v>35147.100001104176</v>
      </c>
      <c r="N3478">
        <f t="shared" si="272"/>
        <v>36875.599991537631</v>
      </c>
      <c r="O3478">
        <f t="shared" si="273"/>
        <v>42509.400010310113</v>
      </c>
      <c r="P3478">
        <f t="shared" si="274"/>
        <v>52809.550008192658</v>
      </c>
    </row>
    <row r="3479" spans="1:16" x14ac:dyDescent="0.4">
      <c r="A3479" s="1">
        <v>2023</v>
      </c>
      <c r="B3479" s="1">
        <v>7</v>
      </c>
      <c r="C3479" s="1">
        <v>10</v>
      </c>
      <c r="D3479" s="1">
        <v>21.70000076293945</v>
      </c>
      <c r="E3479" s="1">
        <v>19.5</v>
      </c>
      <c r="F3479" s="1">
        <v>22.5</v>
      </c>
      <c r="G3479" s="1">
        <v>16.29999923706055</v>
      </c>
      <c r="H3479">
        <f>IF(D3479&lt;&gt;"",MAX('DDD Model Calculations'!$D$20-'Weather Data'!D3479,0),MAX('DDD Model Calculations'!$D$20-AVERAGE('Weather Data'!D3478,'Weather Data'!D3480),0))</f>
        <v>0</v>
      </c>
      <c r="I3479">
        <f>IF(E3479&lt;&gt;"",MAX('DDD Model Calculations'!$D$20-'Weather Data'!E3479,0),MAX('DDD Model Calculations'!$D$20-AVERAGE('Weather Data'!E3478,'Weather Data'!E3480),0))</f>
        <v>0</v>
      </c>
      <c r="J3479">
        <f>IF(F3479&lt;&gt;"",MAX('DDD Model Calculations'!$D$20-'Weather Data'!F3479,0),MAX('DDD Model Calculations'!$D$20-AVERAGE('Weather Data'!F3478,'Weather Data'!F3480),0))</f>
        <v>0</v>
      </c>
      <c r="K3479">
        <f>IF(G3479&lt;&gt;"",MAX('DDD Model Calculations'!$D$20-'Weather Data'!G3479,0),MAX('DDD Model Calculations'!$D$20-AVERAGE('Weather Data'!G3478,'Weather Data'!G3480),0))</f>
        <v>1.7000007629394496</v>
      </c>
      <c r="L3479" s="2">
        <f t="shared" si="270"/>
        <v>45117</v>
      </c>
      <c r="M3479">
        <f t="shared" si="271"/>
        <v>35147.100001104176</v>
      </c>
      <c r="N3479">
        <f t="shared" si="272"/>
        <v>36875.599991537631</v>
      </c>
      <c r="O3479">
        <f t="shared" si="273"/>
        <v>42509.400010310113</v>
      </c>
      <c r="P3479">
        <f t="shared" si="274"/>
        <v>52811.250008955598</v>
      </c>
    </row>
    <row r="3480" spans="1:16" x14ac:dyDescent="0.4">
      <c r="A3480" s="1">
        <v>2023</v>
      </c>
      <c r="B3480" s="1">
        <v>7</v>
      </c>
      <c r="C3480" s="1">
        <v>11</v>
      </c>
      <c r="D3480" s="1">
        <v>23.60000038146973</v>
      </c>
      <c r="E3480" s="1">
        <v>21.10000038146973</v>
      </c>
      <c r="F3480" s="1">
        <v>24</v>
      </c>
      <c r="G3480" s="1">
        <v>14.5</v>
      </c>
      <c r="H3480">
        <f>IF(D3480&lt;&gt;"",MAX('DDD Model Calculations'!$D$20-'Weather Data'!D3480,0),MAX('DDD Model Calculations'!$D$20-AVERAGE('Weather Data'!D3479,'Weather Data'!D3481),0))</f>
        <v>0</v>
      </c>
      <c r="I3480">
        <f>IF(E3480&lt;&gt;"",MAX('DDD Model Calculations'!$D$20-'Weather Data'!E3480,0),MAX('DDD Model Calculations'!$D$20-AVERAGE('Weather Data'!E3479,'Weather Data'!E3481),0))</f>
        <v>0</v>
      </c>
      <c r="J3480">
        <f>IF(F3480&lt;&gt;"",MAX('DDD Model Calculations'!$D$20-'Weather Data'!F3480,0),MAX('DDD Model Calculations'!$D$20-AVERAGE('Weather Data'!F3479,'Weather Data'!F3481),0))</f>
        <v>0</v>
      </c>
      <c r="K3480">
        <f>IF(G3480&lt;&gt;"",MAX('DDD Model Calculations'!$D$20-'Weather Data'!G3480,0),MAX('DDD Model Calculations'!$D$20-AVERAGE('Weather Data'!G3479,'Weather Data'!G3481),0))</f>
        <v>3.5</v>
      </c>
      <c r="L3480" s="2">
        <f t="shared" si="270"/>
        <v>45118</v>
      </c>
      <c r="M3480">
        <f t="shared" si="271"/>
        <v>35147.100001104176</v>
      </c>
      <c r="N3480">
        <f t="shared" si="272"/>
        <v>36875.599991537631</v>
      </c>
      <c r="O3480">
        <f t="shared" si="273"/>
        <v>42509.400010310113</v>
      </c>
      <c r="P3480">
        <f t="shared" si="274"/>
        <v>52814.750008955598</v>
      </c>
    </row>
    <row r="3481" spans="1:16" x14ac:dyDescent="0.4">
      <c r="A3481" s="1">
        <v>2023</v>
      </c>
      <c r="B3481" s="1">
        <v>7</v>
      </c>
      <c r="C3481" s="1">
        <v>12</v>
      </c>
      <c r="D3481" s="1">
        <v>19.29999923706055</v>
      </c>
      <c r="E3481" s="1">
        <v>18.89999961853027</v>
      </c>
      <c r="F3481" s="1">
        <v>20.10000038146973</v>
      </c>
      <c r="G3481" s="1">
        <v>14.80000019073486</v>
      </c>
      <c r="H3481">
        <f>IF(D3481&lt;&gt;"",MAX('DDD Model Calculations'!$D$20-'Weather Data'!D3481,0),MAX('DDD Model Calculations'!$D$20-AVERAGE('Weather Data'!D3480,'Weather Data'!D3482),0))</f>
        <v>0</v>
      </c>
      <c r="I3481">
        <f>IF(E3481&lt;&gt;"",MAX('DDD Model Calculations'!$D$20-'Weather Data'!E3481,0),MAX('DDD Model Calculations'!$D$20-AVERAGE('Weather Data'!E3480,'Weather Data'!E3482),0))</f>
        <v>0</v>
      </c>
      <c r="J3481">
        <f>IF(F3481&lt;&gt;"",MAX('DDD Model Calculations'!$D$20-'Weather Data'!F3481,0),MAX('DDD Model Calculations'!$D$20-AVERAGE('Weather Data'!F3480,'Weather Data'!F3482),0))</f>
        <v>0</v>
      </c>
      <c r="K3481">
        <f>IF(G3481&lt;&gt;"",MAX('DDD Model Calculations'!$D$20-'Weather Data'!G3481,0),MAX('DDD Model Calculations'!$D$20-AVERAGE('Weather Data'!G3480,'Weather Data'!G3482),0))</f>
        <v>3.1999998092651403</v>
      </c>
      <c r="L3481" s="2">
        <f t="shared" si="270"/>
        <v>45119</v>
      </c>
      <c r="M3481">
        <f t="shared" si="271"/>
        <v>35147.100001104176</v>
      </c>
      <c r="N3481">
        <f t="shared" si="272"/>
        <v>36875.599991537631</v>
      </c>
      <c r="O3481">
        <f t="shared" si="273"/>
        <v>42509.400010310113</v>
      </c>
      <c r="P3481">
        <f t="shared" si="274"/>
        <v>52817.950008764863</v>
      </c>
    </row>
    <row r="3482" spans="1:16" x14ac:dyDescent="0.4">
      <c r="A3482" s="1">
        <v>2023</v>
      </c>
      <c r="B3482" s="1">
        <v>7</v>
      </c>
      <c r="C3482" s="1">
        <v>13</v>
      </c>
      <c r="D3482" s="1">
        <v>19.70000076293945</v>
      </c>
      <c r="E3482" s="1">
        <v>18.89999961853027</v>
      </c>
      <c r="F3482" s="1">
        <v>20.5</v>
      </c>
      <c r="G3482" s="1">
        <v>15.39999961853027</v>
      </c>
      <c r="H3482">
        <f>IF(D3482&lt;&gt;"",MAX('DDD Model Calculations'!$D$20-'Weather Data'!D3482,0),MAX('DDD Model Calculations'!$D$20-AVERAGE('Weather Data'!D3481,'Weather Data'!D3483),0))</f>
        <v>0</v>
      </c>
      <c r="I3482">
        <f>IF(E3482&lt;&gt;"",MAX('DDD Model Calculations'!$D$20-'Weather Data'!E3482,0),MAX('DDD Model Calculations'!$D$20-AVERAGE('Weather Data'!E3481,'Weather Data'!E3483),0))</f>
        <v>0</v>
      </c>
      <c r="J3482">
        <f>IF(F3482&lt;&gt;"",MAX('DDD Model Calculations'!$D$20-'Weather Data'!F3482,0),MAX('DDD Model Calculations'!$D$20-AVERAGE('Weather Data'!F3481,'Weather Data'!F3483),0))</f>
        <v>0</v>
      </c>
      <c r="K3482">
        <f>IF(G3482&lt;&gt;"",MAX('DDD Model Calculations'!$D$20-'Weather Data'!G3482,0),MAX('DDD Model Calculations'!$D$20-AVERAGE('Weather Data'!G3481,'Weather Data'!G3483),0))</f>
        <v>2.6000003814697301</v>
      </c>
      <c r="L3482" s="2">
        <f t="shared" si="270"/>
        <v>45120</v>
      </c>
      <c r="M3482">
        <f t="shared" si="271"/>
        <v>35147.100001104176</v>
      </c>
      <c r="N3482">
        <f t="shared" si="272"/>
        <v>36875.599991537631</v>
      </c>
      <c r="O3482">
        <f t="shared" si="273"/>
        <v>42509.400010310113</v>
      </c>
      <c r="P3482">
        <f t="shared" si="274"/>
        <v>52820.550009146333</v>
      </c>
    </row>
    <row r="3483" spans="1:16" x14ac:dyDescent="0.4">
      <c r="A3483" s="1">
        <v>2023</v>
      </c>
      <c r="B3483" s="1">
        <v>7</v>
      </c>
      <c r="C3483" s="1">
        <v>14</v>
      </c>
      <c r="D3483" s="1">
        <v>19.79999923706055</v>
      </c>
      <c r="E3483" s="1">
        <v>19.5</v>
      </c>
      <c r="F3483" s="1">
        <v>19.39999961853027</v>
      </c>
      <c r="G3483" s="1">
        <v>18.79999923706055</v>
      </c>
      <c r="H3483">
        <f>IF(D3483&lt;&gt;"",MAX('DDD Model Calculations'!$D$20-'Weather Data'!D3483,0),MAX('DDD Model Calculations'!$D$20-AVERAGE('Weather Data'!D3482,'Weather Data'!D3484),0))</f>
        <v>0</v>
      </c>
      <c r="I3483">
        <f>IF(E3483&lt;&gt;"",MAX('DDD Model Calculations'!$D$20-'Weather Data'!E3483,0),MAX('DDD Model Calculations'!$D$20-AVERAGE('Weather Data'!E3482,'Weather Data'!E3484),0))</f>
        <v>0</v>
      </c>
      <c r="J3483">
        <f>IF(F3483&lt;&gt;"",MAX('DDD Model Calculations'!$D$20-'Weather Data'!F3483,0),MAX('DDD Model Calculations'!$D$20-AVERAGE('Weather Data'!F3482,'Weather Data'!F3484),0))</f>
        <v>0</v>
      </c>
      <c r="K3483">
        <f>IF(G3483&lt;&gt;"",MAX('DDD Model Calculations'!$D$20-'Weather Data'!G3483,0),MAX('DDD Model Calculations'!$D$20-AVERAGE('Weather Data'!G3482,'Weather Data'!G3484),0))</f>
        <v>0</v>
      </c>
      <c r="L3483" s="2">
        <f t="shared" si="270"/>
        <v>45121</v>
      </c>
      <c r="M3483">
        <f t="shared" si="271"/>
        <v>35147.100001104176</v>
      </c>
      <c r="N3483">
        <f t="shared" si="272"/>
        <v>36875.599991537631</v>
      </c>
      <c r="O3483">
        <f t="shared" si="273"/>
        <v>42509.400010310113</v>
      </c>
      <c r="P3483">
        <f t="shared" si="274"/>
        <v>52820.550009146333</v>
      </c>
    </row>
    <row r="3484" spans="1:16" x14ac:dyDescent="0.4">
      <c r="A3484" s="1">
        <v>2023</v>
      </c>
      <c r="B3484" s="1">
        <v>7</v>
      </c>
      <c r="C3484" s="1">
        <v>15</v>
      </c>
      <c r="D3484" s="1">
        <v>22.29999923706055</v>
      </c>
      <c r="E3484" s="1">
        <v>19.89999961853027</v>
      </c>
      <c r="F3484" s="1">
        <v>20.20000076293945</v>
      </c>
      <c r="G3484" s="1">
        <v>16.60000038146973</v>
      </c>
      <c r="H3484">
        <f>IF(D3484&lt;&gt;"",MAX('DDD Model Calculations'!$D$20-'Weather Data'!D3484,0),MAX('DDD Model Calculations'!$D$20-AVERAGE('Weather Data'!D3483,'Weather Data'!D3485),0))</f>
        <v>0</v>
      </c>
      <c r="I3484">
        <f>IF(E3484&lt;&gt;"",MAX('DDD Model Calculations'!$D$20-'Weather Data'!E3484,0),MAX('DDD Model Calculations'!$D$20-AVERAGE('Weather Data'!E3483,'Weather Data'!E3485),0))</f>
        <v>0</v>
      </c>
      <c r="J3484">
        <f>IF(F3484&lt;&gt;"",MAX('DDD Model Calculations'!$D$20-'Weather Data'!F3484,0),MAX('DDD Model Calculations'!$D$20-AVERAGE('Weather Data'!F3483,'Weather Data'!F3485),0))</f>
        <v>0</v>
      </c>
      <c r="K3484">
        <f>IF(G3484&lt;&gt;"",MAX('DDD Model Calculations'!$D$20-'Weather Data'!G3484,0),MAX('DDD Model Calculations'!$D$20-AVERAGE('Weather Data'!G3483,'Weather Data'!G3485),0))</f>
        <v>1.3999996185302699</v>
      </c>
      <c r="L3484" s="2">
        <f t="shared" si="270"/>
        <v>45122</v>
      </c>
      <c r="M3484">
        <f t="shared" si="271"/>
        <v>35147.100001104176</v>
      </c>
      <c r="N3484">
        <f t="shared" si="272"/>
        <v>36875.599991537631</v>
      </c>
      <c r="O3484">
        <f t="shared" si="273"/>
        <v>42509.400010310113</v>
      </c>
      <c r="P3484">
        <f t="shared" si="274"/>
        <v>52821.950008764863</v>
      </c>
    </row>
    <row r="3485" spans="1:16" x14ac:dyDescent="0.4">
      <c r="A3485" s="1">
        <v>2023</v>
      </c>
      <c r="B3485" s="1">
        <v>7</v>
      </c>
      <c r="C3485" s="1">
        <v>16</v>
      </c>
      <c r="D3485" s="1">
        <v>23.70000076293945</v>
      </c>
      <c r="E3485" s="1">
        <v>21.5</v>
      </c>
      <c r="F3485" s="1">
        <v>23</v>
      </c>
      <c r="G3485" s="1">
        <v>14.60000038146973</v>
      </c>
      <c r="H3485">
        <f>IF(D3485&lt;&gt;"",MAX('DDD Model Calculations'!$D$20-'Weather Data'!D3485,0),MAX('DDD Model Calculations'!$D$20-AVERAGE('Weather Data'!D3484,'Weather Data'!D3486),0))</f>
        <v>0</v>
      </c>
      <c r="I3485">
        <f>IF(E3485&lt;&gt;"",MAX('DDD Model Calculations'!$D$20-'Weather Data'!E3485,0),MAX('DDD Model Calculations'!$D$20-AVERAGE('Weather Data'!E3484,'Weather Data'!E3486),0))</f>
        <v>0</v>
      </c>
      <c r="J3485">
        <f>IF(F3485&lt;&gt;"",MAX('DDD Model Calculations'!$D$20-'Weather Data'!F3485,0),MAX('DDD Model Calculations'!$D$20-AVERAGE('Weather Data'!F3484,'Weather Data'!F3486),0))</f>
        <v>0</v>
      </c>
      <c r="K3485">
        <f>IF(G3485&lt;&gt;"",MAX('DDD Model Calculations'!$D$20-'Weather Data'!G3485,0),MAX('DDD Model Calculations'!$D$20-AVERAGE('Weather Data'!G3484,'Weather Data'!G3486),0))</f>
        <v>3.3999996185302699</v>
      </c>
      <c r="L3485" s="2">
        <f t="shared" si="270"/>
        <v>45123</v>
      </c>
      <c r="M3485">
        <f t="shared" si="271"/>
        <v>35147.100001104176</v>
      </c>
      <c r="N3485">
        <f t="shared" si="272"/>
        <v>36875.599991537631</v>
      </c>
      <c r="O3485">
        <f t="shared" si="273"/>
        <v>42509.400010310113</v>
      </c>
      <c r="P3485">
        <f t="shared" si="274"/>
        <v>52825.350008383393</v>
      </c>
    </row>
    <row r="3486" spans="1:16" x14ac:dyDescent="0.4">
      <c r="A3486" s="1">
        <v>2023</v>
      </c>
      <c r="B3486" s="1">
        <v>7</v>
      </c>
      <c r="C3486" s="1">
        <v>17</v>
      </c>
      <c r="D3486" s="1">
        <v>22</v>
      </c>
      <c r="E3486" s="1">
        <v>20.10000038146973</v>
      </c>
      <c r="F3486" s="1">
        <v>23.10000038146973</v>
      </c>
      <c r="G3486" s="1">
        <v>15.39999961853027</v>
      </c>
      <c r="H3486">
        <f>IF(D3486&lt;&gt;"",MAX('DDD Model Calculations'!$D$20-'Weather Data'!D3486,0),MAX('DDD Model Calculations'!$D$20-AVERAGE('Weather Data'!D3485,'Weather Data'!D3487),0))</f>
        <v>0</v>
      </c>
      <c r="I3486">
        <f>IF(E3486&lt;&gt;"",MAX('DDD Model Calculations'!$D$20-'Weather Data'!E3486,0),MAX('DDD Model Calculations'!$D$20-AVERAGE('Weather Data'!E3485,'Weather Data'!E3487),0))</f>
        <v>0</v>
      </c>
      <c r="J3486">
        <f>IF(F3486&lt;&gt;"",MAX('DDD Model Calculations'!$D$20-'Weather Data'!F3486,0),MAX('DDD Model Calculations'!$D$20-AVERAGE('Weather Data'!F3485,'Weather Data'!F3487),0))</f>
        <v>0</v>
      </c>
      <c r="K3486">
        <f>IF(G3486&lt;&gt;"",MAX('DDD Model Calculations'!$D$20-'Weather Data'!G3486,0),MAX('DDD Model Calculations'!$D$20-AVERAGE('Weather Data'!G3485,'Weather Data'!G3487),0))</f>
        <v>2.6000003814697301</v>
      </c>
      <c r="L3486" s="2">
        <f t="shared" si="270"/>
        <v>45124</v>
      </c>
      <c r="M3486">
        <f t="shared" si="271"/>
        <v>35147.100001104176</v>
      </c>
      <c r="N3486">
        <f t="shared" si="272"/>
        <v>36875.599991537631</v>
      </c>
      <c r="O3486">
        <f t="shared" si="273"/>
        <v>42509.400010310113</v>
      </c>
      <c r="P3486">
        <f t="shared" si="274"/>
        <v>52827.950008764863</v>
      </c>
    </row>
    <row r="3487" spans="1:16" x14ac:dyDescent="0.4">
      <c r="A3487" s="1">
        <v>2023</v>
      </c>
      <c r="B3487" s="1">
        <v>7</v>
      </c>
      <c r="C3487" s="1">
        <v>18</v>
      </c>
      <c r="D3487" s="1">
        <v>21.60000038146973</v>
      </c>
      <c r="E3487" s="1">
        <v>19.20000076293945</v>
      </c>
      <c r="F3487" s="1">
        <v>21.70000076293945</v>
      </c>
      <c r="G3487" s="1">
        <v>15.5</v>
      </c>
      <c r="H3487">
        <f>IF(D3487&lt;&gt;"",MAX('DDD Model Calculations'!$D$20-'Weather Data'!D3487,0),MAX('DDD Model Calculations'!$D$20-AVERAGE('Weather Data'!D3486,'Weather Data'!D3488),0))</f>
        <v>0</v>
      </c>
      <c r="I3487">
        <f>IF(E3487&lt;&gt;"",MAX('DDD Model Calculations'!$D$20-'Weather Data'!E3487,0),MAX('DDD Model Calculations'!$D$20-AVERAGE('Weather Data'!E3486,'Weather Data'!E3488),0))</f>
        <v>0</v>
      </c>
      <c r="J3487">
        <f>IF(F3487&lt;&gt;"",MAX('DDD Model Calculations'!$D$20-'Weather Data'!F3487,0),MAX('DDD Model Calculations'!$D$20-AVERAGE('Weather Data'!F3486,'Weather Data'!F3488),0))</f>
        <v>0</v>
      </c>
      <c r="K3487">
        <f>IF(G3487&lt;&gt;"",MAX('DDD Model Calculations'!$D$20-'Weather Data'!G3487,0),MAX('DDD Model Calculations'!$D$20-AVERAGE('Weather Data'!G3486,'Weather Data'!G3488),0))</f>
        <v>2.5</v>
      </c>
      <c r="L3487" s="2">
        <f t="shared" si="270"/>
        <v>45125</v>
      </c>
      <c r="M3487">
        <f t="shared" si="271"/>
        <v>35147.100001104176</v>
      </c>
      <c r="N3487">
        <f t="shared" si="272"/>
        <v>36875.599991537631</v>
      </c>
      <c r="O3487">
        <f t="shared" si="273"/>
        <v>42509.400010310113</v>
      </c>
      <c r="P3487">
        <f t="shared" si="274"/>
        <v>52830.450008764863</v>
      </c>
    </row>
    <row r="3488" spans="1:16" x14ac:dyDescent="0.4">
      <c r="A3488" s="1">
        <v>2023</v>
      </c>
      <c r="B3488" s="1">
        <v>7</v>
      </c>
      <c r="C3488" s="1">
        <v>19</v>
      </c>
      <c r="D3488" s="1">
        <v>20.60000038146973</v>
      </c>
      <c r="E3488" s="1">
        <v>19.20000076293945</v>
      </c>
      <c r="F3488" s="1">
        <v>19.60000038146973</v>
      </c>
      <c r="G3488" s="1">
        <v>12.39999961853027</v>
      </c>
      <c r="H3488">
        <f>IF(D3488&lt;&gt;"",MAX('DDD Model Calculations'!$D$20-'Weather Data'!D3488,0),MAX('DDD Model Calculations'!$D$20-AVERAGE('Weather Data'!D3487,'Weather Data'!D3489),0))</f>
        <v>0</v>
      </c>
      <c r="I3488">
        <f>IF(E3488&lt;&gt;"",MAX('DDD Model Calculations'!$D$20-'Weather Data'!E3488,0),MAX('DDD Model Calculations'!$D$20-AVERAGE('Weather Data'!E3487,'Weather Data'!E3489),0))</f>
        <v>0</v>
      </c>
      <c r="J3488">
        <f>IF(F3488&lt;&gt;"",MAX('DDD Model Calculations'!$D$20-'Weather Data'!F3488,0),MAX('DDD Model Calculations'!$D$20-AVERAGE('Weather Data'!F3487,'Weather Data'!F3489),0))</f>
        <v>0</v>
      </c>
      <c r="K3488">
        <f>IF(G3488&lt;&gt;"",MAX('DDD Model Calculations'!$D$20-'Weather Data'!G3488,0),MAX('DDD Model Calculations'!$D$20-AVERAGE('Weather Data'!G3487,'Weather Data'!G3489),0))</f>
        <v>5.6000003814697301</v>
      </c>
      <c r="L3488" s="2">
        <f t="shared" si="270"/>
        <v>45126</v>
      </c>
      <c r="M3488">
        <f t="shared" si="271"/>
        <v>35147.100001104176</v>
      </c>
      <c r="N3488">
        <f t="shared" si="272"/>
        <v>36875.599991537631</v>
      </c>
      <c r="O3488">
        <f t="shared" si="273"/>
        <v>42509.400010310113</v>
      </c>
      <c r="P3488">
        <f t="shared" si="274"/>
        <v>52836.050009146333</v>
      </c>
    </row>
    <row r="3489" spans="1:16" x14ac:dyDescent="0.4">
      <c r="A3489" s="1">
        <v>2023</v>
      </c>
      <c r="B3489" s="1">
        <v>7</v>
      </c>
      <c r="C3489" s="1">
        <v>20</v>
      </c>
      <c r="D3489" s="1">
        <v>22.39999961853027</v>
      </c>
      <c r="E3489" s="1">
        <v>21.5</v>
      </c>
      <c r="F3489" s="1">
        <v>21.20000076293945</v>
      </c>
      <c r="G3489" s="1">
        <v>19.70000076293945</v>
      </c>
      <c r="H3489">
        <f>IF(D3489&lt;&gt;"",MAX('DDD Model Calculations'!$D$20-'Weather Data'!D3489,0),MAX('DDD Model Calculations'!$D$20-AVERAGE('Weather Data'!D3488,'Weather Data'!D3490),0))</f>
        <v>0</v>
      </c>
      <c r="I3489">
        <f>IF(E3489&lt;&gt;"",MAX('DDD Model Calculations'!$D$20-'Weather Data'!E3489,0),MAX('DDD Model Calculations'!$D$20-AVERAGE('Weather Data'!E3488,'Weather Data'!E3490),0))</f>
        <v>0</v>
      </c>
      <c r="J3489">
        <f>IF(F3489&lt;&gt;"",MAX('DDD Model Calculations'!$D$20-'Weather Data'!F3489,0),MAX('DDD Model Calculations'!$D$20-AVERAGE('Weather Data'!F3488,'Weather Data'!F3490),0))</f>
        <v>0</v>
      </c>
      <c r="K3489">
        <f>IF(G3489&lt;&gt;"",MAX('DDD Model Calculations'!$D$20-'Weather Data'!G3489,0),MAX('DDD Model Calculations'!$D$20-AVERAGE('Weather Data'!G3488,'Weather Data'!G3490),0))</f>
        <v>0</v>
      </c>
      <c r="L3489" s="2">
        <f t="shared" si="270"/>
        <v>45127</v>
      </c>
      <c r="M3489">
        <f t="shared" si="271"/>
        <v>35147.100001104176</v>
      </c>
      <c r="N3489">
        <f t="shared" si="272"/>
        <v>36875.599991537631</v>
      </c>
      <c r="O3489">
        <f t="shared" si="273"/>
        <v>42509.400010310113</v>
      </c>
      <c r="P3489">
        <f t="shared" si="274"/>
        <v>52836.050009146333</v>
      </c>
    </row>
    <row r="3490" spans="1:16" x14ac:dyDescent="0.4">
      <c r="A3490" s="1">
        <v>2023</v>
      </c>
      <c r="B3490" s="1">
        <v>7</v>
      </c>
      <c r="C3490" s="1">
        <v>21</v>
      </c>
      <c r="D3490" s="1">
        <v>21.5</v>
      </c>
      <c r="E3490" s="1">
        <v>19.5</v>
      </c>
      <c r="F3490" s="1">
        <v>20.29999923706055</v>
      </c>
      <c r="G3490" s="1">
        <v>18.60000038146973</v>
      </c>
      <c r="H3490">
        <f>IF(D3490&lt;&gt;"",MAX('DDD Model Calculations'!$D$20-'Weather Data'!D3490,0),MAX('DDD Model Calculations'!$D$20-AVERAGE('Weather Data'!D3489,'Weather Data'!D3491),0))</f>
        <v>0</v>
      </c>
      <c r="I3490">
        <f>IF(E3490&lt;&gt;"",MAX('DDD Model Calculations'!$D$20-'Weather Data'!E3490,0),MAX('DDD Model Calculations'!$D$20-AVERAGE('Weather Data'!E3489,'Weather Data'!E3491),0))</f>
        <v>0</v>
      </c>
      <c r="J3490">
        <f>IF(F3490&lt;&gt;"",MAX('DDD Model Calculations'!$D$20-'Weather Data'!F3490,0),MAX('DDD Model Calculations'!$D$20-AVERAGE('Weather Data'!F3489,'Weather Data'!F3491),0))</f>
        <v>0</v>
      </c>
      <c r="K3490">
        <f>IF(G3490&lt;&gt;"",MAX('DDD Model Calculations'!$D$20-'Weather Data'!G3490,0),MAX('DDD Model Calculations'!$D$20-AVERAGE('Weather Data'!G3489,'Weather Data'!G3491),0))</f>
        <v>0</v>
      </c>
      <c r="L3490" s="2">
        <f t="shared" si="270"/>
        <v>45128</v>
      </c>
      <c r="M3490">
        <f t="shared" si="271"/>
        <v>35147.100001104176</v>
      </c>
      <c r="N3490">
        <f t="shared" si="272"/>
        <v>36875.599991537631</v>
      </c>
      <c r="O3490">
        <f t="shared" si="273"/>
        <v>42509.400010310113</v>
      </c>
      <c r="P3490">
        <f t="shared" si="274"/>
        <v>52836.050009146333</v>
      </c>
    </row>
    <row r="3491" spans="1:16" x14ac:dyDescent="0.4">
      <c r="A3491" s="1">
        <v>2023</v>
      </c>
      <c r="B3491" s="1">
        <v>7</v>
      </c>
      <c r="C3491" s="1">
        <v>22</v>
      </c>
      <c r="D3491" s="1">
        <v>22.10000038146973</v>
      </c>
      <c r="E3491" s="1">
        <v>19.10000038146973</v>
      </c>
      <c r="F3491" s="1">
        <v>20</v>
      </c>
      <c r="G3491" s="1">
        <v>18.5</v>
      </c>
      <c r="H3491">
        <f>IF(D3491&lt;&gt;"",MAX('DDD Model Calculations'!$D$20-'Weather Data'!D3491,0),MAX('DDD Model Calculations'!$D$20-AVERAGE('Weather Data'!D3490,'Weather Data'!D3492),0))</f>
        <v>0</v>
      </c>
      <c r="I3491">
        <f>IF(E3491&lt;&gt;"",MAX('DDD Model Calculations'!$D$20-'Weather Data'!E3491,0),MAX('DDD Model Calculations'!$D$20-AVERAGE('Weather Data'!E3490,'Weather Data'!E3492),0))</f>
        <v>0</v>
      </c>
      <c r="J3491">
        <f>IF(F3491&lt;&gt;"",MAX('DDD Model Calculations'!$D$20-'Weather Data'!F3491,0),MAX('DDD Model Calculations'!$D$20-AVERAGE('Weather Data'!F3490,'Weather Data'!F3492),0))</f>
        <v>0</v>
      </c>
      <c r="K3491">
        <f>IF(G3491&lt;&gt;"",MAX('DDD Model Calculations'!$D$20-'Weather Data'!G3491,0),MAX('DDD Model Calculations'!$D$20-AVERAGE('Weather Data'!G3490,'Weather Data'!G3492),0))</f>
        <v>0</v>
      </c>
      <c r="L3491" s="2">
        <f t="shared" si="270"/>
        <v>45129</v>
      </c>
      <c r="M3491">
        <f t="shared" si="271"/>
        <v>35147.100001104176</v>
      </c>
      <c r="N3491">
        <f t="shared" si="272"/>
        <v>36875.599991537631</v>
      </c>
      <c r="O3491">
        <f t="shared" si="273"/>
        <v>42509.400010310113</v>
      </c>
      <c r="P3491">
        <f t="shared" si="274"/>
        <v>52836.050009146333</v>
      </c>
    </row>
    <row r="3492" spans="1:16" x14ac:dyDescent="0.4">
      <c r="A3492" s="1">
        <v>2023</v>
      </c>
      <c r="B3492" s="1">
        <v>7</v>
      </c>
      <c r="C3492" s="1">
        <v>23</v>
      </c>
      <c r="D3492" s="1">
        <v>21.5</v>
      </c>
      <c r="E3492" s="1">
        <v>20.5</v>
      </c>
      <c r="F3492" s="1">
        <v>20.20000076293945</v>
      </c>
      <c r="G3492" s="1">
        <v>18.60000038146973</v>
      </c>
      <c r="H3492">
        <f>IF(D3492&lt;&gt;"",MAX('DDD Model Calculations'!$D$20-'Weather Data'!D3492,0),MAX('DDD Model Calculations'!$D$20-AVERAGE('Weather Data'!D3491,'Weather Data'!D3493),0))</f>
        <v>0</v>
      </c>
      <c r="I3492">
        <f>IF(E3492&lt;&gt;"",MAX('DDD Model Calculations'!$D$20-'Weather Data'!E3492,0),MAX('DDD Model Calculations'!$D$20-AVERAGE('Weather Data'!E3491,'Weather Data'!E3493),0))</f>
        <v>0</v>
      </c>
      <c r="J3492">
        <f>IF(F3492&lt;&gt;"",MAX('DDD Model Calculations'!$D$20-'Weather Data'!F3492,0),MAX('DDD Model Calculations'!$D$20-AVERAGE('Weather Data'!F3491,'Weather Data'!F3493),0))</f>
        <v>0</v>
      </c>
      <c r="K3492">
        <f>IF(G3492&lt;&gt;"",MAX('DDD Model Calculations'!$D$20-'Weather Data'!G3492,0),MAX('DDD Model Calculations'!$D$20-AVERAGE('Weather Data'!G3491,'Weather Data'!G3493),0))</f>
        <v>0</v>
      </c>
      <c r="L3492" s="2">
        <f t="shared" si="270"/>
        <v>45130</v>
      </c>
      <c r="M3492">
        <f t="shared" si="271"/>
        <v>35147.100001104176</v>
      </c>
      <c r="N3492">
        <f t="shared" si="272"/>
        <v>36875.599991537631</v>
      </c>
      <c r="O3492">
        <f t="shared" si="273"/>
        <v>42509.400010310113</v>
      </c>
      <c r="P3492">
        <f t="shared" si="274"/>
        <v>52836.050009146333</v>
      </c>
    </row>
    <row r="3493" spans="1:16" x14ac:dyDescent="0.4">
      <c r="A3493" s="1">
        <v>2023</v>
      </c>
      <c r="B3493" s="1">
        <v>7</v>
      </c>
      <c r="C3493" s="1">
        <v>24</v>
      </c>
      <c r="D3493" s="1">
        <v>22.79999923706055</v>
      </c>
      <c r="E3493" s="1">
        <v>21.79999923706055</v>
      </c>
      <c r="F3493" s="1">
        <v>22.79999923706055</v>
      </c>
      <c r="G3493" s="1">
        <v>18.79999923706055</v>
      </c>
      <c r="H3493">
        <f>IF(D3493&lt;&gt;"",MAX('DDD Model Calculations'!$D$20-'Weather Data'!D3493,0),MAX('DDD Model Calculations'!$D$20-AVERAGE('Weather Data'!D3492,'Weather Data'!D3494),0))</f>
        <v>0</v>
      </c>
      <c r="I3493">
        <f>IF(E3493&lt;&gt;"",MAX('DDD Model Calculations'!$D$20-'Weather Data'!E3493,0),MAX('DDD Model Calculations'!$D$20-AVERAGE('Weather Data'!E3492,'Weather Data'!E3494),0))</f>
        <v>0</v>
      </c>
      <c r="J3493">
        <f>IF(F3493&lt;&gt;"",MAX('DDD Model Calculations'!$D$20-'Weather Data'!F3493,0),MAX('DDD Model Calculations'!$D$20-AVERAGE('Weather Data'!F3492,'Weather Data'!F3494),0))</f>
        <v>0</v>
      </c>
      <c r="K3493">
        <f>IF(G3493&lt;&gt;"",MAX('DDD Model Calculations'!$D$20-'Weather Data'!G3493,0),MAX('DDD Model Calculations'!$D$20-AVERAGE('Weather Data'!G3492,'Weather Data'!G3494),0))</f>
        <v>0</v>
      </c>
      <c r="L3493" s="2">
        <f t="shared" si="270"/>
        <v>45131</v>
      </c>
      <c r="M3493">
        <f t="shared" si="271"/>
        <v>35147.100001104176</v>
      </c>
      <c r="N3493">
        <f t="shared" si="272"/>
        <v>36875.599991537631</v>
      </c>
      <c r="O3493">
        <f t="shared" si="273"/>
        <v>42509.400010310113</v>
      </c>
      <c r="P3493">
        <f t="shared" si="274"/>
        <v>52836.050009146333</v>
      </c>
    </row>
    <row r="3494" spans="1:16" x14ac:dyDescent="0.4">
      <c r="A3494" s="1">
        <v>2023</v>
      </c>
      <c r="B3494" s="1">
        <v>7</v>
      </c>
      <c r="C3494" s="1">
        <v>25</v>
      </c>
      <c r="D3494" s="1">
        <v>22.5</v>
      </c>
      <c r="E3494" s="1">
        <v>22</v>
      </c>
      <c r="F3494" s="1">
        <v>21.39999961853027</v>
      </c>
      <c r="G3494" s="1">
        <v>18.20000076293945</v>
      </c>
      <c r="H3494">
        <f>IF(D3494&lt;&gt;"",MAX('DDD Model Calculations'!$D$20-'Weather Data'!D3494,0),MAX('DDD Model Calculations'!$D$20-AVERAGE('Weather Data'!D3493,'Weather Data'!D3495),0))</f>
        <v>0</v>
      </c>
      <c r="I3494">
        <f>IF(E3494&lt;&gt;"",MAX('DDD Model Calculations'!$D$20-'Weather Data'!E3494,0),MAX('DDD Model Calculations'!$D$20-AVERAGE('Weather Data'!E3493,'Weather Data'!E3495),0))</f>
        <v>0</v>
      </c>
      <c r="J3494">
        <f>IF(F3494&lt;&gt;"",MAX('DDD Model Calculations'!$D$20-'Weather Data'!F3494,0),MAX('DDD Model Calculations'!$D$20-AVERAGE('Weather Data'!F3493,'Weather Data'!F3495),0))</f>
        <v>0</v>
      </c>
      <c r="K3494">
        <f>IF(G3494&lt;&gt;"",MAX('DDD Model Calculations'!$D$20-'Weather Data'!G3494,0),MAX('DDD Model Calculations'!$D$20-AVERAGE('Weather Data'!G3493,'Weather Data'!G3495),0))</f>
        <v>0</v>
      </c>
      <c r="L3494" s="2">
        <f t="shared" si="270"/>
        <v>45132</v>
      </c>
      <c r="M3494">
        <f t="shared" si="271"/>
        <v>35147.100001104176</v>
      </c>
      <c r="N3494">
        <f t="shared" si="272"/>
        <v>36875.599991537631</v>
      </c>
      <c r="O3494">
        <f t="shared" si="273"/>
        <v>42509.400010310113</v>
      </c>
      <c r="P3494">
        <f t="shared" si="274"/>
        <v>52836.050009146333</v>
      </c>
    </row>
    <row r="3495" spans="1:16" x14ac:dyDescent="0.4">
      <c r="A3495" s="1">
        <v>2023</v>
      </c>
      <c r="B3495" s="1">
        <v>7</v>
      </c>
      <c r="C3495" s="1">
        <v>26</v>
      </c>
      <c r="D3495" s="1">
        <v>25.60000038146973</v>
      </c>
      <c r="E3495" s="1">
        <v>23</v>
      </c>
      <c r="F3495" s="1">
        <v>22.5</v>
      </c>
      <c r="G3495" s="1">
        <v>20.79999923706055</v>
      </c>
      <c r="H3495">
        <f>IF(D3495&lt;&gt;"",MAX('DDD Model Calculations'!$D$20-'Weather Data'!D3495,0),MAX('DDD Model Calculations'!$D$20-AVERAGE('Weather Data'!D3494,'Weather Data'!D3496),0))</f>
        <v>0</v>
      </c>
      <c r="I3495">
        <f>IF(E3495&lt;&gt;"",MAX('DDD Model Calculations'!$D$20-'Weather Data'!E3495,0),MAX('DDD Model Calculations'!$D$20-AVERAGE('Weather Data'!E3494,'Weather Data'!E3496),0))</f>
        <v>0</v>
      </c>
      <c r="J3495">
        <f>IF(F3495&lt;&gt;"",MAX('DDD Model Calculations'!$D$20-'Weather Data'!F3495,0),MAX('DDD Model Calculations'!$D$20-AVERAGE('Weather Data'!F3494,'Weather Data'!F3496),0))</f>
        <v>0</v>
      </c>
      <c r="K3495">
        <f>IF(G3495&lt;&gt;"",MAX('DDD Model Calculations'!$D$20-'Weather Data'!G3495,0),MAX('DDD Model Calculations'!$D$20-AVERAGE('Weather Data'!G3494,'Weather Data'!G3496),0))</f>
        <v>0</v>
      </c>
      <c r="L3495" s="2">
        <f t="shared" si="270"/>
        <v>45133</v>
      </c>
      <c r="M3495">
        <f t="shared" si="271"/>
        <v>35147.100001104176</v>
      </c>
      <c r="N3495">
        <f t="shared" si="272"/>
        <v>36875.599991537631</v>
      </c>
      <c r="O3495">
        <f t="shared" si="273"/>
        <v>42509.400010310113</v>
      </c>
      <c r="P3495">
        <f t="shared" si="274"/>
        <v>52836.050009146333</v>
      </c>
    </row>
    <row r="3496" spans="1:16" x14ac:dyDescent="0.4">
      <c r="A3496" s="1">
        <v>2023</v>
      </c>
      <c r="B3496" s="1">
        <v>7</v>
      </c>
      <c r="C3496" s="1">
        <v>27</v>
      </c>
      <c r="D3496" s="1">
        <v>25.10000038146973</v>
      </c>
      <c r="E3496" s="1">
        <v>21.89999961853027</v>
      </c>
      <c r="F3496" s="1">
        <v>23.29999923706055</v>
      </c>
      <c r="G3496" s="1">
        <v>23.39999961853027</v>
      </c>
      <c r="H3496">
        <f>IF(D3496&lt;&gt;"",MAX('DDD Model Calculations'!$D$20-'Weather Data'!D3496,0),MAX('DDD Model Calculations'!$D$20-AVERAGE('Weather Data'!D3495,'Weather Data'!D3497),0))</f>
        <v>0</v>
      </c>
      <c r="I3496">
        <f>IF(E3496&lt;&gt;"",MAX('DDD Model Calculations'!$D$20-'Weather Data'!E3496,0),MAX('DDD Model Calculations'!$D$20-AVERAGE('Weather Data'!E3495,'Weather Data'!E3497),0))</f>
        <v>0</v>
      </c>
      <c r="J3496">
        <f>IF(F3496&lt;&gt;"",MAX('DDD Model Calculations'!$D$20-'Weather Data'!F3496,0),MAX('DDD Model Calculations'!$D$20-AVERAGE('Weather Data'!F3495,'Weather Data'!F3497),0))</f>
        <v>0</v>
      </c>
      <c r="K3496">
        <f>IF(G3496&lt;&gt;"",MAX('DDD Model Calculations'!$D$20-'Weather Data'!G3496,0),MAX('DDD Model Calculations'!$D$20-AVERAGE('Weather Data'!G3495,'Weather Data'!G3497),0))</f>
        <v>0</v>
      </c>
      <c r="L3496" s="2">
        <f t="shared" si="270"/>
        <v>45134</v>
      </c>
      <c r="M3496">
        <f t="shared" si="271"/>
        <v>35147.100001104176</v>
      </c>
      <c r="N3496">
        <f t="shared" si="272"/>
        <v>36875.599991537631</v>
      </c>
      <c r="O3496">
        <f t="shared" si="273"/>
        <v>42509.400010310113</v>
      </c>
      <c r="P3496">
        <f t="shared" si="274"/>
        <v>52836.050009146333</v>
      </c>
    </row>
    <row r="3497" spans="1:16" x14ac:dyDescent="0.4">
      <c r="A3497" s="1">
        <v>2023</v>
      </c>
      <c r="B3497" s="1">
        <v>7</v>
      </c>
      <c r="C3497" s="1">
        <v>28</v>
      </c>
      <c r="D3497" s="1">
        <v>25.60000038146973</v>
      </c>
      <c r="E3497" s="1">
        <v>23.20000076293945</v>
      </c>
      <c r="F3497" s="1">
        <v>23.29999923706055</v>
      </c>
      <c r="G3497" s="1">
        <v>17.70000076293945</v>
      </c>
      <c r="H3497">
        <f>IF(D3497&lt;&gt;"",MAX('DDD Model Calculations'!$D$20-'Weather Data'!D3497,0),MAX('DDD Model Calculations'!$D$20-AVERAGE('Weather Data'!D3496,'Weather Data'!D3498),0))</f>
        <v>0</v>
      </c>
      <c r="I3497">
        <f>IF(E3497&lt;&gt;"",MAX('DDD Model Calculations'!$D$20-'Weather Data'!E3497,0),MAX('DDD Model Calculations'!$D$20-AVERAGE('Weather Data'!E3496,'Weather Data'!E3498),0))</f>
        <v>0</v>
      </c>
      <c r="J3497">
        <f>IF(F3497&lt;&gt;"",MAX('DDD Model Calculations'!$D$20-'Weather Data'!F3497,0),MAX('DDD Model Calculations'!$D$20-AVERAGE('Weather Data'!F3496,'Weather Data'!F3498),0))</f>
        <v>0</v>
      </c>
      <c r="K3497">
        <f>IF(G3497&lt;&gt;"",MAX('DDD Model Calculations'!$D$20-'Weather Data'!G3497,0),MAX('DDD Model Calculations'!$D$20-AVERAGE('Weather Data'!G3496,'Weather Data'!G3498),0))</f>
        <v>0.29999923706055043</v>
      </c>
      <c r="L3497" s="2">
        <f t="shared" si="270"/>
        <v>45135</v>
      </c>
      <c r="M3497">
        <f t="shared" si="271"/>
        <v>35147.100001104176</v>
      </c>
      <c r="N3497">
        <f t="shared" si="272"/>
        <v>36875.599991537631</v>
      </c>
      <c r="O3497">
        <f t="shared" si="273"/>
        <v>42509.400010310113</v>
      </c>
      <c r="P3497">
        <f t="shared" si="274"/>
        <v>52836.350008383393</v>
      </c>
    </row>
    <row r="3498" spans="1:16" x14ac:dyDescent="0.4">
      <c r="A3498" s="1">
        <v>2023</v>
      </c>
      <c r="B3498" s="1">
        <v>7</v>
      </c>
      <c r="C3498" s="1">
        <v>29</v>
      </c>
      <c r="D3498" s="1">
        <v>19.5</v>
      </c>
      <c r="E3498" s="1">
        <v>20.60000038146973</v>
      </c>
      <c r="F3498" s="1">
        <v>15</v>
      </c>
      <c r="G3498" s="1">
        <v>17.5</v>
      </c>
      <c r="H3498">
        <f>IF(D3498&lt;&gt;"",MAX('DDD Model Calculations'!$D$20-'Weather Data'!D3498,0),MAX('DDD Model Calculations'!$D$20-AVERAGE('Weather Data'!D3497,'Weather Data'!D3499),0))</f>
        <v>0</v>
      </c>
      <c r="I3498">
        <f>IF(E3498&lt;&gt;"",MAX('DDD Model Calculations'!$D$20-'Weather Data'!E3498,0),MAX('DDD Model Calculations'!$D$20-AVERAGE('Weather Data'!E3497,'Weather Data'!E3499),0))</f>
        <v>0</v>
      </c>
      <c r="J3498">
        <f>IF(F3498&lt;&gt;"",MAX('DDD Model Calculations'!$D$20-'Weather Data'!F3498,0),MAX('DDD Model Calculations'!$D$20-AVERAGE('Weather Data'!F3497,'Weather Data'!F3499),0))</f>
        <v>3</v>
      </c>
      <c r="K3498">
        <f>IF(G3498&lt;&gt;"",MAX('DDD Model Calculations'!$D$20-'Weather Data'!G3498,0),MAX('DDD Model Calculations'!$D$20-AVERAGE('Weather Data'!G3497,'Weather Data'!G3499),0))</f>
        <v>0.5</v>
      </c>
      <c r="L3498" s="2">
        <f t="shared" si="270"/>
        <v>45136</v>
      </c>
      <c r="M3498">
        <f t="shared" si="271"/>
        <v>35147.100001104176</v>
      </c>
      <c r="N3498">
        <f t="shared" si="272"/>
        <v>36875.599991537631</v>
      </c>
      <c r="O3498">
        <f t="shared" si="273"/>
        <v>42512.400010310113</v>
      </c>
      <c r="P3498">
        <f t="shared" si="274"/>
        <v>52836.850008383393</v>
      </c>
    </row>
    <row r="3499" spans="1:16" x14ac:dyDescent="0.4">
      <c r="A3499" s="1">
        <v>2023</v>
      </c>
      <c r="B3499" s="1">
        <v>7</v>
      </c>
      <c r="C3499" s="1">
        <v>30</v>
      </c>
      <c r="D3499" s="1">
        <v>18.39999961853027</v>
      </c>
      <c r="E3499" s="1">
        <v>18</v>
      </c>
      <c r="F3499" s="1">
        <v>16.79999923706055</v>
      </c>
      <c r="G3499" s="1">
        <v>17.70000076293945</v>
      </c>
      <c r="H3499">
        <f>IF(D3499&lt;&gt;"",MAX('DDD Model Calculations'!$D$20-'Weather Data'!D3499,0),MAX('DDD Model Calculations'!$D$20-AVERAGE('Weather Data'!D3498,'Weather Data'!D3500),0))</f>
        <v>0</v>
      </c>
      <c r="I3499">
        <f>IF(E3499&lt;&gt;"",MAX('DDD Model Calculations'!$D$20-'Weather Data'!E3499,0),MAX('DDD Model Calculations'!$D$20-AVERAGE('Weather Data'!E3498,'Weather Data'!E3500),0))</f>
        <v>0</v>
      </c>
      <c r="J3499">
        <f>IF(F3499&lt;&gt;"",MAX('DDD Model Calculations'!$D$20-'Weather Data'!F3499,0),MAX('DDD Model Calculations'!$D$20-AVERAGE('Weather Data'!F3498,'Weather Data'!F3500),0))</f>
        <v>1.2000007629394496</v>
      </c>
      <c r="K3499">
        <f>IF(G3499&lt;&gt;"",MAX('DDD Model Calculations'!$D$20-'Weather Data'!G3499,0),MAX('DDD Model Calculations'!$D$20-AVERAGE('Weather Data'!G3498,'Weather Data'!G3500),0))</f>
        <v>0.29999923706055043</v>
      </c>
      <c r="L3499" s="2">
        <f t="shared" si="270"/>
        <v>45137</v>
      </c>
      <c r="M3499">
        <f t="shared" si="271"/>
        <v>35147.100001104176</v>
      </c>
      <c r="N3499">
        <f t="shared" si="272"/>
        <v>36875.599991537631</v>
      </c>
      <c r="O3499">
        <f t="shared" si="273"/>
        <v>42513.600011073053</v>
      </c>
      <c r="P3499">
        <f t="shared" si="274"/>
        <v>52837.150007620454</v>
      </c>
    </row>
    <row r="3500" spans="1:16" x14ac:dyDescent="0.4">
      <c r="A3500" s="1">
        <v>2023</v>
      </c>
      <c r="B3500" s="1">
        <v>7</v>
      </c>
      <c r="C3500" s="1">
        <v>31</v>
      </c>
      <c r="D3500" s="1">
        <v>19.39999961853027</v>
      </c>
      <c r="E3500" s="1">
        <v>17.5</v>
      </c>
      <c r="F3500" s="1">
        <v>16.29999923706055</v>
      </c>
      <c r="G3500" s="1">
        <v>16.79999923706055</v>
      </c>
      <c r="H3500">
        <f>IF(D3500&lt;&gt;"",MAX('DDD Model Calculations'!$D$20-'Weather Data'!D3500,0),MAX('DDD Model Calculations'!$D$20-AVERAGE('Weather Data'!D3499,'Weather Data'!D3501),0))</f>
        <v>0</v>
      </c>
      <c r="I3500">
        <f>IF(E3500&lt;&gt;"",MAX('DDD Model Calculations'!$D$20-'Weather Data'!E3500,0),MAX('DDD Model Calculations'!$D$20-AVERAGE('Weather Data'!E3499,'Weather Data'!E3501),0))</f>
        <v>0.5</v>
      </c>
      <c r="J3500">
        <f>IF(F3500&lt;&gt;"",MAX('DDD Model Calculations'!$D$20-'Weather Data'!F3500,0),MAX('DDD Model Calculations'!$D$20-AVERAGE('Weather Data'!F3499,'Weather Data'!F3501),0))</f>
        <v>1.7000007629394496</v>
      </c>
      <c r="K3500">
        <f>IF(G3500&lt;&gt;"",MAX('DDD Model Calculations'!$D$20-'Weather Data'!G3500,0),MAX('DDD Model Calculations'!$D$20-AVERAGE('Weather Data'!G3499,'Weather Data'!G3501),0))</f>
        <v>1.2000007629394496</v>
      </c>
      <c r="L3500" s="2">
        <f t="shared" si="270"/>
        <v>45138</v>
      </c>
      <c r="M3500">
        <f t="shared" si="271"/>
        <v>35147.100001104176</v>
      </c>
      <c r="N3500">
        <f t="shared" si="272"/>
        <v>36876.099991537631</v>
      </c>
      <c r="O3500">
        <f t="shared" si="273"/>
        <v>42515.300011835992</v>
      </c>
      <c r="P3500">
        <f t="shared" si="274"/>
        <v>52838.350008383393</v>
      </c>
    </row>
    <row r="3501" spans="1:16" x14ac:dyDescent="0.4">
      <c r="A3501" s="1">
        <v>2023</v>
      </c>
      <c r="B3501" s="1">
        <v>8</v>
      </c>
      <c r="C3501" s="1">
        <v>1</v>
      </c>
      <c r="D3501" s="1">
        <v>18.60000038146973</v>
      </c>
      <c r="E3501" s="1">
        <v>17.5</v>
      </c>
      <c r="F3501" s="1">
        <v>15.80000019073486</v>
      </c>
      <c r="G3501" s="1">
        <v>15.80000019073486</v>
      </c>
      <c r="H3501">
        <f>IF(D3501&lt;&gt;"",MAX('DDD Model Calculations'!$D$20-'Weather Data'!D3501,0),MAX('DDD Model Calculations'!$D$20-AVERAGE('Weather Data'!D3500,'Weather Data'!D3502),0))</f>
        <v>0</v>
      </c>
      <c r="I3501">
        <f>IF(E3501&lt;&gt;"",MAX('DDD Model Calculations'!$D$20-'Weather Data'!E3501,0),MAX('DDD Model Calculations'!$D$20-AVERAGE('Weather Data'!E3500,'Weather Data'!E3502),0))</f>
        <v>0.5</v>
      </c>
      <c r="J3501">
        <f>IF(F3501&lt;&gt;"",MAX('DDD Model Calculations'!$D$20-'Weather Data'!F3501,0),MAX('DDD Model Calculations'!$D$20-AVERAGE('Weather Data'!F3500,'Weather Data'!F3502),0))</f>
        <v>2.1999998092651403</v>
      </c>
      <c r="K3501">
        <f>IF(G3501&lt;&gt;"",MAX('DDD Model Calculations'!$D$20-'Weather Data'!G3501,0),MAX('DDD Model Calculations'!$D$20-AVERAGE('Weather Data'!G3500,'Weather Data'!G3502),0))</f>
        <v>2.1999998092651403</v>
      </c>
      <c r="L3501" s="2">
        <f t="shared" si="270"/>
        <v>45139</v>
      </c>
      <c r="M3501">
        <f t="shared" si="271"/>
        <v>35147.100001104176</v>
      </c>
      <c r="N3501">
        <f t="shared" si="272"/>
        <v>36876.599991537631</v>
      </c>
      <c r="O3501">
        <f t="shared" si="273"/>
        <v>42517.500011645257</v>
      </c>
      <c r="P3501">
        <f t="shared" si="274"/>
        <v>52840.550008192658</v>
      </c>
    </row>
    <row r="3502" spans="1:16" x14ac:dyDescent="0.4">
      <c r="A3502" s="1">
        <v>2023</v>
      </c>
      <c r="B3502" s="1">
        <v>8</v>
      </c>
      <c r="C3502" s="1">
        <v>2</v>
      </c>
      <c r="D3502" s="1">
        <v>19.20000076293945</v>
      </c>
      <c r="E3502" s="1">
        <v>18.5</v>
      </c>
      <c r="F3502" s="1">
        <v>17.5</v>
      </c>
      <c r="G3502" s="1">
        <v>22</v>
      </c>
      <c r="H3502">
        <f>IF(D3502&lt;&gt;"",MAX('DDD Model Calculations'!$D$20-'Weather Data'!D3502,0),MAX('DDD Model Calculations'!$D$20-AVERAGE('Weather Data'!D3501,'Weather Data'!D3503),0))</f>
        <v>0</v>
      </c>
      <c r="I3502">
        <f>IF(E3502&lt;&gt;"",MAX('DDD Model Calculations'!$D$20-'Weather Data'!E3502,0),MAX('DDD Model Calculations'!$D$20-AVERAGE('Weather Data'!E3501,'Weather Data'!E3503),0))</f>
        <v>0</v>
      </c>
      <c r="J3502">
        <f>IF(F3502&lt;&gt;"",MAX('DDD Model Calculations'!$D$20-'Weather Data'!F3502,0),MAX('DDD Model Calculations'!$D$20-AVERAGE('Weather Data'!F3501,'Weather Data'!F3503),0))</f>
        <v>0.5</v>
      </c>
      <c r="K3502">
        <f>IF(G3502&lt;&gt;"",MAX('DDD Model Calculations'!$D$20-'Weather Data'!G3502,0),MAX('DDD Model Calculations'!$D$20-AVERAGE('Weather Data'!G3501,'Weather Data'!G3503),0))</f>
        <v>0</v>
      </c>
      <c r="L3502" s="2">
        <f t="shared" si="270"/>
        <v>45140</v>
      </c>
      <c r="M3502">
        <f t="shared" si="271"/>
        <v>35147.100001104176</v>
      </c>
      <c r="N3502">
        <f t="shared" si="272"/>
        <v>36876.599991537631</v>
      </c>
      <c r="O3502">
        <f t="shared" si="273"/>
        <v>42518.000011645257</v>
      </c>
      <c r="P3502">
        <f t="shared" si="274"/>
        <v>52840.550008192658</v>
      </c>
    </row>
    <row r="3503" spans="1:16" x14ac:dyDescent="0.4">
      <c r="A3503" s="1">
        <v>2023</v>
      </c>
      <c r="B3503" s="1">
        <v>8</v>
      </c>
      <c r="C3503" s="1">
        <v>3</v>
      </c>
      <c r="D3503" s="1">
        <v>23.70000076293945</v>
      </c>
      <c r="E3503" s="1">
        <v>23.5</v>
      </c>
      <c r="F3503" s="1">
        <v>21</v>
      </c>
      <c r="G3503" s="1">
        <v>21.20000076293945</v>
      </c>
      <c r="H3503">
        <f>IF(D3503&lt;&gt;"",MAX('DDD Model Calculations'!$D$20-'Weather Data'!D3503,0),MAX('DDD Model Calculations'!$D$20-AVERAGE('Weather Data'!D3502,'Weather Data'!D3504),0))</f>
        <v>0</v>
      </c>
      <c r="I3503">
        <f>IF(E3503&lt;&gt;"",MAX('DDD Model Calculations'!$D$20-'Weather Data'!E3503,0),MAX('DDD Model Calculations'!$D$20-AVERAGE('Weather Data'!E3502,'Weather Data'!E3504),0))</f>
        <v>0</v>
      </c>
      <c r="J3503">
        <f>IF(F3503&lt;&gt;"",MAX('DDD Model Calculations'!$D$20-'Weather Data'!F3503,0),MAX('DDD Model Calculations'!$D$20-AVERAGE('Weather Data'!F3502,'Weather Data'!F3504),0))</f>
        <v>0</v>
      </c>
      <c r="K3503">
        <f>IF(G3503&lt;&gt;"",MAX('DDD Model Calculations'!$D$20-'Weather Data'!G3503,0),MAX('DDD Model Calculations'!$D$20-AVERAGE('Weather Data'!G3502,'Weather Data'!G3504),0))</f>
        <v>0</v>
      </c>
      <c r="L3503" s="2">
        <f t="shared" si="270"/>
        <v>45141</v>
      </c>
      <c r="M3503">
        <f t="shared" si="271"/>
        <v>35147.100001104176</v>
      </c>
      <c r="N3503">
        <f t="shared" si="272"/>
        <v>36876.599991537631</v>
      </c>
      <c r="O3503">
        <f t="shared" si="273"/>
        <v>42518.000011645257</v>
      </c>
      <c r="P3503">
        <f t="shared" si="274"/>
        <v>52840.550008192658</v>
      </c>
    </row>
    <row r="3504" spans="1:16" x14ac:dyDescent="0.4">
      <c r="A3504" s="1">
        <v>2023</v>
      </c>
      <c r="B3504" s="1">
        <v>8</v>
      </c>
      <c r="C3504" s="1">
        <v>4</v>
      </c>
      <c r="D3504" s="1">
        <v>22</v>
      </c>
      <c r="E3504" s="1">
        <v>21.10000038146973</v>
      </c>
      <c r="F3504" s="1">
        <v>21.10000038146973</v>
      </c>
      <c r="G3504" s="1">
        <v>17.89999961853027</v>
      </c>
      <c r="H3504">
        <f>IF(D3504&lt;&gt;"",MAX('DDD Model Calculations'!$D$20-'Weather Data'!D3504,0),MAX('DDD Model Calculations'!$D$20-AVERAGE('Weather Data'!D3503,'Weather Data'!D3505),0))</f>
        <v>0</v>
      </c>
      <c r="I3504">
        <f>IF(E3504&lt;&gt;"",MAX('DDD Model Calculations'!$D$20-'Weather Data'!E3504,0),MAX('DDD Model Calculations'!$D$20-AVERAGE('Weather Data'!E3503,'Weather Data'!E3505),0))</f>
        <v>0</v>
      </c>
      <c r="J3504">
        <f>IF(F3504&lt;&gt;"",MAX('DDD Model Calculations'!$D$20-'Weather Data'!F3504,0),MAX('DDD Model Calculations'!$D$20-AVERAGE('Weather Data'!F3503,'Weather Data'!F3505),0))</f>
        <v>0</v>
      </c>
      <c r="K3504">
        <f>IF(G3504&lt;&gt;"",MAX('DDD Model Calculations'!$D$20-'Weather Data'!G3504,0),MAX('DDD Model Calculations'!$D$20-AVERAGE('Weather Data'!G3503,'Weather Data'!G3505),0))</f>
        <v>0.10000038146973012</v>
      </c>
      <c r="L3504" s="2">
        <f t="shared" si="270"/>
        <v>45142</v>
      </c>
      <c r="M3504">
        <f t="shared" si="271"/>
        <v>35147.100001104176</v>
      </c>
      <c r="N3504">
        <f t="shared" si="272"/>
        <v>36876.599991537631</v>
      </c>
      <c r="O3504">
        <f t="shared" si="273"/>
        <v>42518.000011645257</v>
      </c>
      <c r="P3504">
        <f t="shared" si="274"/>
        <v>52840.650008574128</v>
      </c>
    </row>
    <row r="3505" spans="1:16" x14ac:dyDescent="0.4">
      <c r="A3505" s="1">
        <v>2023</v>
      </c>
      <c r="B3505" s="1">
        <v>8</v>
      </c>
      <c r="C3505" s="1">
        <v>5</v>
      </c>
      <c r="D3505" s="1">
        <v>20.60000038146973</v>
      </c>
      <c r="E3505" s="1">
        <v>19.10000038146973</v>
      </c>
      <c r="F3505" s="1">
        <v>18.70000076293945</v>
      </c>
      <c r="G3505" s="1">
        <v>17.70000076293945</v>
      </c>
      <c r="H3505">
        <f>IF(D3505&lt;&gt;"",MAX('DDD Model Calculations'!$D$20-'Weather Data'!D3505,0),MAX('DDD Model Calculations'!$D$20-AVERAGE('Weather Data'!D3504,'Weather Data'!D3506),0))</f>
        <v>0</v>
      </c>
      <c r="I3505">
        <f>IF(E3505&lt;&gt;"",MAX('DDD Model Calculations'!$D$20-'Weather Data'!E3505,0),MAX('DDD Model Calculations'!$D$20-AVERAGE('Weather Data'!E3504,'Weather Data'!E3506),0))</f>
        <v>0</v>
      </c>
      <c r="J3505">
        <f>IF(F3505&lt;&gt;"",MAX('DDD Model Calculations'!$D$20-'Weather Data'!F3505,0),MAX('DDD Model Calculations'!$D$20-AVERAGE('Weather Data'!F3504,'Weather Data'!F3506),0))</f>
        <v>0</v>
      </c>
      <c r="K3505">
        <f>IF(G3505&lt;&gt;"",MAX('DDD Model Calculations'!$D$20-'Weather Data'!G3505,0),MAX('DDD Model Calculations'!$D$20-AVERAGE('Weather Data'!G3504,'Weather Data'!G3506),0))</f>
        <v>0.29999923706055043</v>
      </c>
      <c r="L3505" s="2">
        <f t="shared" si="270"/>
        <v>45143</v>
      </c>
      <c r="M3505">
        <f t="shared" si="271"/>
        <v>35147.100001104176</v>
      </c>
      <c r="N3505">
        <f t="shared" si="272"/>
        <v>36876.599991537631</v>
      </c>
      <c r="O3505">
        <f t="shared" si="273"/>
        <v>42518.000011645257</v>
      </c>
      <c r="P3505">
        <f t="shared" si="274"/>
        <v>52840.950007811189</v>
      </c>
    </row>
    <row r="3506" spans="1:16" x14ac:dyDescent="0.4">
      <c r="A3506" s="1">
        <v>2023</v>
      </c>
      <c r="B3506" s="1">
        <v>8</v>
      </c>
      <c r="C3506" s="1">
        <v>6</v>
      </c>
      <c r="D3506" s="1">
        <v>19.79999923706055</v>
      </c>
      <c r="E3506" s="1">
        <v>18.5</v>
      </c>
      <c r="F3506" s="1">
        <v>20</v>
      </c>
      <c r="G3506" s="1">
        <v>17.10000038146973</v>
      </c>
      <c r="H3506">
        <f>IF(D3506&lt;&gt;"",MAX('DDD Model Calculations'!$D$20-'Weather Data'!D3506,0),MAX('DDD Model Calculations'!$D$20-AVERAGE('Weather Data'!D3505,'Weather Data'!D3507),0))</f>
        <v>0</v>
      </c>
      <c r="I3506">
        <f>IF(E3506&lt;&gt;"",MAX('DDD Model Calculations'!$D$20-'Weather Data'!E3506,0),MAX('DDD Model Calculations'!$D$20-AVERAGE('Weather Data'!E3505,'Weather Data'!E3507),0))</f>
        <v>0</v>
      </c>
      <c r="J3506">
        <f>IF(F3506&lt;&gt;"",MAX('DDD Model Calculations'!$D$20-'Weather Data'!F3506,0),MAX('DDD Model Calculations'!$D$20-AVERAGE('Weather Data'!F3505,'Weather Data'!F3507),0))</f>
        <v>0</v>
      </c>
      <c r="K3506">
        <f>IF(G3506&lt;&gt;"",MAX('DDD Model Calculations'!$D$20-'Weather Data'!G3506,0),MAX('DDD Model Calculations'!$D$20-AVERAGE('Weather Data'!G3505,'Weather Data'!G3507),0))</f>
        <v>0.89999961853026988</v>
      </c>
      <c r="L3506" s="2">
        <f t="shared" si="270"/>
        <v>45144</v>
      </c>
      <c r="M3506">
        <f t="shared" si="271"/>
        <v>35147.100001104176</v>
      </c>
      <c r="N3506">
        <f t="shared" si="272"/>
        <v>36876.599991537631</v>
      </c>
      <c r="O3506">
        <f t="shared" si="273"/>
        <v>42518.000011645257</v>
      </c>
      <c r="P3506">
        <f t="shared" si="274"/>
        <v>52841.850007429719</v>
      </c>
    </row>
    <row r="3507" spans="1:16" x14ac:dyDescent="0.4">
      <c r="A3507" s="1">
        <v>2023</v>
      </c>
      <c r="B3507" s="1">
        <v>8</v>
      </c>
      <c r="C3507" s="1">
        <v>7</v>
      </c>
      <c r="D3507" s="1">
        <v>22.10000038146973</v>
      </c>
      <c r="E3507" s="1">
        <v>19.10000038146973</v>
      </c>
      <c r="F3507" s="1">
        <v>18.10000038146973</v>
      </c>
      <c r="G3507" s="1">
        <v>19.60000038146973</v>
      </c>
      <c r="H3507">
        <f>IF(D3507&lt;&gt;"",MAX('DDD Model Calculations'!$D$20-'Weather Data'!D3507,0),MAX('DDD Model Calculations'!$D$20-AVERAGE('Weather Data'!D3506,'Weather Data'!D3508),0))</f>
        <v>0</v>
      </c>
      <c r="I3507">
        <f>IF(E3507&lt;&gt;"",MAX('DDD Model Calculations'!$D$20-'Weather Data'!E3507,0),MAX('DDD Model Calculations'!$D$20-AVERAGE('Weather Data'!E3506,'Weather Data'!E3508),0))</f>
        <v>0</v>
      </c>
      <c r="J3507">
        <f>IF(F3507&lt;&gt;"",MAX('DDD Model Calculations'!$D$20-'Weather Data'!F3507,0),MAX('DDD Model Calculations'!$D$20-AVERAGE('Weather Data'!F3506,'Weather Data'!F3508),0))</f>
        <v>0</v>
      </c>
      <c r="K3507">
        <f>IF(G3507&lt;&gt;"",MAX('DDD Model Calculations'!$D$20-'Weather Data'!G3507,0),MAX('DDD Model Calculations'!$D$20-AVERAGE('Weather Data'!G3506,'Weather Data'!G3508),0))</f>
        <v>0</v>
      </c>
      <c r="L3507" s="2">
        <f t="shared" si="270"/>
        <v>45145</v>
      </c>
      <c r="M3507">
        <f t="shared" si="271"/>
        <v>35147.100001104176</v>
      </c>
      <c r="N3507">
        <f t="shared" si="272"/>
        <v>36876.599991537631</v>
      </c>
      <c r="O3507">
        <f t="shared" si="273"/>
        <v>42518.000011645257</v>
      </c>
      <c r="P3507">
        <f t="shared" si="274"/>
        <v>52841.850007429719</v>
      </c>
    </row>
    <row r="3508" spans="1:16" x14ac:dyDescent="0.4">
      <c r="A3508" s="1">
        <v>2023</v>
      </c>
      <c r="B3508" s="1">
        <v>8</v>
      </c>
      <c r="C3508" s="1">
        <v>8</v>
      </c>
      <c r="D3508" s="1">
        <v>21.10000038146973</v>
      </c>
      <c r="E3508" s="1">
        <v>19.29999923706055</v>
      </c>
      <c r="F3508" s="1">
        <v>19.29999923706055</v>
      </c>
      <c r="G3508" s="1">
        <v>19.39999961853027</v>
      </c>
      <c r="H3508">
        <f>IF(D3508&lt;&gt;"",MAX('DDD Model Calculations'!$D$20-'Weather Data'!D3508,0),MAX('DDD Model Calculations'!$D$20-AVERAGE('Weather Data'!D3507,'Weather Data'!D3509),0))</f>
        <v>0</v>
      </c>
      <c r="I3508">
        <f>IF(E3508&lt;&gt;"",MAX('DDD Model Calculations'!$D$20-'Weather Data'!E3508,0),MAX('DDD Model Calculations'!$D$20-AVERAGE('Weather Data'!E3507,'Weather Data'!E3509),0))</f>
        <v>0</v>
      </c>
      <c r="J3508">
        <f>IF(F3508&lt;&gt;"",MAX('DDD Model Calculations'!$D$20-'Weather Data'!F3508,0),MAX('DDD Model Calculations'!$D$20-AVERAGE('Weather Data'!F3507,'Weather Data'!F3509),0))</f>
        <v>0</v>
      </c>
      <c r="K3508">
        <f>IF(G3508&lt;&gt;"",MAX('DDD Model Calculations'!$D$20-'Weather Data'!G3508,0),MAX('DDD Model Calculations'!$D$20-AVERAGE('Weather Data'!G3507,'Weather Data'!G3509),0))</f>
        <v>0</v>
      </c>
      <c r="L3508" s="2">
        <f t="shared" si="270"/>
        <v>45146</v>
      </c>
      <c r="M3508">
        <f t="shared" si="271"/>
        <v>35147.100001104176</v>
      </c>
      <c r="N3508">
        <f t="shared" si="272"/>
        <v>36876.599991537631</v>
      </c>
      <c r="O3508">
        <f t="shared" si="273"/>
        <v>42518.000011645257</v>
      </c>
      <c r="P3508">
        <f t="shared" si="274"/>
        <v>52841.850007429719</v>
      </c>
    </row>
    <row r="3509" spans="1:16" x14ac:dyDescent="0.4">
      <c r="A3509" s="1">
        <v>2023</v>
      </c>
      <c r="B3509" s="1">
        <v>8</v>
      </c>
      <c r="C3509" s="1">
        <v>9</v>
      </c>
      <c r="D3509" s="1">
        <v>22.5</v>
      </c>
      <c r="E3509" s="1">
        <v>20.70000076293945</v>
      </c>
      <c r="F3509" s="1">
        <v>21.39999961853027</v>
      </c>
      <c r="G3509" s="1">
        <v>17.89999961853027</v>
      </c>
      <c r="H3509">
        <f>IF(D3509&lt;&gt;"",MAX('DDD Model Calculations'!$D$20-'Weather Data'!D3509,0),MAX('DDD Model Calculations'!$D$20-AVERAGE('Weather Data'!D3508,'Weather Data'!D3510),0))</f>
        <v>0</v>
      </c>
      <c r="I3509">
        <f>IF(E3509&lt;&gt;"",MAX('DDD Model Calculations'!$D$20-'Weather Data'!E3509,0),MAX('DDD Model Calculations'!$D$20-AVERAGE('Weather Data'!E3508,'Weather Data'!E3510),0))</f>
        <v>0</v>
      </c>
      <c r="J3509">
        <f>IF(F3509&lt;&gt;"",MAX('DDD Model Calculations'!$D$20-'Weather Data'!F3509,0),MAX('DDD Model Calculations'!$D$20-AVERAGE('Weather Data'!F3508,'Weather Data'!F3510),0))</f>
        <v>0</v>
      </c>
      <c r="K3509">
        <f>IF(G3509&lt;&gt;"",MAX('DDD Model Calculations'!$D$20-'Weather Data'!G3509,0),MAX('DDD Model Calculations'!$D$20-AVERAGE('Weather Data'!G3508,'Weather Data'!G3510),0))</f>
        <v>0.10000038146973012</v>
      </c>
      <c r="L3509" s="2">
        <f t="shared" si="270"/>
        <v>45147</v>
      </c>
      <c r="M3509">
        <f t="shared" si="271"/>
        <v>35147.100001104176</v>
      </c>
      <c r="N3509">
        <f t="shared" si="272"/>
        <v>36876.599991537631</v>
      </c>
      <c r="O3509">
        <f t="shared" si="273"/>
        <v>42518.000011645257</v>
      </c>
      <c r="P3509">
        <f t="shared" si="274"/>
        <v>52841.950007811189</v>
      </c>
    </row>
    <row r="3510" spans="1:16" x14ac:dyDescent="0.4">
      <c r="A3510" s="1">
        <v>2023</v>
      </c>
      <c r="B3510" s="1">
        <v>8</v>
      </c>
      <c r="C3510" s="1">
        <v>10</v>
      </c>
      <c r="D3510" s="1">
        <v>22.39999961853027</v>
      </c>
      <c r="E3510" s="1">
        <v>20.20000076293945</v>
      </c>
      <c r="F3510" s="1">
        <v>19.10000038146973</v>
      </c>
      <c r="G3510" s="1">
        <v>16.29999923706055</v>
      </c>
      <c r="H3510">
        <f>IF(D3510&lt;&gt;"",MAX('DDD Model Calculations'!$D$20-'Weather Data'!D3510,0),MAX('DDD Model Calculations'!$D$20-AVERAGE('Weather Data'!D3509,'Weather Data'!D3511),0))</f>
        <v>0</v>
      </c>
      <c r="I3510">
        <f>IF(E3510&lt;&gt;"",MAX('DDD Model Calculations'!$D$20-'Weather Data'!E3510,0),MAX('DDD Model Calculations'!$D$20-AVERAGE('Weather Data'!E3509,'Weather Data'!E3511),0))</f>
        <v>0</v>
      </c>
      <c r="J3510">
        <f>IF(F3510&lt;&gt;"",MAX('DDD Model Calculations'!$D$20-'Weather Data'!F3510,0),MAX('DDD Model Calculations'!$D$20-AVERAGE('Weather Data'!F3509,'Weather Data'!F3511),0))</f>
        <v>0</v>
      </c>
      <c r="K3510">
        <f>IF(G3510&lt;&gt;"",MAX('DDD Model Calculations'!$D$20-'Weather Data'!G3510,0),MAX('DDD Model Calculations'!$D$20-AVERAGE('Weather Data'!G3509,'Weather Data'!G3511),0))</f>
        <v>1.7000007629394496</v>
      </c>
      <c r="L3510" s="2">
        <f t="shared" si="270"/>
        <v>45148</v>
      </c>
      <c r="M3510">
        <f t="shared" si="271"/>
        <v>35147.100001104176</v>
      </c>
      <c r="N3510">
        <f t="shared" si="272"/>
        <v>36876.599991537631</v>
      </c>
      <c r="O3510">
        <f t="shared" si="273"/>
        <v>42518.000011645257</v>
      </c>
      <c r="P3510">
        <f t="shared" si="274"/>
        <v>52843.650008574128</v>
      </c>
    </row>
    <row r="3511" spans="1:16" x14ac:dyDescent="0.4">
      <c r="A3511" s="1">
        <v>2023</v>
      </c>
      <c r="B3511" s="1">
        <v>8</v>
      </c>
      <c r="C3511" s="1">
        <v>11</v>
      </c>
      <c r="D3511" s="1">
        <v>20.29999923706055</v>
      </c>
      <c r="E3511" s="1">
        <v>18.29999923706055</v>
      </c>
      <c r="F3511" s="1">
        <v>18</v>
      </c>
      <c r="G3511" s="1">
        <v>13.80000019073486</v>
      </c>
      <c r="H3511">
        <f>IF(D3511&lt;&gt;"",MAX('DDD Model Calculations'!$D$20-'Weather Data'!D3511,0),MAX('DDD Model Calculations'!$D$20-AVERAGE('Weather Data'!D3510,'Weather Data'!D3512),0))</f>
        <v>0</v>
      </c>
      <c r="I3511">
        <f>IF(E3511&lt;&gt;"",MAX('DDD Model Calculations'!$D$20-'Weather Data'!E3511,0),MAX('DDD Model Calculations'!$D$20-AVERAGE('Weather Data'!E3510,'Weather Data'!E3512),0))</f>
        <v>0</v>
      </c>
      <c r="J3511">
        <f>IF(F3511&lt;&gt;"",MAX('DDD Model Calculations'!$D$20-'Weather Data'!F3511,0),MAX('DDD Model Calculations'!$D$20-AVERAGE('Weather Data'!F3510,'Weather Data'!F3512),0))</f>
        <v>0</v>
      </c>
      <c r="K3511">
        <f>IF(G3511&lt;&gt;"",MAX('DDD Model Calculations'!$D$20-'Weather Data'!G3511,0),MAX('DDD Model Calculations'!$D$20-AVERAGE('Weather Data'!G3510,'Weather Data'!G3512),0))</f>
        <v>4.1999998092651403</v>
      </c>
      <c r="L3511" s="2">
        <f t="shared" si="270"/>
        <v>45149</v>
      </c>
      <c r="M3511">
        <f t="shared" si="271"/>
        <v>35147.100001104176</v>
      </c>
      <c r="N3511">
        <f t="shared" si="272"/>
        <v>36876.599991537631</v>
      </c>
      <c r="O3511">
        <f t="shared" si="273"/>
        <v>42518.000011645257</v>
      </c>
      <c r="P3511">
        <f t="shared" si="274"/>
        <v>52847.850008383393</v>
      </c>
    </row>
    <row r="3512" spans="1:16" x14ac:dyDescent="0.4">
      <c r="A3512" s="1">
        <v>2023</v>
      </c>
      <c r="B3512" s="1">
        <v>8</v>
      </c>
      <c r="C3512" s="1">
        <v>12</v>
      </c>
      <c r="D3512" s="1">
        <v>24.20000076293945</v>
      </c>
      <c r="E3512" s="1">
        <v>21</v>
      </c>
      <c r="F3512" s="1">
        <v>18.39999961853027</v>
      </c>
      <c r="G3512" s="1">
        <v>14.60000038146973</v>
      </c>
      <c r="H3512">
        <f>IF(D3512&lt;&gt;"",MAX('DDD Model Calculations'!$D$20-'Weather Data'!D3512,0),MAX('DDD Model Calculations'!$D$20-AVERAGE('Weather Data'!D3511,'Weather Data'!D3513),0))</f>
        <v>0</v>
      </c>
      <c r="I3512">
        <f>IF(E3512&lt;&gt;"",MAX('DDD Model Calculations'!$D$20-'Weather Data'!E3512,0),MAX('DDD Model Calculations'!$D$20-AVERAGE('Weather Data'!E3511,'Weather Data'!E3513),0))</f>
        <v>0</v>
      </c>
      <c r="J3512">
        <f>IF(F3512&lt;&gt;"",MAX('DDD Model Calculations'!$D$20-'Weather Data'!F3512,0),MAX('DDD Model Calculations'!$D$20-AVERAGE('Weather Data'!F3511,'Weather Data'!F3513),0))</f>
        <v>0</v>
      </c>
      <c r="K3512">
        <f>IF(G3512&lt;&gt;"",MAX('DDD Model Calculations'!$D$20-'Weather Data'!G3512,0),MAX('DDD Model Calculations'!$D$20-AVERAGE('Weather Data'!G3511,'Weather Data'!G3513),0))</f>
        <v>3.3999996185302699</v>
      </c>
      <c r="L3512" s="2">
        <f t="shared" si="270"/>
        <v>45150</v>
      </c>
      <c r="M3512">
        <f t="shared" si="271"/>
        <v>35147.100001104176</v>
      </c>
      <c r="N3512">
        <f t="shared" si="272"/>
        <v>36876.599991537631</v>
      </c>
      <c r="O3512">
        <f t="shared" si="273"/>
        <v>42518.000011645257</v>
      </c>
      <c r="P3512">
        <f t="shared" si="274"/>
        <v>52851.250008001924</v>
      </c>
    </row>
    <row r="3513" spans="1:16" x14ac:dyDescent="0.4">
      <c r="A3513" s="1">
        <v>2023</v>
      </c>
      <c r="B3513" s="1">
        <v>8</v>
      </c>
      <c r="C3513" s="1">
        <v>13</v>
      </c>
      <c r="D3513" s="1">
        <v>20.5</v>
      </c>
      <c r="E3513" s="1">
        <v>19.20000076293945</v>
      </c>
      <c r="F3513" s="1">
        <v>19.5</v>
      </c>
      <c r="G3513" s="1">
        <v>14.89999961853027</v>
      </c>
      <c r="H3513">
        <f>IF(D3513&lt;&gt;"",MAX('DDD Model Calculations'!$D$20-'Weather Data'!D3513,0),MAX('DDD Model Calculations'!$D$20-AVERAGE('Weather Data'!D3512,'Weather Data'!D3514),0))</f>
        <v>0</v>
      </c>
      <c r="I3513">
        <f>IF(E3513&lt;&gt;"",MAX('DDD Model Calculations'!$D$20-'Weather Data'!E3513,0),MAX('DDD Model Calculations'!$D$20-AVERAGE('Weather Data'!E3512,'Weather Data'!E3514),0))</f>
        <v>0</v>
      </c>
      <c r="J3513">
        <f>IF(F3513&lt;&gt;"",MAX('DDD Model Calculations'!$D$20-'Weather Data'!F3513,0),MAX('DDD Model Calculations'!$D$20-AVERAGE('Weather Data'!F3512,'Weather Data'!F3514),0))</f>
        <v>0</v>
      </c>
      <c r="K3513">
        <f>IF(G3513&lt;&gt;"",MAX('DDD Model Calculations'!$D$20-'Weather Data'!G3513,0),MAX('DDD Model Calculations'!$D$20-AVERAGE('Weather Data'!G3512,'Weather Data'!G3514),0))</f>
        <v>3.1000003814697301</v>
      </c>
      <c r="L3513" s="2">
        <f t="shared" si="270"/>
        <v>45151</v>
      </c>
      <c r="M3513">
        <f t="shared" si="271"/>
        <v>35147.100001104176</v>
      </c>
      <c r="N3513">
        <f t="shared" si="272"/>
        <v>36876.599991537631</v>
      </c>
      <c r="O3513">
        <f t="shared" si="273"/>
        <v>42518.000011645257</v>
      </c>
      <c r="P3513">
        <f t="shared" si="274"/>
        <v>52854.350008383393</v>
      </c>
    </row>
    <row r="3514" spans="1:16" x14ac:dyDescent="0.4">
      <c r="A3514" s="1">
        <v>2023</v>
      </c>
      <c r="B3514" s="1">
        <v>8</v>
      </c>
      <c r="C3514" s="1">
        <v>14</v>
      </c>
      <c r="D3514" s="1">
        <v>19.29999923706055</v>
      </c>
      <c r="E3514" s="1">
        <v>19</v>
      </c>
      <c r="F3514" s="1">
        <v>18.70000076293945</v>
      </c>
      <c r="G3514" s="1">
        <v>15.39999961853027</v>
      </c>
      <c r="H3514">
        <f>IF(D3514&lt;&gt;"",MAX('DDD Model Calculations'!$D$20-'Weather Data'!D3514,0),MAX('DDD Model Calculations'!$D$20-AVERAGE('Weather Data'!D3513,'Weather Data'!D3515),0))</f>
        <v>0</v>
      </c>
      <c r="I3514">
        <f>IF(E3514&lt;&gt;"",MAX('DDD Model Calculations'!$D$20-'Weather Data'!E3514,0),MAX('DDD Model Calculations'!$D$20-AVERAGE('Weather Data'!E3513,'Weather Data'!E3515),0))</f>
        <v>0</v>
      </c>
      <c r="J3514">
        <f>IF(F3514&lt;&gt;"",MAX('DDD Model Calculations'!$D$20-'Weather Data'!F3514,0),MAX('DDD Model Calculations'!$D$20-AVERAGE('Weather Data'!F3513,'Weather Data'!F3515),0))</f>
        <v>0</v>
      </c>
      <c r="K3514">
        <f>IF(G3514&lt;&gt;"",MAX('DDD Model Calculations'!$D$20-'Weather Data'!G3514,0),MAX('DDD Model Calculations'!$D$20-AVERAGE('Weather Data'!G3513,'Weather Data'!G3515),0))</f>
        <v>2.6000003814697301</v>
      </c>
      <c r="L3514" s="2">
        <f t="shared" si="270"/>
        <v>45152</v>
      </c>
      <c r="M3514">
        <f t="shared" si="271"/>
        <v>35147.100001104176</v>
      </c>
      <c r="N3514">
        <f t="shared" si="272"/>
        <v>36876.599991537631</v>
      </c>
      <c r="O3514">
        <f t="shared" si="273"/>
        <v>42518.000011645257</v>
      </c>
      <c r="P3514">
        <f t="shared" si="274"/>
        <v>52856.950008764863</v>
      </c>
    </row>
    <row r="3515" spans="1:16" x14ac:dyDescent="0.4">
      <c r="A3515" s="1">
        <v>2023</v>
      </c>
      <c r="B3515" s="1">
        <v>8</v>
      </c>
      <c r="C3515" s="1">
        <v>15</v>
      </c>
      <c r="D3515" s="1">
        <v>20.29999923706055</v>
      </c>
      <c r="E3515" s="1">
        <v>18</v>
      </c>
      <c r="F3515" s="1">
        <v>19</v>
      </c>
      <c r="G3515" s="1">
        <v>18.20000076293945</v>
      </c>
      <c r="H3515">
        <f>IF(D3515&lt;&gt;"",MAX('DDD Model Calculations'!$D$20-'Weather Data'!D3515,0),MAX('DDD Model Calculations'!$D$20-AVERAGE('Weather Data'!D3514,'Weather Data'!D3516),0))</f>
        <v>0</v>
      </c>
      <c r="I3515">
        <f>IF(E3515&lt;&gt;"",MAX('DDD Model Calculations'!$D$20-'Weather Data'!E3515,0),MAX('DDD Model Calculations'!$D$20-AVERAGE('Weather Data'!E3514,'Weather Data'!E3516),0))</f>
        <v>0</v>
      </c>
      <c r="J3515">
        <f>IF(F3515&lt;&gt;"",MAX('DDD Model Calculations'!$D$20-'Weather Data'!F3515,0),MAX('DDD Model Calculations'!$D$20-AVERAGE('Weather Data'!F3514,'Weather Data'!F3516),0))</f>
        <v>0</v>
      </c>
      <c r="K3515">
        <f>IF(G3515&lt;&gt;"",MAX('DDD Model Calculations'!$D$20-'Weather Data'!G3515,0),MAX('DDD Model Calculations'!$D$20-AVERAGE('Weather Data'!G3514,'Weather Data'!G3516),0))</f>
        <v>0</v>
      </c>
      <c r="L3515" s="2">
        <f t="shared" si="270"/>
        <v>45153</v>
      </c>
      <c r="M3515">
        <f t="shared" si="271"/>
        <v>35147.100001104176</v>
      </c>
      <c r="N3515">
        <f t="shared" si="272"/>
        <v>36876.599991537631</v>
      </c>
      <c r="O3515">
        <f t="shared" si="273"/>
        <v>42518.000011645257</v>
      </c>
      <c r="P3515">
        <f t="shared" si="274"/>
        <v>52856.950008764863</v>
      </c>
    </row>
    <row r="3516" spans="1:16" x14ac:dyDescent="0.4">
      <c r="A3516" s="1">
        <v>2023</v>
      </c>
      <c r="B3516" s="1">
        <v>8</v>
      </c>
      <c r="C3516" s="1">
        <v>16</v>
      </c>
      <c r="D3516" s="1">
        <v>22.79999923706055</v>
      </c>
      <c r="E3516" s="1">
        <v>19.89999961853027</v>
      </c>
      <c r="F3516" s="1">
        <v>22.10000038146973</v>
      </c>
      <c r="G3516" s="1">
        <v>18.79999923706055</v>
      </c>
      <c r="H3516">
        <f>IF(D3516&lt;&gt;"",MAX('DDD Model Calculations'!$D$20-'Weather Data'!D3516,0),MAX('DDD Model Calculations'!$D$20-AVERAGE('Weather Data'!D3515,'Weather Data'!D3517),0))</f>
        <v>0</v>
      </c>
      <c r="I3516">
        <f>IF(E3516&lt;&gt;"",MAX('DDD Model Calculations'!$D$20-'Weather Data'!E3516,0),MAX('DDD Model Calculations'!$D$20-AVERAGE('Weather Data'!E3515,'Weather Data'!E3517),0))</f>
        <v>0</v>
      </c>
      <c r="J3516">
        <f>IF(F3516&lt;&gt;"",MAX('DDD Model Calculations'!$D$20-'Weather Data'!F3516,0),MAX('DDD Model Calculations'!$D$20-AVERAGE('Weather Data'!F3515,'Weather Data'!F3517),0))</f>
        <v>0</v>
      </c>
      <c r="K3516">
        <f>IF(G3516&lt;&gt;"",MAX('DDD Model Calculations'!$D$20-'Weather Data'!G3516,0),MAX('DDD Model Calculations'!$D$20-AVERAGE('Weather Data'!G3515,'Weather Data'!G3517),0))</f>
        <v>0</v>
      </c>
      <c r="L3516" s="2">
        <f t="shared" si="270"/>
        <v>45154</v>
      </c>
      <c r="M3516">
        <f t="shared" si="271"/>
        <v>35147.100001104176</v>
      </c>
      <c r="N3516">
        <f t="shared" si="272"/>
        <v>36876.599991537631</v>
      </c>
      <c r="O3516">
        <f t="shared" si="273"/>
        <v>42518.000011645257</v>
      </c>
      <c r="P3516">
        <f t="shared" si="274"/>
        <v>52856.950008764863</v>
      </c>
    </row>
    <row r="3517" spans="1:16" x14ac:dyDescent="0.4">
      <c r="A3517" s="1">
        <v>2023</v>
      </c>
      <c r="B3517" s="1">
        <v>8</v>
      </c>
      <c r="C3517" s="1">
        <v>17</v>
      </c>
      <c r="D3517" s="1">
        <v>21.89999961853027</v>
      </c>
      <c r="E3517" s="1">
        <v>20</v>
      </c>
      <c r="F3517" s="1">
        <v>21.89999961853027</v>
      </c>
      <c r="G3517" s="1">
        <v>15.19999980926514</v>
      </c>
      <c r="H3517">
        <f>IF(D3517&lt;&gt;"",MAX('DDD Model Calculations'!$D$20-'Weather Data'!D3517,0),MAX('DDD Model Calculations'!$D$20-AVERAGE('Weather Data'!D3516,'Weather Data'!D3518),0))</f>
        <v>0</v>
      </c>
      <c r="I3517">
        <f>IF(E3517&lt;&gt;"",MAX('DDD Model Calculations'!$D$20-'Weather Data'!E3517,0),MAX('DDD Model Calculations'!$D$20-AVERAGE('Weather Data'!E3516,'Weather Data'!E3518),0))</f>
        <v>0</v>
      </c>
      <c r="J3517">
        <f>IF(F3517&lt;&gt;"",MAX('DDD Model Calculations'!$D$20-'Weather Data'!F3517,0),MAX('DDD Model Calculations'!$D$20-AVERAGE('Weather Data'!F3516,'Weather Data'!F3518),0))</f>
        <v>0</v>
      </c>
      <c r="K3517">
        <f>IF(G3517&lt;&gt;"",MAX('DDD Model Calculations'!$D$20-'Weather Data'!G3517,0),MAX('DDD Model Calculations'!$D$20-AVERAGE('Weather Data'!G3516,'Weather Data'!G3518),0))</f>
        <v>2.8000001907348597</v>
      </c>
      <c r="L3517" s="2">
        <f t="shared" si="270"/>
        <v>45155</v>
      </c>
      <c r="M3517">
        <f t="shared" si="271"/>
        <v>35147.100001104176</v>
      </c>
      <c r="N3517">
        <f t="shared" si="272"/>
        <v>36876.599991537631</v>
      </c>
      <c r="O3517">
        <f t="shared" si="273"/>
        <v>42518.000011645257</v>
      </c>
      <c r="P3517">
        <f t="shared" si="274"/>
        <v>52859.750008955598</v>
      </c>
    </row>
    <row r="3518" spans="1:16" x14ac:dyDescent="0.4">
      <c r="A3518" s="1">
        <v>2023</v>
      </c>
      <c r="B3518" s="1">
        <v>8</v>
      </c>
      <c r="C3518" s="1">
        <v>18</v>
      </c>
      <c r="D3518" s="1">
        <v>16.39999961853027</v>
      </c>
      <c r="E3518" s="1">
        <v>14.89999961853027</v>
      </c>
      <c r="F3518" s="1">
        <v>18.20000076293945</v>
      </c>
      <c r="G3518" s="1">
        <v>15.80000019073486</v>
      </c>
      <c r="H3518">
        <f>IF(D3518&lt;&gt;"",MAX('DDD Model Calculations'!$D$20-'Weather Data'!D3518,0),MAX('DDD Model Calculations'!$D$20-AVERAGE('Weather Data'!D3517,'Weather Data'!D3519),0))</f>
        <v>1.6000003814697301</v>
      </c>
      <c r="I3518">
        <f>IF(E3518&lt;&gt;"",MAX('DDD Model Calculations'!$D$20-'Weather Data'!E3518,0),MAX('DDD Model Calculations'!$D$20-AVERAGE('Weather Data'!E3517,'Weather Data'!E3519),0))</f>
        <v>3.1000003814697301</v>
      </c>
      <c r="J3518">
        <f>IF(F3518&lt;&gt;"",MAX('DDD Model Calculations'!$D$20-'Weather Data'!F3518,0),MAX('DDD Model Calculations'!$D$20-AVERAGE('Weather Data'!F3517,'Weather Data'!F3519),0))</f>
        <v>0</v>
      </c>
      <c r="K3518">
        <f>IF(G3518&lt;&gt;"",MAX('DDD Model Calculations'!$D$20-'Weather Data'!G3518,0),MAX('DDD Model Calculations'!$D$20-AVERAGE('Weather Data'!G3517,'Weather Data'!G3519),0))</f>
        <v>2.1999998092651403</v>
      </c>
      <c r="L3518" s="2">
        <f t="shared" si="270"/>
        <v>45156</v>
      </c>
      <c r="M3518">
        <f t="shared" si="271"/>
        <v>35148.700001485646</v>
      </c>
      <c r="N3518">
        <f t="shared" si="272"/>
        <v>36879.6999919191</v>
      </c>
      <c r="O3518">
        <f t="shared" si="273"/>
        <v>42518.000011645257</v>
      </c>
      <c r="P3518">
        <f t="shared" si="274"/>
        <v>52861.950008764863</v>
      </c>
    </row>
    <row r="3519" spans="1:16" x14ac:dyDescent="0.4">
      <c r="A3519" s="1">
        <v>2023</v>
      </c>
      <c r="B3519" s="1">
        <v>8</v>
      </c>
      <c r="C3519" s="1">
        <v>19</v>
      </c>
      <c r="D3519" s="1">
        <v>19.20000076293945</v>
      </c>
      <c r="E3519" s="1">
        <v>16.5</v>
      </c>
      <c r="F3519" s="1">
        <v>18.20000076293945</v>
      </c>
      <c r="G3519" s="1">
        <v>19.89999961853027</v>
      </c>
      <c r="H3519">
        <f>IF(D3519&lt;&gt;"",MAX('DDD Model Calculations'!$D$20-'Weather Data'!D3519,0),MAX('DDD Model Calculations'!$D$20-AVERAGE('Weather Data'!D3518,'Weather Data'!D3520),0))</f>
        <v>0</v>
      </c>
      <c r="I3519">
        <f>IF(E3519&lt;&gt;"",MAX('DDD Model Calculations'!$D$20-'Weather Data'!E3519,0),MAX('DDD Model Calculations'!$D$20-AVERAGE('Weather Data'!E3518,'Weather Data'!E3520),0))</f>
        <v>1.5</v>
      </c>
      <c r="J3519">
        <f>IF(F3519&lt;&gt;"",MAX('DDD Model Calculations'!$D$20-'Weather Data'!F3519,0),MAX('DDD Model Calculations'!$D$20-AVERAGE('Weather Data'!F3518,'Weather Data'!F3520),0))</f>
        <v>0</v>
      </c>
      <c r="K3519">
        <f>IF(G3519&lt;&gt;"",MAX('DDD Model Calculations'!$D$20-'Weather Data'!G3519,0),MAX('DDD Model Calculations'!$D$20-AVERAGE('Weather Data'!G3518,'Weather Data'!G3520),0))</f>
        <v>0</v>
      </c>
      <c r="L3519" s="2">
        <f t="shared" si="270"/>
        <v>45157</v>
      </c>
      <c r="M3519">
        <f t="shared" si="271"/>
        <v>35148.700001485646</v>
      </c>
      <c r="N3519">
        <f t="shared" si="272"/>
        <v>36881.1999919191</v>
      </c>
      <c r="O3519">
        <f t="shared" si="273"/>
        <v>42518.000011645257</v>
      </c>
      <c r="P3519">
        <f t="shared" si="274"/>
        <v>52861.950008764863</v>
      </c>
    </row>
    <row r="3520" spans="1:16" x14ac:dyDescent="0.4">
      <c r="A3520" s="1">
        <v>2023</v>
      </c>
      <c r="B3520" s="1">
        <v>8</v>
      </c>
      <c r="C3520" s="1">
        <v>20</v>
      </c>
      <c r="D3520" s="1">
        <v>22.29999923706055</v>
      </c>
      <c r="E3520" s="1">
        <v>20.29999923706055</v>
      </c>
      <c r="F3520" s="1">
        <v>20.29999923706055</v>
      </c>
      <c r="G3520" s="1">
        <v>18.10000038146973</v>
      </c>
      <c r="H3520">
        <f>IF(D3520&lt;&gt;"",MAX('DDD Model Calculations'!$D$20-'Weather Data'!D3520,0),MAX('DDD Model Calculations'!$D$20-AVERAGE('Weather Data'!D3519,'Weather Data'!D3521),0))</f>
        <v>0</v>
      </c>
      <c r="I3520">
        <f>IF(E3520&lt;&gt;"",MAX('DDD Model Calculations'!$D$20-'Weather Data'!E3520,0),MAX('DDD Model Calculations'!$D$20-AVERAGE('Weather Data'!E3519,'Weather Data'!E3521),0))</f>
        <v>0</v>
      </c>
      <c r="J3520">
        <f>IF(F3520&lt;&gt;"",MAX('DDD Model Calculations'!$D$20-'Weather Data'!F3520,0),MAX('DDD Model Calculations'!$D$20-AVERAGE('Weather Data'!F3519,'Weather Data'!F3521),0))</f>
        <v>0</v>
      </c>
      <c r="K3520">
        <f>IF(G3520&lt;&gt;"",MAX('DDD Model Calculations'!$D$20-'Weather Data'!G3520,0),MAX('DDD Model Calculations'!$D$20-AVERAGE('Weather Data'!G3519,'Weather Data'!G3521),0))</f>
        <v>0</v>
      </c>
      <c r="L3520" s="2">
        <f t="shared" si="270"/>
        <v>45158</v>
      </c>
      <c r="M3520">
        <f t="shared" si="271"/>
        <v>35148.700001485646</v>
      </c>
      <c r="N3520">
        <f t="shared" si="272"/>
        <v>36881.1999919191</v>
      </c>
      <c r="O3520">
        <f t="shared" si="273"/>
        <v>42518.000011645257</v>
      </c>
      <c r="P3520">
        <f t="shared" si="274"/>
        <v>52861.950008764863</v>
      </c>
    </row>
    <row r="3521" spans="1:16" x14ac:dyDescent="0.4">
      <c r="A3521" s="1">
        <v>2023</v>
      </c>
      <c r="B3521" s="1">
        <v>8</v>
      </c>
      <c r="C3521" s="1">
        <v>21</v>
      </c>
      <c r="D3521" s="1">
        <v>20.39999961853027</v>
      </c>
      <c r="E3521" s="1">
        <v>19.60000038146973</v>
      </c>
      <c r="F3521" s="1">
        <v>18</v>
      </c>
      <c r="G3521" s="1">
        <v>17.10000038146973</v>
      </c>
      <c r="H3521">
        <f>IF(D3521&lt;&gt;"",MAX('DDD Model Calculations'!$D$20-'Weather Data'!D3521,0),MAX('DDD Model Calculations'!$D$20-AVERAGE('Weather Data'!D3520,'Weather Data'!D3522),0))</f>
        <v>0</v>
      </c>
      <c r="I3521">
        <f>IF(E3521&lt;&gt;"",MAX('DDD Model Calculations'!$D$20-'Weather Data'!E3521,0),MAX('DDD Model Calculations'!$D$20-AVERAGE('Weather Data'!E3520,'Weather Data'!E3522),0))</f>
        <v>0</v>
      </c>
      <c r="J3521">
        <f>IF(F3521&lt;&gt;"",MAX('DDD Model Calculations'!$D$20-'Weather Data'!F3521,0),MAX('DDD Model Calculations'!$D$20-AVERAGE('Weather Data'!F3520,'Weather Data'!F3522),0))</f>
        <v>0</v>
      </c>
      <c r="K3521">
        <f>IF(G3521&lt;&gt;"",MAX('DDD Model Calculations'!$D$20-'Weather Data'!G3521,0),MAX('DDD Model Calculations'!$D$20-AVERAGE('Weather Data'!G3520,'Weather Data'!G3522),0))</f>
        <v>0.89999961853026988</v>
      </c>
      <c r="L3521" s="2">
        <f t="shared" si="270"/>
        <v>45159</v>
      </c>
      <c r="M3521">
        <f t="shared" si="271"/>
        <v>35148.700001485646</v>
      </c>
      <c r="N3521">
        <f t="shared" si="272"/>
        <v>36881.1999919191</v>
      </c>
      <c r="O3521">
        <f t="shared" si="273"/>
        <v>42518.000011645257</v>
      </c>
      <c r="P3521">
        <f t="shared" si="274"/>
        <v>52862.850008383393</v>
      </c>
    </row>
    <row r="3522" spans="1:16" x14ac:dyDescent="0.4">
      <c r="A3522" s="1">
        <v>2023</v>
      </c>
      <c r="B3522" s="1">
        <v>8</v>
      </c>
      <c r="C3522" s="1">
        <v>22</v>
      </c>
      <c r="D3522" s="1">
        <v>19</v>
      </c>
      <c r="E3522" s="1">
        <v>17.79999923706055</v>
      </c>
      <c r="F3522" s="1">
        <v>17.79999923706055</v>
      </c>
      <c r="G3522" s="1">
        <v>16.20000076293945</v>
      </c>
      <c r="H3522">
        <f>IF(D3522&lt;&gt;"",MAX('DDD Model Calculations'!$D$20-'Weather Data'!D3522,0),MAX('DDD Model Calculations'!$D$20-AVERAGE('Weather Data'!D3521,'Weather Data'!D3523),0))</f>
        <v>0</v>
      </c>
      <c r="I3522">
        <f>IF(E3522&lt;&gt;"",MAX('DDD Model Calculations'!$D$20-'Weather Data'!E3522,0),MAX('DDD Model Calculations'!$D$20-AVERAGE('Weather Data'!E3521,'Weather Data'!E3523),0))</f>
        <v>0.20000076293944957</v>
      </c>
      <c r="J3522">
        <f>IF(F3522&lt;&gt;"",MAX('DDD Model Calculations'!$D$20-'Weather Data'!F3522,0),MAX('DDD Model Calculations'!$D$20-AVERAGE('Weather Data'!F3521,'Weather Data'!F3523),0))</f>
        <v>0.20000076293944957</v>
      </c>
      <c r="K3522">
        <f>IF(G3522&lt;&gt;"",MAX('DDD Model Calculations'!$D$20-'Weather Data'!G3522,0),MAX('DDD Model Calculations'!$D$20-AVERAGE('Weather Data'!G3521,'Weather Data'!G3523),0))</f>
        <v>1.7999992370605504</v>
      </c>
      <c r="L3522" s="2">
        <f t="shared" ref="L3522:L3585" si="275">DATE(A3522,B3522,C3522)</f>
        <v>45160</v>
      </c>
      <c r="M3522">
        <f t="shared" si="271"/>
        <v>35148.700001485646</v>
      </c>
      <c r="N3522">
        <f t="shared" si="272"/>
        <v>36881.39999268204</v>
      </c>
      <c r="O3522">
        <f t="shared" si="273"/>
        <v>42518.200012408197</v>
      </c>
      <c r="P3522">
        <f t="shared" si="274"/>
        <v>52864.650007620454</v>
      </c>
    </row>
    <row r="3523" spans="1:16" x14ac:dyDescent="0.4">
      <c r="A3523" s="1">
        <v>2023</v>
      </c>
      <c r="B3523" s="1">
        <v>8</v>
      </c>
      <c r="C3523" s="1">
        <v>23</v>
      </c>
      <c r="D3523" s="1">
        <v>17.89999961853027</v>
      </c>
      <c r="E3523" s="1">
        <v>16.70000076293945</v>
      </c>
      <c r="F3523" s="1">
        <v>18.79999923706055</v>
      </c>
      <c r="G3523" s="1">
        <v>15</v>
      </c>
      <c r="H3523">
        <f>IF(D3523&lt;&gt;"",MAX('DDD Model Calculations'!$D$20-'Weather Data'!D3523,0),MAX('DDD Model Calculations'!$D$20-AVERAGE('Weather Data'!D3522,'Weather Data'!D3524),0))</f>
        <v>0.10000038146973012</v>
      </c>
      <c r="I3523">
        <f>IF(E3523&lt;&gt;"",MAX('DDD Model Calculations'!$D$20-'Weather Data'!E3523,0),MAX('DDD Model Calculations'!$D$20-AVERAGE('Weather Data'!E3522,'Weather Data'!E3524),0))</f>
        <v>1.2999992370605504</v>
      </c>
      <c r="J3523">
        <f>IF(F3523&lt;&gt;"",MAX('DDD Model Calculations'!$D$20-'Weather Data'!F3523,0),MAX('DDD Model Calculations'!$D$20-AVERAGE('Weather Data'!F3522,'Weather Data'!F3524),0))</f>
        <v>0</v>
      </c>
      <c r="K3523">
        <f>IF(G3523&lt;&gt;"",MAX('DDD Model Calculations'!$D$20-'Weather Data'!G3523,0),MAX('DDD Model Calculations'!$D$20-AVERAGE('Weather Data'!G3522,'Weather Data'!G3524),0))</f>
        <v>3</v>
      </c>
      <c r="L3523" s="2">
        <f t="shared" si="275"/>
        <v>45161</v>
      </c>
      <c r="M3523">
        <f t="shared" ref="M3523:M3586" si="276">M3522+H3523</f>
        <v>35148.800001867115</v>
      </c>
      <c r="N3523">
        <f t="shared" ref="N3523:N3586" si="277">N3522+I3523</f>
        <v>36882.6999919191</v>
      </c>
      <c r="O3523">
        <f t="shared" ref="O3523:O3586" si="278">O3522+J3523</f>
        <v>42518.200012408197</v>
      </c>
      <c r="P3523">
        <f t="shared" ref="P3523:P3586" si="279">P3522+K3523</f>
        <v>52867.650007620454</v>
      </c>
    </row>
    <row r="3524" spans="1:16" x14ac:dyDescent="0.4">
      <c r="A3524" s="1">
        <v>2023</v>
      </c>
      <c r="B3524" s="1">
        <v>8</v>
      </c>
      <c r="C3524" s="1">
        <v>24</v>
      </c>
      <c r="D3524" s="1">
        <v>20.29999923706055</v>
      </c>
      <c r="E3524" s="1">
        <v>21.5</v>
      </c>
      <c r="F3524" s="1">
        <v>18.60000038146973</v>
      </c>
      <c r="G3524" s="1">
        <v>19.89999961853027</v>
      </c>
      <c r="H3524">
        <f>IF(D3524&lt;&gt;"",MAX('DDD Model Calculations'!$D$20-'Weather Data'!D3524,0),MAX('DDD Model Calculations'!$D$20-AVERAGE('Weather Data'!D3523,'Weather Data'!D3525),0))</f>
        <v>0</v>
      </c>
      <c r="I3524">
        <f>IF(E3524&lt;&gt;"",MAX('DDD Model Calculations'!$D$20-'Weather Data'!E3524,0),MAX('DDD Model Calculations'!$D$20-AVERAGE('Weather Data'!E3523,'Weather Data'!E3525),0))</f>
        <v>0</v>
      </c>
      <c r="J3524">
        <f>IF(F3524&lt;&gt;"",MAX('DDD Model Calculations'!$D$20-'Weather Data'!F3524,0),MAX('DDD Model Calculations'!$D$20-AVERAGE('Weather Data'!F3523,'Weather Data'!F3525),0))</f>
        <v>0</v>
      </c>
      <c r="K3524">
        <f>IF(G3524&lt;&gt;"",MAX('DDD Model Calculations'!$D$20-'Weather Data'!G3524,0),MAX('DDD Model Calculations'!$D$20-AVERAGE('Weather Data'!G3523,'Weather Data'!G3525),0))</f>
        <v>0</v>
      </c>
      <c r="L3524" s="2">
        <f t="shared" si="275"/>
        <v>45162</v>
      </c>
      <c r="M3524">
        <f t="shared" si="276"/>
        <v>35148.800001867115</v>
      </c>
      <c r="N3524">
        <f t="shared" si="277"/>
        <v>36882.6999919191</v>
      </c>
      <c r="O3524">
        <f t="shared" si="278"/>
        <v>42518.200012408197</v>
      </c>
      <c r="P3524">
        <f t="shared" si="279"/>
        <v>52867.650007620454</v>
      </c>
    </row>
    <row r="3525" spans="1:16" x14ac:dyDescent="0.4">
      <c r="A3525" s="1">
        <v>2023</v>
      </c>
      <c r="B3525" s="1">
        <v>8</v>
      </c>
      <c r="C3525" s="1">
        <v>25</v>
      </c>
      <c r="D3525" s="1">
        <v>21.29999923706055</v>
      </c>
      <c r="E3525" s="1">
        <v>19.5</v>
      </c>
      <c r="F3525" s="1">
        <v>20</v>
      </c>
      <c r="G3525" s="1">
        <v>18</v>
      </c>
      <c r="H3525">
        <f>IF(D3525&lt;&gt;"",MAX('DDD Model Calculations'!$D$20-'Weather Data'!D3525,0),MAX('DDD Model Calculations'!$D$20-AVERAGE('Weather Data'!D3524,'Weather Data'!D3526),0))</f>
        <v>0</v>
      </c>
      <c r="I3525">
        <f>IF(E3525&lt;&gt;"",MAX('DDD Model Calculations'!$D$20-'Weather Data'!E3525,0),MAX('DDD Model Calculations'!$D$20-AVERAGE('Weather Data'!E3524,'Weather Data'!E3526),0))</f>
        <v>0</v>
      </c>
      <c r="J3525">
        <f>IF(F3525&lt;&gt;"",MAX('DDD Model Calculations'!$D$20-'Weather Data'!F3525,0),MAX('DDD Model Calculations'!$D$20-AVERAGE('Weather Data'!F3524,'Weather Data'!F3526),0))</f>
        <v>0</v>
      </c>
      <c r="K3525">
        <f>IF(G3525&lt;&gt;"",MAX('DDD Model Calculations'!$D$20-'Weather Data'!G3525,0),MAX('DDD Model Calculations'!$D$20-AVERAGE('Weather Data'!G3524,'Weather Data'!G3526),0))</f>
        <v>0</v>
      </c>
      <c r="L3525" s="2">
        <f t="shared" si="275"/>
        <v>45163</v>
      </c>
      <c r="M3525">
        <f t="shared" si="276"/>
        <v>35148.800001867115</v>
      </c>
      <c r="N3525">
        <f t="shared" si="277"/>
        <v>36882.6999919191</v>
      </c>
      <c r="O3525">
        <f t="shared" si="278"/>
        <v>42518.200012408197</v>
      </c>
      <c r="P3525">
        <f t="shared" si="279"/>
        <v>52867.650007620454</v>
      </c>
    </row>
    <row r="3526" spans="1:16" x14ac:dyDescent="0.4">
      <c r="A3526" s="1">
        <v>2023</v>
      </c>
      <c r="B3526" s="1">
        <v>8</v>
      </c>
      <c r="C3526" s="1">
        <v>26</v>
      </c>
      <c r="D3526" s="1">
        <v>18.79999923706055</v>
      </c>
      <c r="E3526" s="1">
        <v>17.70000076293945</v>
      </c>
      <c r="F3526" s="1">
        <v>17.20000076293945</v>
      </c>
      <c r="G3526" s="1">
        <v>13.60000038146973</v>
      </c>
      <c r="H3526">
        <f>IF(D3526&lt;&gt;"",MAX('DDD Model Calculations'!$D$20-'Weather Data'!D3526,0),MAX('DDD Model Calculations'!$D$20-AVERAGE('Weather Data'!D3525,'Weather Data'!D3527),0))</f>
        <v>0</v>
      </c>
      <c r="I3526">
        <f>IF(E3526&lt;&gt;"",MAX('DDD Model Calculations'!$D$20-'Weather Data'!E3526,0),MAX('DDD Model Calculations'!$D$20-AVERAGE('Weather Data'!E3525,'Weather Data'!E3527),0))</f>
        <v>0.29999923706055043</v>
      </c>
      <c r="J3526">
        <f>IF(F3526&lt;&gt;"",MAX('DDD Model Calculations'!$D$20-'Weather Data'!F3526,0),MAX('DDD Model Calculations'!$D$20-AVERAGE('Weather Data'!F3525,'Weather Data'!F3527),0))</f>
        <v>0.79999923706055043</v>
      </c>
      <c r="K3526">
        <f>IF(G3526&lt;&gt;"",MAX('DDD Model Calculations'!$D$20-'Weather Data'!G3526,0),MAX('DDD Model Calculations'!$D$20-AVERAGE('Weather Data'!G3525,'Weather Data'!G3527),0))</f>
        <v>4.3999996185302699</v>
      </c>
      <c r="L3526" s="2">
        <f t="shared" si="275"/>
        <v>45164</v>
      </c>
      <c r="M3526">
        <f t="shared" si="276"/>
        <v>35148.800001867115</v>
      </c>
      <c r="N3526">
        <f t="shared" si="277"/>
        <v>36882.999991156161</v>
      </c>
      <c r="O3526">
        <f t="shared" si="278"/>
        <v>42519.000011645257</v>
      </c>
      <c r="P3526">
        <f t="shared" si="279"/>
        <v>52872.050007238984</v>
      </c>
    </row>
    <row r="3527" spans="1:16" x14ac:dyDescent="0.4">
      <c r="A3527" s="1">
        <v>2023</v>
      </c>
      <c r="B3527" s="1">
        <v>8</v>
      </c>
      <c r="C3527" s="1">
        <v>27</v>
      </c>
      <c r="D3527" s="1">
        <v>16.89999961853027</v>
      </c>
      <c r="E3527" s="1">
        <v>16.10000038146973</v>
      </c>
      <c r="F3527" s="1">
        <v>17.39999961853027</v>
      </c>
      <c r="G3527" s="1">
        <v>12.5</v>
      </c>
      <c r="H3527">
        <f>IF(D3527&lt;&gt;"",MAX('DDD Model Calculations'!$D$20-'Weather Data'!D3527,0),MAX('DDD Model Calculations'!$D$20-AVERAGE('Weather Data'!D3526,'Weather Data'!D3528),0))</f>
        <v>1.1000003814697301</v>
      </c>
      <c r="I3527">
        <f>IF(E3527&lt;&gt;"",MAX('DDD Model Calculations'!$D$20-'Weather Data'!E3527,0),MAX('DDD Model Calculations'!$D$20-AVERAGE('Weather Data'!E3526,'Weather Data'!E3528),0))</f>
        <v>1.8999996185302699</v>
      </c>
      <c r="J3527">
        <f>IF(F3527&lt;&gt;"",MAX('DDD Model Calculations'!$D$20-'Weather Data'!F3527,0),MAX('DDD Model Calculations'!$D$20-AVERAGE('Weather Data'!F3526,'Weather Data'!F3528),0))</f>
        <v>0.60000038146973012</v>
      </c>
      <c r="K3527">
        <f>IF(G3527&lt;&gt;"",MAX('DDD Model Calculations'!$D$20-'Weather Data'!G3527,0),MAX('DDD Model Calculations'!$D$20-AVERAGE('Weather Data'!G3526,'Weather Data'!G3528),0))</f>
        <v>5.5</v>
      </c>
      <c r="L3527" s="2">
        <f t="shared" si="275"/>
        <v>45165</v>
      </c>
      <c r="M3527">
        <f t="shared" si="276"/>
        <v>35149.900002248585</v>
      </c>
      <c r="N3527">
        <f t="shared" si="277"/>
        <v>36884.899990774691</v>
      </c>
      <c r="O3527">
        <f t="shared" si="278"/>
        <v>42519.600012026727</v>
      </c>
      <c r="P3527">
        <f t="shared" si="279"/>
        <v>52877.550007238984</v>
      </c>
    </row>
    <row r="3528" spans="1:16" x14ac:dyDescent="0.4">
      <c r="A3528" s="1">
        <v>2023</v>
      </c>
      <c r="B3528" s="1">
        <v>8</v>
      </c>
      <c r="C3528" s="1">
        <v>28</v>
      </c>
      <c r="D3528" s="1">
        <v>18</v>
      </c>
      <c r="E3528" s="1">
        <v>16.29999923706055</v>
      </c>
      <c r="F3528" s="1">
        <v>16.79999923706055</v>
      </c>
      <c r="G3528" s="1">
        <v>15.39999961853027</v>
      </c>
      <c r="H3528">
        <f>IF(D3528&lt;&gt;"",MAX('DDD Model Calculations'!$D$20-'Weather Data'!D3528,0),MAX('DDD Model Calculations'!$D$20-AVERAGE('Weather Data'!D3527,'Weather Data'!D3529),0))</f>
        <v>0</v>
      </c>
      <c r="I3528">
        <f>IF(E3528&lt;&gt;"",MAX('DDD Model Calculations'!$D$20-'Weather Data'!E3528,0),MAX('DDD Model Calculations'!$D$20-AVERAGE('Weather Data'!E3527,'Weather Data'!E3529),0))</f>
        <v>1.7000007629394496</v>
      </c>
      <c r="J3528">
        <f>IF(F3528&lt;&gt;"",MAX('DDD Model Calculations'!$D$20-'Weather Data'!F3528,0),MAX('DDD Model Calculations'!$D$20-AVERAGE('Weather Data'!F3527,'Weather Data'!F3529),0))</f>
        <v>1.2000007629394496</v>
      </c>
      <c r="K3528">
        <f>IF(G3528&lt;&gt;"",MAX('DDD Model Calculations'!$D$20-'Weather Data'!G3528,0),MAX('DDD Model Calculations'!$D$20-AVERAGE('Weather Data'!G3527,'Weather Data'!G3529),0))</f>
        <v>2.6000003814697301</v>
      </c>
      <c r="L3528" s="2">
        <f t="shared" si="275"/>
        <v>45166</v>
      </c>
      <c r="M3528">
        <f t="shared" si="276"/>
        <v>35149.900002248585</v>
      </c>
      <c r="N3528">
        <f t="shared" si="277"/>
        <v>36886.599991537631</v>
      </c>
      <c r="O3528">
        <f t="shared" si="278"/>
        <v>42520.800012789667</v>
      </c>
      <c r="P3528">
        <f t="shared" si="279"/>
        <v>52880.150007620454</v>
      </c>
    </row>
    <row r="3529" spans="1:16" x14ac:dyDescent="0.4">
      <c r="A3529" s="1">
        <v>2023</v>
      </c>
      <c r="B3529" s="1">
        <v>8</v>
      </c>
      <c r="C3529" s="1">
        <v>29</v>
      </c>
      <c r="D3529" s="1">
        <v>18.20000076293945</v>
      </c>
      <c r="E3529" s="1">
        <v>16.70000076293945</v>
      </c>
      <c r="F3529" s="1">
        <v>18.10000038146973</v>
      </c>
      <c r="G3529" s="1">
        <v>11.69999980926514</v>
      </c>
      <c r="H3529">
        <f>IF(D3529&lt;&gt;"",MAX('DDD Model Calculations'!$D$20-'Weather Data'!D3529,0),MAX('DDD Model Calculations'!$D$20-AVERAGE('Weather Data'!D3528,'Weather Data'!D3530),0))</f>
        <v>0</v>
      </c>
      <c r="I3529">
        <f>IF(E3529&lt;&gt;"",MAX('DDD Model Calculations'!$D$20-'Weather Data'!E3529,0),MAX('DDD Model Calculations'!$D$20-AVERAGE('Weather Data'!E3528,'Weather Data'!E3530),0))</f>
        <v>1.2999992370605504</v>
      </c>
      <c r="J3529">
        <f>IF(F3529&lt;&gt;"",MAX('DDD Model Calculations'!$D$20-'Weather Data'!F3529,0),MAX('DDD Model Calculations'!$D$20-AVERAGE('Weather Data'!F3528,'Weather Data'!F3530),0))</f>
        <v>0</v>
      </c>
      <c r="K3529">
        <f>IF(G3529&lt;&gt;"",MAX('DDD Model Calculations'!$D$20-'Weather Data'!G3529,0),MAX('DDD Model Calculations'!$D$20-AVERAGE('Weather Data'!G3528,'Weather Data'!G3530),0))</f>
        <v>6.3000001907348597</v>
      </c>
      <c r="L3529" s="2">
        <f t="shared" si="275"/>
        <v>45167</v>
      </c>
      <c r="M3529">
        <f t="shared" si="276"/>
        <v>35149.900002248585</v>
      </c>
      <c r="N3529">
        <f t="shared" si="277"/>
        <v>36887.899990774691</v>
      </c>
      <c r="O3529">
        <f t="shared" si="278"/>
        <v>42520.800012789667</v>
      </c>
      <c r="P3529">
        <f t="shared" si="279"/>
        <v>52886.450007811189</v>
      </c>
    </row>
    <row r="3530" spans="1:16" x14ac:dyDescent="0.4">
      <c r="A3530" s="1">
        <v>2023</v>
      </c>
      <c r="B3530" s="1">
        <v>8</v>
      </c>
      <c r="C3530" s="1">
        <v>30</v>
      </c>
      <c r="D3530" s="1">
        <v>15.89999961853027</v>
      </c>
      <c r="E3530" s="1">
        <v>13.30000019073486</v>
      </c>
      <c r="F3530" s="1">
        <v>15.19999980926514</v>
      </c>
      <c r="G3530" s="1">
        <v>13.5</v>
      </c>
      <c r="H3530">
        <f>IF(D3530&lt;&gt;"",MAX('DDD Model Calculations'!$D$20-'Weather Data'!D3530,0),MAX('DDD Model Calculations'!$D$20-AVERAGE('Weather Data'!D3529,'Weather Data'!D3531),0))</f>
        <v>2.1000003814697301</v>
      </c>
      <c r="I3530">
        <f>IF(E3530&lt;&gt;"",MAX('DDD Model Calculations'!$D$20-'Weather Data'!E3530,0),MAX('DDD Model Calculations'!$D$20-AVERAGE('Weather Data'!E3529,'Weather Data'!E3531),0))</f>
        <v>4.6999998092651403</v>
      </c>
      <c r="J3530">
        <f>IF(F3530&lt;&gt;"",MAX('DDD Model Calculations'!$D$20-'Weather Data'!F3530,0),MAX('DDD Model Calculations'!$D$20-AVERAGE('Weather Data'!F3529,'Weather Data'!F3531),0))</f>
        <v>2.8000001907348597</v>
      </c>
      <c r="K3530">
        <f>IF(G3530&lt;&gt;"",MAX('DDD Model Calculations'!$D$20-'Weather Data'!G3530,0),MAX('DDD Model Calculations'!$D$20-AVERAGE('Weather Data'!G3529,'Weather Data'!G3531),0))</f>
        <v>4.5</v>
      </c>
      <c r="L3530" s="2">
        <f t="shared" si="275"/>
        <v>45168</v>
      </c>
      <c r="M3530">
        <f t="shared" si="276"/>
        <v>35152.000002630055</v>
      </c>
      <c r="N3530">
        <f t="shared" si="277"/>
        <v>36892.599990583956</v>
      </c>
      <c r="O3530">
        <f t="shared" si="278"/>
        <v>42523.600012980402</v>
      </c>
      <c r="P3530">
        <f t="shared" si="279"/>
        <v>52890.950007811189</v>
      </c>
    </row>
    <row r="3531" spans="1:16" x14ac:dyDescent="0.4">
      <c r="A3531" s="1">
        <v>2023</v>
      </c>
      <c r="B3531" s="1">
        <v>8</v>
      </c>
      <c r="C3531" s="1">
        <v>31</v>
      </c>
      <c r="D3531" s="1">
        <v>15.89999961853027</v>
      </c>
      <c r="E3531" s="1">
        <v>14.69999980926514</v>
      </c>
      <c r="F3531" s="1">
        <v>13.89999961853027</v>
      </c>
      <c r="G3531" s="1">
        <v>16.39999961853027</v>
      </c>
      <c r="H3531">
        <f>IF(D3531&lt;&gt;"",MAX('DDD Model Calculations'!$D$20-'Weather Data'!D3531,0),MAX('DDD Model Calculations'!$D$20-AVERAGE('Weather Data'!D3530,'Weather Data'!D3532),0))</f>
        <v>2.1000003814697301</v>
      </c>
      <c r="I3531">
        <f>IF(E3531&lt;&gt;"",MAX('DDD Model Calculations'!$D$20-'Weather Data'!E3531,0),MAX('DDD Model Calculations'!$D$20-AVERAGE('Weather Data'!E3530,'Weather Data'!E3532),0))</f>
        <v>3.3000001907348597</v>
      </c>
      <c r="J3531">
        <f>IF(F3531&lt;&gt;"",MAX('DDD Model Calculations'!$D$20-'Weather Data'!F3531,0),MAX('DDD Model Calculations'!$D$20-AVERAGE('Weather Data'!F3530,'Weather Data'!F3532),0))</f>
        <v>4.1000003814697301</v>
      </c>
      <c r="K3531">
        <f>IF(G3531&lt;&gt;"",MAX('DDD Model Calculations'!$D$20-'Weather Data'!G3531,0),MAX('DDD Model Calculations'!$D$20-AVERAGE('Weather Data'!G3530,'Weather Data'!G3532),0))</f>
        <v>1.6000003814697301</v>
      </c>
      <c r="L3531" s="2">
        <f t="shared" si="275"/>
        <v>45169</v>
      </c>
      <c r="M3531">
        <f t="shared" si="276"/>
        <v>35154.100003011525</v>
      </c>
      <c r="N3531">
        <f t="shared" si="277"/>
        <v>36895.899990774691</v>
      </c>
      <c r="O3531">
        <f t="shared" si="278"/>
        <v>42527.700013361871</v>
      </c>
      <c r="P3531">
        <f t="shared" si="279"/>
        <v>52892.550008192658</v>
      </c>
    </row>
    <row r="3532" spans="1:16" x14ac:dyDescent="0.4">
      <c r="A3532" s="1">
        <v>2023</v>
      </c>
      <c r="B3532" s="1">
        <v>9</v>
      </c>
      <c r="C3532" s="1">
        <v>1</v>
      </c>
      <c r="D3532" s="1">
        <v>17.79999923706055</v>
      </c>
      <c r="E3532" s="1">
        <v>16</v>
      </c>
      <c r="F3532" s="1">
        <v>16.10000038146973</v>
      </c>
      <c r="G3532" s="1">
        <v>18.60000038146973</v>
      </c>
      <c r="H3532">
        <f>IF(D3532&lt;&gt;"",MAX('DDD Model Calculations'!$D$20-'Weather Data'!D3532,0),MAX('DDD Model Calculations'!$D$20-AVERAGE('Weather Data'!D3531,'Weather Data'!D3533),0))</f>
        <v>0.20000076293944957</v>
      </c>
      <c r="I3532">
        <f>IF(E3532&lt;&gt;"",MAX('DDD Model Calculations'!$D$20-'Weather Data'!E3532,0),MAX('DDD Model Calculations'!$D$20-AVERAGE('Weather Data'!E3531,'Weather Data'!E3533),0))</f>
        <v>2</v>
      </c>
      <c r="J3532">
        <f>IF(F3532&lt;&gt;"",MAX('DDD Model Calculations'!$D$20-'Weather Data'!F3532,0),MAX('DDD Model Calculations'!$D$20-AVERAGE('Weather Data'!F3531,'Weather Data'!F3533),0))</f>
        <v>1.8999996185302699</v>
      </c>
      <c r="K3532">
        <f>IF(G3532&lt;&gt;"",MAX('DDD Model Calculations'!$D$20-'Weather Data'!G3532,0),MAX('DDD Model Calculations'!$D$20-AVERAGE('Weather Data'!G3531,'Weather Data'!G3533),0))</f>
        <v>0</v>
      </c>
      <c r="L3532" s="2">
        <f t="shared" si="275"/>
        <v>45170</v>
      </c>
      <c r="M3532">
        <f t="shared" si="276"/>
        <v>35154.300003774464</v>
      </c>
      <c r="N3532">
        <f t="shared" si="277"/>
        <v>36897.899990774691</v>
      </c>
      <c r="O3532">
        <f t="shared" si="278"/>
        <v>42529.600012980402</v>
      </c>
      <c r="P3532">
        <f t="shared" si="279"/>
        <v>52892.550008192658</v>
      </c>
    </row>
    <row r="3533" spans="1:16" x14ac:dyDescent="0.4">
      <c r="A3533" s="1">
        <v>2023</v>
      </c>
      <c r="B3533" s="1">
        <v>9</v>
      </c>
      <c r="C3533" s="1">
        <v>2</v>
      </c>
      <c r="D3533" s="1">
        <v>20</v>
      </c>
      <c r="E3533" s="1">
        <v>16.70000076293945</v>
      </c>
      <c r="F3533" s="1">
        <v>18.39999961853027</v>
      </c>
      <c r="G3533" s="1">
        <v>24.79999923706055</v>
      </c>
      <c r="H3533">
        <f>IF(D3533&lt;&gt;"",MAX('DDD Model Calculations'!$D$20-'Weather Data'!D3533,0),MAX('DDD Model Calculations'!$D$20-AVERAGE('Weather Data'!D3532,'Weather Data'!D3534),0))</f>
        <v>0</v>
      </c>
      <c r="I3533">
        <f>IF(E3533&lt;&gt;"",MAX('DDD Model Calculations'!$D$20-'Weather Data'!E3533,0),MAX('DDD Model Calculations'!$D$20-AVERAGE('Weather Data'!E3532,'Weather Data'!E3534),0))</f>
        <v>1.2999992370605504</v>
      </c>
      <c r="J3533">
        <f>IF(F3533&lt;&gt;"",MAX('DDD Model Calculations'!$D$20-'Weather Data'!F3533,0),MAX('DDD Model Calculations'!$D$20-AVERAGE('Weather Data'!F3532,'Weather Data'!F3534),0))</f>
        <v>0</v>
      </c>
      <c r="K3533">
        <f>IF(G3533&lt;&gt;"",MAX('DDD Model Calculations'!$D$20-'Weather Data'!G3533,0),MAX('DDD Model Calculations'!$D$20-AVERAGE('Weather Data'!G3532,'Weather Data'!G3534),0))</f>
        <v>0</v>
      </c>
      <c r="L3533" s="2">
        <f t="shared" si="275"/>
        <v>45171</v>
      </c>
      <c r="M3533">
        <f t="shared" si="276"/>
        <v>35154.300003774464</v>
      </c>
      <c r="N3533">
        <f t="shared" si="277"/>
        <v>36899.199990011752</v>
      </c>
      <c r="O3533">
        <f t="shared" si="278"/>
        <v>42529.600012980402</v>
      </c>
      <c r="P3533">
        <f t="shared" si="279"/>
        <v>52892.550008192658</v>
      </c>
    </row>
    <row r="3534" spans="1:16" x14ac:dyDescent="0.4">
      <c r="A3534" s="1">
        <v>2023</v>
      </c>
      <c r="B3534" s="1">
        <v>9</v>
      </c>
      <c r="C3534" s="1">
        <v>3</v>
      </c>
      <c r="D3534" s="1">
        <v>24.70000076293945</v>
      </c>
      <c r="E3534" s="1">
        <v>22.60000038146973</v>
      </c>
      <c r="F3534" s="1">
        <v>23.10000038146973</v>
      </c>
      <c r="G3534" s="1">
        <v>25.20000076293945</v>
      </c>
      <c r="H3534">
        <f>IF(D3534&lt;&gt;"",MAX('DDD Model Calculations'!$D$20-'Weather Data'!D3534,0),MAX('DDD Model Calculations'!$D$20-AVERAGE('Weather Data'!D3533,'Weather Data'!D3535),0))</f>
        <v>0</v>
      </c>
      <c r="I3534">
        <f>IF(E3534&lt;&gt;"",MAX('DDD Model Calculations'!$D$20-'Weather Data'!E3534,0),MAX('DDD Model Calculations'!$D$20-AVERAGE('Weather Data'!E3533,'Weather Data'!E3535),0))</f>
        <v>0</v>
      </c>
      <c r="J3534">
        <f>IF(F3534&lt;&gt;"",MAX('DDD Model Calculations'!$D$20-'Weather Data'!F3534,0),MAX('DDD Model Calculations'!$D$20-AVERAGE('Weather Data'!F3533,'Weather Data'!F3535),0))</f>
        <v>0</v>
      </c>
      <c r="K3534">
        <f>IF(G3534&lt;&gt;"",MAX('DDD Model Calculations'!$D$20-'Weather Data'!G3534,0),MAX('DDD Model Calculations'!$D$20-AVERAGE('Weather Data'!G3533,'Weather Data'!G3535),0))</f>
        <v>0</v>
      </c>
      <c r="L3534" s="2">
        <f t="shared" si="275"/>
        <v>45172</v>
      </c>
      <c r="M3534">
        <f t="shared" si="276"/>
        <v>35154.300003774464</v>
      </c>
      <c r="N3534">
        <f t="shared" si="277"/>
        <v>36899.199990011752</v>
      </c>
      <c r="O3534">
        <f t="shared" si="278"/>
        <v>42529.600012980402</v>
      </c>
      <c r="P3534">
        <f t="shared" si="279"/>
        <v>52892.550008192658</v>
      </c>
    </row>
    <row r="3535" spans="1:16" x14ac:dyDescent="0.4">
      <c r="A3535" s="1">
        <v>2023</v>
      </c>
      <c r="B3535" s="1">
        <v>9</v>
      </c>
      <c r="C3535" s="1">
        <v>4</v>
      </c>
      <c r="D3535" s="1">
        <v>27</v>
      </c>
      <c r="E3535" s="1">
        <v>24.70000076293945</v>
      </c>
      <c r="F3535" s="1">
        <v>24.10000038146973</v>
      </c>
      <c r="G3535" s="1">
        <v>19.60000038146973</v>
      </c>
      <c r="H3535">
        <f>IF(D3535&lt;&gt;"",MAX('DDD Model Calculations'!$D$20-'Weather Data'!D3535,0),MAX('DDD Model Calculations'!$D$20-AVERAGE('Weather Data'!D3534,'Weather Data'!D3536),0))</f>
        <v>0</v>
      </c>
      <c r="I3535">
        <f>IF(E3535&lt;&gt;"",MAX('DDD Model Calculations'!$D$20-'Weather Data'!E3535,0),MAX('DDD Model Calculations'!$D$20-AVERAGE('Weather Data'!E3534,'Weather Data'!E3536),0))</f>
        <v>0</v>
      </c>
      <c r="J3535">
        <f>IF(F3535&lt;&gt;"",MAX('DDD Model Calculations'!$D$20-'Weather Data'!F3535,0),MAX('DDD Model Calculations'!$D$20-AVERAGE('Weather Data'!F3534,'Weather Data'!F3536),0))</f>
        <v>0</v>
      </c>
      <c r="K3535">
        <f>IF(G3535&lt;&gt;"",MAX('DDD Model Calculations'!$D$20-'Weather Data'!G3535,0),MAX('DDD Model Calculations'!$D$20-AVERAGE('Weather Data'!G3534,'Weather Data'!G3536),0))</f>
        <v>0</v>
      </c>
      <c r="L3535" s="2">
        <f t="shared" si="275"/>
        <v>45173</v>
      </c>
      <c r="M3535">
        <f t="shared" si="276"/>
        <v>35154.300003774464</v>
      </c>
      <c r="N3535">
        <f t="shared" si="277"/>
        <v>36899.199990011752</v>
      </c>
      <c r="O3535">
        <f t="shared" si="278"/>
        <v>42529.600012980402</v>
      </c>
      <c r="P3535">
        <f t="shared" si="279"/>
        <v>52892.550008192658</v>
      </c>
    </row>
    <row r="3536" spans="1:16" x14ac:dyDescent="0.4">
      <c r="A3536" s="1">
        <v>2023</v>
      </c>
      <c r="B3536" s="1">
        <v>9</v>
      </c>
      <c r="C3536" s="1">
        <v>5</v>
      </c>
      <c r="D3536" s="1">
        <v>26.89999961853027</v>
      </c>
      <c r="E3536" s="1">
        <v>24.29999923706055</v>
      </c>
      <c r="F3536" s="1">
        <v>25.39999961853027</v>
      </c>
      <c r="G3536" s="1">
        <v>23.60000038146973</v>
      </c>
      <c r="H3536">
        <f>IF(D3536&lt;&gt;"",MAX('DDD Model Calculations'!$D$20-'Weather Data'!D3536,0),MAX('DDD Model Calculations'!$D$20-AVERAGE('Weather Data'!D3535,'Weather Data'!D3537),0))</f>
        <v>0</v>
      </c>
      <c r="I3536">
        <f>IF(E3536&lt;&gt;"",MAX('DDD Model Calculations'!$D$20-'Weather Data'!E3536,0),MAX('DDD Model Calculations'!$D$20-AVERAGE('Weather Data'!E3535,'Weather Data'!E3537),0))</f>
        <v>0</v>
      </c>
      <c r="J3536">
        <f>IF(F3536&lt;&gt;"",MAX('DDD Model Calculations'!$D$20-'Weather Data'!F3536,0),MAX('DDD Model Calculations'!$D$20-AVERAGE('Weather Data'!F3535,'Weather Data'!F3537),0))</f>
        <v>0</v>
      </c>
      <c r="K3536">
        <f>IF(G3536&lt;&gt;"",MAX('DDD Model Calculations'!$D$20-'Weather Data'!G3536,0),MAX('DDD Model Calculations'!$D$20-AVERAGE('Weather Data'!G3535,'Weather Data'!G3537),0))</f>
        <v>0</v>
      </c>
      <c r="L3536" s="2">
        <f t="shared" si="275"/>
        <v>45174</v>
      </c>
      <c r="M3536">
        <f t="shared" si="276"/>
        <v>35154.300003774464</v>
      </c>
      <c r="N3536">
        <f t="shared" si="277"/>
        <v>36899.199990011752</v>
      </c>
      <c r="O3536">
        <f t="shared" si="278"/>
        <v>42529.600012980402</v>
      </c>
      <c r="P3536">
        <f t="shared" si="279"/>
        <v>52892.550008192658</v>
      </c>
    </row>
    <row r="3537" spans="1:16" x14ac:dyDescent="0.4">
      <c r="A3537" s="1">
        <v>2023</v>
      </c>
      <c r="B3537" s="1">
        <v>9</v>
      </c>
      <c r="C3537" s="1">
        <v>6</v>
      </c>
      <c r="D3537" s="1">
        <v>26.89999961853027</v>
      </c>
      <c r="E3537" s="1">
        <v>24.20000076293945</v>
      </c>
      <c r="F3537" s="1">
        <v>25.60000038146973</v>
      </c>
      <c r="G3537" s="1">
        <v>14.5</v>
      </c>
      <c r="H3537">
        <f>IF(D3537&lt;&gt;"",MAX('DDD Model Calculations'!$D$20-'Weather Data'!D3537,0),MAX('DDD Model Calculations'!$D$20-AVERAGE('Weather Data'!D3536,'Weather Data'!D3538),0))</f>
        <v>0</v>
      </c>
      <c r="I3537">
        <f>IF(E3537&lt;&gt;"",MAX('DDD Model Calculations'!$D$20-'Weather Data'!E3537,0),MAX('DDD Model Calculations'!$D$20-AVERAGE('Weather Data'!E3536,'Weather Data'!E3538),0))</f>
        <v>0</v>
      </c>
      <c r="J3537">
        <f>IF(F3537&lt;&gt;"",MAX('DDD Model Calculations'!$D$20-'Weather Data'!F3537,0),MAX('DDD Model Calculations'!$D$20-AVERAGE('Weather Data'!F3536,'Weather Data'!F3538),0))</f>
        <v>0</v>
      </c>
      <c r="K3537">
        <f>IF(G3537&lt;&gt;"",MAX('DDD Model Calculations'!$D$20-'Weather Data'!G3537,0),MAX('DDD Model Calculations'!$D$20-AVERAGE('Weather Data'!G3536,'Weather Data'!G3538),0))</f>
        <v>3.5</v>
      </c>
      <c r="L3537" s="2">
        <f t="shared" si="275"/>
        <v>45175</v>
      </c>
      <c r="M3537">
        <f t="shared" si="276"/>
        <v>35154.300003774464</v>
      </c>
      <c r="N3537">
        <f t="shared" si="277"/>
        <v>36899.199990011752</v>
      </c>
      <c r="O3537">
        <f t="shared" si="278"/>
        <v>42529.600012980402</v>
      </c>
      <c r="P3537">
        <f t="shared" si="279"/>
        <v>52896.050008192658</v>
      </c>
    </row>
    <row r="3538" spans="1:16" x14ac:dyDescent="0.4">
      <c r="A3538" s="1">
        <v>2023</v>
      </c>
      <c r="B3538" s="1">
        <v>9</v>
      </c>
      <c r="C3538" s="1">
        <v>7</v>
      </c>
      <c r="D3538" s="1">
        <v>23</v>
      </c>
      <c r="E3538" s="1">
        <v>20.70000076293945</v>
      </c>
      <c r="F3538" s="1">
        <v>24.70000076293945</v>
      </c>
      <c r="G3538" s="1">
        <v>10</v>
      </c>
      <c r="H3538">
        <f>IF(D3538&lt;&gt;"",MAX('DDD Model Calculations'!$D$20-'Weather Data'!D3538,0),MAX('DDD Model Calculations'!$D$20-AVERAGE('Weather Data'!D3537,'Weather Data'!D3539),0))</f>
        <v>0</v>
      </c>
      <c r="I3538">
        <f>IF(E3538&lt;&gt;"",MAX('DDD Model Calculations'!$D$20-'Weather Data'!E3538,0),MAX('DDD Model Calculations'!$D$20-AVERAGE('Weather Data'!E3537,'Weather Data'!E3539),0))</f>
        <v>0</v>
      </c>
      <c r="J3538">
        <f>IF(F3538&lt;&gt;"",MAX('DDD Model Calculations'!$D$20-'Weather Data'!F3538,0),MAX('DDD Model Calculations'!$D$20-AVERAGE('Weather Data'!F3537,'Weather Data'!F3539),0))</f>
        <v>0</v>
      </c>
      <c r="K3538">
        <f>IF(G3538&lt;&gt;"",MAX('DDD Model Calculations'!$D$20-'Weather Data'!G3538,0),MAX('DDD Model Calculations'!$D$20-AVERAGE('Weather Data'!G3537,'Weather Data'!G3539),0))</f>
        <v>8</v>
      </c>
      <c r="L3538" s="2">
        <f t="shared" si="275"/>
        <v>45176</v>
      </c>
      <c r="M3538">
        <f t="shared" si="276"/>
        <v>35154.300003774464</v>
      </c>
      <c r="N3538">
        <f t="shared" si="277"/>
        <v>36899.199990011752</v>
      </c>
      <c r="O3538">
        <f t="shared" si="278"/>
        <v>42529.600012980402</v>
      </c>
      <c r="P3538">
        <f t="shared" si="279"/>
        <v>52904.050008192658</v>
      </c>
    </row>
    <row r="3539" spans="1:16" x14ac:dyDescent="0.4">
      <c r="A3539" s="1">
        <v>2023</v>
      </c>
      <c r="B3539" s="1">
        <v>9</v>
      </c>
      <c r="C3539" s="1">
        <v>8</v>
      </c>
      <c r="D3539" s="1">
        <v>17.60000038146973</v>
      </c>
      <c r="E3539" s="1">
        <v>16.10000038146973</v>
      </c>
      <c r="F3539" s="1">
        <v>16.70000076293945</v>
      </c>
      <c r="G3539" s="1">
        <v>11.10000038146973</v>
      </c>
      <c r="H3539">
        <f>IF(D3539&lt;&gt;"",MAX('DDD Model Calculations'!$D$20-'Weather Data'!D3539,0),MAX('DDD Model Calculations'!$D$20-AVERAGE('Weather Data'!D3538,'Weather Data'!D3540),0))</f>
        <v>0.39999961853026988</v>
      </c>
      <c r="I3539">
        <f>IF(E3539&lt;&gt;"",MAX('DDD Model Calculations'!$D$20-'Weather Data'!E3539,0),MAX('DDD Model Calculations'!$D$20-AVERAGE('Weather Data'!E3538,'Weather Data'!E3540),0))</f>
        <v>1.8999996185302699</v>
      </c>
      <c r="J3539">
        <f>IF(F3539&lt;&gt;"",MAX('DDD Model Calculations'!$D$20-'Weather Data'!F3539,0),MAX('DDD Model Calculations'!$D$20-AVERAGE('Weather Data'!F3538,'Weather Data'!F3540),0))</f>
        <v>1.2999992370605504</v>
      </c>
      <c r="K3539">
        <f>IF(G3539&lt;&gt;"",MAX('DDD Model Calculations'!$D$20-'Weather Data'!G3539,0),MAX('DDD Model Calculations'!$D$20-AVERAGE('Weather Data'!G3538,'Weather Data'!G3540),0))</f>
        <v>6.8999996185302699</v>
      </c>
      <c r="L3539" s="2">
        <f t="shared" si="275"/>
        <v>45177</v>
      </c>
      <c r="M3539">
        <f t="shared" si="276"/>
        <v>35154.700003392994</v>
      </c>
      <c r="N3539">
        <f t="shared" si="277"/>
        <v>36901.099989630282</v>
      </c>
      <c r="O3539">
        <f t="shared" si="278"/>
        <v>42530.900012217462</v>
      </c>
      <c r="P3539">
        <f t="shared" si="279"/>
        <v>52910.950007811189</v>
      </c>
    </row>
    <row r="3540" spans="1:16" x14ac:dyDescent="0.4">
      <c r="A3540" s="1">
        <v>2023</v>
      </c>
      <c r="B3540" s="1">
        <v>9</v>
      </c>
      <c r="C3540" s="1">
        <v>9</v>
      </c>
      <c r="D3540" s="1">
        <v>17.79999923706055</v>
      </c>
      <c r="E3540" s="1">
        <v>16.5</v>
      </c>
      <c r="F3540" s="1">
        <v>16.20000076293945</v>
      </c>
      <c r="G3540" s="1">
        <v>11.89999961853027</v>
      </c>
      <c r="H3540">
        <f>IF(D3540&lt;&gt;"",MAX('DDD Model Calculations'!$D$20-'Weather Data'!D3540,0),MAX('DDD Model Calculations'!$D$20-AVERAGE('Weather Data'!D3539,'Weather Data'!D3541),0))</f>
        <v>0.20000076293944957</v>
      </c>
      <c r="I3540">
        <f>IF(E3540&lt;&gt;"",MAX('DDD Model Calculations'!$D$20-'Weather Data'!E3540,0),MAX('DDD Model Calculations'!$D$20-AVERAGE('Weather Data'!E3539,'Weather Data'!E3541),0))</f>
        <v>1.5</v>
      </c>
      <c r="J3540">
        <f>IF(F3540&lt;&gt;"",MAX('DDD Model Calculations'!$D$20-'Weather Data'!F3540,0),MAX('DDD Model Calculations'!$D$20-AVERAGE('Weather Data'!F3539,'Weather Data'!F3541),0))</f>
        <v>1.7999992370605504</v>
      </c>
      <c r="K3540">
        <f>IF(G3540&lt;&gt;"",MAX('DDD Model Calculations'!$D$20-'Weather Data'!G3540,0),MAX('DDD Model Calculations'!$D$20-AVERAGE('Weather Data'!G3539,'Weather Data'!G3541),0))</f>
        <v>6.1000003814697301</v>
      </c>
      <c r="L3540" s="2">
        <f t="shared" si="275"/>
        <v>45178</v>
      </c>
      <c r="M3540">
        <f t="shared" si="276"/>
        <v>35154.900004155934</v>
      </c>
      <c r="N3540">
        <f t="shared" si="277"/>
        <v>36902.599989630282</v>
      </c>
      <c r="O3540">
        <f t="shared" si="278"/>
        <v>42532.700011454523</v>
      </c>
      <c r="P3540">
        <f t="shared" si="279"/>
        <v>52917.050008192658</v>
      </c>
    </row>
    <row r="3541" spans="1:16" x14ac:dyDescent="0.4">
      <c r="A3541" s="1">
        <v>2023</v>
      </c>
      <c r="B3541" s="1">
        <v>9</v>
      </c>
      <c r="C3541" s="1">
        <v>10</v>
      </c>
      <c r="D3541" s="1">
        <v>20.10000038146973</v>
      </c>
      <c r="E3541" s="1">
        <v>18</v>
      </c>
      <c r="F3541" s="1">
        <v>16.89999961853027</v>
      </c>
      <c r="G3541" s="1">
        <v>14.30000019073486</v>
      </c>
      <c r="H3541">
        <f>IF(D3541&lt;&gt;"",MAX('DDD Model Calculations'!$D$20-'Weather Data'!D3541,0),MAX('DDD Model Calculations'!$D$20-AVERAGE('Weather Data'!D3540,'Weather Data'!D3542),0))</f>
        <v>0</v>
      </c>
      <c r="I3541">
        <f>IF(E3541&lt;&gt;"",MAX('DDD Model Calculations'!$D$20-'Weather Data'!E3541,0),MAX('DDD Model Calculations'!$D$20-AVERAGE('Weather Data'!E3540,'Weather Data'!E3542),0))</f>
        <v>0</v>
      </c>
      <c r="J3541">
        <f>IF(F3541&lt;&gt;"",MAX('DDD Model Calculations'!$D$20-'Weather Data'!F3541,0),MAX('DDD Model Calculations'!$D$20-AVERAGE('Weather Data'!F3540,'Weather Data'!F3542),0))</f>
        <v>1.1000003814697301</v>
      </c>
      <c r="K3541">
        <f>IF(G3541&lt;&gt;"",MAX('DDD Model Calculations'!$D$20-'Weather Data'!G3541,0),MAX('DDD Model Calculations'!$D$20-AVERAGE('Weather Data'!G3540,'Weather Data'!G3542),0))</f>
        <v>3.6999998092651403</v>
      </c>
      <c r="L3541" s="2">
        <f t="shared" si="275"/>
        <v>45179</v>
      </c>
      <c r="M3541">
        <f t="shared" si="276"/>
        <v>35154.900004155934</v>
      </c>
      <c r="N3541">
        <f t="shared" si="277"/>
        <v>36902.599989630282</v>
      </c>
      <c r="O3541">
        <f t="shared" si="278"/>
        <v>42533.800011835992</v>
      </c>
      <c r="P3541">
        <f t="shared" si="279"/>
        <v>52920.750008001924</v>
      </c>
    </row>
    <row r="3542" spans="1:16" x14ac:dyDescent="0.4">
      <c r="A3542" s="1">
        <v>2023</v>
      </c>
      <c r="B3542" s="1">
        <v>9</v>
      </c>
      <c r="C3542" s="1">
        <v>11</v>
      </c>
      <c r="D3542" s="1">
        <v>20.10000038146973</v>
      </c>
      <c r="E3542" s="1">
        <v>18.79999923706055</v>
      </c>
      <c r="F3542" s="1">
        <v>18.10000038146973</v>
      </c>
      <c r="G3542" s="1">
        <v>10.89999961853027</v>
      </c>
      <c r="H3542">
        <f>IF(D3542&lt;&gt;"",MAX('DDD Model Calculations'!$D$20-'Weather Data'!D3542,0),MAX('DDD Model Calculations'!$D$20-AVERAGE('Weather Data'!D3541,'Weather Data'!D3543),0))</f>
        <v>0</v>
      </c>
      <c r="I3542">
        <f>IF(E3542&lt;&gt;"",MAX('DDD Model Calculations'!$D$20-'Weather Data'!E3542,0),MAX('DDD Model Calculations'!$D$20-AVERAGE('Weather Data'!E3541,'Weather Data'!E3543),0))</f>
        <v>0</v>
      </c>
      <c r="J3542">
        <f>IF(F3542&lt;&gt;"",MAX('DDD Model Calculations'!$D$20-'Weather Data'!F3542,0),MAX('DDD Model Calculations'!$D$20-AVERAGE('Weather Data'!F3541,'Weather Data'!F3543),0))</f>
        <v>0</v>
      </c>
      <c r="K3542">
        <f>IF(G3542&lt;&gt;"",MAX('DDD Model Calculations'!$D$20-'Weather Data'!G3542,0),MAX('DDD Model Calculations'!$D$20-AVERAGE('Weather Data'!G3541,'Weather Data'!G3543),0))</f>
        <v>7.1000003814697301</v>
      </c>
      <c r="L3542" s="2">
        <f t="shared" si="275"/>
        <v>45180</v>
      </c>
      <c r="M3542">
        <f t="shared" si="276"/>
        <v>35154.900004155934</v>
      </c>
      <c r="N3542">
        <f t="shared" si="277"/>
        <v>36902.599989630282</v>
      </c>
      <c r="O3542">
        <f t="shared" si="278"/>
        <v>42533.800011835992</v>
      </c>
      <c r="P3542">
        <f t="shared" si="279"/>
        <v>52927.850008383393</v>
      </c>
    </row>
    <row r="3543" spans="1:16" x14ac:dyDescent="0.4">
      <c r="A3543" s="1">
        <v>2023</v>
      </c>
      <c r="B3543" s="1">
        <v>9</v>
      </c>
      <c r="C3543" s="1">
        <v>12</v>
      </c>
      <c r="D3543" s="1">
        <v>19.60000038146973</v>
      </c>
      <c r="E3543" s="1">
        <v>16.70000076293945</v>
      </c>
      <c r="F3543" s="1">
        <v>15.89999961853027</v>
      </c>
      <c r="G3543" s="1">
        <v>9</v>
      </c>
      <c r="H3543">
        <f>IF(D3543&lt;&gt;"",MAX('DDD Model Calculations'!$D$20-'Weather Data'!D3543,0),MAX('DDD Model Calculations'!$D$20-AVERAGE('Weather Data'!D3542,'Weather Data'!D3544),0))</f>
        <v>0</v>
      </c>
      <c r="I3543">
        <f>IF(E3543&lt;&gt;"",MAX('DDD Model Calculations'!$D$20-'Weather Data'!E3543,0),MAX('DDD Model Calculations'!$D$20-AVERAGE('Weather Data'!E3542,'Weather Data'!E3544),0))</f>
        <v>1.2999992370605504</v>
      </c>
      <c r="J3543">
        <f>IF(F3543&lt;&gt;"",MAX('DDD Model Calculations'!$D$20-'Weather Data'!F3543,0),MAX('DDD Model Calculations'!$D$20-AVERAGE('Weather Data'!F3542,'Weather Data'!F3544),0))</f>
        <v>2.1000003814697301</v>
      </c>
      <c r="K3543">
        <f>IF(G3543&lt;&gt;"",MAX('DDD Model Calculations'!$D$20-'Weather Data'!G3543,0),MAX('DDD Model Calculations'!$D$20-AVERAGE('Weather Data'!G3542,'Weather Data'!G3544),0))</f>
        <v>9</v>
      </c>
      <c r="L3543" s="2">
        <f t="shared" si="275"/>
        <v>45181</v>
      </c>
      <c r="M3543">
        <f t="shared" si="276"/>
        <v>35154.900004155934</v>
      </c>
      <c r="N3543">
        <f t="shared" si="277"/>
        <v>36903.899988867342</v>
      </c>
      <c r="O3543">
        <f t="shared" si="278"/>
        <v>42535.900012217462</v>
      </c>
      <c r="P3543">
        <f t="shared" si="279"/>
        <v>52936.850008383393</v>
      </c>
    </row>
    <row r="3544" spans="1:16" x14ac:dyDescent="0.4">
      <c r="A3544" s="1">
        <v>2023</v>
      </c>
      <c r="B3544" s="1">
        <v>9</v>
      </c>
      <c r="C3544" s="1">
        <v>13</v>
      </c>
      <c r="D3544" s="1">
        <v>14.89999961853027</v>
      </c>
      <c r="E3544" s="1">
        <v>13.30000019073486</v>
      </c>
      <c r="F3544" s="1">
        <v>16.20000076293945</v>
      </c>
      <c r="G3544" s="1">
        <v>10.10000038146973</v>
      </c>
      <c r="H3544">
        <f>IF(D3544&lt;&gt;"",MAX('DDD Model Calculations'!$D$20-'Weather Data'!D3544,0),MAX('DDD Model Calculations'!$D$20-AVERAGE('Weather Data'!D3543,'Weather Data'!D3545),0))</f>
        <v>3.1000003814697301</v>
      </c>
      <c r="I3544">
        <f>IF(E3544&lt;&gt;"",MAX('DDD Model Calculations'!$D$20-'Weather Data'!E3544,0),MAX('DDD Model Calculations'!$D$20-AVERAGE('Weather Data'!E3543,'Weather Data'!E3545),0))</f>
        <v>4.6999998092651403</v>
      </c>
      <c r="J3544">
        <f>IF(F3544&lt;&gt;"",MAX('DDD Model Calculations'!$D$20-'Weather Data'!F3544,0),MAX('DDD Model Calculations'!$D$20-AVERAGE('Weather Data'!F3543,'Weather Data'!F3545),0))</f>
        <v>1.7999992370605504</v>
      </c>
      <c r="K3544">
        <f>IF(G3544&lt;&gt;"",MAX('DDD Model Calculations'!$D$20-'Weather Data'!G3544,0),MAX('DDD Model Calculations'!$D$20-AVERAGE('Weather Data'!G3543,'Weather Data'!G3545),0))</f>
        <v>7.8999996185302699</v>
      </c>
      <c r="L3544" s="2">
        <f t="shared" si="275"/>
        <v>45182</v>
      </c>
      <c r="M3544">
        <f t="shared" si="276"/>
        <v>35158.000004537404</v>
      </c>
      <c r="N3544">
        <f t="shared" si="277"/>
        <v>36908.599988676608</v>
      </c>
      <c r="O3544">
        <f t="shared" si="278"/>
        <v>42537.700011454523</v>
      </c>
      <c r="P3544">
        <f t="shared" si="279"/>
        <v>52944.750008001924</v>
      </c>
    </row>
    <row r="3545" spans="1:16" x14ac:dyDescent="0.4">
      <c r="A3545" s="1">
        <v>2023</v>
      </c>
      <c r="B3545" s="1">
        <v>9</v>
      </c>
      <c r="C3545" s="1">
        <v>14</v>
      </c>
      <c r="D3545" s="1">
        <v>14.89999961853027</v>
      </c>
      <c r="E3545" s="1">
        <v>13</v>
      </c>
      <c r="F3545" s="1">
        <v>12</v>
      </c>
      <c r="G3545" s="1">
        <v>9.8999996185302734</v>
      </c>
      <c r="H3545">
        <f>IF(D3545&lt;&gt;"",MAX('DDD Model Calculations'!$D$20-'Weather Data'!D3545,0),MAX('DDD Model Calculations'!$D$20-AVERAGE('Weather Data'!D3544,'Weather Data'!D3546),0))</f>
        <v>3.1000003814697301</v>
      </c>
      <c r="I3545">
        <f>IF(E3545&lt;&gt;"",MAX('DDD Model Calculations'!$D$20-'Weather Data'!E3545,0),MAX('DDD Model Calculations'!$D$20-AVERAGE('Weather Data'!E3544,'Weather Data'!E3546),0))</f>
        <v>5</v>
      </c>
      <c r="J3545">
        <f>IF(F3545&lt;&gt;"",MAX('DDD Model Calculations'!$D$20-'Weather Data'!F3545,0),MAX('DDD Model Calculations'!$D$20-AVERAGE('Weather Data'!F3544,'Weather Data'!F3546),0))</f>
        <v>6</v>
      </c>
      <c r="K3545">
        <f>IF(G3545&lt;&gt;"",MAX('DDD Model Calculations'!$D$20-'Weather Data'!G3545,0),MAX('DDD Model Calculations'!$D$20-AVERAGE('Weather Data'!G3544,'Weather Data'!G3546),0))</f>
        <v>8.1000003814697266</v>
      </c>
      <c r="L3545" s="2">
        <f t="shared" si="275"/>
        <v>45183</v>
      </c>
      <c r="M3545">
        <f t="shared" si="276"/>
        <v>35161.100004918873</v>
      </c>
      <c r="N3545">
        <f t="shared" si="277"/>
        <v>36913.599988676608</v>
      </c>
      <c r="O3545">
        <f t="shared" si="278"/>
        <v>42543.700011454523</v>
      </c>
      <c r="P3545">
        <f t="shared" si="279"/>
        <v>52952.850008383393</v>
      </c>
    </row>
    <row r="3546" spans="1:16" x14ac:dyDescent="0.4">
      <c r="A3546" s="1">
        <v>2023</v>
      </c>
      <c r="B3546" s="1">
        <v>9</v>
      </c>
      <c r="C3546" s="1">
        <v>15</v>
      </c>
      <c r="D3546" s="1">
        <v>14.60000038146973</v>
      </c>
      <c r="E3546" s="1">
        <v>12.89999961853027</v>
      </c>
      <c r="F3546" s="1">
        <v>14</v>
      </c>
      <c r="G3546" s="1">
        <v>15.89999961853027</v>
      </c>
      <c r="H3546">
        <f>IF(D3546&lt;&gt;"",MAX('DDD Model Calculations'!$D$20-'Weather Data'!D3546,0),MAX('DDD Model Calculations'!$D$20-AVERAGE('Weather Data'!D3545,'Weather Data'!D3547),0))</f>
        <v>3.3999996185302699</v>
      </c>
      <c r="I3546">
        <f>IF(E3546&lt;&gt;"",MAX('DDD Model Calculations'!$D$20-'Weather Data'!E3546,0),MAX('DDD Model Calculations'!$D$20-AVERAGE('Weather Data'!E3545,'Weather Data'!E3547),0))</f>
        <v>5.1000003814697301</v>
      </c>
      <c r="J3546">
        <f>IF(F3546&lt;&gt;"",MAX('DDD Model Calculations'!$D$20-'Weather Data'!F3546,0),MAX('DDD Model Calculations'!$D$20-AVERAGE('Weather Data'!F3545,'Weather Data'!F3547),0))</f>
        <v>4</v>
      </c>
      <c r="K3546">
        <f>IF(G3546&lt;&gt;"",MAX('DDD Model Calculations'!$D$20-'Weather Data'!G3546,0),MAX('DDD Model Calculations'!$D$20-AVERAGE('Weather Data'!G3545,'Weather Data'!G3547),0))</f>
        <v>2.1000003814697301</v>
      </c>
      <c r="L3546" s="2">
        <f t="shared" si="275"/>
        <v>45184</v>
      </c>
      <c r="M3546">
        <f t="shared" si="276"/>
        <v>35164.500004537404</v>
      </c>
      <c r="N3546">
        <f t="shared" si="277"/>
        <v>36918.699989058077</v>
      </c>
      <c r="O3546">
        <f t="shared" si="278"/>
        <v>42547.700011454523</v>
      </c>
      <c r="P3546">
        <f t="shared" si="279"/>
        <v>52954.950008764863</v>
      </c>
    </row>
    <row r="3547" spans="1:16" x14ac:dyDescent="0.4">
      <c r="A3547" s="1">
        <v>2023</v>
      </c>
      <c r="B3547" s="1">
        <v>9</v>
      </c>
      <c r="C3547" s="1">
        <v>16</v>
      </c>
      <c r="D3547" s="1">
        <v>17.10000038146973</v>
      </c>
      <c r="E3547" s="1">
        <v>13.5</v>
      </c>
      <c r="F3547" s="1">
        <v>15.30000019073486</v>
      </c>
      <c r="G3547" s="1">
        <v>13.19999980926514</v>
      </c>
      <c r="H3547">
        <f>IF(D3547&lt;&gt;"",MAX('DDD Model Calculations'!$D$20-'Weather Data'!D3547,0),MAX('DDD Model Calculations'!$D$20-AVERAGE('Weather Data'!D3546,'Weather Data'!D3548),0))</f>
        <v>0.89999961853026988</v>
      </c>
      <c r="I3547">
        <f>IF(E3547&lt;&gt;"",MAX('DDD Model Calculations'!$D$20-'Weather Data'!E3547,0),MAX('DDD Model Calculations'!$D$20-AVERAGE('Weather Data'!E3546,'Weather Data'!E3548),0))</f>
        <v>4.5</v>
      </c>
      <c r="J3547">
        <f>IF(F3547&lt;&gt;"",MAX('DDD Model Calculations'!$D$20-'Weather Data'!F3547,0),MAX('DDD Model Calculations'!$D$20-AVERAGE('Weather Data'!F3546,'Weather Data'!F3548),0))</f>
        <v>2.6999998092651403</v>
      </c>
      <c r="K3547">
        <f>IF(G3547&lt;&gt;"",MAX('DDD Model Calculations'!$D$20-'Weather Data'!G3547,0),MAX('DDD Model Calculations'!$D$20-AVERAGE('Weather Data'!G3546,'Weather Data'!G3548),0))</f>
        <v>4.8000001907348597</v>
      </c>
      <c r="L3547" s="2">
        <f t="shared" si="275"/>
        <v>45185</v>
      </c>
      <c r="M3547">
        <f t="shared" si="276"/>
        <v>35165.400004155934</v>
      </c>
      <c r="N3547">
        <f t="shared" si="277"/>
        <v>36923.199989058077</v>
      </c>
      <c r="O3547">
        <f t="shared" si="278"/>
        <v>42550.400011263788</v>
      </c>
      <c r="P3547">
        <f t="shared" si="279"/>
        <v>52959.750008955598</v>
      </c>
    </row>
    <row r="3548" spans="1:16" x14ac:dyDescent="0.4">
      <c r="A3548" s="1">
        <v>2023</v>
      </c>
      <c r="B3548" s="1">
        <v>9</v>
      </c>
      <c r="C3548" s="1">
        <v>17</v>
      </c>
      <c r="D3548" s="1">
        <v>18.79999923706055</v>
      </c>
      <c r="E3548" s="1">
        <v>17.29999923706055</v>
      </c>
      <c r="F3548" s="1">
        <v>16.79999923706055</v>
      </c>
      <c r="G3548" s="1">
        <v>9.8000001907348633</v>
      </c>
      <c r="H3548">
        <f>IF(D3548&lt;&gt;"",MAX('DDD Model Calculations'!$D$20-'Weather Data'!D3548,0),MAX('DDD Model Calculations'!$D$20-AVERAGE('Weather Data'!D3547,'Weather Data'!D3549),0))</f>
        <v>0</v>
      </c>
      <c r="I3548">
        <f>IF(E3548&lt;&gt;"",MAX('DDD Model Calculations'!$D$20-'Weather Data'!E3548,0),MAX('DDD Model Calculations'!$D$20-AVERAGE('Weather Data'!E3547,'Weather Data'!E3549),0))</f>
        <v>0.70000076293944957</v>
      </c>
      <c r="J3548">
        <f>IF(F3548&lt;&gt;"",MAX('DDD Model Calculations'!$D$20-'Weather Data'!F3548,0),MAX('DDD Model Calculations'!$D$20-AVERAGE('Weather Data'!F3547,'Weather Data'!F3549),0))</f>
        <v>1.2000007629394496</v>
      </c>
      <c r="K3548">
        <f>IF(G3548&lt;&gt;"",MAX('DDD Model Calculations'!$D$20-'Weather Data'!G3548,0),MAX('DDD Model Calculations'!$D$20-AVERAGE('Weather Data'!G3547,'Weather Data'!G3549),0))</f>
        <v>8.1999998092651367</v>
      </c>
      <c r="L3548" s="2">
        <f t="shared" si="275"/>
        <v>45186</v>
      </c>
      <c r="M3548">
        <f t="shared" si="276"/>
        <v>35165.400004155934</v>
      </c>
      <c r="N3548">
        <f t="shared" si="277"/>
        <v>36923.899989821017</v>
      </c>
      <c r="O3548">
        <f t="shared" si="278"/>
        <v>42551.600012026727</v>
      </c>
      <c r="P3548">
        <f t="shared" si="279"/>
        <v>52967.950008764863</v>
      </c>
    </row>
    <row r="3549" spans="1:16" x14ac:dyDescent="0.4">
      <c r="A3549" s="1">
        <v>2023</v>
      </c>
      <c r="B3549" s="1">
        <v>9</v>
      </c>
      <c r="C3549" s="1">
        <v>18</v>
      </c>
      <c r="D3549" s="1">
        <v>16.70000076293945</v>
      </c>
      <c r="E3549" s="1">
        <v>14.19999980926514</v>
      </c>
      <c r="F3549" s="1">
        <v>16.20000076293945</v>
      </c>
      <c r="G3549" s="1">
        <v>9.6999998092651367</v>
      </c>
      <c r="H3549">
        <f>IF(D3549&lt;&gt;"",MAX('DDD Model Calculations'!$D$20-'Weather Data'!D3549,0),MAX('DDD Model Calculations'!$D$20-AVERAGE('Weather Data'!D3548,'Weather Data'!D3550),0))</f>
        <v>1.2999992370605504</v>
      </c>
      <c r="I3549">
        <f>IF(E3549&lt;&gt;"",MAX('DDD Model Calculations'!$D$20-'Weather Data'!E3549,0),MAX('DDD Model Calculations'!$D$20-AVERAGE('Weather Data'!E3548,'Weather Data'!E3550),0))</f>
        <v>3.8000001907348597</v>
      </c>
      <c r="J3549">
        <f>IF(F3549&lt;&gt;"",MAX('DDD Model Calculations'!$D$20-'Weather Data'!F3549,0),MAX('DDD Model Calculations'!$D$20-AVERAGE('Weather Data'!F3548,'Weather Data'!F3550),0))</f>
        <v>1.7999992370605504</v>
      </c>
      <c r="K3549">
        <f>IF(G3549&lt;&gt;"",MAX('DDD Model Calculations'!$D$20-'Weather Data'!G3549,0),MAX('DDD Model Calculations'!$D$20-AVERAGE('Weather Data'!G3548,'Weather Data'!G3550),0))</f>
        <v>8.3000001907348633</v>
      </c>
      <c r="L3549" s="2">
        <f t="shared" si="275"/>
        <v>45187</v>
      </c>
      <c r="M3549">
        <f t="shared" si="276"/>
        <v>35166.700003392994</v>
      </c>
      <c r="N3549">
        <f t="shared" si="277"/>
        <v>36927.699990011752</v>
      </c>
      <c r="O3549">
        <f t="shared" si="278"/>
        <v>42553.400011263788</v>
      </c>
      <c r="P3549">
        <f t="shared" si="279"/>
        <v>52976.250008955598</v>
      </c>
    </row>
    <row r="3550" spans="1:16" x14ac:dyDescent="0.4">
      <c r="A3550" s="1">
        <v>2023</v>
      </c>
      <c r="B3550" s="1">
        <v>9</v>
      </c>
      <c r="C3550" s="1">
        <v>19</v>
      </c>
      <c r="D3550" s="1">
        <v>15.19999980926514</v>
      </c>
      <c r="E3550" s="1">
        <v>13.10000038146973</v>
      </c>
      <c r="F3550" s="1">
        <v>14.5</v>
      </c>
      <c r="G3550" s="1">
        <v>10.5</v>
      </c>
      <c r="H3550">
        <f>IF(D3550&lt;&gt;"",MAX('DDD Model Calculations'!$D$20-'Weather Data'!D3550,0),MAX('DDD Model Calculations'!$D$20-AVERAGE('Weather Data'!D3549,'Weather Data'!D3551),0))</f>
        <v>2.8000001907348597</v>
      </c>
      <c r="I3550">
        <f>IF(E3550&lt;&gt;"",MAX('DDD Model Calculations'!$D$20-'Weather Data'!E3550,0),MAX('DDD Model Calculations'!$D$20-AVERAGE('Weather Data'!E3549,'Weather Data'!E3551),0))</f>
        <v>4.8999996185302699</v>
      </c>
      <c r="J3550">
        <f>IF(F3550&lt;&gt;"",MAX('DDD Model Calculations'!$D$20-'Weather Data'!F3550,0),MAX('DDD Model Calculations'!$D$20-AVERAGE('Weather Data'!F3549,'Weather Data'!F3551),0))</f>
        <v>3.5</v>
      </c>
      <c r="K3550">
        <f>IF(G3550&lt;&gt;"",MAX('DDD Model Calculations'!$D$20-'Weather Data'!G3550,0),MAX('DDD Model Calculations'!$D$20-AVERAGE('Weather Data'!G3549,'Weather Data'!G3551),0))</f>
        <v>7.5</v>
      </c>
      <c r="L3550" s="2">
        <f t="shared" si="275"/>
        <v>45188</v>
      </c>
      <c r="M3550">
        <f t="shared" si="276"/>
        <v>35169.500003583729</v>
      </c>
      <c r="N3550">
        <f t="shared" si="277"/>
        <v>36932.599989630282</v>
      </c>
      <c r="O3550">
        <f t="shared" si="278"/>
        <v>42556.900011263788</v>
      </c>
      <c r="P3550">
        <f t="shared" si="279"/>
        <v>52983.750008955598</v>
      </c>
    </row>
    <row r="3551" spans="1:16" x14ac:dyDescent="0.4">
      <c r="A3551" s="1">
        <v>2023</v>
      </c>
      <c r="B3551" s="1">
        <v>9</v>
      </c>
      <c r="C3551" s="1">
        <v>20</v>
      </c>
      <c r="D3551" s="1">
        <v>14.10000038146973</v>
      </c>
      <c r="E3551" s="1">
        <v>13.80000019073486</v>
      </c>
      <c r="F3551" s="1">
        <v>12.39999961853027</v>
      </c>
      <c r="G3551" s="1">
        <v>16.39999961853027</v>
      </c>
      <c r="H3551">
        <f>IF(D3551&lt;&gt;"",MAX('DDD Model Calculations'!$D$20-'Weather Data'!D3551,0),MAX('DDD Model Calculations'!$D$20-AVERAGE('Weather Data'!D3550,'Weather Data'!D3552),0))</f>
        <v>3.8999996185302699</v>
      </c>
      <c r="I3551">
        <f>IF(E3551&lt;&gt;"",MAX('DDD Model Calculations'!$D$20-'Weather Data'!E3551,0),MAX('DDD Model Calculations'!$D$20-AVERAGE('Weather Data'!E3550,'Weather Data'!E3552),0))</f>
        <v>4.1999998092651403</v>
      </c>
      <c r="J3551">
        <f>IF(F3551&lt;&gt;"",MAX('DDD Model Calculations'!$D$20-'Weather Data'!F3551,0),MAX('DDD Model Calculations'!$D$20-AVERAGE('Weather Data'!F3550,'Weather Data'!F3552),0))</f>
        <v>5.6000003814697301</v>
      </c>
      <c r="K3551">
        <f>IF(G3551&lt;&gt;"",MAX('DDD Model Calculations'!$D$20-'Weather Data'!G3551,0),MAX('DDD Model Calculations'!$D$20-AVERAGE('Weather Data'!G3550,'Weather Data'!G3552),0))</f>
        <v>1.6000003814697301</v>
      </c>
      <c r="L3551" s="2">
        <f t="shared" si="275"/>
        <v>45189</v>
      </c>
      <c r="M3551">
        <f t="shared" si="276"/>
        <v>35173.40000320226</v>
      </c>
      <c r="N3551">
        <f t="shared" si="277"/>
        <v>36936.799989439547</v>
      </c>
      <c r="O3551">
        <f t="shared" si="278"/>
        <v>42562.500011645257</v>
      </c>
      <c r="P3551">
        <f t="shared" si="279"/>
        <v>52985.350009337068</v>
      </c>
    </row>
    <row r="3552" spans="1:16" x14ac:dyDescent="0.4">
      <c r="A3552" s="1">
        <v>2023</v>
      </c>
      <c r="B3552" s="1">
        <v>9</v>
      </c>
      <c r="C3552" s="1">
        <v>21</v>
      </c>
      <c r="D3552" s="1">
        <v>17.79999923706055</v>
      </c>
      <c r="E3552" s="1">
        <v>19.10000038146973</v>
      </c>
      <c r="F3552" s="1">
        <v>13.30000019073486</v>
      </c>
      <c r="G3552" s="1">
        <v>19.60000038146973</v>
      </c>
      <c r="H3552">
        <f>IF(D3552&lt;&gt;"",MAX('DDD Model Calculations'!$D$20-'Weather Data'!D3552,0),MAX('DDD Model Calculations'!$D$20-AVERAGE('Weather Data'!D3551,'Weather Data'!D3553),0))</f>
        <v>0.20000076293944957</v>
      </c>
      <c r="I3552">
        <f>IF(E3552&lt;&gt;"",MAX('DDD Model Calculations'!$D$20-'Weather Data'!E3552,0),MAX('DDD Model Calculations'!$D$20-AVERAGE('Weather Data'!E3551,'Weather Data'!E3553),0))</f>
        <v>0</v>
      </c>
      <c r="J3552">
        <f>IF(F3552&lt;&gt;"",MAX('DDD Model Calculations'!$D$20-'Weather Data'!F3552,0),MAX('DDD Model Calculations'!$D$20-AVERAGE('Weather Data'!F3551,'Weather Data'!F3553),0))</f>
        <v>4.6999998092651403</v>
      </c>
      <c r="K3552">
        <f>IF(G3552&lt;&gt;"",MAX('DDD Model Calculations'!$D$20-'Weather Data'!G3552,0),MAX('DDD Model Calculations'!$D$20-AVERAGE('Weather Data'!G3551,'Weather Data'!G3553),0))</f>
        <v>0</v>
      </c>
      <c r="L3552" s="2">
        <f t="shared" si="275"/>
        <v>45190</v>
      </c>
      <c r="M3552">
        <f t="shared" si="276"/>
        <v>35173.600003965199</v>
      </c>
      <c r="N3552">
        <f t="shared" si="277"/>
        <v>36936.799989439547</v>
      </c>
      <c r="O3552">
        <f t="shared" si="278"/>
        <v>42567.200011454523</v>
      </c>
      <c r="P3552">
        <f t="shared" si="279"/>
        <v>52985.350009337068</v>
      </c>
    </row>
    <row r="3553" spans="1:16" x14ac:dyDescent="0.4">
      <c r="A3553" s="1">
        <v>2023</v>
      </c>
      <c r="B3553" s="1">
        <v>9</v>
      </c>
      <c r="C3553" s="1">
        <v>22</v>
      </c>
      <c r="D3553" s="1">
        <v>17.70000076293945</v>
      </c>
      <c r="E3553" s="1">
        <v>18</v>
      </c>
      <c r="F3553" s="1">
        <v>14.30000019073486</v>
      </c>
      <c r="G3553" s="1">
        <v>15.89999961853027</v>
      </c>
      <c r="H3553">
        <f>IF(D3553&lt;&gt;"",MAX('DDD Model Calculations'!$D$20-'Weather Data'!D3553,0),MAX('DDD Model Calculations'!$D$20-AVERAGE('Weather Data'!D3552,'Weather Data'!D3554),0))</f>
        <v>0.29999923706055043</v>
      </c>
      <c r="I3553">
        <f>IF(E3553&lt;&gt;"",MAX('DDD Model Calculations'!$D$20-'Weather Data'!E3553,0),MAX('DDD Model Calculations'!$D$20-AVERAGE('Weather Data'!E3552,'Weather Data'!E3554),0))</f>
        <v>0</v>
      </c>
      <c r="J3553">
        <f>IF(F3553&lt;&gt;"",MAX('DDD Model Calculations'!$D$20-'Weather Data'!F3553,0),MAX('DDD Model Calculations'!$D$20-AVERAGE('Weather Data'!F3552,'Weather Data'!F3554),0))</f>
        <v>3.6999998092651403</v>
      </c>
      <c r="K3553">
        <f>IF(G3553&lt;&gt;"",MAX('DDD Model Calculations'!$D$20-'Weather Data'!G3553,0),MAX('DDD Model Calculations'!$D$20-AVERAGE('Weather Data'!G3552,'Weather Data'!G3554),0))</f>
        <v>2.1000003814697301</v>
      </c>
      <c r="L3553" s="2">
        <f t="shared" si="275"/>
        <v>45191</v>
      </c>
      <c r="M3553">
        <f t="shared" si="276"/>
        <v>35173.90000320226</v>
      </c>
      <c r="N3553">
        <f t="shared" si="277"/>
        <v>36936.799989439547</v>
      </c>
      <c r="O3553">
        <f t="shared" si="278"/>
        <v>42570.900011263788</v>
      </c>
      <c r="P3553">
        <f t="shared" si="279"/>
        <v>52987.450009718537</v>
      </c>
    </row>
    <row r="3554" spans="1:16" x14ac:dyDescent="0.4">
      <c r="A3554" s="1">
        <v>2023</v>
      </c>
      <c r="B3554" s="1">
        <v>9</v>
      </c>
      <c r="C3554" s="1">
        <v>23</v>
      </c>
      <c r="D3554" s="1">
        <v>17.10000038146973</v>
      </c>
      <c r="E3554" s="1">
        <v>15.80000019073486</v>
      </c>
      <c r="F3554" s="1">
        <v>15.39999961853027</v>
      </c>
      <c r="G3554" s="1">
        <v>17.10000038146973</v>
      </c>
      <c r="H3554">
        <f>IF(D3554&lt;&gt;"",MAX('DDD Model Calculations'!$D$20-'Weather Data'!D3554,0),MAX('DDD Model Calculations'!$D$20-AVERAGE('Weather Data'!D3553,'Weather Data'!D3555),0))</f>
        <v>0.89999961853026988</v>
      </c>
      <c r="I3554">
        <f>IF(E3554&lt;&gt;"",MAX('DDD Model Calculations'!$D$20-'Weather Data'!E3554,0),MAX('DDD Model Calculations'!$D$20-AVERAGE('Weather Data'!E3553,'Weather Data'!E3555),0))</f>
        <v>2.1999998092651403</v>
      </c>
      <c r="J3554">
        <f>IF(F3554&lt;&gt;"",MAX('DDD Model Calculations'!$D$20-'Weather Data'!F3554,0),MAX('DDD Model Calculations'!$D$20-AVERAGE('Weather Data'!F3553,'Weather Data'!F3555),0))</f>
        <v>2.6000003814697301</v>
      </c>
      <c r="K3554">
        <f>IF(G3554&lt;&gt;"",MAX('DDD Model Calculations'!$D$20-'Weather Data'!G3554,0),MAX('DDD Model Calculations'!$D$20-AVERAGE('Weather Data'!G3553,'Weather Data'!G3555),0))</f>
        <v>0.89999961853026988</v>
      </c>
      <c r="L3554" s="2">
        <f t="shared" si="275"/>
        <v>45192</v>
      </c>
      <c r="M3554">
        <f t="shared" si="276"/>
        <v>35174.80000282079</v>
      </c>
      <c r="N3554">
        <f t="shared" si="277"/>
        <v>36938.999989248812</v>
      </c>
      <c r="O3554">
        <f t="shared" si="278"/>
        <v>42573.500011645257</v>
      </c>
      <c r="P3554">
        <f t="shared" si="279"/>
        <v>52988.350009337068</v>
      </c>
    </row>
    <row r="3555" spans="1:16" x14ac:dyDescent="0.4">
      <c r="A3555" s="1">
        <v>2023</v>
      </c>
      <c r="B3555" s="1">
        <v>9</v>
      </c>
      <c r="C3555" s="1">
        <v>24</v>
      </c>
      <c r="D3555" s="1">
        <v>17.39999961853027</v>
      </c>
      <c r="E3555" s="1">
        <v>16.70000076293945</v>
      </c>
      <c r="F3555" s="1">
        <v>17.29999923706055</v>
      </c>
      <c r="G3555" s="1">
        <v>17</v>
      </c>
      <c r="H3555">
        <f>IF(D3555&lt;&gt;"",MAX('DDD Model Calculations'!$D$20-'Weather Data'!D3555,0),MAX('DDD Model Calculations'!$D$20-AVERAGE('Weather Data'!D3554,'Weather Data'!D3556),0))</f>
        <v>0.60000038146973012</v>
      </c>
      <c r="I3555">
        <f>IF(E3555&lt;&gt;"",MAX('DDD Model Calculations'!$D$20-'Weather Data'!E3555,0),MAX('DDD Model Calculations'!$D$20-AVERAGE('Weather Data'!E3554,'Weather Data'!E3556),0))</f>
        <v>1.2999992370605504</v>
      </c>
      <c r="J3555">
        <f>IF(F3555&lt;&gt;"",MAX('DDD Model Calculations'!$D$20-'Weather Data'!F3555,0),MAX('DDD Model Calculations'!$D$20-AVERAGE('Weather Data'!F3554,'Weather Data'!F3556),0))</f>
        <v>0.70000076293944957</v>
      </c>
      <c r="K3555">
        <f>IF(G3555&lt;&gt;"",MAX('DDD Model Calculations'!$D$20-'Weather Data'!G3555,0),MAX('DDD Model Calculations'!$D$20-AVERAGE('Weather Data'!G3554,'Weather Data'!G3556),0))</f>
        <v>1</v>
      </c>
      <c r="L3555" s="2">
        <f t="shared" si="275"/>
        <v>45193</v>
      </c>
      <c r="M3555">
        <f t="shared" si="276"/>
        <v>35175.40000320226</v>
      </c>
      <c r="N3555">
        <f t="shared" si="277"/>
        <v>36940.299988485873</v>
      </c>
      <c r="O3555">
        <f t="shared" si="278"/>
        <v>42574.200012408197</v>
      </c>
      <c r="P3555">
        <f t="shared" si="279"/>
        <v>52989.350009337068</v>
      </c>
    </row>
    <row r="3556" spans="1:16" x14ac:dyDescent="0.4">
      <c r="A3556" s="1">
        <v>2023</v>
      </c>
      <c r="B3556" s="1">
        <v>9</v>
      </c>
      <c r="C3556" s="1">
        <v>25</v>
      </c>
      <c r="D3556" s="1">
        <v>19.39999961853027</v>
      </c>
      <c r="E3556" s="1">
        <v>18.79999923706055</v>
      </c>
      <c r="F3556" s="1">
        <v>15.80000019073486</v>
      </c>
      <c r="G3556" s="1">
        <v>14.80000019073486</v>
      </c>
      <c r="H3556">
        <f>IF(D3556&lt;&gt;"",MAX('DDD Model Calculations'!$D$20-'Weather Data'!D3556,0),MAX('DDD Model Calculations'!$D$20-AVERAGE('Weather Data'!D3555,'Weather Data'!D3557),0))</f>
        <v>0</v>
      </c>
      <c r="I3556">
        <f>IF(E3556&lt;&gt;"",MAX('DDD Model Calculations'!$D$20-'Weather Data'!E3556,0),MAX('DDD Model Calculations'!$D$20-AVERAGE('Weather Data'!E3555,'Weather Data'!E3557),0))</f>
        <v>0</v>
      </c>
      <c r="J3556">
        <f>IF(F3556&lt;&gt;"",MAX('DDD Model Calculations'!$D$20-'Weather Data'!F3556,0),MAX('DDD Model Calculations'!$D$20-AVERAGE('Weather Data'!F3555,'Weather Data'!F3557),0))</f>
        <v>2.1999998092651403</v>
      </c>
      <c r="K3556">
        <f>IF(G3556&lt;&gt;"",MAX('DDD Model Calculations'!$D$20-'Weather Data'!G3556,0),MAX('DDD Model Calculations'!$D$20-AVERAGE('Weather Data'!G3555,'Weather Data'!G3557),0))</f>
        <v>3.1999998092651403</v>
      </c>
      <c r="L3556" s="2">
        <f t="shared" si="275"/>
        <v>45194</v>
      </c>
      <c r="M3556">
        <f t="shared" si="276"/>
        <v>35175.40000320226</v>
      </c>
      <c r="N3556">
        <f t="shared" si="277"/>
        <v>36940.299988485873</v>
      </c>
      <c r="O3556">
        <f t="shared" si="278"/>
        <v>42576.400012217462</v>
      </c>
      <c r="P3556">
        <f t="shared" si="279"/>
        <v>52992.550009146333</v>
      </c>
    </row>
    <row r="3557" spans="1:16" x14ac:dyDescent="0.4">
      <c r="A3557" s="1">
        <v>2023</v>
      </c>
      <c r="B3557" s="1">
        <v>9</v>
      </c>
      <c r="C3557" s="1">
        <v>26</v>
      </c>
      <c r="D3557" s="1">
        <v>18.10000038146973</v>
      </c>
      <c r="E3557" s="1">
        <v>16.79999923706055</v>
      </c>
      <c r="F3557" s="1">
        <v>13.10000038146973</v>
      </c>
      <c r="G3557" s="1">
        <v>13.39999961853027</v>
      </c>
      <c r="H3557">
        <f>IF(D3557&lt;&gt;"",MAX('DDD Model Calculations'!$D$20-'Weather Data'!D3557,0),MAX('DDD Model Calculations'!$D$20-AVERAGE('Weather Data'!D3556,'Weather Data'!D3558),0))</f>
        <v>0</v>
      </c>
      <c r="I3557">
        <f>IF(E3557&lt;&gt;"",MAX('DDD Model Calculations'!$D$20-'Weather Data'!E3557,0),MAX('DDD Model Calculations'!$D$20-AVERAGE('Weather Data'!E3556,'Weather Data'!E3558),0))</f>
        <v>1.2000007629394496</v>
      </c>
      <c r="J3557">
        <f>IF(F3557&lt;&gt;"",MAX('DDD Model Calculations'!$D$20-'Weather Data'!F3557,0),MAX('DDD Model Calculations'!$D$20-AVERAGE('Weather Data'!F3556,'Weather Data'!F3558),0))</f>
        <v>4.8999996185302699</v>
      </c>
      <c r="K3557">
        <f>IF(G3557&lt;&gt;"",MAX('DDD Model Calculations'!$D$20-'Weather Data'!G3557,0),MAX('DDD Model Calculations'!$D$20-AVERAGE('Weather Data'!G3556,'Weather Data'!G3558),0))</f>
        <v>4.6000003814697301</v>
      </c>
      <c r="L3557" s="2">
        <f t="shared" si="275"/>
        <v>45195</v>
      </c>
      <c r="M3557">
        <f t="shared" si="276"/>
        <v>35175.40000320226</v>
      </c>
      <c r="N3557">
        <f t="shared" si="277"/>
        <v>36941.499989248812</v>
      </c>
      <c r="O3557">
        <f t="shared" si="278"/>
        <v>42581.300011835992</v>
      </c>
      <c r="P3557">
        <f t="shared" si="279"/>
        <v>52997.150009527802</v>
      </c>
    </row>
    <row r="3558" spans="1:16" x14ac:dyDescent="0.4">
      <c r="A3558" s="1">
        <v>2023</v>
      </c>
      <c r="B3558" s="1">
        <v>9</v>
      </c>
      <c r="C3558" s="1">
        <v>27</v>
      </c>
      <c r="D3558" s="1">
        <v>16.79999923706055</v>
      </c>
      <c r="E3558" s="1">
        <v>16.79999923706055</v>
      </c>
      <c r="F3558" s="1">
        <v>12.19999980926514</v>
      </c>
      <c r="G3558" s="1">
        <v>13.69999980926514</v>
      </c>
      <c r="H3558">
        <f>IF(D3558&lt;&gt;"",MAX('DDD Model Calculations'!$D$20-'Weather Data'!D3558,0),MAX('DDD Model Calculations'!$D$20-AVERAGE('Weather Data'!D3557,'Weather Data'!D3559),0))</f>
        <v>1.2000007629394496</v>
      </c>
      <c r="I3558">
        <f>IF(E3558&lt;&gt;"",MAX('DDD Model Calculations'!$D$20-'Weather Data'!E3558,0),MAX('DDD Model Calculations'!$D$20-AVERAGE('Weather Data'!E3557,'Weather Data'!E3559),0))</f>
        <v>1.2000007629394496</v>
      </c>
      <c r="J3558">
        <f>IF(F3558&lt;&gt;"",MAX('DDD Model Calculations'!$D$20-'Weather Data'!F3558,0),MAX('DDD Model Calculations'!$D$20-AVERAGE('Weather Data'!F3557,'Weather Data'!F3559),0))</f>
        <v>5.8000001907348597</v>
      </c>
      <c r="K3558">
        <f>IF(G3558&lt;&gt;"",MAX('DDD Model Calculations'!$D$20-'Weather Data'!G3558,0),MAX('DDD Model Calculations'!$D$20-AVERAGE('Weather Data'!G3557,'Weather Data'!G3559),0))</f>
        <v>4.3000001907348597</v>
      </c>
      <c r="L3558" s="2">
        <f t="shared" si="275"/>
        <v>45196</v>
      </c>
      <c r="M3558">
        <f t="shared" si="276"/>
        <v>35176.600003965199</v>
      </c>
      <c r="N3558">
        <f t="shared" si="277"/>
        <v>36942.699990011752</v>
      </c>
      <c r="O3558">
        <f t="shared" si="278"/>
        <v>42587.100012026727</v>
      </c>
      <c r="P3558">
        <f t="shared" si="279"/>
        <v>53001.450009718537</v>
      </c>
    </row>
    <row r="3559" spans="1:16" x14ac:dyDescent="0.4">
      <c r="A3559" s="1">
        <v>2023</v>
      </c>
      <c r="B3559" s="1">
        <v>9</v>
      </c>
      <c r="C3559" s="1">
        <v>28</v>
      </c>
      <c r="D3559" s="1">
        <v>16.29999923706055</v>
      </c>
      <c r="E3559" s="1">
        <v>14.89999961853027</v>
      </c>
      <c r="F3559" s="1">
        <v>14.19999980926514</v>
      </c>
      <c r="G3559" s="1">
        <v>12.5</v>
      </c>
      <c r="H3559">
        <f>IF(D3559&lt;&gt;"",MAX('DDD Model Calculations'!$D$20-'Weather Data'!D3559,0),MAX('DDD Model Calculations'!$D$20-AVERAGE('Weather Data'!D3558,'Weather Data'!D3560),0))</f>
        <v>1.7000007629394496</v>
      </c>
      <c r="I3559">
        <f>IF(E3559&lt;&gt;"",MAX('DDD Model Calculations'!$D$20-'Weather Data'!E3559,0),MAX('DDD Model Calculations'!$D$20-AVERAGE('Weather Data'!E3558,'Weather Data'!E3560),0))</f>
        <v>3.1000003814697301</v>
      </c>
      <c r="J3559">
        <f>IF(F3559&lt;&gt;"",MAX('DDD Model Calculations'!$D$20-'Weather Data'!F3559,0),MAX('DDD Model Calculations'!$D$20-AVERAGE('Weather Data'!F3558,'Weather Data'!F3560),0))</f>
        <v>3.8000001907348597</v>
      </c>
      <c r="K3559">
        <f>IF(G3559&lt;&gt;"",MAX('DDD Model Calculations'!$D$20-'Weather Data'!G3559,0),MAX('DDD Model Calculations'!$D$20-AVERAGE('Weather Data'!G3558,'Weather Data'!G3560),0))</f>
        <v>5.5</v>
      </c>
      <c r="L3559" s="2">
        <f t="shared" si="275"/>
        <v>45197</v>
      </c>
      <c r="M3559">
        <f t="shared" si="276"/>
        <v>35178.300004728138</v>
      </c>
      <c r="N3559">
        <f t="shared" si="277"/>
        <v>36945.799990393221</v>
      </c>
      <c r="O3559">
        <f t="shared" si="278"/>
        <v>42590.900012217462</v>
      </c>
      <c r="P3559">
        <f t="shared" si="279"/>
        <v>53006.950009718537</v>
      </c>
    </row>
    <row r="3560" spans="1:16" x14ac:dyDescent="0.4">
      <c r="A3560" s="1">
        <v>2023</v>
      </c>
      <c r="B3560" s="1">
        <v>9</v>
      </c>
      <c r="C3560" s="1">
        <v>29</v>
      </c>
      <c r="D3560" s="1">
        <v>16.5</v>
      </c>
      <c r="E3560" s="1">
        <v>15.80000019073486</v>
      </c>
      <c r="F3560" s="1">
        <v>15.80000019073486</v>
      </c>
      <c r="G3560" s="1">
        <v>16.70000076293945</v>
      </c>
      <c r="H3560">
        <f>IF(D3560&lt;&gt;"",MAX('DDD Model Calculations'!$D$20-'Weather Data'!D3560,0),MAX('DDD Model Calculations'!$D$20-AVERAGE('Weather Data'!D3559,'Weather Data'!D3561),0))</f>
        <v>1.5</v>
      </c>
      <c r="I3560">
        <f>IF(E3560&lt;&gt;"",MAX('DDD Model Calculations'!$D$20-'Weather Data'!E3560,0),MAX('DDD Model Calculations'!$D$20-AVERAGE('Weather Data'!E3559,'Weather Data'!E3561),0))</f>
        <v>2.1999998092651403</v>
      </c>
      <c r="J3560">
        <f>IF(F3560&lt;&gt;"",MAX('DDD Model Calculations'!$D$20-'Weather Data'!F3560,0),MAX('DDD Model Calculations'!$D$20-AVERAGE('Weather Data'!F3559,'Weather Data'!F3561),0))</f>
        <v>2.1999998092651403</v>
      </c>
      <c r="K3560">
        <f>IF(G3560&lt;&gt;"",MAX('DDD Model Calculations'!$D$20-'Weather Data'!G3560,0),MAX('DDD Model Calculations'!$D$20-AVERAGE('Weather Data'!G3559,'Weather Data'!G3561),0))</f>
        <v>1.2999992370605504</v>
      </c>
      <c r="L3560" s="2">
        <f t="shared" si="275"/>
        <v>45198</v>
      </c>
      <c r="M3560">
        <f t="shared" si="276"/>
        <v>35179.800004728138</v>
      </c>
      <c r="N3560">
        <f t="shared" si="277"/>
        <v>36947.999990202487</v>
      </c>
      <c r="O3560">
        <f t="shared" si="278"/>
        <v>42593.100012026727</v>
      </c>
      <c r="P3560">
        <f t="shared" si="279"/>
        <v>53008.250008955598</v>
      </c>
    </row>
    <row r="3561" spans="1:16" x14ac:dyDescent="0.4">
      <c r="A3561" s="1">
        <v>2023</v>
      </c>
      <c r="B3561" s="1">
        <v>9</v>
      </c>
      <c r="C3561" s="1">
        <v>30</v>
      </c>
      <c r="D3561" s="1">
        <v>17.70000076293945</v>
      </c>
      <c r="E3561" s="1">
        <v>16.39999961853027</v>
      </c>
      <c r="F3561" s="1">
        <v>17.70000076293945</v>
      </c>
      <c r="G3561" s="1">
        <v>17.29999923706055</v>
      </c>
      <c r="H3561">
        <f>IF(D3561&lt;&gt;"",MAX('DDD Model Calculations'!$D$20-'Weather Data'!D3561,0),MAX('DDD Model Calculations'!$D$20-AVERAGE('Weather Data'!D3560,'Weather Data'!D3562),0))</f>
        <v>0.29999923706055043</v>
      </c>
      <c r="I3561">
        <f>IF(E3561&lt;&gt;"",MAX('DDD Model Calculations'!$D$20-'Weather Data'!E3561,0),MAX('DDD Model Calculations'!$D$20-AVERAGE('Weather Data'!E3560,'Weather Data'!E3562),0))</f>
        <v>1.6000003814697301</v>
      </c>
      <c r="J3561">
        <f>IF(F3561&lt;&gt;"",MAX('DDD Model Calculations'!$D$20-'Weather Data'!F3561,0),MAX('DDD Model Calculations'!$D$20-AVERAGE('Weather Data'!F3560,'Weather Data'!F3562),0))</f>
        <v>0.29999923706055043</v>
      </c>
      <c r="K3561">
        <f>IF(G3561&lt;&gt;"",MAX('DDD Model Calculations'!$D$20-'Weather Data'!G3561,0),MAX('DDD Model Calculations'!$D$20-AVERAGE('Weather Data'!G3560,'Weather Data'!G3562),0))</f>
        <v>0.70000076293944957</v>
      </c>
      <c r="L3561" s="2">
        <f t="shared" si="275"/>
        <v>45199</v>
      </c>
      <c r="M3561">
        <f t="shared" si="276"/>
        <v>35180.100003965199</v>
      </c>
      <c r="N3561">
        <f t="shared" si="277"/>
        <v>36949.599990583956</v>
      </c>
      <c r="O3561">
        <f t="shared" si="278"/>
        <v>42593.400011263788</v>
      </c>
      <c r="P3561">
        <f t="shared" si="279"/>
        <v>53008.950009718537</v>
      </c>
    </row>
    <row r="3562" spans="1:16" x14ac:dyDescent="0.4">
      <c r="A3562" s="1">
        <v>2023</v>
      </c>
      <c r="B3562" s="1">
        <v>10</v>
      </c>
      <c r="C3562" s="1">
        <v>1</v>
      </c>
      <c r="D3562" s="1">
        <v>20.70000076293945</v>
      </c>
      <c r="E3562" s="1">
        <v>17.60000038146973</v>
      </c>
      <c r="F3562" s="1">
        <v>18.39999961853027</v>
      </c>
      <c r="G3562" s="1">
        <v>16.5</v>
      </c>
      <c r="H3562">
        <f>IF(D3562&lt;&gt;"",MAX('DDD Model Calculations'!$D$20-'Weather Data'!D3562,0),MAX('DDD Model Calculations'!$D$20-AVERAGE('Weather Data'!D3561,'Weather Data'!D3563),0))</f>
        <v>0</v>
      </c>
      <c r="I3562">
        <f>IF(E3562&lt;&gt;"",MAX('DDD Model Calculations'!$D$20-'Weather Data'!E3562,0),MAX('DDD Model Calculations'!$D$20-AVERAGE('Weather Data'!E3561,'Weather Data'!E3563),0))</f>
        <v>0.39999961853026988</v>
      </c>
      <c r="J3562">
        <f>IF(F3562&lt;&gt;"",MAX('DDD Model Calculations'!$D$20-'Weather Data'!F3562,0),MAX('DDD Model Calculations'!$D$20-AVERAGE('Weather Data'!F3561,'Weather Data'!F3563),0))</f>
        <v>0</v>
      </c>
      <c r="K3562">
        <f>IF(G3562&lt;&gt;"",MAX('DDD Model Calculations'!$D$20-'Weather Data'!G3562,0),MAX('DDD Model Calculations'!$D$20-AVERAGE('Weather Data'!G3561,'Weather Data'!G3563),0))</f>
        <v>1.5</v>
      </c>
      <c r="L3562" s="2">
        <f t="shared" si="275"/>
        <v>45200</v>
      </c>
      <c r="M3562">
        <f t="shared" si="276"/>
        <v>35180.100003965199</v>
      </c>
      <c r="N3562">
        <f t="shared" si="277"/>
        <v>36949.999990202487</v>
      </c>
      <c r="O3562">
        <f t="shared" si="278"/>
        <v>42593.400011263788</v>
      </c>
      <c r="P3562">
        <f t="shared" si="279"/>
        <v>53010.450009718537</v>
      </c>
    </row>
    <row r="3563" spans="1:16" x14ac:dyDescent="0.4">
      <c r="A3563" s="1">
        <v>2023</v>
      </c>
      <c r="B3563" s="1">
        <v>10</v>
      </c>
      <c r="C3563" s="1">
        <v>2</v>
      </c>
      <c r="D3563" s="1">
        <v>21.39999961853027</v>
      </c>
      <c r="E3563" s="1">
        <v>20.39999961853027</v>
      </c>
      <c r="F3563" s="1">
        <v>17.10000038146973</v>
      </c>
      <c r="G3563" s="1">
        <v>21.60000038146973</v>
      </c>
      <c r="H3563">
        <f>IF(D3563&lt;&gt;"",MAX('DDD Model Calculations'!$D$20-'Weather Data'!D3563,0),MAX('DDD Model Calculations'!$D$20-AVERAGE('Weather Data'!D3562,'Weather Data'!D3564),0))</f>
        <v>0</v>
      </c>
      <c r="I3563">
        <f>IF(E3563&lt;&gt;"",MAX('DDD Model Calculations'!$D$20-'Weather Data'!E3563,0),MAX('DDD Model Calculations'!$D$20-AVERAGE('Weather Data'!E3562,'Weather Data'!E3564),0))</f>
        <v>0</v>
      </c>
      <c r="J3563">
        <f>IF(F3563&lt;&gt;"",MAX('DDD Model Calculations'!$D$20-'Weather Data'!F3563,0),MAX('DDD Model Calculations'!$D$20-AVERAGE('Weather Data'!F3562,'Weather Data'!F3564),0))</f>
        <v>0.89999961853026988</v>
      </c>
      <c r="K3563">
        <f>IF(G3563&lt;&gt;"",MAX('DDD Model Calculations'!$D$20-'Weather Data'!G3563,0),MAX('DDD Model Calculations'!$D$20-AVERAGE('Weather Data'!G3562,'Weather Data'!G3564),0))</f>
        <v>0</v>
      </c>
      <c r="L3563" s="2">
        <f t="shared" si="275"/>
        <v>45201</v>
      </c>
      <c r="M3563">
        <f t="shared" si="276"/>
        <v>35180.100003965199</v>
      </c>
      <c r="N3563">
        <f t="shared" si="277"/>
        <v>36949.999990202487</v>
      </c>
      <c r="O3563">
        <f t="shared" si="278"/>
        <v>42594.300010882318</v>
      </c>
      <c r="P3563">
        <f t="shared" si="279"/>
        <v>53010.450009718537</v>
      </c>
    </row>
    <row r="3564" spans="1:16" x14ac:dyDescent="0.4">
      <c r="A3564" s="1">
        <v>2023</v>
      </c>
      <c r="B3564" s="1">
        <v>10</v>
      </c>
      <c r="C3564" s="1">
        <v>3</v>
      </c>
      <c r="D3564" s="1">
        <v>23.10000038146973</v>
      </c>
      <c r="E3564" s="1">
        <v>19.60000038146973</v>
      </c>
      <c r="F3564" s="1">
        <v>23</v>
      </c>
      <c r="G3564" s="1">
        <v>21.39999961853027</v>
      </c>
      <c r="H3564">
        <f>IF(D3564&lt;&gt;"",MAX('DDD Model Calculations'!$D$20-'Weather Data'!D3564,0),MAX('DDD Model Calculations'!$D$20-AVERAGE('Weather Data'!D3563,'Weather Data'!D3565),0))</f>
        <v>0</v>
      </c>
      <c r="I3564">
        <f>IF(E3564&lt;&gt;"",MAX('DDD Model Calculations'!$D$20-'Weather Data'!E3564,0),MAX('DDD Model Calculations'!$D$20-AVERAGE('Weather Data'!E3563,'Weather Data'!E3565),0))</f>
        <v>0</v>
      </c>
      <c r="J3564">
        <f>IF(F3564&lt;&gt;"",MAX('DDD Model Calculations'!$D$20-'Weather Data'!F3564,0),MAX('DDD Model Calculations'!$D$20-AVERAGE('Weather Data'!F3563,'Weather Data'!F3565),0))</f>
        <v>0</v>
      </c>
      <c r="K3564">
        <f>IF(G3564&lt;&gt;"",MAX('DDD Model Calculations'!$D$20-'Weather Data'!G3564,0),MAX('DDD Model Calculations'!$D$20-AVERAGE('Weather Data'!G3563,'Weather Data'!G3565),0))</f>
        <v>0</v>
      </c>
      <c r="L3564" s="2">
        <f t="shared" si="275"/>
        <v>45202</v>
      </c>
      <c r="M3564">
        <f t="shared" si="276"/>
        <v>35180.100003965199</v>
      </c>
      <c r="N3564">
        <f t="shared" si="277"/>
        <v>36949.999990202487</v>
      </c>
      <c r="O3564">
        <f t="shared" si="278"/>
        <v>42594.300010882318</v>
      </c>
      <c r="P3564">
        <f t="shared" si="279"/>
        <v>53010.450009718537</v>
      </c>
    </row>
    <row r="3565" spans="1:16" x14ac:dyDescent="0.4">
      <c r="A3565" s="1">
        <v>2023</v>
      </c>
      <c r="B3565" s="1">
        <v>10</v>
      </c>
      <c r="C3565" s="1">
        <v>4</v>
      </c>
      <c r="D3565" s="1">
        <v>22.29999923706055</v>
      </c>
      <c r="E3565" s="1">
        <v>20.39999961853027</v>
      </c>
      <c r="F3565" s="1">
        <v>21.79999923706055</v>
      </c>
      <c r="G3565" s="1">
        <v>17.79999923706055</v>
      </c>
      <c r="H3565">
        <f>IF(D3565&lt;&gt;"",MAX('DDD Model Calculations'!$D$20-'Weather Data'!D3565,0),MAX('DDD Model Calculations'!$D$20-AVERAGE('Weather Data'!D3564,'Weather Data'!D3566),0))</f>
        <v>0</v>
      </c>
      <c r="I3565">
        <f>IF(E3565&lt;&gt;"",MAX('DDD Model Calculations'!$D$20-'Weather Data'!E3565,0),MAX('DDD Model Calculations'!$D$20-AVERAGE('Weather Data'!E3564,'Weather Data'!E3566),0))</f>
        <v>0</v>
      </c>
      <c r="J3565">
        <f>IF(F3565&lt;&gt;"",MAX('DDD Model Calculations'!$D$20-'Weather Data'!F3565,0),MAX('DDD Model Calculations'!$D$20-AVERAGE('Weather Data'!F3564,'Weather Data'!F3566),0))</f>
        <v>0</v>
      </c>
      <c r="K3565">
        <f>IF(G3565&lt;&gt;"",MAX('DDD Model Calculations'!$D$20-'Weather Data'!G3565,0),MAX('DDD Model Calculations'!$D$20-AVERAGE('Weather Data'!G3564,'Weather Data'!G3566),0))</f>
        <v>0.20000076293944957</v>
      </c>
      <c r="L3565" s="2">
        <f t="shared" si="275"/>
        <v>45203</v>
      </c>
      <c r="M3565">
        <f t="shared" si="276"/>
        <v>35180.100003965199</v>
      </c>
      <c r="N3565">
        <f t="shared" si="277"/>
        <v>36949.999990202487</v>
      </c>
      <c r="O3565">
        <f t="shared" si="278"/>
        <v>42594.300010882318</v>
      </c>
      <c r="P3565">
        <f t="shared" si="279"/>
        <v>53010.650010481477</v>
      </c>
    </row>
    <row r="3566" spans="1:16" x14ac:dyDescent="0.4">
      <c r="A3566" s="1">
        <v>2023</v>
      </c>
      <c r="B3566" s="1">
        <v>10</v>
      </c>
      <c r="C3566" s="1">
        <v>5</v>
      </c>
      <c r="D3566" s="1">
        <v>21.5</v>
      </c>
      <c r="E3566" s="1">
        <v>19.5</v>
      </c>
      <c r="F3566" s="1">
        <v>21.70000076293945</v>
      </c>
      <c r="G3566" s="1">
        <v>11.69999980926514</v>
      </c>
      <c r="H3566">
        <f>IF(D3566&lt;&gt;"",MAX('DDD Model Calculations'!$D$20-'Weather Data'!D3566,0),MAX('DDD Model Calculations'!$D$20-AVERAGE('Weather Data'!D3565,'Weather Data'!D3567),0))</f>
        <v>0</v>
      </c>
      <c r="I3566">
        <f>IF(E3566&lt;&gt;"",MAX('DDD Model Calculations'!$D$20-'Weather Data'!E3566,0),MAX('DDD Model Calculations'!$D$20-AVERAGE('Weather Data'!E3565,'Weather Data'!E3567),0))</f>
        <v>0</v>
      </c>
      <c r="J3566">
        <f>IF(F3566&lt;&gt;"",MAX('DDD Model Calculations'!$D$20-'Weather Data'!F3566,0),MAX('DDD Model Calculations'!$D$20-AVERAGE('Weather Data'!F3565,'Weather Data'!F3567),0))</f>
        <v>0</v>
      </c>
      <c r="K3566">
        <f>IF(G3566&lt;&gt;"",MAX('DDD Model Calculations'!$D$20-'Weather Data'!G3566,0),MAX('DDD Model Calculations'!$D$20-AVERAGE('Weather Data'!G3565,'Weather Data'!G3567),0))</f>
        <v>6.3000001907348597</v>
      </c>
      <c r="L3566" s="2">
        <f t="shared" si="275"/>
        <v>45204</v>
      </c>
      <c r="M3566">
        <f t="shared" si="276"/>
        <v>35180.100003965199</v>
      </c>
      <c r="N3566">
        <f t="shared" si="277"/>
        <v>36949.999990202487</v>
      </c>
      <c r="O3566">
        <f t="shared" si="278"/>
        <v>42594.300010882318</v>
      </c>
      <c r="P3566">
        <f t="shared" si="279"/>
        <v>53016.950010672212</v>
      </c>
    </row>
    <row r="3567" spans="1:16" x14ac:dyDescent="0.4">
      <c r="A3567" s="1">
        <v>2023</v>
      </c>
      <c r="B3567" s="1">
        <v>10</v>
      </c>
      <c r="C3567" s="1">
        <v>6</v>
      </c>
      <c r="D3567" s="1">
        <v>17.60000038146973</v>
      </c>
      <c r="E3567" s="1">
        <v>15</v>
      </c>
      <c r="F3567" s="1">
        <v>18.60000038146973</v>
      </c>
      <c r="G3567" s="1">
        <v>7.0999999046325684</v>
      </c>
      <c r="H3567">
        <f>IF(D3567&lt;&gt;"",MAX('DDD Model Calculations'!$D$20-'Weather Data'!D3567,0),MAX('DDD Model Calculations'!$D$20-AVERAGE('Weather Data'!D3566,'Weather Data'!D3568),0))</f>
        <v>0.39999961853026988</v>
      </c>
      <c r="I3567">
        <f>IF(E3567&lt;&gt;"",MAX('DDD Model Calculations'!$D$20-'Weather Data'!E3567,0),MAX('DDD Model Calculations'!$D$20-AVERAGE('Weather Data'!E3566,'Weather Data'!E3568),0))</f>
        <v>3</v>
      </c>
      <c r="J3567">
        <f>IF(F3567&lt;&gt;"",MAX('DDD Model Calculations'!$D$20-'Weather Data'!F3567,0),MAX('DDD Model Calculations'!$D$20-AVERAGE('Weather Data'!F3566,'Weather Data'!F3568),0))</f>
        <v>0</v>
      </c>
      <c r="K3567">
        <f>IF(G3567&lt;&gt;"",MAX('DDD Model Calculations'!$D$20-'Weather Data'!G3567,0),MAX('DDD Model Calculations'!$D$20-AVERAGE('Weather Data'!G3566,'Weather Data'!G3568),0))</f>
        <v>10.900000095367432</v>
      </c>
      <c r="L3567" s="2">
        <f t="shared" si="275"/>
        <v>45205</v>
      </c>
      <c r="M3567">
        <f t="shared" si="276"/>
        <v>35180.500003583729</v>
      </c>
      <c r="N3567">
        <f t="shared" si="277"/>
        <v>36952.999990202487</v>
      </c>
      <c r="O3567">
        <f t="shared" si="278"/>
        <v>42594.300010882318</v>
      </c>
      <c r="P3567">
        <f t="shared" si="279"/>
        <v>53027.850010767579</v>
      </c>
    </row>
    <row r="3568" spans="1:16" x14ac:dyDescent="0.4">
      <c r="A3568" s="1">
        <v>2023</v>
      </c>
      <c r="B3568" s="1">
        <v>10</v>
      </c>
      <c r="C3568" s="1">
        <v>7</v>
      </c>
      <c r="D3568" s="1">
        <v>11.30000019073486</v>
      </c>
      <c r="E3568" s="1">
        <v>9.8000001907348633</v>
      </c>
      <c r="F3568" s="1">
        <v>12.89999961853027</v>
      </c>
      <c r="G3568" s="1">
        <v>5.5999999046325684</v>
      </c>
      <c r="H3568">
        <f>IF(D3568&lt;&gt;"",MAX('DDD Model Calculations'!$D$20-'Weather Data'!D3568,0),MAX('DDD Model Calculations'!$D$20-AVERAGE('Weather Data'!D3567,'Weather Data'!D3569),0))</f>
        <v>6.6999998092651403</v>
      </c>
      <c r="I3568">
        <f>IF(E3568&lt;&gt;"",MAX('DDD Model Calculations'!$D$20-'Weather Data'!E3568,0),MAX('DDD Model Calculations'!$D$20-AVERAGE('Weather Data'!E3567,'Weather Data'!E3569),0))</f>
        <v>8.1999998092651367</v>
      </c>
      <c r="J3568">
        <f>IF(F3568&lt;&gt;"",MAX('DDD Model Calculations'!$D$20-'Weather Data'!F3568,0),MAX('DDD Model Calculations'!$D$20-AVERAGE('Weather Data'!F3567,'Weather Data'!F3569),0))</f>
        <v>5.1000003814697301</v>
      </c>
      <c r="K3568">
        <f>IF(G3568&lt;&gt;"",MAX('DDD Model Calculations'!$D$20-'Weather Data'!G3568,0),MAX('DDD Model Calculations'!$D$20-AVERAGE('Weather Data'!G3567,'Weather Data'!G3569),0))</f>
        <v>12.400000095367432</v>
      </c>
      <c r="L3568" s="2">
        <f t="shared" si="275"/>
        <v>45206</v>
      </c>
      <c r="M3568">
        <f t="shared" si="276"/>
        <v>35187.200003392994</v>
      </c>
      <c r="N3568">
        <f t="shared" si="277"/>
        <v>36961.199990011752</v>
      </c>
      <c r="O3568">
        <f t="shared" si="278"/>
        <v>42599.400011263788</v>
      </c>
      <c r="P3568">
        <f t="shared" si="279"/>
        <v>53040.250010862947</v>
      </c>
    </row>
    <row r="3569" spans="1:16" x14ac:dyDescent="0.4">
      <c r="A3569" s="1">
        <v>2023</v>
      </c>
      <c r="B3569" s="1">
        <v>10</v>
      </c>
      <c r="C3569" s="1">
        <v>8</v>
      </c>
      <c r="D3569" s="1">
        <v>9.1000003814697266</v>
      </c>
      <c r="E3569" s="1">
        <v>7.5</v>
      </c>
      <c r="F3569" s="1">
        <v>8.6000003814697266</v>
      </c>
      <c r="G3569" s="1">
        <v>4.5999999046325684</v>
      </c>
      <c r="H3569">
        <f>IF(D3569&lt;&gt;"",MAX('DDD Model Calculations'!$D$20-'Weather Data'!D3569,0),MAX('DDD Model Calculations'!$D$20-AVERAGE('Weather Data'!D3568,'Weather Data'!D3570),0))</f>
        <v>8.8999996185302734</v>
      </c>
      <c r="I3569">
        <f>IF(E3569&lt;&gt;"",MAX('DDD Model Calculations'!$D$20-'Weather Data'!E3569,0),MAX('DDD Model Calculations'!$D$20-AVERAGE('Weather Data'!E3568,'Weather Data'!E3570),0))</f>
        <v>10.5</v>
      </c>
      <c r="J3569">
        <f>IF(F3569&lt;&gt;"",MAX('DDD Model Calculations'!$D$20-'Weather Data'!F3569,0),MAX('DDD Model Calculations'!$D$20-AVERAGE('Weather Data'!F3568,'Weather Data'!F3570),0))</f>
        <v>9.3999996185302734</v>
      </c>
      <c r="K3569">
        <f>IF(G3569&lt;&gt;"",MAX('DDD Model Calculations'!$D$20-'Weather Data'!G3569,0),MAX('DDD Model Calculations'!$D$20-AVERAGE('Weather Data'!G3568,'Weather Data'!G3570),0))</f>
        <v>13.400000095367432</v>
      </c>
      <c r="L3569" s="2">
        <f t="shared" si="275"/>
        <v>45207</v>
      </c>
      <c r="M3569">
        <f t="shared" si="276"/>
        <v>35196.100003011525</v>
      </c>
      <c r="N3569">
        <f t="shared" si="277"/>
        <v>36971.699990011752</v>
      </c>
      <c r="O3569">
        <f t="shared" si="278"/>
        <v>42608.800010882318</v>
      </c>
      <c r="P3569">
        <f t="shared" si="279"/>
        <v>53053.650010958314</v>
      </c>
    </row>
    <row r="3570" spans="1:16" x14ac:dyDescent="0.4">
      <c r="A3570" s="1">
        <v>2023</v>
      </c>
      <c r="B3570" s="1">
        <v>10</v>
      </c>
      <c r="C3570" s="1">
        <v>9</v>
      </c>
      <c r="D3570" s="1">
        <v>9.1000003814697266</v>
      </c>
      <c r="E3570" s="1">
        <v>7.3000001907348633</v>
      </c>
      <c r="F3570" s="1">
        <v>7.3000001907348633</v>
      </c>
      <c r="G3570" s="1">
        <v>3.7999999523162842</v>
      </c>
      <c r="H3570">
        <f>IF(D3570&lt;&gt;"",MAX('DDD Model Calculations'!$D$20-'Weather Data'!D3570,0),MAX('DDD Model Calculations'!$D$20-AVERAGE('Weather Data'!D3569,'Weather Data'!D3571),0))</f>
        <v>8.8999996185302734</v>
      </c>
      <c r="I3570">
        <f>IF(E3570&lt;&gt;"",MAX('DDD Model Calculations'!$D$20-'Weather Data'!E3570,0),MAX('DDD Model Calculations'!$D$20-AVERAGE('Weather Data'!E3569,'Weather Data'!E3571),0))</f>
        <v>10.699999809265137</v>
      </c>
      <c r="J3570">
        <f>IF(F3570&lt;&gt;"",MAX('DDD Model Calculations'!$D$20-'Weather Data'!F3570,0),MAX('DDD Model Calculations'!$D$20-AVERAGE('Weather Data'!F3569,'Weather Data'!F3571),0))</f>
        <v>10.699999809265137</v>
      </c>
      <c r="K3570">
        <f>IF(G3570&lt;&gt;"",MAX('DDD Model Calculations'!$D$20-'Weather Data'!G3570,0),MAX('DDD Model Calculations'!$D$20-AVERAGE('Weather Data'!G3569,'Weather Data'!G3571),0))</f>
        <v>14.200000047683716</v>
      </c>
      <c r="L3570" s="2">
        <f t="shared" si="275"/>
        <v>45208</v>
      </c>
      <c r="M3570">
        <f t="shared" si="276"/>
        <v>35205.000002630055</v>
      </c>
      <c r="N3570">
        <f t="shared" si="277"/>
        <v>36982.399989821017</v>
      </c>
      <c r="O3570">
        <f t="shared" si="278"/>
        <v>42619.500010691583</v>
      </c>
      <c r="P3570">
        <f t="shared" si="279"/>
        <v>53067.850011005998</v>
      </c>
    </row>
    <row r="3571" spans="1:16" x14ac:dyDescent="0.4">
      <c r="A3571" s="1">
        <v>2023</v>
      </c>
      <c r="B3571" s="1">
        <v>10</v>
      </c>
      <c r="C3571" s="1">
        <v>10</v>
      </c>
      <c r="D3571" s="1">
        <v>10.30000019073486</v>
      </c>
      <c r="E3571" s="1">
        <v>8.3999996185302734</v>
      </c>
      <c r="F3571" s="1">
        <v>9</v>
      </c>
      <c r="G3571" s="1">
        <v>7.6999998092651367</v>
      </c>
      <c r="H3571">
        <f>IF(D3571&lt;&gt;"",MAX('DDD Model Calculations'!$D$20-'Weather Data'!D3571,0),MAX('DDD Model Calculations'!$D$20-AVERAGE('Weather Data'!D3570,'Weather Data'!D3572),0))</f>
        <v>7.6999998092651403</v>
      </c>
      <c r="I3571">
        <f>IF(E3571&lt;&gt;"",MAX('DDD Model Calculations'!$D$20-'Weather Data'!E3571,0),MAX('DDD Model Calculations'!$D$20-AVERAGE('Weather Data'!E3570,'Weather Data'!E3572),0))</f>
        <v>9.6000003814697266</v>
      </c>
      <c r="J3571">
        <f>IF(F3571&lt;&gt;"",MAX('DDD Model Calculations'!$D$20-'Weather Data'!F3571,0),MAX('DDD Model Calculations'!$D$20-AVERAGE('Weather Data'!F3570,'Weather Data'!F3572),0))</f>
        <v>9</v>
      </c>
      <c r="K3571">
        <f>IF(G3571&lt;&gt;"",MAX('DDD Model Calculations'!$D$20-'Weather Data'!G3571,0),MAX('DDD Model Calculations'!$D$20-AVERAGE('Weather Data'!G3570,'Weather Data'!G3572),0))</f>
        <v>10.300000190734863</v>
      </c>
      <c r="L3571" s="2">
        <f t="shared" si="275"/>
        <v>45209</v>
      </c>
      <c r="M3571">
        <f t="shared" si="276"/>
        <v>35212.70000243932</v>
      </c>
      <c r="N3571">
        <f t="shared" si="277"/>
        <v>36991.999990202487</v>
      </c>
      <c r="O3571">
        <f t="shared" si="278"/>
        <v>42628.500010691583</v>
      </c>
      <c r="P3571">
        <f t="shared" si="279"/>
        <v>53078.150011196733</v>
      </c>
    </row>
    <row r="3572" spans="1:16" x14ac:dyDescent="0.4">
      <c r="A3572" s="1">
        <v>2023</v>
      </c>
      <c r="B3572" s="1">
        <v>10</v>
      </c>
      <c r="C3572" s="1">
        <v>11</v>
      </c>
      <c r="D3572" s="1">
        <v>10.89999961853027</v>
      </c>
      <c r="E3572" s="1">
        <v>8.8000001907348633</v>
      </c>
      <c r="F3572" s="1">
        <v>10.10000038146973</v>
      </c>
      <c r="G3572" s="1">
        <v>7.3000001907348633</v>
      </c>
      <c r="H3572">
        <f>IF(D3572&lt;&gt;"",MAX('DDD Model Calculations'!$D$20-'Weather Data'!D3572,0),MAX('DDD Model Calculations'!$D$20-AVERAGE('Weather Data'!D3571,'Weather Data'!D3573),0))</f>
        <v>7.1000003814697301</v>
      </c>
      <c r="I3572">
        <f>IF(E3572&lt;&gt;"",MAX('DDD Model Calculations'!$D$20-'Weather Data'!E3572,0),MAX('DDD Model Calculations'!$D$20-AVERAGE('Weather Data'!E3571,'Weather Data'!E3573),0))</f>
        <v>9.1999998092651367</v>
      </c>
      <c r="J3572">
        <f>IF(F3572&lt;&gt;"",MAX('DDD Model Calculations'!$D$20-'Weather Data'!F3572,0),MAX('DDD Model Calculations'!$D$20-AVERAGE('Weather Data'!F3571,'Weather Data'!F3573),0))</f>
        <v>7.8999996185302699</v>
      </c>
      <c r="K3572">
        <f>IF(G3572&lt;&gt;"",MAX('DDD Model Calculations'!$D$20-'Weather Data'!G3572,0),MAX('DDD Model Calculations'!$D$20-AVERAGE('Weather Data'!G3571,'Weather Data'!G3573),0))</f>
        <v>10.699999809265137</v>
      </c>
      <c r="L3572" s="2">
        <f t="shared" si="275"/>
        <v>45210</v>
      </c>
      <c r="M3572">
        <f t="shared" si="276"/>
        <v>35219.80000282079</v>
      </c>
      <c r="N3572">
        <f t="shared" si="277"/>
        <v>37001.199990011752</v>
      </c>
      <c r="O3572">
        <f t="shared" si="278"/>
        <v>42636.400010310113</v>
      </c>
      <c r="P3572">
        <f t="shared" si="279"/>
        <v>53088.850011005998</v>
      </c>
    </row>
    <row r="3573" spans="1:16" x14ac:dyDescent="0.4">
      <c r="A3573" s="1">
        <v>2023</v>
      </c>
      <c r="B3573" s="1">
        <v>10</v>
      </c>
      <c r="C3573" s="1">
        <v>12</v>
      </c>
      <c r="D3573" s="1">
        <v>10.30000019073486</v>
      </c>
      <c r="E3573" s="1">
        <v>10</v>
      </c>
      <c r="F3573" s="1">
        <v>8.1000003814697266</v>
      </c>
      <c r="G3573" s="1">
        <v>6.3000001907348633</v>
      </c>
      <c r="H3573">
        <f>IF(D3573&lt;&gt;"",MAX('DDD Model Calculations'!$D$20-'Weather Data'!D3573,0),MAX('DDD Model Calculations'!$D$20-AVERAGE('Weather Data'!D3572,'Weather Data'!D3574),0))</f>
        <v>7.6999998092651403</v>
      </c>
      <c r="I3573">
        <f>IF(E3573&lt;&gt;"",MAX('DDD Model Calculations'!$D$20-'Weather Data'!E3573,0),MAX('DDD Model Calculations'!$D$20-AVERAGE('Weather Data'!E3572,'Weather Data'!E3574),0))</f>
        <v>8</v>
      </c>
      <c r="J3573">
        <f>IF(F3573&lt;&gt;"",MAX('DDD Model Calculations'!$D$20-'Weather Data'!F3573,0),MAX('DDD Model Calculations'!$D$20-AVERAGE('Weather Data'!F3572,'Weather Data'!F3574),0))</f>
        <v>9.8999996185302734</v>
      </c>
      <c r="K3573">
        <f>IF(G3573&lt;&gt;"",MAX('DDD Model Calculations'!$D$20-'Weather Data'!G3573,0),MAX('DDD Model Calculations'!$D$20-AVERAGE('Weather Data'!G3572,'Weather Data'!G3574),0))</f>
        <v>11.699999809265137</v>
      </c>
      <c r="L3573" s="2">
        <f t="shared" si="275"/>
        <v>45211</v>
      </c>
      <c r="M3573">
        <f t="shared" si="276"/>
        <v>35227.500002630055</v>
      </c>
      <c r="N3573">
        <f t="shared" si="277"/>
        <v>37009.199990011752</v>
      </c>
      <c r="O3573">
        <f t="shared" si="278"/>
        <v>42646.300009928644</v>
      </c>
      <c r="P3573">
        <f t="shared" si="279"/>
        <v>53100.550010815263</v>
      </c>
    </row>
    <row r="3574" spans="1:16" x14ac:dyDescent="0.4">
      <c r="A3574" s="1">
        <v>2023</v>
      </c>
      <c r="B3574" s="1">
        <v>10</v>
      </c>
      <c r="C3574" s="1">
        <v>13</v>
      </c>
      <c r="D3574" s="1">
        <v>10</v>
      </c>
      <c r="E3574" s="1">
        <v>8.5</v>
      </c>
      <c r="F3574" s="1">
        <v>9.6000003814697266</v>
      </c>
      <c r="G3574" s="1">
        <v>4.8000001907348633</v>
      </c>
      <c r="H3574">
        <f>IF(D3574&lt;&gt;"",MAX('DDD Model Calculations'!$D$20-'Weather Data'!D3574,0),MAX('DDD Model Calculations'!$D$20-AVERAGE('Weather Data'!D3573,'Weather Data'!D3575),0))</f>
        <v>8</v>
      </c>
      <c r="I3574">
        <f>IF(E3574&lt;&gt;"",MAX('DDD Model Calculations'!$D$20-'Weather Data'!E3574,0),MAX('DDD Model Calculations'!$D$20-AVERAGE('Weather Data'!E3573,'Weather Data'!E3575),0))</f>
        <v>9.5</v>
      </c>
      <c r="J3574">
        <f>IF(F3574&lt;&gt;"",MAX('DDD Model Calculations'!$D$20-'Weather Data'!F3574,0),MAX('DDD Model Calculations'!$D$20-AVERAGE('Weather Data'!F3573,'Weather Data'!F3575),0))</f>
        <v>8.3999996185302734</v>
      </c>
      <c r="K3574">
        <f>IF(G3574&lt;&gt;"",MAX('DDD Model Calculations'!$D$20-'Weather Data'!G3574,0),MAX('DDD Model Calculations'!$D$20-AVERAGE('Weather Data'!G3573,'Weather Data'!G3575),0))</f>
        <v>13.199999809265137</v>
      </c>
      <c r="L3574" s="2">
        <f t="shared" si="275"/>
        <v>45212</v>
      </c>
      <c r="M3574">
        <f t="shared" si="276"/>
        <v>35235.500002630055</v>
      </c>
      <c r="N3574">
        <f t="shared" si="277"/>
        <v>37018.699990011752</v>
      </c>
      <c r="O3574">
        <f t="shared" si="278"/>
        <v>42654.700009547174</v>
      </c>
      <c r="P3574">
        <f t="shared" si="279"/>
        <v>53113.750010624528</v>
      </c>
    </row>
    <row r="3575" spans="1:16" x14ac:dyDescent="0.4">
      <c r="A3575" s="1">
        <v>2023</v>
      </c>
      <c r="B3575" s="1">
        <v>10</v>
      </c>
      <c r="C3575" s="1">
        <v>14</v>
      </c>
      <c r="D3575" s="1">
        <v>11.30000019073486</v>
      </c>
      <c r="E3575" s="1">
        <v>8.8000001907348633</v>
      </c>
      <c r="F3575" s="1">
        <v>9.8999996185302734</v>
      </c>
      <c r="G3575" s="1">
        <v>6.1999998092651367</v>
      </c>
      <c r="H3575">
        <f>IF(D3575&lt;&gt;"",MAX('DDD Model Calculations'!$D$20-'Weather Data'!D3575,0),MAX('DDD Model Calculations'!$D$20-AVERAGE('Weather Data'!D3574,'Weather Data'!D3576),0))</f>
        <v>6.6999998092651403</v>
      </c>
      <c r="I3575">
        <f>IF(E3575&lt;&gt;"",MAX('DDD Model Calculations'!$D$20-'Weather Data'!E3575,0),MAX('DDD Model Calculations'!$D$20-AVERAGE('Weather Data'!E3574,'Weather Data'!E3576),0))</f>
        <v>9.1999998092651367</v>
      </c>
      <c r="J3575">
        <f>IF(F3575&lt;&gt;"",MAX('DDD Model Calculations'!$D$20-'Weather Data'!F3575,0),MAX('DDD Model Calculations'!$D$20-AVERAGE('Weather Data'!F3574,'Weather Data'!F3576),0))</f>
        <v>8.1000003814697266</v>
      </c>
      <c r="K3575">
        <f>IF(G3575&lt;&gt;"",MAX('DDD Model Calculations'!$D$20-'Weather Data'!G3575,0),MAX('DDD Model Calculations'!$D$20-AVERAGE('Weather Data'!G3574,'Weather Data'!G3576),0))</f>
        <v>11.800000190734863</v>
      </c>
      <c r="L3575" s="2">
        <f t="shared" si="275"/>
        <v>45213</v>
      </c>
      <c r="M3575">
        <f t="shared" si="276"/>
        <v>35242.20000243932</v>
      </c>
      <c r="N3575">
        <f t="shared" si="277"/>
        <v>37027.899989821017</v>
      </c>
      <c r="O3575">
        <f t="shared" si="278"/>
        <v>42662.800009928644</v>
      </c>
      <c r="P3575">
        <f t="shared" si="279"/>
        <v>53125.550010815263</v>
      </c>
    </row>
    <row r="3576" spans="1:16" x14ac:dyDescent="0.4">
      <c r="A3576" s="1">
        <v>2023</v>
      </c>
      <c r="B3576" s="1">
        <v>10</v>
      </c>
      <c r="C3576" s="1">
        <v>15</v>
      </c>
      <c r="D3576" s="1">
        <v>8.8999996185302734</v>
      </c>
      <c r="E3576" s="1">
        <v>8.6999998092651367</v>
      </c>
      <c r="F3576" s="1">
        <v>8.1999998092651367</v>
      </c>
      <c r="G3576" s="1">
        <v>5.3000001907348633</v>
      </c>
      <c r="H3576">
        <f>IF(D3576&lt;&gt;"",MAX('DDD Model Calculations'!$D$20-'Weather Data'!D3576,0),MAX('DDD Model Calculations'!$D$20-AVERAGE('Weather Data'!D3575,'Weather Data'!D3577),0))</f>
        <v>9.1000003814697266</v>
      </c>
      <c r="I3576">
        <f>IF(E3576&lt;&gt;"",MAX('DDD Model Calculations'!$D$20-'Weather Data'!E3576,0),MAX('DDD Model Calculations'!$D$20-AVERAGE('Weather Data'!E3575,'Weather Data'!E3577),0))</f>
        <v>9.3000001907348633</v>
      </c>
      <c r="J3576">
        <f>IF(F3576&lt;&gt;"",MAX('DDD Model Calculations'!$D$20-'Weather Data'!F3576,0),MAX('DDD Model Calculations'!$D$20-AVERAGE('Weather Data'!F3575,'Weather Data'!F3577),0))</f>
        <v>9.8000001907348633</v>
      </c>
      <c r="K3576">
        <f>IF(G3576&lt;&gt;"",MAX('DDD Model Calculations'!$D$20-'Weather Data'!G3576,0),MAX('DDD Model Calculations'!$D$20-AVERAGE('Weather Data'!G3575,'Weather Data'!G3577),0))</f>
        <v>12.699999809265137</v>
      </c>
      <c r="L3576" s="2">
        <f t="shared" si="275"/>
        <v>45214</v>
      </c>
      <c r="M3576">
        <f t="shared" si="276"/>
        <v>35251.30000282079</v>
      </c>
      <c r="N3576">
        <f t="shared" si="277"/>
        <v>37037.199990011752</v>
      </c>
      <c r="O3576">
        <f t="shared" si="278"/>
        <v>42672.600010119379</v>
      </c>
      <c r="P3576">
        <f t="shared" si="279"/>
        <v>53138.250010624528</v>
      </c>
    </row>
    <row r="3577" spans="1:16" x14ac:dyDescent="0.4">
      <c r="A3577" s="1">
        <v>2023</v>
      </c>
      <c r="B3577" s="1">
        <v>10</v>
      </c>
      <c r="C3577" s="1">
        <v>16</v>
      </c>
      <c r="D3577" s="1">
        <v>10.5</v>
      </c>
      <c r="E3577" s="1">
        <v>8.8000001907348633</v>
      </c>
      <c r="F3577" s="1">
        <v>9.8000001907348633</v>
      </c>
      <c r="G3577" s="1">
        <v>4.9000000953674316</v>
      </c>
      <c r="H3577">
        <f>IF(D3577&lt;&gt;"",MAX('DDD Model Calculations'!$D$20-'Weather Data'!D3577,0),MAX('DDD Model Calculations'!$D$20-AVERAGE('Weather Data'!D3576,'Weather Data'!D3578),0))</f>
        <v>7.5</v>
      </c>
      <c r="I3577">
        <f>IF(E3577&lt;&gt;"",MAX('DDD Model Calculations'!$D$20-'Weather Data'!E3577,0),MAX('DDD Model Calculations'!$D$20-AVERAGE('Weather Data'!E3576,'Weather Data'!E3578),0))</f>
        <v>9.1999998092651367</v>
      </c>
      <c r="J3577">
        <f>IF(F3577&lt;&gt;"",MAX('DDD Model Calculations'!$D$20-'Weather Data'!F3577,0),MAX('DDD Model Calculations'!$D$20-AVERAGE('Weather Data'!F3576,'Weather Data'!F3578),0))</f>
        <v>8.1999998092651367</v>
      </c>
      <c r="K3577">
        <f>IF(G3577&lt;&gt;"",MAX('DDD Model Calculations'!$D$20-'Weather Data'!G3577,0),MAX('DDD Model Calculations'!$D$20-AVERAGE('Weather Data'!G3576,'Weather Data'!G3578),0))</f>
        <v>13.099999904632568</v>
      </c>
      <c r="L3577" s="2">
        <f t="shared" si="275"/>
        <v>45215</v>
      </c>
      <c r="M3577">
        <f t="shared" si="276"/>
        <v>35258.80000282079</v>
      </c>
      <c r="N3577">
        <f t="shared" si="277"/>
        <v>37046.399989821017</v>
      </c>
      <c r="O3577">
        <f t="shared" si="278"/>
        <v>42680.800009928644</v>
      </c>
      <c r="P3577">
        <f t="shared" si="279"/>
        <v>53151.35001052916</v>
      </c>
    </row>
    <row r="3578" spans="1:16" x14ac:dyDescent="0.4">
      <c r="A3578" s="1">
        <v>2023</v>
      </c>
      <c r="B3578" s="1">
        <v>10</v>
      </c>
      <c r="C3578" s="1">
        <v>17</v>
      </c>
      <c r="D3578" s="1">
        <v>11.39999961853027</v>
      </c>
      <c r="E3578" s="1">
        <v>8.5</v>
      </c>
      <c r="F3578" s="1">
        <v>7.9000000953674316</v>
      </c>
      <c r="G3578" s="1">
        <v>4.8000001907348633</v>
      </c>
      <c r="H3578">
        <f>IF(D3578&lt;&gt;"",MAX('DDD Model Calculations'!$D$20-'Weather Data'!D3578,0),MAX('DDD Model Calculations'!$D$20-AVERAGE('Weather Data'!D3577,'Weather Data'!D3579),0))</f>
        <v>6.6000003814697301</v>
      </c>
      <c r="I3578">
        <f>IF(E3578&lt;&gt;"",MAX('DDD Model Calculations'!$D$20-'Weather Data'!E3578,0),MAX('DDD Model Calculations'!$D$20-AVERAGE('Weather Data'!E3577,'Weather Data'!E3579),0))</f>
        <v>9.5</v>
      </c>
      <c r="J3578">
        <f>IF(F3578&lt;&gt;"",MAX('DDD Model Calculations'!$D$20-'Weather Data'!F3578,0),MAX('DDD Model Calculations'!$D$20-AVERAGE('Weather Data'!F3577,'Weather Data'!F3579),0))</f>
        <v>10.099999904632568</v>
      </c>
      <c r="K3578">
        <f>IF(G3578&lt;&gt;"",MAX('DDD Model Calculations'!$D$20-'Weather Data'!G3578,0),MAX('DDD Model Calculations'!$D$20-AVERAGE('Weather Data'!G3577,'Weather Data'!G3579),0))</f>
        <v>13.199999809265137</v>
      </c>
      <c r="L3578" s="2">
        <f t="shared" si="275"/>
        <v>45216</v>
      </c>
      <c r="M3578">
        <f t="shared" si="276"/>
        <v>35265.40000320226</v>
      </c>
      <c r="N3578">
        <f t="shared" si="277"/>
        <v>37055.899989821017</v>
      </c>
      <c r="O3578">
        <f t="shared" si="278"/>
        <v>42690.900009833276</v>
      </c>
      <c r="P3578">
        <f t="shared" si="279"/>
        <v>53164.550010338426</v>
      </c>
    </row>
    <row r="3579" spans="1:16" x14ac:dyDescent="0.4">
      <c r="A3579" s="1">
        <v>2023</v>
      </c>
      <c r="B3579" s="1">
        <v>10</v>
      </c>
      <c r="C3579" s="1">
        <v>18</v>
      </c>
      <c r="D3579" s="1">
        <v>11.30000019073486</v>
      </c>
      <c r="E3579" s="1">
        <v>9.6999998092651367</v>
      </c>
      <c r="F3579" s="1">
        <v>9.6000003814697266</v>
      </c>
      <c r="G3579" s="1">
        <v>5.4000000953674316</v>
      </c>
      <c r="H3579">
        <f>IF(D3579&lt;&gt;"",MAX('DDD Model Calculations'!$D$20-'Weather Data'!D3579,0),MAX('DDD Model Calculations'!$D$20-AVERAGE('Weather Data'!D3578,'Weather Data'!D3580),0))</f>
        <v>6.6999998092651403</v>
      </c>
      <c r="I3579">
        <f>IF(E3579&lt;&gt;"",MAX('DDD Model Calculations'!$D$20-'Weather Data'!E3579,0),MAX('DDD Model Calculations'!$D$20-AVERAGE('Weather Data'!E3578,'Weather Data'!E3580),0))</f>
        <v>8.3000001907348633</v>
      </c>
      <c r="J3579">
        <f>IF(F3579&lt;&gt;"",MAX('DDD Model Calculations'!$D$20-'Weather Data'!F3579,0),MAX('DDD Model Calculations'!$D$20-AVERAGE('Weather Data'!F3578,'Weather Data'!F3580),0))</f>
        <v>8.3999996185302734</v>
      </c>
      <c r="K3579">
        <f>IF(G3579&lt;&gt;"",MAX('DDD Model Calculations'!$D$20-'Weather Data'!G3579,0),MAX('DDD Model Calculations'!$D$20-AVERAGE('Weather Data'!G3578,'Weather Data'!G3580),0))</f>
        <v>12.599999904632568</v>
      </c>
      <c r="L3579" s="2">
        <f t="shared" si="275"/>
        <v>45217</v>
      </c>
      <c r="M3579">
        <f t="shared" si="276"/>
        <v>35272.100003011525</v>
      </c>
      <c r="N3579">
        <f t="shared" si="277"/>
        <v>37064.199990011752</v>
      </c>
      <c r="O3579">
        <f t="shared" si="278"/>
        <v>42699.300009451807</v>
      </c>
      <c r="P3579">
        <f t="shared" si="279"/>
        <v>53177.150010243058</v>
      </c>
    </row>
    <row r="3580" spans="1:16" x14ac:dyDescent="0.4">
      <c r="A3580" s="1">
        <v>2023</v>
      </c>
      <c r="B3580" s="1">
        <v>10</v>
      </c>
      <c r="C3580" s="1">
        <v>19</v>
      </c>
      <c r="D3580" s="1">
        <v>12.89999961853027</v>
      </c>
      <c r="E3580" s="1">
        <v>11.10000038146973</v>
      </c>
      <c r="F3580" s="1">
        <v>12.89999961853027</v>
      </c>
      <c r="G3580" s="1">
        <v>6.0999999046325684</v>
      </c>
      <c r="H3580">
        <f>IF(D3580&lt;&gt;"",MAX('DDD Model Calculations'!$D$20-'Weather Data'!D3580,0),MAX('DDD Model Calculations'!$D$20-AVERAGE('Weather Data'!D3579,'Weather Data'!D3581),0))</f>
        <v>5.1000003814697301</v>
      </c>
      <c r="I3580">
        <f>IF(E3580&lt;&gt;"",MAX('DDD Model Calculations'!$D$20-'Weather Data'!E3580,0),MAX('DDD Model Calculations'!$D$20-AVERAGE('Weather Data'!E3579,'Weather Data'!E3581),0))</f>
        <v>6.8999996185302699</v>
      </c>
      <c r="J3580">
        <f>IF(F3580&lt;&gt;"",MAX('DDD Model Calculations'!$D$20-'Weather Data'!F3580,0),MAX('DDD Model Calculations'!$D$20-AVERAGE('Weather Data'!F3579,'Weather Data'!F3581),0))</f>
        <v>5.1000003814697301</v>
      </c>
      <c r="K3580">
        <f>IF(G3580&lt;&gt;"",MAX('DDD Model Calculations'!$D$20-'Weather Data'!G3580,0),MAX('DDD Model Calculations'!$D$20-AVERAGE('Weather Data'!G3579,'Weather Data'!G3581),0))</f>
        <v>11.900000095367432</v>
      </c>
      <c r="L3580" s="2">
        <f t="shared" si="275"/>
        <v>45218</v>
      </c>
      <c r="M3580">
        <f t="shared" si="276"/>
        <v>35277.200003392994</v>
      </c>
      <c r="N3580">
        <f t="shared" si="277"/>
        <v>37071.099989630282</v>
      </c>
      <c r="O3580">
        <f t="shared" si="278"/>
        <v>42704.400009833276</v>
      </c>
      <c r="P3580">
        <f t="shared" si="279"/>
        <v>53189.050010338426</v>
      </c>
    </row>
    <row r="3581" spans="1:16" x14ac:dyDescent="0.4">
      <c r="A3581" s="1">
        <v>2023</v>
      </c>
      <c r="B3581" s="1">
        <v>10</v>
      </c>
      <c r="C3581" s="1">
        <v>20</v>
      </c>
      <c r="D3581" s="1">
        <v>11.80000019073486</v>
      </c>
      <c r="E3581" s="1">
        <v>12</v>
      </c>
      <c r="F3581" s="1">
        <v>14.89999961853027</v>
      </c>
      <c r="G3581" s="1">
        <v>4.3000001907348633</v>
      </c>
      <c r="H3581">
        <f>IF(D3581&lt;&gt;"",MAX('DDD Model Calculations'!$D$20-'Weather Data'!D3581,0),MAX('DDD Model Calculations'!$D$20-AVERAGE('Weather Data'!D3580,'Weather Data'!D3582),0))</f>
        <v>6.1999998092651403</v>
      </c>
      <c r="I3581">
        <f>IF(E3581&lt;&gt;"",MAX('DDD Model Calculations'!$D$20-'Weather Data'!E3581,0),MAX('DDD Model Calculations'!$D$20-AVERAGE('Weather Data'!E3580,'Weather Data'!E3582),0))</f>
        <v>6</v>
      </c>
      <c r="J3581">
        <f>IF(F3581&lt;&gt;"",MAX('DDD Model Calculations'!$D$20-'Weather Data'!F3581,0),MAX('DDD Model Calculations'!$D$20-AVERAGE('Weather Data'!F3580,'Weather Data'!F3582),0))</f>
        <v>3.1000003814697301</v>
      </c>
      <c r="K3581">
        <f>IF(G3581&lt;&gt;"",MAX('DDD Model Calculations'!$D$20-'Weather Data'!G3581,0),MAX('DDD Model Calculations'!$D$20-AVERAGE('Weather Data'!G3580,'Weather Data'!G3582),0))</f>
        <v>13.699999809265137</v>
      </c>
      <c r="L3581" s="2">
        <f t="shared" si="275"/>
        <v>45219</v>
      </c>
      <c r="M3581">
        <f t="shared" si="276"/>
        <v>35283.40000320226</v>
      </c>
      <c r="N3581">
        <f t="shared" si="277"/>
        <v>37077.099989630282</v>
      </c>
      <c r="O3581">
        <f t="shared" si="278"/>
        <v>42707.500010214746</v>
      </c>
      <c r="P3581">
        <f t="shared" si="279"/>
        <v>53202.750010147691</v>
      </c>
    </row>
    <row r="3582" spans="1:16" x14ac:dyDescent="0.4">
      <c r="A3582" s="1">
        <v>2023</v>
      </c>
      <c r="B3582" s="1">
        <v>10</v>
      </c>
      <c r="C3582" s="1">
        <v>21</v>
      </c>
      <c r="D3582" s="1">
        <v>9.1000003814697266</v>
      </c>
      <c r="E3582" s="1">
        <v>7.0999999046325684</v>
      </c>
      <c r="F3582" s="1">
        <v>9.6000003814697266</v>
      </c>
      <c r="G3582" s="1">
        <v>2.0999999046325679</v>
      </c>
      <c r="H3582">
        <f>IF(D3582&lt;&gt;"",MAX('DDD Model Calculations'!$D$20-'Weather Data'!D3582,0),MAX('DDD Model Calculations'!$D$20-AVERAGE('Weather Data'!D3581,'Weather Data'!D3583),0))</f>
        <v>8.8999996185302734</v>
      </c>
      <c r="I3582">
        <f>IF(E3582&lt;&gt;"",MAX('DDD Model Calculations'!$D$20-'Weather Data'!E3582,0),MAX('DDD Model Calculations'!$D$20-AVERAGE('Weather Data'!E3581,'Weather Data'!E3583),0))</f>
        <v>10.900000095367432</v>
      </c>
      <c r="J3582">
        <f>IF(F3582&lt;&gt;"",MAX('DDD Model Calculations'!$D$20-'Weather Data'!F3582,0),MAX('DDD Model Calculations'!$D$20-AVERAGE('Weather Data'!F3581,'Weather Data'!F3583),0))</f>
        <v>8.3999996185302734</v>
      </c>
      <c r="K3582">
        <f>IF(G3582&lt;&gt;"",MAX('DDD Model Calculations'!$D$20-'Weather Data'!G3582,0),MAX('DDD Model Calculations'!$D$20-AVERAGE('Weather Data'!G3581,'Weather Data'!G3583),0))</f>
        <v>15.900000095367432</v>
      </c>
      <c r="L3582" s="2">
        <f t="shared" si="275"/>
        <v>45220</v>
      </c>
      <c r="M3582">
        <f t="shared" si="276"/>
        <v>35292.30000282079</v>
      </c>
      <c r="N3582">
        <f t="shared" si="277"/>
        <v>37087.999989725649</v>
      </c>
      <c r="O3582">
        <f t="shared" si="278"/>
        <v>42715.900009833276</v>
      </c>
      <c r="P3582">
        <f t="shared" si="279"/>
        <v>53218.650010243058</v>
      </c>
    </row>
    <row r="3583" spans="1:16" x14ac:dyDescent="0.4">
      <c r="A3583" s="1">
        <v>2023</v>
      </c>
      <c r="B3583" s="1">
        <v>10</v>
      </c>
      <c r="C3583" s="1">
        <v>22</v>
      </c>
      <c r="D3583" s="1">
        <v>6</v>
      </c>
      <c r="E3583" s="1">
        <v>4.5999999046325684</v>
      </c>
      <c r="F3583" s="1">
        <v>5.1999998092651367</v>
      </c>
      <c r="G3583" s="1">
        <v>3.5999999046325679</v>
      </c>
      <c r="H3583">
        <f>IF(D3583&lt;&gt;"",MAX('DDD Model Calculations'!$D$20-'Weather Data'!D3583,0),MAX('DDD Model Calculations'!$D$20-AVERAGE('Weather Data'!D3582,'Weather Data'!D3584),0))</f>
        <v>12</v>
      </c>
      <c r="I3583">
        <f>IF(E3583&lt;&gt;"",MAX('DDD Model Calculations'!$D$20-'Weather Data'!E3583,0),MAX('DDD Model Calculations'!$D$20-AVERAGE('Weather Data'!E3582,'Weather Data'!E3584),0))</f>
        <v>13.400000095367432</v>
      </c>
      <c r="J3583">
        <f>IF(F3583&lt;&gt;"",MAX('DDD Model Calculations'!$D$20-'Weather Data'!F3583,0),MAX('DDD Model Calculations'!$D$20-AVERAGE('Weather Data'!F3582,'Weather Data'!F3584),0))</f>
        <v>12.800000190734863</v>
      </c>
      <c r="K3583">
        <f>IF(G3583&lt;&gt;"",MAX('DDD Model Calculations'!$D$20-'Weather Data'!G3583,0),MAX('DDD Model Calculations'!$D$20-AVERAGE('Weather Data'!G3582,'Weather Data'!G3584),0))</f>
        <v>14.400000095367432</v>
      </c>
      <c r="L3583" s="2">
        <f t="shared" si="275"/>
        <v>45221</v>
      </c>
      <c r="M3583">
        <f t="shared" si="276"/>
        <v>35304.30000282079</v>
      </c>
      <c r="N3583">
        <f t="shared" si="277"/>
        <v>37101.399989821017</v>
      </c>
      <c r="O3583">
        <f t="shared" si="278"/>
        <v>42728.700010024011</v>
      </c>
      <c r="P3583">
        <f t="shared" si="279"/>
        <v>53233.050010338426</v>
      </c>
    </row>
    <row r="3584" spans="1:16" x14ac:dyDescent="0.4">
      <c r="A3584" s="1">
        <v>2023</v>
      </c>
      <c r="B3584" s="1">
        <v>10</v>
      </c>
      <c r="C3584" s="1">
        <v>23</v>
      </c>
      <c r="D3584" s="1">
        <v>7</v>
      </c>
      <c r="E3584" s="1">
        <v>6.3000001907348633</v>
      </c>
      <c r="F3584" s="1">
        <v>5</v>
      </c>
      <c r="G3584" s="1">
        <v>7.0999999046325684</v>
      </c>
      <c r="H3584">
        <f>IF(D3584&lt;&gt;"",MAX('DDD Model Calculations'!$D$20-'Weather Data'!D3584,0),MAX('DDD Model Calculations'!$D$20-AVERAGE('Weather Data'!D3583,'Weather Data'!D3585),0))</f>
        <v>11</v>
      </c>
      <c r="I3584">
        <f>IF(E3584&lt;&gt;"",MAX('DDD Model Calculations'!$D$20-'Weather Data'!E3584,0),MAX('DDD Model Calculations'!$D$20-AVERAGE('Weather Data'!E3583,'Weather Data'!E3585),0))</f>
        <v>11.699999809265137</v>
      </c>
      <c r="J3584">
        <f>IF(F3584&lt;&gt;"",MAX('DDD Model Calculations'!$D$20-'Weather Data'!F3584,0),MAX('DDD Model Calculations'!$D$20-AVERAGE('Weather Data'!F3583,'Weather Data'!F3585),0))</f>
        <v>13</v>
      </c>
      <c r="K3584">
        <f>IF(G3584&lt;&gt;"",MAX('DDD Model Calculations'!$D$20-'Weather Data'!G3584,0),MAX('DDD Model Calculations'!$D$20-AVERAGE('Weather Data'!G3583,'Weather Data'!G3585),0))</f>
        <v>10.900000095367432</v>
      </c>
      <c r="L3584" s="2">
        <f t="shared" si="275"/>
        <v>45222</v>
      </c>
      <c r="M3584">
        <f t="shared" si="276"/>
        <v>35315.30000282079</v>
      </c>
      <c r="N3584">
        <f t="shared" si="277"/>
        <v>37113.099989630282</v>
      </c>
      <c r="O3584">
        <f t="shared" si="278"/>
        <v>42741.700010024011</v>
      </c>
      <c r="P3584">
        <f t="shared" si="279"/>
        <v>53243.950010433793</v>
      </c>
    </row>
    <row r="3585" spans="1:16" x14ac:dyDescent="0.4">
      <c r="A3585" s="1">
        <v>2023</v>
      </c>
      <c r="B3585" s="1">
        <v>10</v>
      </c>
      <c r="C3585" s="1">
        <v>24</v>
      </c>
      <c r="D3585" s="1">
        <v>14.69999980926514</v>
      </c>
      <c r="E3585" s="1">
        <v>14.60000038146973</v>
      </c>
      <c r="F3585" s="1">
        <v>7.9000000953674316</v>
      </c>
      <c r="G3585" s="1">
        <v>7.3000001907348633</v>
      </c>
      <c r="H3585">
        <f>IF(D3585&lt;&gt;"",MAX('DDD Model Calculations'!$D$20-'Weather Data'!D3585,0),MAX('DDD Model Calculations'!$D$20-AVERAGE('Weather Data'!D3584,'Weather Data'!D3586),0))</f>
        <v>3.3000001907348597</v>
      </c>
      <c r="I3585">
        <f>IF(E3585&lt;&gt;"",MAX('DDD Model Calculations'!$D$20-'Weather Data'!E3585,0),MAX('DDD Model Calculations'!$D$20-AVERAGE('Weather Data'!E3584,'Weather Data'!E3586),0))</f>
        <v>3.3999996185302699</v>
      </c>
      <c r="J3585">
        <f>IF(F3585&lt;&gt;"",MAX('DDD Model Calculations'!$D$20-'Weather Data'!F3585,0),MAX('DDD Model Calculations'!$D$20-AVERAGE('Weather Data'!F3584,'Weather Data'!F3586),0))</f>
        <v>10.099999904632568</v>
      </c>
      <c r="K3585">
        <f>IF(G3585&lt;&gt;"",MAX('DDD Model Calculations'!$D$20-'Weather Data'!G3585,0),MAX('DDD Model Calculations'!$D$20-AVERAGE('Weather Data'!G3584,'Weather Data'!G3586),0))</f>
        <v>10.699999809265137</v>
      </c>
      <c r="L3585" s="2">
        <f t="shared" si="275"/>
        <v>45223</v>
      </c>
      <c r="M3585">
        <f t="shared" si="276"/>
        <v>35318.600003011525</v>
      </c>
      <c r="N3585">
        <f t="shared" si="277"/>
        <v>37116.499989248812</v>
      </c>
      <c r="O3585">
        <f t="shared" si="278"/>
        <v>42751.800009928644</v>
      </c>
      <c r="P3585">
        <f t="shared" si="279"/>
        <v>53254.650010243058</v>
      </c>
    </row>
    <row r="3586" spans="1:16" x14ac:dyDescent="0.4">
      <c r="A3586" s="1">
        <v>2023</v>
      </c>
      <c r="B3586" s="1">
        <v>10</v>
      </c>
      <c r="C3586" s="1">
        <v>25</v>
      </c>
      <c r="D3586" s="1">
        <v>18.20000076293945</v>
      </c>
      <c r="E3586" s="1">
        <v>16.70000076293945</v>
      </c>
      <c r="F3586" s="1">
        <v>13</v>
      </c>
      <c r="G3586" s="1">
        <v>5.0999999046325684</v>
      </c>
      <c r="H3586">
        <f>IF(D3586&lt;&gt;"",MAX('DDD Model Calculations'!$D$20-'Weather Data'!D3586,0),MAX('DDD Model Calculations'!$D$20-AVERAGE('Weather Data'!D3585,'Weather Data'!D3587),0))</f>
        <v>0</v>
      </c>
      <c r="I3586">
        <f>IF(E3586&lt;&gt;"",MAX('DDD Model Calculations'!$D$20-'Weather Data'!E3586,0),MAX('DDD Model Calculations'!$D$20-AVERAGE('Weather Data'!E3585,'Weather Data'!E3587),0))</f>
        <v>1.2999992370605504</v>
      </c>
      <c r="J3586">
        <f>IF(F3586&lt;&gt;"",MAX('DDD Model Calculations'!$D$20-'Weather Data'!F3586,0),MAX('DDD Model Calculations'!$D$20-AVERAGE('Weather Data'!F3585,'Weather Data'!F3587),0))</f>
        <v>5</v>
      </c>
      <c r="K3586">
        <f>IF(G3586&lt;&gt;"",MAX('DDD Model Calculations'!$D$20-'Weather Data'!G3586,0),MAX('DDD Model Calculations'!$D$20-AVERAGE('Weather Data'!G3585,'Weather Data'!G3587),0))</f>
        <v>12.900000095367432</v>
      </c>
      <c r="L3586" s="2">
        <f t="shared" ref="L3586:L3649" si="280">DATE(A3586,B3586,C3586)</f>
        <v>45224</v>
      </c>
      <c r="M3586">
        <f t="shared" si="276"/>
        <v>35318.600003011525</v>
      </c>
      <c r="N3586">
        <f t="shared" si="277"/>
        <v>37117.799988485873</v>
      </c>
      <c r="O3586">
        <f t="shared" si="278"/>
        <v>42756.800009928644</v>
      </c>
      <c r="P3586">
        <f t="shared" si="279"/>
        <v>53267.550010338426</v>
      </c>
    </row>
    <row r="3587" spans="1:16" x14ac:dyDescent="0.4">
      <c r="A3587" s="1">
        <v>2023</v>
      </c>
      <c r="B3587" s="1">
        <v>10</v>
      </c>
      <c r="C3587" s="1">
        <v>26</v>
      </c>
      <c r="D3587" s="1">
        <v>16.60000038146973</v>
      </c>
      <c r="E3587" s="1">
        <v>17.29999923706055</v>
      </c>
      <c r="F3587" s="1">
        <v>15.60000038146973</v>
      </c>
      <c r="G3587" s="1">
        <v>3</v>
      </c>
      <c r="H3587">
        <f>IF(D3587&lt;&gt;"",MAX('DDD Model Calculations'!$D$20-'Weather Data'!D3587,0),MAX('DDD Model Calculations'!$D$20-AVERAGE('Weather Data'!D3586,'Weather Data'!D3588),0))</f>
        <v>1.3999996185302699</v>
      </c>
      <c r="I3587">
        <f>IF(E3587&lt;&gt;"",MAX('DDD Model Calculations'!$D$20-'Weather Data'!E3587,0),MAX('DDD Model Calculations'!$D$20-AVERAGE('Weather Data'!E3586,'Weather Data'!E3588),0))</f>
        <v>0.70000076293944957</v>
      </c>
      <c r="J3587">
        <f>IF(F3587&lt;&gt;"",MAX('DDD Model Calculations'!$D$20-'Weather Data'!F3587,0),MAX('DDD Model Calculations'!$D$20-AVERAGE('Weather Data'!F3586,'Weather Data'!F3588),0))</f>
        <v>2.3999996185302699</v>
      </c>
      <c r="K3587">
        <f>IF(G3587&lt;&gt;"",MAX('DDD Model Calculations'!$D$20-'Weather Data'!G3587,0),MAX('DDD Model Calculations'!$D$20-AVERAGE('Weather Data'!G3586,'Weather Data'!G3588),0))</f>
        <v>15</v>
      </c>
      <c r="L3587" s="2">
        <f t="shared" si="280"/>
        <v>45225</v>
      </c>
      <c r="M3587">
        <f t="shared" ref="M3587:M3650" si="281">M3586+H3587</f>
        <v>35320.000002630055</v>
      </c>
      <c r="N3587">
        <f t="shared" ref="N3587:N3650" si="282">N3586+I3587</f>
        <v>37118.499989248812</v>
      </c>
      <c r="O3587">
        <f t="shared" ref="O3587:O3650" si="283">O3586+J3587</f>
        <v>42759.200009547174</v>
      </c>
      <c r="P3587">
        <f t="shared" ref="P3587:P3650" si="284">P3586+K3587</f>
        <v>53282.550010338426</v>
      </c>
    </row>
    <row r="3588" spans="1:16" x14ac:dyDescent="0.4">
      <c r="A3588" s="1">
        <v>2023</v>
      </c>
      <c r="B3588" s="1">
        <v>10</v>
      </c>
      <c r="C3588" s="1">
        <v>27</v>
      </c>
      <c r="D3588" s="1">
        <v>20.60000038146973</v>
      </c>
      <c r="E3588" s="1">
        <v>19.5</v>
      </c>
      <c r="F3588" s="1">
        <v>17.60000038146973</v>
      </c>
      <c r="G3588" s="1">
        <v>2.0999999046325679</v>
      </c>
      <c r="H3588">
        <f>IF(D3588&lt;&gt;"",MAX('DDD Model Calculations'!$D$20-'Weather Data'!D3588,0),MAX('DDD Model Calculations'!$D$20-AVERAGE('Weather Data'!D3587,'Weather Data'!D3589),0))</f>
        <v>0</v>
      </c>
      <c r="I3588">
        <f>IF(E3588&lt;&gt;"",MAX('DDD Model Calculations'!$D$20-'Weather Data'!E3588,0),MAX('DDD Model Calculations'!$D$20-AVERAGE('Weather Data'!E3587,'Weather Data'!E3589),0))</f>
        <v>0</v>
      </c>
      <c r="J3588">
        <f>IF(F3588&lt;&gt;"",MAX('DDD Model Calculations'!$D$20-'Weather Data'!F3588,0),MAX('DDD Model Calculations'!$D$20-AVERAGE('Weather Data'!F3587,'Weather Data'!F3589),0))</f>
        <v>0.39999961853026988</v>
      </c>
      <c r="K3588">
        <f>IF(G3588&lt;&gt;"",MAX('DDD Model Calculations'!$D$20-'Weather Data'!G3588,0),MAX('DDD Model Calculations'!$D$20-AVERAGE('Weather Data'!G3587,'Weather Data'!G3589),0))</f>
        <v>15.900000095367432</v>
      </c>
      <c r="L3588" s="2">
        <f t="shared" si="280"/>
        <v>45226</v>
      </c>
      <c r="M3588">
        <f t="shared" si="281"/>
        <v>35320.000002630055</v>
      </c>
      <c r="N3588">
        <f t="shared" si="282"/>
        <v>37118.499989248812</v>
      </c>
      <c r="O3588">
        <f t="shared" si="283"/>
        <v>42759.600009165704</v>
      </c>
      <c r="P3588">
        <f t="shared" si="284"/>
        <v>53298.450010433793</v>
      </c>
    </row>
    <row r="3589" spans="1:16" x14ac:dyDescent="0.4">
      <c r="A3589" s="1">
        <v>2023</v>
      </c>
      <c r="B3589" s="1">
        <v>10</v>
      </c>
      <c r="C3589" s="1">
        <v>28</v>
      </c>
      <c r="D3589" s="1">
        <v>12.39999961853027</v>
      </c>
      <c r="E3589" s="1">
        <v>11.5</v>
      </c>
      <c r="F3589" s="1">
        <v>11.30000019073486</v>
      </c>
      <c r="G3589" s="1">
        <v>-0.20000000298023221</v>
      </c>
      <c r="H3589">
        <f>IF(D3589&lt;&gt;"",MAX('DDD Model Calculations'!$D$20-'Weather Data'!D3589,0),MAX('DDD Model Calculations'!$D$20-AVERAGE('Weather Data'!D3588,'Weather Data'!D3590),0))</f>
        <v>5.6000003814697301</v>
      </c>
      <c r="I3589">
        <f>IF(E3589&lt;&gt;"",MAX('DDD Model Calculations'!$D$20-'Weather Data'!E3589,0),MAX('DDD Model Calculations'!$D$20-AVERAGE('Weather Data'!E3588,'Weather Data'!E3590),0))</f>
        <v>6.5</v>
      </c>
      <c r="J3589">
        <f>IF(F3589&lt;&gt;"",MAX('DDD Model Calculations'!$D$20-'Weather Data'!F3589,0),MAX('DDD Model Calculations'!$D$20-AVERAGE('Weather Data'!F3588,'Weather Data'!F3590),0))</f>
        <v>6.6999998092651403</v>
      </c>
      <c r="K3589">
        <f>IF(G3589&lt;&gt;"",MAX('DDD Model Calculations'!$D$20-'Weather Data'!G3589,0),MAX('DDD Model Calculations'!$D$20-AVERAGE('Weather Data'!G3588,'Weather Data'!G3590),0))</f>
        <v>18.200000002980232</v>
      </c>
      <c r="L3589" s="2">
        <f t="shared" si="280"/>
        <v>45227</v>
      </c>
      <c r="M3589">
        <f t="shared" si="281"/>
        <v>35325.600003011525</v>
      </c>
      <c r="N3589">
        <f t="shared" si="282"/>
        <v>37124.999989248812</v>
      </c>
      <c r="O3589">
        <f t="shared" si="283"/>
        <v>42766.300008974969</v>
      </c>
      <c r="P3589">
        <f t="shared" si="284"/>
        <v>53316.650010436773</v>
      </c>
    </row>
    <row r="3590" spans="1:16" x14ac:dyDescent="0.4">
      <c r="A3590" s="1">
        <v>2023</v>
      </c>
      <c r="B3590" s="1">
        <v>10</v>
      </c>
      <c r="C3590" s="1">
        <v>29</v>
      </c>
      <c r="D3590" s="1">
        <v>5.3000001907348633</v>
      </c>
      <c r="E3590" s="1">
        <v>6.3000001907348633</v>
      </c>
      <c r="F3590" s="1">
        <v>3.7000000476837158</v>
      </c>
      <c r="G3590" s="1">
        <v>-3.2999999523162842</v>
      </c>
      <c r="H3590">
        <f>IF(D3590&lt;&gt;"",MAX('DDD Model Calculations'!$D$20-'Weather Data'!D3590,0),MAX('DDD Model Calculations'!$D$20-AVERAGE('Weather Data'!D3589,'Weather Data'!D3591),0))</f>
        <v>12.699999809265137</v>
      </c>
      <c r="I3590">
        <f>IF(E3590&lt;&gt;"",MAX('DDD Model Calculations'!$D$20-'Weather Data'!E3590,0),MAX('DDD Model Calculations'!$D$20-AVERAGE('Weather Data'!E3589,'Weather Data'!E3591),0))</f>
        <v>11.699999809265137</v>
      </c>
      <c r="J3590">
        <f>IF(F3590&lt;&gt;"",MAX('DDD Model Calculations'!$D$20-'Weather Data'!F3590,0),MAX('DDD Model Calculations'!$D$20-AVERAGE('Weather Data'!F3589,'Weather Data'!F3591),0))</f>
        <v>14.299999952316284</v>
      </c>
      <c r="K3590">
        <f>IF(G3590&lt;&gt;"",MAX('DDD Model Calculations'!$D$20-'Weather Data'!G3590,0),MAX('DDD Model Calculations'!$D$20-AVERAGE('Weather Data'!G3589,'Weather Data'!G3591),0))</f>
        <v>21.299999952316284</v>
      </c>
      <c r="L3590" s="2">
        <f t="shared" si="280"/>
        <v>45228</v>
      </c>
      <c r="M3590">
        <f t="shared" si="281"/>
        <v>35338.30000282079</v>
      </c>
      <c r="N3590">
        <f t="shared" si="282"/>
        <v>37136.699989058077</v>
      </c>
      <c r="O3590">
        <f t="shared" si="283"/>
        <v>42780.600008927286</v>
      </c>
      <c r="P3590">
        <f t="shared" si="284"/>
        <v>53337.95001038909</v>
      </c>
    </row>
    <row r="3591" spans="1:16" x14ac:dyDescent="0.4">
      <c r="A3591" s="1">
        <v>2023</v>
      </c>
      <c r="B3591" s="1">
        <v>10</v>
      </c>
      <c r="C3591" s="1">
        <v>30</v>
      </c>
      <c r="D3591" s="1">
        <v>2.7000000476837158</v>
      </c>
      <c r="E3591" s="1">
        <v>2.4000000953674321</v>
      </c>
      <c r="F3591" s="1">
        <v>1.1000000238418579</v>
      </c>
      <c r="G3591" s="1">
        <v>-3.5</v>
      </c>
      <c r="H3591">
        <f>IF(D3591&lt;&gt;"",MAX('DDD Model Calculations'!$D$20-'Weather Data'!D3591,0),MAX('DDD Model Calculations'!$D$20-AVERAGE('Weather Data'!D3590,'Weather Data'!D3592),0))</f>
        <v>15.299999952316284</v>
      </c>
      <c r="I3591">
        <f>IF(E3591&lt;&gt;"",MAX('DDD Model Calculations'!$D$20-'Weather Data'!E3591,0),MAX('DDD Model Calculations'!$D$20-AVERAGE('Weather Data'!E3590,'Weather Data'!E3592),0))</f>
        <v>15.599999904632568</v>
      </c>
      <c r="J3591">
        <f>IF(F3591&lt;&gt;"",MAX('DDD Model Calculations'!$D$20-'Weather Data'!F3591,0),MAX('DDD Model Calculations'!$D$20-AVERAGE('Weather Data'!F3590,'Weather Data'!F3592),0))</f>
        <v>16.899999976158142</v>
      </c>
      <c r="K3591">
        <f>IF(G3591&lt;&gt;"",MAX('DDD Model Calculations'!$D$20-'Weather Data'!G3591,0),MAX('DDD Model Calculations'!$D$20-AVERAGE('Weather Data'!G3590,'Weather Data'!G3592),0))</f>
        <v>21.5</v>
      </c>
      <c r="L3591" s="2">
        <f t="shared" si="280"/>
        <v>45229</v>
      </c>
      <c r="M3591">
        <f t="shared" si="281"/>
        <v>35353.600002773106</v>
      </c>
      <c r="N3591">
        <f t="shared" si="282"/>
        <v>37152.29998896271</v>
      </c>
      <c r="O3591">
        <f t="shared" si="283"/>
        <v>42797.500008903444</v>
      </c>
      <c r="P3591">
        <f t="shared" si="284"/>
        <v>53359.45001038909</v>
      </c>
    </row>
    <row r="3592" spans="1:16" x14ac:dyDescent="0.4">
      <c r="A3592" s="1">
        <v>2023</v>
      </c>
      <c r="B3592" s="1">
        <v>10</v>
      </c>
      <c r="C3592" s="1">
        <v>31</v>
      </c>
      <c r="D3592" s="1">
        <v>2.7000000476837158</v>
      </c>
      <c r="E3592" s="1">
        <v>0.80000001192092896</v>
      </c>
      <c r="F3592" s="1">
        <v>-0.80000001192092896</v>
      </c>
      <c r="G3592" s="1">
        <v>-4.1999998092651367</v>
      </c>
      <c r="H3592">
        <f>IF(D3592&lt;&gt;"",MAX('DDD Model Calculations'!$D$20-'Weather Data'!D3592,0),MAX('DDD Model Calculations'!$D$20-AVERAGE('Weather Data'!D3591,'Weather Data'!D3593),0))</f>
        <v>15.299999952316284</v>
      </c>
      <c r="I3592">
        <f>IF(E3592&lt;&gt;"",MAX('DDD Model Calculations'!$D$20-'Weather Data'!E3592,0),MAX('DDD Model Calculations'!$D$20-AVERAGE('Weather Data'!E3591,'Weather Data'!E3593),0))</f>
        <v>17.199999988079071</v>
      </c>
      <c r="J3592">
        <f>IF(F3592&lt;&gt;"",MAX('DDD Model Calculations'!$D$20-'Weather Data'!F3592,0),MAX('DDD Model Calculations'!$D$20-AVERAGE('Weather Data'!F3591,'Weather Data'!F3593),0))</f>
        <v>18.800000011920929</v>
      </c>
      <c r="K3592">
        <f>IF(G3592&lt;&gt;"",MAX('DDD Model Calculations'!$D$20-'Weather Data'!G3592,0),MAX('DDD Model Calculations'!$D$20-AVERAGE('Weather Data'!G3591,'Weather Data'!G3593),0))</f>
        <v>22.199999809265137</v>
      </c>
      <c r="L3592" s="2">
        <f t="shared" si="280"/>
        <v>45230</v>
      </c>
      <c r="M3592">
        <f t="shared" si="281"/>
        <v>35368.900002725422</v>
      </c>
      <c r="N3592">
        <f t="shared" si="282"/>
        <v>37169.499988950789</v>
      </c>
      <c r="O3592">
        <f t="shared" si="283"/>
        <v>42816.300008915365</v>
      </c>
      <c r="P3592">
        <f t="shared" si="284"/>
        <v>53381.650010198355</v>
      </c>
    </row>
    <row r="3593" spans="1:16" x14ac:dyDescent="0.4">
      <c r="A3593" s="1">
        <v>2023</v>
      </c>
      <c r="B3593" s="1">
        <v>11</v>
      </c>
      <c r="C3593" s="1">
        <v>1</v>
      </c>
      <c r="D3593" s="1">
        <v>1.6000000238418579</v>
      </c>
      <c r="E3593" s="1">
        <v>0.60000002384185791</v>
      </c>
      <c r="F3593" s="1">
        <v>-1.1000000238418579</v>
      </c>
      <c r="G3593" s="1">
        <v>-3.0999999046325679</v>
      </c>
      <c r="H3593">
        <f>IF(D3593&lt;&gt;"",MAX('DDD Model Calculations'!$D$20-'Weather Data'!D3593,0),MAX('DDD Model Calculations'!$D$20-AVERAGE('Weather Data'!D3592,'Weather Data'!D3594),0))</f>
        <v>16.399999976158142</v>
      </c>
      <c r="I3593">
        <f>IF(E3593&lt;&gt;"",MAX('DDD Model Calculations'!$D$20-'Weather Data'!E3593,0),MAX('DDD Model Calculations'!$D$20-AVERAGE('Weather Data'!E3592,'Weather Data'!E3594),0))</f>
        <v>17.399999976158142</v>
      </c>
      <c r="J3593">
        <f>IF(F3593&lt;&gt;"",MAX('DDD Model Calculations'!$D$20-'Weather Data'!F3593,0),MAX('DDD Model Calculations'!$D$20-AVERAGE('Weather Data'!F3592,'Weather Data'!F3594),0))</f>
        <v>19.100000023841858</v>
      </c>
      <c r="K3593">
        <f>IF(G3593&lt;&gt;"",MAX('DDD Model Calculations'!$D$20-'Weather Data'!G3593,0),MAX('DDD Model Calculations'!$D$20-AVERAGE('Weather Data'!G3592,'Weather Data'!G3594),0))</f>
        <v>21.099999904632568</v>
      </c>
      <c r="L3593" s="2">
        <f t="shared" si="280"/>
        <v>45231</v>
      </c>
      <c r="M3593">
        <f t="shared" si="281"/>
        <v>35385.300002701581</v>
      </c>
      <c r="N3593">
        <f t="shared" si="282"/>
        <v>37186.899988926947</v>
      </c>
      <c r="O3593">
        <f t="shared" si="283"/>
        <v>42835.400008939207</v>
      </c>
      <c r="P3593">
        <f t="shared" si="284"/>
        <v>53402.750010102987</v>
      </c>
    </row>
    <row r="3594" spans="1:16" x14ac:dyDescent="0.4">
      <c r="A3594" s="1">
        <v>2023</v>
      </c>
      <c r="B3594" s="1">
        <v>11</v>
      </c>
      <c r="C3594" s="1">
        <v>2</v>
      </c>
      <c r="D3594" s="1">
        <v>6.1999998092651367</v>
      </c>
      <c r="E3594" s="1">
        <v>3.2000000476837158</v>
      </c>
      <c r="F3594" s="1">
        <v>2.0999999046325679</v>
      </c>
      <c r="G3594" s="1">
        <v>-0.5</v>
      </c>
      <c r="H3594">
        <f>IF(D3594&lt;&gt;"",MAX('DDD Model Calculations'!$D$20-'Weather Data'!D3594,0),MAX('DDD Model Calculations'!$D$20-AVERAGE('Weather Data'!D3593,'Weather Data'!D3595),0))</f>
        <v>11.800000190734863</v>
      </c>
      <c r="I3594">
        <f>IF(E3594&lt;&gt;"",MAX('DDD Model Calculations'!$D$20-'Weather Data'!E3594,0),MAX('DDD Model Calculations'!$D$20-AVERAGE('Weather Data'!E3593,'Weather Data'!E3595),0))</f>
        <v>14.799999952316284</v>
      </c>
      <c r="J3594">
        <f>IF(F3594&lt;&gt;"",MAX('DDD Model Calculations'!$D$20-'Weather Data'!F3594,0),MAX('DDD Model Calculations'!$D$20-AVERAGE('Weather Data'!F3593,'Weather Data'!F3595),0))</f>
        <v>15.900000095367432</v>
      </c>
      <c r="K3594">
        <f>IF(G3594&lt;&gt;"",MAX('DDD Model Calculations'!$D$20-'Weather Data'!G3594,0),MAX('DDD Model Calculations'!$D$20-AVERAGE('Weather Data'!G3593,'Weather Data'!G3595),0))</f>
        <v>18.5</v>
      </c>
      <c r="L3594" s="2">
        <f t="shared" si="280"/>
        <v>45232</v>
      </c>
      <c r="M3594">
        <f t="shared" si="281"/>
        <v>35397.100002892315</v>
      </c>
      <c r="N3594">
        <f t="shared" si="282"/>
        <v>37201.699988879263</v>
      </c>
      <c r="O3594">
        <f t="shared" si="283"/>
        <v>42851.300009034574</v>
      </c>
      <c r="P3594">
        <f t="shared" si="284"/>
        <v>53421.250010102987</v>
      </c>
    </row>
    <row r="3595" spans="1:16" x14ac:dyDescent="0.4">
      <c r="A3595" s="1">
        <v>2023</v>
      </c>
      <c r="B3595" s="1">
        <v>11</v>
      </c>
      <c r="C3595" s="1">
        <v>3</v>
      </c>
      <c r="D3595" s="1">
        <v>10.80000019073486</v>
      </c>
      <c r="E3595" s="1">
        <v>8.8999996185302734</v>
      </c>
      <c r="F3595" s="1">
        <v>8.3000001907348633</v>
      </c>
      <c r="G3595" s="1">
        <v>-1.200000047683716</v>
      </c>
      <c r="H3595">
        <f>IF(D3595&lt;&gt;"",MAX('DDD Model Calculations'!$D$20-'Weather Data'!D3595,0),MAX('DDD Model Calculations'!$D$20-AVERAGE('Weather Data'!D3594,'Weather Data'!D3596),0))</f>
        <v>7.1999998092651403</v>
      </c>
      <c r="I3595">
        <f>IF(E3595&lt;&gt;"",MAX('DDD Model Calculations'!$D$20-'Weather Data'!E3595,0),MAX('DDD Model Calculations'!$D$20-AVERAGE('Weather Data'!E3594,'Weather Data'!E3596),0))</f>
        <v>9.1000003814697266</v>
      </c>
      <c r="J3595">
        <f>IF(F3595&lt;&gt;"",MAX('DDD Model Calculations'!$D$20-'Weather Data'!F3595,0),MAX('DDD Model Calculations'!$D$20-AVERAGE('Weather Data'!F3594,'Weather Data'!F3596),0))</f>
        <v>9.6999998092651367</v>
      </c>
      <c r="K3595">
        <f>IF(G3595&lt;&gt;"",MAX('DDD Model Calculations'!$D$20-'Weather Data'!G3595,0),MAX('DDD Model Calculations'!$D$20-AVERAGE('Weather Data'!G3594,'Weather Data'!G3596),0))</f>
        <v>19.200000047683716</v>
      </c>
      <c r="L3595" s="2">
        <f t="shared" si="280"/>
        <v>45233</v>
      </c>
      <c r="M3595">
        <f t="shared" si="281"/>
        <v>35404.300002701581</v>
      </c>
      <c r="N3595">
        <f t="shared" si="282"/>
        <v>37210.799989260733</v>
      </c>
      <c r="O3595">
        <f t="shared" si="283"/>
        <v>42861.000008843839</v>
      </c>
      <c r="P3595">
        <f t="shared" si="284"/>
        <v>53440.450010150671</v>
      </c>
    </row>
    <row r="3596" spans="1:16" x14ac:dyDescent="0.4">
      <c r="A3596" s="1">
        <v>2023</v>
      </c>
      <c r="B3596" s="1">
        <v>11</v>
      </c>
      <c r="C3596" s="1">
        <v>4</v>
      </c>
      <c r="D3596" s="1">
        <v>8.6999998092651367</v>
      </c>
      <c r="E3596" s="1">
        <v>7.3000001907348633</v>
      </c>
      <c r="F3596" s="1">
        <v>4.9000000953674316</v>
      </c>
      <c r="G3596" s="1">
        <v>-4.4000000953674316</v>
      </c>
      <c r="H3596">
        <f>IF(D3596&lt;&gt;"",MAX('DDD Model Calculations'!$D$20-'Weather Data'!D3596,0),MAX('DDD Model Calculations'!$D$20-AVERAGE('Weather Data'!D3595,'Weather Data'!D3597),0))</f>
        <v>9.3000001907348633</v>
      </c>
      <c r="I3596">
        <f>IF(E3596&lt;&gt;"",MAX('DDD Model Calculations'!$D$20-'Weather Data'!E3596,0),MAX('DDD Model Calculations'!$D$20-AVERAGE('Weather Data'!E3595,'Weather Data'!E3597),0))</f>
        <v>10.699999809265137</v>
      </c>
      <c r="J3596">
        <f>IF(F3596&lt;&gt;"",MAX('DDD Model Calculations'!$D$20-'Weather Data'!F3596,0),MAX('DDD Model Calculations'!$D$20-AVERAGE('Weather Data'!F3595,'Weather Data'!F3597),0))</f>
        <v>13.099999904632568</v>
      </c>
      <c r="K3596">
        <f>IF(G3596&lt;&gt;"",MAX('DDD Model Calculations'!$D$20-'Weather Data'!G3596,0),MAX('DDD Model Calculations'!$D$20-AVERAGE('Weather Data'!G3595,'Weather Data'!G3597),0))</f>
        <v>22.400000095367432</v>
      </c>
      <c r="L3596" s="2">
        <f t="shared" si="280"/>
        <v>45234</v>
      </c>
      <c r="M3596">
        <f t="shared" si="281"/>
        <v>35413.600002892315</v>
      </c>
      <c r="N3596">
        <f t="shared" si="282"/>
        <v>37221.499989069998</v>
      </c>
      <c r="O3596">
        <f t="shared" si="283"/>
        <v>42874.100008748472</v>
      </c>
      <c r="P3596">
        <f t="shared" si="284"/>
        <v>53462.850010246038</v>
      </c>
    </row>
    <row r="3597" spans="1:16" x14ac:dyDescent="0.4">
      <c r="A3597" s="1">
        <v>2023</v>
      </c>
      <c r="B3597" s="1">
        <v>11</v>
      </c>
      <c r="C3597" s="1">
        <v>5</v>
      </c>
      <c r="D3597" s="1">
        <v>6.3000001907348633</v>
      </c>
      <c r="E3597" s="1">
        <v>5.6999998092651367</v>
      </c>
      <c r="F3597" s="1">
        <v>1.6000000238418579</v>
      </c>
      <c r="G3597" s="1">
        <v>-2.4000000953674321</v>
      </c>
      <c r="H3597">
        <f>IF(D3597&lt;&gt;"",MAX('DDD Model Calculations'!$D$20-'Weather Data'!D3597,0),MAX('DDD Model Calculations'!$D$20-AVERAGE('Weather Data'!D3596,'Weather Data'!D3598),0))</f>
        <v>11.699999809265137</v>
      </c>
      <c r="I3597">
        <f>IF(E3597&lt;&gt;"",MAX('DDD Model Calculations'!$D$20-'Weather Data'!E3597,0),MAX('DDD Model Calculations'!$D$20-AVERAGE('Weather Data'!E3596,'Weather Data'!E3598),0))</f>
        <v>12.300000190734863</v>
      </c>
      <c r="J3597">
        <f>IF(F3597&lt;&gt;"",MAX('DDD Model Calculations'!$D$20-'Weather Data'!F3597,0),MAX('DDD Model Calculations'!$D$20-AVERAGE('Weather Data'!F3596,'Weather Data'!F3598),0))</f>
        <v>16.399999976158142</v>
      </c>
      <c r="K3597">
        <f>IF(G3597&lt;&gt;"",MAX('DDD Model Calculations'!$D$20-'Weather Data'!G3597,0),MAX('DDD Model Calculations'!$D$20-AVERAGE('Weather Data'!G3596,'Weather Data'!G3598),0))</f>
        <v>20.400000095367432</v>
      </c>
      <c r="L3597" s="2">
        <f t="shared" si="280"/>
        <v>45235</v>
      </c>
      <c r="M3597">
        <f t="shared" si="281"/>
        <v>35425.300002701581</v>
      </c>
      <c r="N3597">
        <f t="shared" si="282"/>
        <v>37233.799989260733</v>
      </c>
      <c r="O3597">
        <f t="shared" si="283"/>
        <v>42890.50000872463</v>
      </c>
      <c r="P3597">
        <f t="shared" si="284"/>
        <v>53483.250010341406</v>
      </c>
    </row>
    <row r="3598" spans="1:16" x14ac:dyDescent="0.4">
      <c r="A3598" s="1">
        <v>2023</v>
      </c>
      <c r="B3598" s="1">
        <v>11</v>
      </c>
      <c r="C3598" s="1">
        <v>6</v>
      </c>
      <c r="D3598" s="1">
        <v>10.30000019073486</v>
      </c>
      <c r="E3598" s="1">
        <v>9.1000003814697266</v>
      </c>
      <c r="F3598" s="1">
        <v>2.5</v>
      </c>
      <c r="G3598" s="1">
        <v>1.799999952316284</v>
      </c>
      <c r="H3598">
        <f>IF(D3598&lt;&gt;"",MAX('DDD Model Calculations'!$D$20-'Weather Data'!D3598,0),MAX('DDD Model Calculations'!$D$20-AVERAGE('Weather Data'!D3597,'Weather Data'!D3599),0))</f>
        <v>7.6999998092651403</v>
      </c>
      <c r="I3598">
        <f>IF(E3598&lt;&gt;"",MAX('DDD Model Calculations'!$D$20-'Weather Data'!E3598,0),MAX('DDD Model Calculations'!$D$20-AVERAGE('Weather Data'!E3597,'Weather Data'!E3599),0))</f>
        <v>8.8999996185302734</v>
      </c>
      <c r="J3598">
        <f>IF(F3598&lt;&gt;"",MAX('DDD Model Calculations'!$D$20-'Weather Data'!F3598,0),MAX('DDD Model Calculations'!$D$20-AVERAGE('Weather Data'!F3597,'Weather Data'!F3599),0))</f>
        <v>15.5</v>
      </c>
      <c r="K3598">
        <f>IF(G3598&lt;&gt;"",MAX('DDD Model Calculations'!$D$20-'Weather Data'!G3598,0),MAX('DDD Model Calculations'!$D$20-AVERAGE('Weather Data'!G3597,'Weather Data'!G3599),0))</f>
        <v>16.200000047683716</v>
      </c>
      <c r="L3598" s="2">
        <f t="shared" si="280"/>
        <v>45236</v>
      </c>
      <c r="M3598">
        <f t="shared" si="281"/>
        <v>35433.000002510846</v>
      </c>
      <c r="N3598">
        <f t="shared" si="282"/>
        <v>37242.699988879263</v>
      </c>
      <c r="O3598">
        <f t="shared" si="283"/>
        <v>42906.00000872463</v>
      </c>
      <c r="P3598">
        <f t="shared" si="284"/>
        <v>53499.45001038909</v>
      </c>
    </row>
    <row r="3599" spans="1:16" x14ac:dyDescent="0.4">
      <c r="A3599" s="1">
        <v>2023</v>
      </c>
      <c r="B3599" s="1">
        <v>11</v>
      </c>
      <c r="C3599" s="1">
        <v>7</v>
      </c>
      <c r="D3599" s="1">
        <v>6.1999998092651367</v>
      </c>
      <c r="E3599" s="1">
        <v>5.5999999046325684</v>
      </c>
      <c r="F3599" s="1">
        <v>4.6999998092651367</v>
      </c>
      <c r="G3599" s="1">
        <v>-2.9000000953674321</v>
      </c>
      <c r="H3599">
        <f>IF(D3599&lt;&gt;"",MAX('DDD Model Calculations'!$D$20-'Weather Data'!D3599,0),MAX('DDD Model Calculations'!$D$20-AVERAGE('Weather Data'!D3598,'Weather Data'!D3600),0))</f>
        <v>11.800000190734863</v>
      </c>
      <c r="I3599">
        <f>IF(E3599&lt;&gt;"",MAX('DDD Model Calculations'!$D$20-'Weather Data'!E3599,0),MAX('DDD Model Calculations'!$D$20-AVERAGE('Weather Data'!E3598,'Weather Data'!E3600),0))</f>
        <v>12.400000095367432</v>
      </c>
      <c r="J3599">
        <f>IF(F3599&lt;&gt;"",MAX('DDD Model Calculations'!$D$20-'Weather Data'!F3599,0),MAX('DDD Model Calculations'!$D$20-AVERAGE('Weather Data'!F3598,'Weather Data'!F3600),0))</f>
        <v>13.300000190734863</v>
      </c>
      <c r="K3599">
        <f>IF(G3599&lt;&gt;"",MAX('DDD Model Calculations'!$D$20-'Weather Data'!G3599,0),MAX('DDD Model Calculations'!$D$20-AVERAGE('Weather Data'!G3598,'Weather Data'!G3600),0))</f>
        <v>20.900000095367432</v>
      </c>
      <c r="L3599" s="2">
        <f t="shared" si="280"/>
        <v>45237</v>
      </c>
      <c r="M3599">
        <f t="shared" si="281"/>
        <v>35444.800002701581</v>
      </c>
      <c r="N3599">
        <f t="shared" si="282"/>
        <v>37255.099988974631</v>
      </c>
      <c r="O3599">
        <f t="shared" si="283"/>
        <v>42919.300008915365</v>
      </c>
      <c r="P3599">
        <f t="shared" si="284"/>
        <v>53520.350010484457</v>
      </c>
    </row>
    <row r="3600" spans="1:16" x14ac:dyDescent="0.4">
      <c r="A3600" s="1">
        <v>2023</v>
      </c>
      <c r="B3600" s="1">
        <v>11</v>
      </c>
      <c r="C3600" s="1">
        <v>8</v>
      </c>
      <c r="D3600" s="1">
        <v>0.30000001192092901</v>
      </c>
      <c r="E3600" s="1">
        <v>-0.10000000149011611</v>
      </c>
      <c r="F3600" s="1">
        <v>-0.40000000596046448</v>
      </c>
      <c r="G3600" s="1">
        <v>1.3999999761581421</v>
      </c>
      <c r="H3600">
        <f>IF(D3600&lt;&gt;"",MAX('DDD Model Calculations'!$D$20-'Weather Data'!D3600,0),MAX('DDD Model Calculations'!$D$20-AVERAGE('Weather Data'!D3599,'Weather Data'!D3601),0))</f>
        <v>17.699999988079071</v>
      </c>
      <c r="I3600">
        <f>IF(E3600&lt;&gt;"",MAX('DDD Model Calculations'!$D$20-'Weather Data'!E3600,0),MAX('DDD Model Calculations'!$D$20-AVERAGE('Weather Data'!E3599,'Weather Data'!E3601),0))</f>
        <v>18.100000001490116</v>
      </c>
      <c r="J3600">
        <f>IF(F3600&lt;&gt;"",MAX('DDD Model Calculations'!$D$20-'Weather Data'!F3600,0),MAX('DDD Model Calculations'!$D$20-AVERAGE('Weather Data'!F3599,'Weather Data'!F3601),0))</f>
        <v>18.400000005960464</v>
      </c>
      <c r="K3600">
        <f>IF(G3600&lt;&gt;"",MAX('DDD Model Calculations'!$D$20-'Weather Data'!G3600,0),MAX('DDD Model Calculations'!$D$20-AVERAGE('Weather Data'!G3599,'Weather Data'!G3601),0))</f>
        <v>16.600000023841858</v>
      </c>
      <c r="L3600" s="2">
        <f t="shared" si="280"/>
        <v>45238</v>
      </c>
      <c r="M3600">
        <f t="shared" si="281"/>
        <v>35462.50000268966</v>
      </c>
      <c r="N3600">
        <f t="shared" si="282"/>
        <v>37273.199988976121</v>
      </c>
      <c r="O3600">
        <f t="shared" si="283"/>
        <v>42937.700008921325</v>
      </c>
      <c r="P3600">
        <f t="shared" si="284"/>
        <v>53536.950010508299</v>
      </c>
    </row>
    <row r="3601" spans="1:16" x14ac:dyDescent="0.4">
      <c r="A3601" s="1">
        <v>2023</v>
      </c>
      <c r="B3601" s="1">
        <v>11</v>
      </c>
      <c r="C3601" s="1">
        <v>9</v>
      </c>
      <c r="D3601" s="1">
        <v>7.5999999046325684</v>
      </c>
      <c r="E3601" s="1">
        <v>6.4000000953674316</v>
      </c>
      <c r="F3601" s="1">
        <v>0.5</v>
      </c>
      <c r="G3601" s="1">
        <v>2.2000000476837158</v>
      </c>
      <c r="H3601">
        <f>IF(D3601&lt;&gt;"",MAX('DDD Model Calculations'!$D$20-'Weather Data'!D3601,0),MAX('DDD Model Calculations'!$D$20-AVERAGE('Weather Data'!D3600,'Weather Data'!D3602),0))</f>
        <v>10.400000095367432</v>
      </c>
      <c r="I3601">
        <f>IF(E3601&lt;&gt;"",MAX('DDD Model Calculations'!$D$20-'Weather Data'!E3601,0),MAX('DDD Model Calculations'!$D$20-AVERAGE('Weather Data'!E3600,'Weather Data'!E3602),0))</f>
        <v>11.599999904632568</v>
      </c>
      <c r="J3601">
        <f>IF(F3601&lt;&gt;"",MAX('DDD Model Calculations'!$D$20-'Weather Data'!F3601,0),MAX('DDD Model Calculations'!$D$20-AVERAGE('Weather Data'!F3600,'Weather Data'!F3602),0))</f>
        <v>17.5</v>
      </c>
      <c r="K3601">
        <f>IF(G3601&lt;&gt;"",MAX('DDD Model Calculations'!$D$20-'Weather Data'!G3601,0),MAX('DDD Model Calculations'!$D$20-AVERAGE('Weather Data'!G3600,'Weather Data'!G3602),0))</f>
        <v>15.799999952316284</v>
      </c>
      <c r="L3601" s="2">
        <f t="shared" si="280"/>
        <v>45239</v>
      </c>
      <c r="M3601">
        <f t="shared" si="281"/>
        <v>35472.900002785027</v>
      </c>
      <c r="N3601">
        <f t="shared" si="282"/>
        <v>37284.799988880754</v>
      </c>
      <c r="O3601">
        <f t="shared" si="283"/>
        <v>42955.200008921325</v>
      </c>
      <c r="P3601">
        <f t="shared" si="284"/>
        <v>53552.750010460615</v>
      </c>
    </row>
    <row r="3602" spans="1:16" x14ac:dyDescent="0.4">
      <c r="A3602" s="1">
        <v>2023</v>
      </c>
      <c r="B3602" s="1">
        <v>11</v>
      </c>
      <c r="C3602" s="1">
        <v>10</v>
      </c>
      <c r="D3602" s="1">
        <v>5.9000000953674316</v>
      </c>
      <c r="E3602" s="1">
        <v>6.0999999046325684</v>
      </c>
      <c r="F3602" s="1">
        <v>2.2999999523162842</v>
      </c>
      <c r="G3602" s="1">
        <v>0.20000000298023221</v>
      </c>
      <c r="H3602">
        <f>IF(D3602&lt;&gt;"",MAX('DDD Model Calculations'!$D$20-'Weather Data'!D3602,0),MAX('DDD Model Calculations'!$D$20-AVERAGE('Weather Data'!D3601,'Weather Data'!D3603),0))</f>
        <v>12.099999904632568</v>
      </c>
      <c r="I3602">
        <f>IF(E3602&lt;&gt;"",MAX('DDD Model Calculations'!$D$20-'Weather Data'!E3602,0),MAX('DDD Model Calculations'!$D$20-AVERAGE('Weather Data'!E3601,'Weather Data'!E3603),0))</f>
        <v>11.900000095367432</v>
      </c>
      <c r="J3602">
        <f>IF(F3602&lt;&gt;"",MAX('DDD Model Calculations'!$D$20-'Weather Data'!F3602,0),MAX('DDD Model Calculations'!$D$20-AVERAGE('Weather Data'!F3601,'Weather Data'!F3603),0))</f>
        <v>15.700000047683716</v>
      </c>
      <c r="K3602">
        <f>IF(G3602&lt;&gt;"",MAX('DDD Model Calculations'!$D$20-'Weather Data'!G3602,0),MAX('DDD Model Calculations'!$D$20-AVERAGE('Weather Data'!G3601,'Weather Data'!G3603),0))</f>
        <v>17.799999997019768</v>
      </c>
      <c r="L3602" s="2">
        <f t="shared" si="280"/>
        <v>45240</v>
      </c>
      <c r="M3602">
        <f t="shared" si="281"/>
        <v>35485.00000268966</v>
      </c>
      <c r="N3602">
        <f t="shared" si="282"/>
        <v>37296.699988976121</v>
      </c>
      <c r="O3602">
        <f t="shared" si="283"/>
        <v>42970.900008969009</v>
      </c>
      <c r="P3602">
        <f t="shared" si="284"/>
        <v>53570.550010457635</v>
      </c>
    </row>
    <row r="3603" spans="1:16" x14ac:dyDescent="0.4">
      <c r="A3603" s="1">
        <v>2023</v>
      </c>
      <c r="B3603" s="1">
        <v>11</v>
      </c>
      <c r="C3603" s="1">
        <v>11</v>
      </c>
      <c r="D3603" s="1">
        <v>1.6000000238418579</v>
      </c>
      <c r="E3603" s="1">
        <v>2.5</v>
      </c>
      <c r="F3603" s="1">
        <v>-1.799999952316284</v>
      </c>
      <c r="G3603" s="1">
        <v>1</v>
      </c>
      <c r="H3603">
        <f>IF(D3603&lt;&gt;"",MAX('DDD Model Calculations'!$D$20-'Weather Data'!D3603,0),MAX('DDD Model Calculations'!$D$20-AVERAGE('Weather Data'!D3602,'Weather Data'!D3604),0))</f>
        <v>16.399999976158142</v>
      </c>
      <c r="I3603">
        <f>IF(E3603&lt;&gt;"",MAX('DDD Model Calculations'!$D$20-'Weather Data'!E3603,0),MAX('DDD Model Calculations'!$D$20-AVERAGE('Weather Data'!E3602,'Weather Data'!E3604),0))</f>
        <v>15.5</v>
      </c>
      <c r="J3603">
        <f>IF(F3603&lt;&gt;"",MAX('DDD Model Calculations'!$D$20-'Weather Data'!F3603,0),MAX('DDD Model Calculations'!$D$20-AVERAGE('Weather Data'!F3602,'Weather Data'!F3604),0))</f>
        <v>19.799999952316284</v>
      </c>
      <c r="K3603">
        <f>IF(G3603&lt;&gt;"",MAX('DDD Model Calculations'!$D$20-'Weather Data'!G3603,0),MAX('DDD Model Calculations'!$D$20-AVERAGE('Weather Data'!G3602,'Weather Data'!G3604),0))</f>
        <v>17</v>
      </c>
      <c r="L3603" s="2">
        <f t="shared" si="280"/>
        <v>45241</v>
      </c>
      <c r="M3603">
        <f t="shared" si="281"/>
        <v>35501.400002665818</v>
      </c>
      <c r="N3603">
        <f t="shared" si="282"/>
        <v>37312.199988976121</v>
      </c>
      <c r="O3603">
        <f t="shared" si="283"/>
        <v>42990.700008921325</v>
      </c>
      <c r="P3603">
        <f t="shared" si="284"/>
        <v>53587.550010457635</v>
      </c>
    </row>
    <row r="3604" spans="1:16" x14ac:dyDescent="0.4">
      <c r="A3604" s="1">
        <v>2023</v>
      </c>
      <c r="B3604" s="1">
        <v>11</v>
      </c>
      <c r="C3604" s="1">
        <v>12</v>
      </c>
      <c r="D3604" s="1">
        <v>2.2999999523162842</v>
      </c>
      <c r="E3604" s="1">
        <v>1.799999952316284</v>
      </c>
      <c r="F3604" s="1">
        <v>-2.2999999523162842</v>
      </c>
      <c r="G3604" s="1">
        <v>4.4000000953674316</v>
      </c>
      <c r="H3604">
        <f>IF(D3604&lt;&gt;"",MAX('DDD Model Calculations'!$D$20-'Weather Data'!D3604,0),MAX('DDD Model Calculations'!$D$20-AVERAGE('Weather Data'!D3603,'Weather Data'!D3605),0))</f>
        <v>15.700000047683716</v>
      </c>
      <c r="I3604">
        <f>IF(E3604&lt;&gt;"",MAX('DDD Model Calculations'!$D$20-'Weather Data'!E3604,0),MAX('DDD Model Calculations'!$D$20-AVERAGE('Weather Data'!E3603,'Weather Data'!E3605),0))</f>
        <v>16.200000047683716</v>
      </c>
      <c r="J3604">
        <f>IF(F3604&lt;&gt;"",MAX('DDD Model Calculations'!$D$20-'Weather Data'!F3604,0),MAX('DDD Model Calculations'!$D$20-AVERAGE('Weather Data'!F3603,'Weather Data'!F3605),0))</f>
        <v>20.299999952316284</v>
      </c>
      <c r="K3604">
        <f>IF(G3604&lt;&gt;"",MAX('DDD Model Calculations'!$D$20-'Weather Data'!G3604,0),MAX('DDD Model Calculations'!$D$20-AVERAGE('Weather Data'!G3603,'Weather Data'!G3605),0))</f>
        <v>13.599999904632568</v>
      </c>
      <c r="L3604" s="2">
        <f t="shared" si="280"/>
        <v>45242</v>
      </c>
      <c r="M3604">
        <f t="shared" si="281"/>
        <v>35517.100002713501</v>
      </c>
      <c r="N3604">
        <f t="shared" si="282"/>
        <v>37328.399989023805</v>
      </c>
      <c r="O3604">
        <f t="shared" si="283"/>
        <v>43011.000008873641</v>
      </c>
      <c r="P3604">
        <f t="shared" si="284"/>
        <v>53601.150010362267</v>
      </c>
    </row>
    <row r="3605" spans="1:16" x14ac:dyDescent="0.4">
      <c r="A3605" s="1">
        <v>2023</v>
      </c>
      <c r="B3605" s="1">
        <v>11</v>
      </c>
      <c r="C3605" s="1">
        <v>13</v>
      </c>
      <c r="D3605" s="1">
        <v>8.3999996185302734</v>
      </c>
      <c r="E3605" s="1">
        <v>6.8000001907348633</v>
      </c>
      <c r="F3605" s="1">
        <v>-4.5</v>
      </c>
      <c r="G3605" s="1">
        <v>1.5</v>
      </c>
      <c r="H3605">
        <f>IF(D3605&lt;&gt;"",MAX('DDD Model Calculations'!$D$20-'Weather Data'!D3605,0),MAX('DDD Model Calculations'!$D$20-AVERAGE('Weather Data'!D3604,'Weather Data'!D3606),0))</f>
        <v>9.6000003814697266</v>
      </c>
      <c r="I3605">
        <f>IF(E3605&lt;&gt;"",MAX('DDD Model Calculations'!$D$20-'Weather Data'!E3605,0),MAX('DDD Model Calculations'!$D$20-AVERAGE('Weather Data'!E3604,'Weather Data'!E3606),0))</f>
        <v>11.199999809265137</v>
      </c>
      <c r="J3605">
        <f>IF(F3605&lt;&gt;"",MAX('DDD Model Calculations'!$D$20-'Weather Data'!F3605,0),MAX('DDD Model Calculations'!$D$20-AVERAGE('Weather Data'!F3604,'Weather Data'!F3606),0))</f>
        <v>22.5</v>
      </c>
      <c r="K3605">
        <f>IF(G3605&lt;&gt;"",MAX('DDD Model Calculations'!$D$20-'Weather Data'!G3605,0),MAX('DDD Model Calculations'!$D$20-AVERAGE('Weather Data'!G3604,'Weather Data'!G3606),0))</f>
        <v>16.5</v>
      </c>
      <c r="L3605" s="2">
        <f t="shared" si="280"/>
        <v>45243</v>
      </c>
      <c r="M3605">
        <f t="shared" si="281"/>
        <v>35526.700003094971</v>
      </c>
      <c r="N3605">
        <f t="shared" si="282"/>
        <v>37339.59998883307</v>
      </c>
      <c r="O3605">
        <f t="shared" si="283"/>
        <v>43033.500008873641</v>
      </c>
      <c r="P3605">
        <f t="shared" si="284"/>
        <v>53617.650010362267</v>
      </c>
    </row>
    <row r="3606" spans="1:16" x14ac:dyDescent="0.4">
      <c r="A3606" s="1">
        <v>2023</v>
      </c>
      <c r="B3606" s="1">
        <v>11</v>
      </c>
      <c r="C3606" s="1">
        <v>14</v>
      </c>
      <c r="D3606" s="1">
        <v>6.3000001907348633</v>
      </c>
      <c r="E3606" s="1">
        <v>5.0999999046325684</v>
      </c>
      <c r="F3606" s="1">
        <v>1.8999999761581421</v>
      </c>
      <c r="G3606" s="1">
        <v>4.5999999046325684</v>
      </c>
      <c r="H3606">
        <f>IF(D3606&lt;&gt;"",MAX('DDD Model Calculations'!$D$20-'Weather Data'!D3606,0),MAX('DDD Model Calculations'!$D$20-AVERAGE('Weather Data'!D3605,'Weather Data'!D3607),0))</f>
        <v>11.699999809265137</v>
      </c>
      <c r="I3606">
        <f>IF(E3606&lt;&gt;"",MAX('DDD Model Calculations'!$D$20-'Weather Data'!E3606,0),MAX('DDD Model Calculations'!$D$20-AVERAGE('Weather Data'!E3605,'Weather Data'!E3607),0))</f>
        <v>12.900000095367432</v>
      </c>
      <c r="J3606">
        <f>IF(F3606&lt;&gt;"",MAX('DDD Model Calculations'!$D$20-'Weather Data'!F3606,0),MAX('DDD Model Calculations'!$D$20-AVERAGE('Weather Data'!F3605,'Weather Data'!F3607),0))</f>
        <v>16.100000023841858</v>
      </c>
      <c r="K3606">
        <f>IF(G3606&lt;&gt;"",MAX('DDD Model Calculations'!$D$20-'Weather Data'!G3606,0),MAX('DDD Model Calculations'!$D$20-AVERAGE('Weather Data'!G3605,'Weather Data'!G3607),0))</f>
        <v>13.400000095367432</v>
      </c>
      <c r="L3606" s="2">
        <f t="shared" si="280"/>
        <v>45244</v>
      </c>
      <c r="M3606">
        <f t="shared" si="281"/>
        <v>35538.400002904236</v>
      </c>
      <c r="N3606">
        <f t="shared" si="282"/>
        <v>37352.499988928437</v>
      </c>
      <c r="O3606">
        <f t="shared" si="283"/>
        <v>43049.600008897483</v>
      </c>
      <c r="P3606">
        <f t="shared" si="284"/>
        <v>53631.050010457635</v>
      </c>
    </row>
    <row r="3607" spans="1:16" x14ac:dyDescent="0.4">
      <c r="A3607" s="1">
        <v>2023</v>
      </c>
      <c r="B3607" s="1">
        <v>11</v>
      </c>
      <c r="C3607" s="1">
        <v>15</v>
      </c>
      <c r="D3607" s="1">
        <v>8.5</v>
      </c>
      <c r="E3607" s="1">
        <v>6.0999999046325684</v>
      </c>
      <c r="F3607" s="1">
        <v>3.9000000953674321</v>
      </c>
      <c r="G3607" s="1">
        <v>4</v>
      </c>
      <c r="H3607">
        <f>IF(D3607&lt;&gt;"",MAX('DDD Model Calculations'!$D$20-'Weather Data'!D3607,0),MAX('DDD Model Calculations'!$D$20-AVERAGE('Weather Data'!D3606,'Weather Data'!D3608),0))</f>
        <v>9.5</v>
      </c>
      <c r="I3607">
        <f>IF(E3607&lt;&gt;"",MAX('DDD Model Calculations'!$D$20-'Weather Data'!E3607,0),MAX('DDD Model Calculations'!$D$20-AVERAGE('Weather Data'!E3606,'Weather Data'!E3608),0))</f>
        <v>11.900000095367432</v>
      </c>
      <c r="J3607">
        <f>IF(F3607&lt;&gt;"",MAX('DDD Model Calculations'!$D$20-'Weather Data'!F3607,0),MAX('DDD Model Calculations'!$D$20-AVERAGE('Weather Data'!F3606,'Weather Data'!F3608),0))</f>
        <v>14.099999904632568</v>
      </c>
      <c r="K3607">
        <f>IF(G3607&lt;&gt;"",MAX('DDD Model Calculations'!$D$20-'Weather Data'!G3607,0),MAX('DDD Model Calculations'!$D$20-AVERAGE('Weather Data'!G3606,'Weather Data'!G3608),0))</f>
        <v>14</v>
      </c>
      <c r="L3607" s="2">
        <f t="shared" si="280"/>
        <v>45245</v>
      </c>
      <c r="M3607">
        <f t="shared" si="281"/>
        <v>35547.900002904236</v>
      </c>
      <c r="N3607">
        <f t="shared" si="282"/>
        <v>37364.399989023805</v>
      </c>
      <c r="O3607">
        <f t="shared" si="283"/>
        <v>43063.700008802116</v>
      </c>
      <c r="P3607">
        <f t="shared" si="284"/>
        <v>53645.050010457635</v>
      </c>
    </row>
    <row r="3608" spans="1:16" x14ac:dyDescent="0.4">
      <c r="A3608" s="1">
        <v>2023</v>
      </c>
      <c r="B3608" s="1">
        <v>11</v>
      </c>
      <c r="C3608" s="1">
        <v>16</v>
      </c>
      <c r="D3608" s="1">
        <v>6.5999999046325684</v>
      </c>
      <c r="E3608" s="1">
        <v>6.6999998092651367</v>
      </c>
      <c r="F3608" s="1">
        <v>4.6999998092651367</v>
      </c>
      <c r="G3608" s="1">
        <v>7.6999998092651367</v>
      </c>
      <c r="H3608">
        <f>IF(D3608&lt;&gt;"",MAX('DDD Model Calculations'!$D$20-'Weather Data'!D3608,0),MAX('DDD Model Calculations'!$D$20-AVERAGE('Weather Data'!D3607,'Weather Data'!D3609),0))</f>
        <v>11.400000095367432</v>
      </c>
      <c r="I3608">
        <f>IF(E3608&lt;&gt;"",MAX('DDD Model Calculations'!$D$20-'Weather Data'!E3608,0),MAX('DDD Model Calculations'!$D$20-AVERAGE('Weather Data'!E3607,'Weather Data'!E3609),0))</f>
        <v>11.300000190734863</v>
      </c>
      <c r="J3608">
        <f>IF(F3608&lt;&gt;"",MAX('DDD Model Calculations'!$D$20-'Weather Data'!F3608,0),MAX('DDD Model Calculations'!$D$20-AVERAGE('Weather Data'!F3607,'Weather Data'!F3609),0))</f>
        <v>13.300000190734863</v>
      </c>
      <c r="K3608">
        <f>IF(G3608&lt;&gt;"",MAX('DDD Model Calculations'!$D$20-'Weather Data'!G3608,0),MAX('DDD Model Calculations'!$D$20-AVERAGE('Weather Data'!G3607,'Weather Data'!G3609),0))</f>
        <v>10.300000190734863</v>
      </c>
      <c r="L3608" s="2">
        <f t="shared" si="280"/>
        <v>45246</v>
      </c>
      <c r="M3608">
        <f t="shared" si="281"/>
        <v>35559.300002999604</v>
      </c>
      <c r="N3608">
        <f t="shared" si="282"/>
        <v>37375.69998921454</v>
      </c>
      <c r="O3608">
        <f t="shared" si="283"/>
        <v>43077.000008992851</v>
      </c>
      <c r="P3608">
        <f t="shared" si="284"/>
        <v>53655.35001064837</v>
      </c>
    </row>
    <row r="3609" spans="1:16" x14ac:dyDescent="0.4">
      <c r="A3609" s="1">
        <v>2023</v>
      </c>
      <c r="B3609" s="1">
        <v>11</v>
      </c>
      <c r="C3609" s="1">
        <v>17</v>
      </c>
      <c r="D3609" s="1">
        <v>7.9000000953674316</v>
      </c>
      <c r="E3609" s="1">
        <v>6.0999999046325684</v>
      </c>
      <c r="F3609" s="1">
        <v>6.9000000953674316</v>
      </c>
      <c r="G3609" s="1">
        <v>1.1000000238418579</v>
      </c>
      <c r="H3609">
        <f>IF(D3609&lt;&gt;"",MAX('DDD Model Calculations'!$D$20-'Weather Data'!D3609,0),MAX('DDD Model Calculations'!$D$20-AVERAGE('Weather Data'!D3608,'Weather Data'!D3610),0))</f>
        <v>10.099999904632568</v>
      </c>
      <c r="I3609">
        <f>IF(E3609&lt;&gt;"",MAX('DDD Model Calculations'!$D$20-'Weather Data'!E3609,0),MAX('DDD Model Calculations'!$D$20-AVERAGE('Weather Data'!E3608,'Weather Data'!E3610),0))</f>
        <v>11.900000095367432</v>
      </c>
      <c r="J3609">
        <f>IF(F3609&lt;&gt;"",MAX('DDD Model Calculations'!$D$20-'Weather Data'!F3609,0),MAX('DDD Model Calculations'!$D$20-AVERAGE('Weather Data'!F3608,'Weather Data'!F3610),0))</f>
        <v>11.099999904632568</v>
      </c>
      <c r="K3609">
        <f>IF(G3609&lt;&gt;"",MAX('DDD Model Calculations'!$D$20-'Weather Data'!G3609,0),MAX('DDD Model Calculations'!$D$20-AVERAGE('Weather Data'!G3608,'Weather Data'!G3610),0))</f>
        <v>16.899999976158142</v>
      </c>
      <c r="L3609" s="2">
        <f t="shared" si="280"/>
        <v>45247</v>
      </c>
      <c r="M3609">
        <f t="shared" si="281"/>
        <v>35569.400002904236</v>
      </c>
      <c r="N3609">
        <f t="shared" si="282"/>
        <v>37387.599989309907</v>
      </c>
      <c r="O3609">
        <f t="shared" si="283"/>
        <v>43088.100008897483</v>
      </c>
      <c r="P3609">
        <f t="shared" si="284"/>
        <v>53672.250010624528</v>
      </c>
    </row>
    <row r="3610" spans="1:16" x14ac:dyDescent="0.4">
      <c r="A3610" s="1">
        <v>2023</v>
      </c>
      <c r="B3610" s="1">
        <v>11</v>
      </c>
      <c r="C3610" s="1">
        <v>18</v>
      </c>
      <c r="D3610" s="1">
        <v>2.9000000953674321</v>
      </c>
      <c r="E3610" s="1">
        <v>1.8999999761581421</v>
      </c>
      <c r="F3610" s="1">
        <v>0</v>
      </c>
      <c r="G3610" s="1">
        <v>3.5999999046325679</v>
      </c>
      <c r="H3610">
        <f>IF(D3610&lt;&gt;"",MAX('DDD Model Calculations'!$D$20-'Weather Data'!D3610,0),MAX('DDD Model Calculations'!$D$20-AVERAGE('Weather Data'!D3609,'Weather Data'!D3611),0))</f>
        <v>15.099999904632568</v>
      </c>
      <c r="I3610">
        <f>IF(E3610&lt;&gt;"",MAX('DDD Model Calculations'!$D$20-'Weather Data'!E3610,0),MAX('DDD Model Calculations'!$D$20-AVERAGE('Weather Data'!E3609,'Weather Data'!E3611),0))</f>
        <v>16.100000023841858</v>
      </c>
      <c r="J3610">
        <f>IF(F3610&lt;&gt;"",MAX('DDD Model Calculations'!$D$20-'Weather Data'!F3610,0),MAX('DDD Model Calculations'!$D$20-AVERAGE('Weather Data'!F3609,'Weather Data'!F3611),0))</f>
        <v>18</v>
      </c>
      <c r="K3610">
        <f>IF(G3610&lt;&gt;"",MAX('DDD Model Calculations'!$D$20-'Weather Data'!G3610,0),MAX('DDD Model Calculations'!$D$20-AVERAGE('Weather Data'!G3609,'Weather Data'!G3611),0))</f>
        <v>14.400000095367432</v>
      </c>
      <c r="L3610" s="2">
        <f t="shared" si="280"/>
        <v>45248</v>
      </c>
      <c r="M3610">
        <f t="shared" si="281"/>
        <v>35584.500002808869</v>
      </c>
      <c r="N3610">
        <f t="shared" si="282"/>
        <v>37403.699989333749</v>
      </c>
      <c r="O3610">
        <f t="shared" si="283"/>
        <v>43106.100008897483</v>
      </c>
      <c r="P3610">
        <f t="shared" si="284"/>
        <v>53686.650010719895</v>
      </c>
    </row>
    <row r="3611" spans="1:16" x14ac:dyDescent="0.4">
      <c r="A3611" s="1">
        <v>2023</v>
      </c>
      <c r="B3611" s="1">
        <v>11</v>
      </c>
      <c r="C3611" s="1">
        <v>19</v>
      </c>
      <c r="D3611" s="1">
        <v>2.5</v>
      </c>
      <c r="E3611" s="1">
        <v>2.2999999523162842</v>
      </c>
      <c r="F3611" s="1">
        <v>-1.299999952316284</v>
      </c>
      <c r="G3611" s="1">
        <v>-1.299999952316284</v>
      </c>
      <c r="H3611">
        <f>IF(D3611&lt;&gt;"",MAX('DDD Model Calculations'!$D$20-'Weather Data'!D3611,0),MAX('DDD Model Calculations'!$D$20-AVERAGE('Weather Data'!D3610,'Weather Data'!D3612),0))</f>
        <v>15.5</v>
      </c>
      <c r="I3611">
        <f>IF(E3611&lt;&gt;"",MAX('DDD Model Calculations'!$D$20-'Weather Data'!E3611,0),MAX('DDD Model Calculations'!$D$20-AVERAGE('Weather Data'!E3610,'Weather Data'!E3612),0))</f>
        <v>15.700000047683716</v>
      </c>
      <c r="J3611">
        <f>IF(F3611&lt;&gt;"",MAX('DDD Model Calculations'!$D$20-'Weather Data'!F3611,0),MAX('DDD Model Calculations'!$D$20-AVERAGE('Weather Data'!F3610,'Weather Data'!F3612),0))</f>
        <v>19.299999952316284</v>
      </c>
      <c r="K3611">
        <f>IF(G3611&lt;&gt;"",MAX('DDD Model Calculations'!$D$20-'Weather Data'!G3611,0),MAX('DDD Model Calculations'!$D$20-AVERAGE('Weather Data'!G3610,'Weather Data'!G3612),0))</f>
        <v>19.299999952316284</v>
      </c>
      <c r="L3611" s="2">
        <f t="shared" si="280"/>
        <v>45249</v>
      </c>
      <c r="M3611">
        <f t="shared" si="281"/>
        <v>35600.000002808869</v>
      </c>
      <c r="N3611">
        <f t="shared" si="282"/>
        <v>37419.399989381433</v>
      </c>
      <c r="O3611">
        <f t="shared" si="283"/>
        <v>43125.4000088498</v>
      </c>
      <c r="P3611">
        <f t="shared" si="284"/>
        <v>53705.950010672212</v>
      </c>
    </row>
    <row r="3612" spans="1:16" x14ac:dyDescent="0.4">
      <c r="A3612" s="1">
        <v>2023</v>
      </c>
      <c r="B3612" s="1">
        <v>11</v>
      </c>
      <c r="C3612" s="1">
        <v>20</v>
      </c>
      <c r="D3612" s="1">
        <v>-2</v>
      </c>
      <c r="E3612" s="1">
        <v>-1.299999952316284</v>
      </c>
      <c r="F3612" s="1">
        <v>-5.0999999046325684</v>
      </c>
      <c r="G3612" s="1">
        <v>-0.89999997615814209</v>
      </c>
      <c r="H3612">
        <f>IF(D3612&lt;&gt;"",MAX('DDD Model Calculations'!$D$20-'Weather Data'!D3612,0),MAX('DDD Model Calculations'!$D$20-AVERAGE('Weather Data'!D3611,'Weather Data'!D3613),0))</f>
        <v>20</v>
      </c>
      <c r="I3612">
        <f>IF(E3612&lt;&gt;"",MAX('DDD Model Calculations'!$D$20-'Weather Data'!E3612,0),MAX('DDD Model Calculations'!$D$20-AVERAGE('Weather Data'!E3611,'Weather Data'!E3613),0))</f>
        <v>19.299999952316284</v>
      </c>
      <c r="J3612">
        <f>IF(F3612&lt;&gt;"",MAX('DDD Model Calculations'!$D$20-'Weather Data'!F3612,0),MAX('DDD Model Calculations'!$D$20-AVERAGE('Weather Data'!F3611,'Weather Data'!F3613),0))</f>
        <v>23.099999904632568</v>
      </c>
      <c r="K3612">
        <f>IF(G3612&lt;&gt;"",MAX('DDD Model Calculations'!$D$20-'Weather Data'!G3612,0),MAX('DDD Model Calculations'!$D$20-AVERAGE('Weather Data'!G3611,'Weather Data'!G3613),0))</f>
        <v>18.899999976158142</v>
      </c>
      <c r="L3612" s="2">
        <f t="shared" si="280"/>
        <v>45250</v>
      </c>
      <c r="M3612">
        <f t="shared" si="281"/>
        <v>35620.000002808869</v>
      </c>
      <c r="N3612">
        <f t="shared" si="282"/>
        <v>37438.699989333749</v>
      </c>
      <c r="O3612">
        <f t="shared" si="283"/>
        <v>43148.500008754432</v>
      </c>
      <c r="P3612">
        <f t="shared" si="284"/>
        <v>53724.85001064837</v>
      </c>
    </row>
    <row r="3613" spans="1:16" x14ac:dyDescent="0.4">
      <c r="A3613" s="1">
        <v>2023</v>
      </c>
      <c r="B3613" s="1">
        <v>11</v>
      </c>
      <c r="C3613" s="1">
        <v>21</v>
      </c>
      <c r="D3613" s="1">
        <v>3.2999999523162842</v>
      </c>
      <c r="E3613" s="1">
        <v>3.4000000953674321</v>
      </c>
      <c r="F3613" s="1">
        <v>-5</v>
      </c>
      <c r="G3613" s="1">
        <v>1.6000000238418579</v>
      </c>
      <c r="H3613">
        <f>IF(D3613&lt;&gt;"",MAX('DDD Model Calculations'!$D$20-'Weather Data'!D3613,0),MAX('DDD Model Calculations'!$D$20-AVERAGE('Weather Data'!D3612,'Weather Data'!D3614),0))</f>
        <v>14.700000047683716</v>
      </c>
      <c r="I3613">
        <f>IF(E3613&lt;&gt;"",MAX('DDD Model Calculations'!$D$20-'Weather Data'!E3613,0),MAX('DDD Model Calculations'!$D$20-AVERAGE('Weather Data'!E3612,'Weather Data'!E3614),0))</f>
        <v>14.599999904632568</v>
      </c>
      <c r="J3613">
        <f>IF(F3613&lt;&gt;"",MAX('DDD Model Calculations'!$D$20-'Weather Data'!F3613,0),MAX('DDD Model Calculations'!$D$20-AVERAGE('Weather Data'!F3612,'Weather Data'!F3614),0))</f>
        <v>23</v>
      </c>
      <c r="K3613">
        <f>IF(G3613&lt;&gt;"",MAX('DDD Model Calculations'!$D$20-'Weather Data'!G3613,0),MAX('DDD Model Calculations'!$D$20-AVERAGE('Weather Data'!G3612,'Weather Data'!G3614),0))</f>
        <v>16.399999976158142</v>
      </c>
      <c r="L3613" s="2">
        <f t="shared" si="280"/>
        <v>45251</v>
      </c>
      <c r="M3613">
        <f t="shared" si="281"/>
        <v>35634.700002856553</v>
      </c>
      <c r="N3613">
        <f t="shared" si="282"/>
        <v>37453.299989238381</v>
      </c>
      <c r="O3613">
        <f t="shared" si="283"/>
        <v>43171.500008754432</v>
      </c>
      <c r="P3613">
        <f t="shared" si="284"/>
        <v>53741.250010624528</v>
      </c>
    </row>
    <row r="3614" spans="1:16" x14ac:dyDescent="0.4">
      <c r="A3614" s="1">
        <v>2023</v>
      </c>
      <c r="B3614" s="1">
        <v>11</v>
      </c>
      <c r="C3614" s="1">
        <v>22</v>
      </c>
      <c r="D3614" s="1">
        <v>3.9000000953674321</v>
      </c>
      <c r="E3614" s="1">
        <v>5.1999998092651367</v>
      </c>
      <c r="F3614" s="1">
        <v>0.80000001192092896</v>
      </c>
      <c r="G3614" s="1">
        <v>-2.4000000953674321</v>
      </c>
      <c r="H3614">
        <f>IF(D3614&lt;&gt;"",MAX('DDD Model Calculations'!$D$20-'Weather Data'!D3614,0),MAX('DDD Model Calculations'!$D$20-AVERAGE('Weather Data'!D3613,'Weather Data'!D3615),0))</f>
        <v>14.099999904632568</v>
      </c>
      <c r="I3614">
        <f>IF(E3614&lt;&gt;"",MAX('DDD Model Calculations'!$D$20-'Weather Data'!E3614,0),MAX('DDD Model Calculations'!$D$20-AVERAGE('Weather Data'!E3613,'Weather Data'!E3615),0))</f>
        <v>12.800000190734863</v>
      </c>
      <c r="J3614">
        <f>IF(F3614&lt;&gt;"",MAX('DDD Model Calculations'!$D$20-'Weather Data'!F3614,0),MAX('DDD Model Calculations'!$D$20-AVERAGE('Weather Data'!F3613,'Weather Data'!F3615),0))</f>
        <v>17.199999988079071</v>
      </c>
      <c r="K3614">
        <f>IF(G3614&lt;&gt;"",MAX('DDD Model Calculations'!$D$20-'Weather Data'!G3614,0),MAX('DDD Model Calculations'!$D$20-AVERAGE('Weather Data'!G3613,'Weather Data'!G3615),0))</f>
        <v>20.400000095367432</v>
      </c>
      <c r="L3614" s="2">
        <f t="shared" si="280"/>
        <v>45252</v>
      </c>
      <c r="M3614">
        <f t="shared" si="281"/>
        <v>35648.800002761185</v>
      </c>
      <c r="N3614">
        <f t="shared" si="282"/>
        <v>37466.099989429116</v>
      </c>
      <c r="O3614">
        <f t="shared" si="283"/>
        <v>43188.700008742511</v>
      </c>
      <c r="P3614">
        <f t="shared" si="284"/>
        <v>53761.650010719895</v>
      </c>
    </row>
    <row r="3615" spans="1:16" x14ac:dyDescent="0.4">
      <c r="A3615" s="1">
        <v>2023</v>
      </c>
      <c r="B3615" s="1">
        <v>11</v>
      </c>
      <c r="C3615" s="1">
        <v>23</v>
      </c>
      <c r="D3615" s="1">
        <v>3.9000000953674321</v>
      </c>
      <c r="E3615" s="1">
        <v>2.2000000476837158</v>
      </c>
      <c r="F3615" s="1">
        <v>0.60000002384185791</v>
      </c>
      <c r="G3615" s="1">
        <v>-7.9000000953674316</v>
      </c>
      <c r="H3615">
        <f>IF(D3615&lt;&gt;"",MAX('DDD Model Calculations'!$D$20-'Weather Data'!D3615,0),MAX('DDD Model Calculations'!$D$20-AVERAGE('Weather Data'!D3614,'Weather Data'!D3616),0))</f>
        <v>14.099999904632568</v>
      </c>
      <c r="I3615">
        <f>IF(E3615&lt;&gt;"",MAX('DDD Model Calculations'!$D$20-'Weather Data'!E3615,0),MAX('DDD Model Calculations'!$D$20-AVERAGE('Weather Data'!E3614,'Weather Data'!E3616),0))</f>
        <v>15.799999952316284</v>
      </c>
      <c r="J3615">
        <f>IF(F3615&lt;&gt;"",MAX('DDD Model Calculations'!$D$20-'Weather Data'!F3615,0),MAX('DDD Model Calculations'!$D$20-AVERAGE('Weather Data'!F3614,'Weather Data'!F3616),0))</f>
        <v>17.399999976158142</v>
      </c>
      <c r="K3615">
        <f>IF(G3615&lt;&gt;"",MAX('DDD Model Calculations'!$D$20-'Weather Data'!G3615,0),MAX('DDD Model Calculations'!$D$20-AVERAGE('Weather Data'!G3614,'Weather Data'!G3616),0))</f>
        <v>25.900000095367432</v>
      </c>
      <c r="L3615" s="2">
        <f t="shared" si="280"/>
        <v>45253</v>
      </c>
      <c r="M3615">
        <f t="shared" si="281"/>
        <v>35662.900002665818</v>
      </c>
      <c r="N3615">
        <f t="shared" si="282"/>
        <v>37481.899989381433</v>
      </c>
      <c r="O3615">
        <f t="shared" si="283"/>
        <v>43206.100008718669</v>
      </c>
      <c r="P3615">
        <f t="shared" si="284"/>
        <v>53787.550010815263</v>
      </c>
    </row>
    <row r="3616" spans="1:16" x14ac:dyDescent="0.4">
      <c r="A3616" s="1">
        <v>2023</v>
      </c>
      <c r="B3616" s="1">
        <v>11</v>
      </c>
      <c r="C3616" s="1">
        <v>24</v>
      </c>
      <c r="D3616" s="1">
        <v>-1.799999952316284</v>
      </c>
      <c r="E3616" s="1">
        <v>-1</v>
      </c>
      <c r="F3616" s="1">
        <v>-6.5999999046325684</v>
      </c>
      <c r="G3616" s="1">
        <v>-6.1999998092651367</v>
      </c>
      <c r="H3616">
        <f>IF(D3616&lt;&gt;"",MAX('DDD Model Calculations'!$D$20-'Weather Data'!D3616,0),MAX('DDD Model Calculations'!$D$20-AVERAGE('Weather Data'!D3615,'Weather Data'!D3617),0))</f>
        <v>19.799999952316284</v>
      </c>
      <c r="I3616">
        <f>IF(E3616&lt;&gt;"",MAX('DDD Model Calculations'!$D$20-'Weather Data'!E3616,0),MAX('DDD Model Calculations'!$D$20-AVERAGE('Weather Data'!E3615,'Weather Data'!E3617),0))</f>
        <v>19</v>
      </c>
      <c r="J3616">
        <f>IF(F3616&lt;&gt;"",MAX('DDD Model Calculations'!$D$20-'Weather Data'!F3616,0),MAX('DDD Model Calculations'!$D$20-AVERAGE('Weather Data'!F3615,'Weather Data'!F3617),0))</f>
        <v>24.599999904632568</v>
      </c>
      <c r="K3616">
        <f>IF(G3616&lt;&gt;"",MAX('DDD Model Calculations'!$D$20-'Weather Data'!G3616,0),MAX('DDD Model Calculations'!$D$20-AVERAGE('Weather Data'!G3615,'Weather Data'!G3617),0))</f>
        <v>24.199999809265137</v>
      </c>
      <c r="L3616" s="2">
        <f t="shared" si="280"/>
        <v>45254</v>
      </c>
      <c r="M3616">
        <f t="shared" si="281"/>
        <v>35682.700002618134</v>
      </c>
      <c r="N3616">
        <f t="shared" si="282"/>
        <v>37500.899989381433</v>
      </c>
      <c r="O3616">
        <f t="shared" si="283"/>
        <v>43230.700008623302</v>
      </c>
      <c r="P3616">
        <f t="shared" si="284"/>
        <v>53811.750010624528</v>
      </c>
    </row>
    <row r="3617" spans="1:16" x14ac:dyDescent="0.4">
      <c r="A3617" s="1">
        <v>2023</v>
      </c>
      <c r="B3617" s="1">
        <v>11</v>
      </c>
      <c r="C3617" s="1">
        <v>25</v>
      </c>
      <c r="D3617" s="1">
        <v>-0.60000002384185791</v>
      </c>
      <c r="E3617" s="1">
        <v>-0.89999997615814209</v>
      </c>
      <c r="F3617" s="1">
        <v>-3.2000000476837158</v>
      </c>
      <c r="G3617" s="1">
        <v>-4.3000001907348633</v>
      </c>
      <c r="H3617">
        <f>IF(D3617&lt;&gt;"",MAX('DDD Model Calculations'!$D$20-'Weather Data'!D3617,0),MAX('DDD Model Calculations'!$D$20-AVERAGE('Weather Data'!D3616,'Weather Data'!D3618),0))</f>
        <v>18.600000023841858</v>
      </c>
      <c r="I3617">
        <f>IF(E3617&lt;&gt;"",MAX('DDD Model Calculations'!$D$20-'Weather Data'!E3617,0),MAX('DDD Model Calculations'!$D$20-AVERAGE('Weather Data'!E3616,'Weather Data'!E3618),0))</f>
        <v>18.899999976158142</v>
      </c>
      <c r="J3617">
        <f>IF(F3617&lt;&gt;"",MAX('DDD Model Calculations'!$D$20-'Weather Data'!F3617,0),MAX('DDD Model Calculations'!$D$20-AVERAGE('Weather Data'!F3616,'Weather Data'!F3618),0))</f>
        <v>21.200000047683716</v>
      </c>
      <c r="K3617">
        <f>IF(G3617&lt;&gt;"",MAX('DDD Model Calculations'!$D$20-'Weather Data'!G3617,0),MAX('DDD Model Calculations'!$D$20-AVERAGE('Weather Data'!G3616,'Weather Data'!G3618),0))</f>
        <v>22.300000190734863</v>
      </c>
      <c r="L3617" s="2">
        <f t="shared" si="280"/>
        <v>45255</v>
      </c>
      <c r="M3617">
        <f t="shared" si="281"/>
        <v>35701.300002641976</v>
      </c>
      <c r="N3617">
        <f t="shared" si="282"/>
        <v>37519.799989357591</v>
      </c>
      <c r="O3617">
        <f t="shared" si="283"/>
        <v>43251.900008670986</v>
      </c>
      <c r="P3617">
        <f t="shared" si="284"/>
        <v>53834.050010815263</v>
      </c>
    </row>
    <row r="3618" spans="1:16" x14ac:dyDescent="0.4">
      <c r="A3618" s="1">
        <v>2023</v>
      </c>
      <c r="B3618" s="1">
        <v>11</v>
      </c>
      <c r="C3618" s="1">
        <v>26</v>
      </c>
      <c r="D3618" s="1">
        <v>2.5999999046325679</v>
      </c>
      <c r="E3618" s="1">
        <v>1</v>
      </c>
      <c r="F3618" s="1">
        <v>0.30000001192092901</v>
      </c>
      <c r="G3618" s="1">
        <v>-5.8000001907348633</v>
      </c>
      <c r="H3618">
        <f>IF(D3618&lt;&gt;"",MAX('DDD Model Calculations'!$D$20-'Weather Data'!D3618,0),MAX('DDD Model Calculations'!$D$20-AVERAGE('Weather Data'!D3617,'Weather Data'!D3619),0))</f>
        <v>15.400000095367432</v>
      </c>
      <c r="I3618">
        <f>IF(E3618&lt;&gt;"",MAX('DDD Model Calculations'!$D$20-'Weather Data'!E3618,0),MAX('DDD Model Calculations'!$D$20-AVERAGE('Weather Data'!E3617,'Weather Data'!E3619),0))</f>
        <v>17</v>
      </c>
      <c r="J3618">
        <f>IF(F3618&lt;&gt;"",MAX('DDD Model Calculations'!$D$20-'Weather Data'!F3618,0),MAX('DDD Model Calculations'!$D$20-AVERAGE('Weather Data'!F3617,'Weather Data'!F3619),0))</f>
        <v>17.699999988079071</v>
      </c>
      <c r="K3618">
        <f>IF(G3618&lt;&gt;"",MAX('DDD Model Calculations'!$D$20-'Weather Data'!G3618,0),MAX('DDD Model Calculations'!$D$20-AVERAGE('Weather Data'!G3617,'Weather Data'!G3619),0))</f>
        <v>23.800000190734863</v>
      </c>
      <c r="L3618" s="2">
        <f t="shared" si="280"/>
        <v>45256</v>
      </c>
      <c r="M3618">
        <f t="shared" si="281"/>
        <v>35716.700002737343</v>
      </c>
      <c r="N3618">
        <f t="shared" si="282"/>
        <v>37536.799989357591</v>
      </c>
      <c r="O3618">
        <f t="shared" si="283"/>
        <v>43269.600008659065</v>
      </c>
      <c r="P3618">
        <f t="shared" si="284"/>
        <v>53857.850011005998</v>
      </c>
    </row>
    <row r="3619" spans="1:16" x14ac:dyDescent="0.4">
      <c r="A3619" s="1">
        <v>2023</v>
      </c>
      <c r="B3619" s="1">
        <v>11</v>
      </c>
      <c r="C3619" s="1">
        <v>27</v>
      </c>
      <c r="D3619" s="1">
        <v>-0.80000001192092896</v>
      </c>
      <c r="E3619" s="1">
        <v>-2.4000000953674321</v>
      </c>
      <c r="F3619" s="1">
        <v>1.3999999761581421</v>
      </c>
      <c r="G3619" s="1">
        <v>-11.69999980926514</v>
      </c>
      <c r="H3619">
        <f>IF(D3619&lt;&gt;"",MAX('DDD Model Calculations'!$D$20-'Weather Data'!D3619,0),MAX('DDD Model Calculations'!$D$20-AVERAGE('Weather Data'!D3618,'Weather Data'!D3620),0))</f>
        <v>18.800000011920929</v>
      </c>
      <c r="I3619">
        <f>IF(E3619&lt;&gt;"",MAX('DDD Model Calculations'!$D$20-'Weather Data'!E3619,0),MAX('DDD Model Calculations'!$D$20-AVERAGE('Weather Data'!E3618,'Weather Data'!E3620),0))</f>
        <v>20.400000095367432</v>
      </c>
      <c r="J3619">
        <f>IF(F3619&lt;&gt;"",MAX('DDD Model Calculations'!$D$20-'Weather Data'!F3619,0),MAX('DDD Model Calculations'!$D$20-AVERAGE('Weather Data'!F3618,'Weather Data'!F3620),0))</f>
        <v>16.600000023841858</v>
      </c>
      <c r="K3619">
        <f>IF(G3619&lt;&gt;"",MAX('DDD Model Calculations'!$D$20-'Weather Data'!G3619,0),MAX('DDD Model Calculations'!$D$20-AVERAGE('Weather Data'!G3618,'Weather Data'!G3620),0))</f>
        <v>29.69999980926514</v>
      </c>
      <c r="L3619" s="2">
        <f t="shared" si="280"/>
        <v>45257</v>
      </c>
      <c r="M3619">
        <f t="shared" si="281"/>
        <v>35735.500002749264</v>
      </c>
      <c r="N3619">
        <f t="shared" si="282"/>
        <v>37557.199989452958</v>
      </c>
      <c r="O3619">
        <f t="shared" si="283"/>
        <v>43286.200008682907</v>
      </c>
      <c r="P3619">
        <f t="shared" si="284"/>
        <v>53887.550010815263</v>
      </c>
    </row>
    <row r="3620" spans="1:16" x14ac:dyDescent="0.4">
      <c r="A3620" s="1">
        <v>2023</v>
      </c>
      <c r="B3620" s="1">
        <v>11</v>
      </c>
      <c r="C3620" s="1">
        <v>28</v>
      </c>
      <c r="D3620" s="1">
        <v>-3.5</v>
      </c>
      <c r="E3620" s="1">
        <v>-4.5999999046325684</v>
      </c>
      <c r="F3620" s="1">
        <v>-5.8000001907348633</v>
      </c>
      <c r="G3620" s="1">
        <v>-10.89999961853027</v>
      </c>
      <c r="H3620">
        <f>IF(D3620&lt;&gt;"",MAX('DDD Model Calculations'!$D$20-'Weather Data'!D3620,0),MAX('DDD Model Calculations'!$D$20-AVERAGE('Weather Data'!D3619,'Weather Data'!D3621),0))</f>
        <v>21.5</v>
      </c>
      <c r="I3620">
        <f>IF(E3620&lt;&gt;"",MAX('DDD Model Calculations'!$D$20-'Weather Data'!E3620,0),MAX('DDD Model Calculations'!$D$20-AVERAGE('Weather Data'!E3619,'Weather Data'!E3621),0))</f>
        <v>22.599999904632568</v>
      </c>
      <c r="J3620">
        <f>IF(F3620&lt;&gt;"",MAX('DDD Model Calculations'!$D$20-'Weather Data'!F3620,0),MAX('DDD Model Calculations'!$D$20-AVERAGE('Weather Data'!F3619,'Weather Data'!F3621),0))</f>
        <v>23.800000190734863</v>
      </c>
      <c r="K3620">
        <f>IF(G3620&lt;&gt;"",MAX('DDD Model Calculations'!$D$20-'Weather Data'!G3620,0),MAX('DDD Model Calculations'!$D$20-AVERAGE('Weather Data'!G3619,'Weather Data'!G3621),0))</f>
        <v>28.89999961853027</v>
      </c>
      <c r="L3620" s="2">
        <f t="shared" si="280"/>
        <v>45258</v>
      </c>
      <c r="M3620">
        <f t="shared" si="281"/>
        <v>35757.000002749264</v>
      </c>
      <c r="N3620">
        <f t="shared" si="282"/>
        <v>37579.799989357591</v>
      </c>
      <c r="O3620">
        <f t="shared" si="283"/>
        <v>43310.000008873641</v>
      </c>
      <c r="P3620">
        <f t="shared" si="284"/>
        <v>53916.450010433793</v>
      </c>
    </row>
    <row r="3621" spans="1:16" x14ac:dyDescent="0.4">
      <c r="A3621" s="1">
        <v>2023</v>
      </c>
      <c r="B3621" s="1">
        <v>11</v>
      </c>
      <c r="C3621" s="1">
        <v>29</v>
      </c>
      <c r="D3621" s="1">
        <v>-2.0999999046325679</v>
      </c>
      <c r="E3621" s="1">
        <v>-4.1999998092651367</v>
      </c>
      <c r="F3621" s="1">
        <v>-4.1999998092651367</v>
      </c>
      <c r="G3621" s="1">
        <v>-1.5</v>
      </c>
      <c r="H3621">
        <f>IF(D3621&lt;&gt;"",MAX('DDD Model Calculations'!$D$20-'Weather Data'!D3621,0),MAX('DDD Model Calculations'!$D$20-AVERAGE('Weather Data'!D3620,'Weather Data'!D3622),0))</f>
        <v>20.099999904632568</v>
      </c>
      <c r="I3621">
        <f>IF(E3621&lt;&gt;"",MAX('DDD Model Calculations'!$D$20-'Weather Data'!E3621,0),MAX('DDD Model Calculations'!$D$20-AVERAGE('Weather Data'!E3620,'Weather Data'!E3622),0))</f>
        <v>22.199999809265137</v>
      </c>
      <c r="J3621">
        <f>IF(F3621&lt;&gt;"",MAX('DDD Model Calculations'!$D$20-'Weather Data'!F3621,0),MAX('DDD Model Calculations'!$D$20-AVERAGE('Weather Data'!F3620,'Weather Data'!F3622),0))</f>
        <v>22.199999809265137</v>
      </c>
      <c r="K3621">
        <f>IF(G3621&lt;&gt;"",MAX('DDD Model Calculations'!$D$20-'Weather Data'!G3621,0),MAX('DDD Model Calculations'!$D$20-AVERAGE('Weather Data'!G3620,'Weather Data'!G3622),0))</f>
        <v>19.5</v>
      </c>
      <c r="L3621" s="2">
        <f t="shared" si="280"/>
        <v>45259</v>
      </c>
      <c r="M3621">
        <f t="shared" si="281"/>
        <v>35777.100002653897</v>
      </c>
      <c r="N3621">
        <f t="shared" si="282"/>
        <v>37601.999989166856</v>
      </c>
      <c r="O3621">
        <f t="shared" si="283"/>
        <v>43332.200008682907</v>
      </c>
      <c r="P3621">
        <f t="shared" si="284"/>
        <v>53935.950010433793</v>
      </c>
    </row>
    <row r="3622" spans="1:16" x14ac:dyDescent="0.4">
      <c r="A3622" s="1">
        <v>2023</v>
      </c>
      <c r="B3622" s="1">
        <v>11</v>
      </c>
      <c r="C3622" s="1">
        <v>30</v>
      </c>
      <c r="D3622" s="1">
        <v>4.0999999046325684</v>
      </c>
      <c r="E3622" s="1">
        <v>2.4000000953674321</v>
      </c>
      <c r="F3622" s="1">
        <v>2.2000000476837158</v>
      </c>
      <c r="G3622" s="1">
        <v>-3.7999999523162842</v>
      </c>
      <c r="H3622">
        <f>IF(D3622&lt;&gt;"",MAX('DDD Model Calculations'!$D$20-'Weather Data'!D3622,0),MAX('DDD Model Calculations'!$D$20-AVERAGE('Weather Data'!D3621,'Weather Data'!D3623),0))</f>
        <v>13.900000095367432</v>
      </c>
      <c r="I3622">
        <f>IF(E3622&lt;&gt;"",MAX('DDD Model Calculations'!$D$20-'Weather Data'!E3622,0),MAX('DDD Model Calculations'!$D$20-AVERAGE('Weather Data'!E3621,'Weather Data'!E3623),0))</f>
        <v>15.599999904632568</v>
      </c>
      <c r="J3622">
        <f>IF(F3622&lt;&gt;"",MAX('DDD Model Calculations'!$D$20-'Weather Data'!F3622,0),MAX('DDD Model Calculations'!$D$20-AVERAGE('Weather Data'!F3621,'Weather Data'!F3623),0))</f>
        <v>15.799999952316284</v>
      </c>
      <c r="K3622">
        <f>IF(G3622&lt;&gt;"",MAX('DDD Model Calculations'!$D$20-'Weather Data'!G3622,0),MAX('DDD Model Calculations'!$D$20-AVERAGE('Weather Data'!G3621,'Weather Data'!G3623),0))</f>
        <v>21.799999952316284</v>
      </c>
      <c r="L3622" s="2">
        <f t="shared" si="280"/>
        <v>45260</v>
      </c>
      <c r="M3622">
        <f t="shared" si="281"/>
        <v>35791.000002749264</v>
      </c>
      <c r="N3622">
        <f t="shared" si="282"/>
        <v>37617.599989071488</v>
      </c>
      <c r="O3622">
        <f t="shared" si="283"/>
        <v>43348.000008635223</v>
      </c>
      <c r="P3622">
        <f t="shared" si="284"/>
        <v>53957.750010386109</v>
      </c>
    </row>
    <row r="3623" spans="1:16" x14ac:dyDescent="0.4">
      <c r="A3623" s="1">
        <v>2023</v>
      </c>
      <c r="B3623" s="1">
        <v>12</v>
      </c>
      <c r="C3623" s="1">
        <v>1</v>
      </c>
      <c r="D3623" s="1">
        <v>4.6999998092651367</v>
      </c>
      <c r="E3623" s="1">
        <v>4.4000000953674316</v>
      </c>
      <c r="F3623" s="1">
        <v>4.0999999046325684</v>
      </c>
      <c r="G3623" s="1">
        <v>-7.5</v>
      </c>
      <c r="H3623">
        <f>IF(D3623&lt;&gt;"",MAX('DDD Model Calculations'!$D$20-'Weather Data'!D3623,0),MAX('DDD Model Calculations'!$D$20-AVERAGE('Weather Data'!D3622,'Weather Data'!D3624),0))</f>
        <v>13.300000190734863</v>
      </c>
      <c r="I3623">
        <f>IF(E3623&lt;&gt;"",MAX('DDD Model Calculations'!$D$20-'Weather Data'!E3623,0),MAX('DDD Model Calculations'!$D$20-AVERAGE('Weather Data'!E3622,'Weather Data'!E3624),0))</f>
        <v>13.599999904632568</v>
      </c>
      <c r="J3623">
        <f>IF(F3623&lt;&gt;"",MAX('DDD Model Calculations'!$D$20-'Weather Data'!F3623,0),MAX('DDD Model Calculations'!$D$20-AVERAGE('Weather Data'!F3622,'Weather Data'!F3624),0))</f>
        <v>13.900000095367432</v>
      </c>
      <c r="K3623">
        <f>IF(G3623&lt;&gt;"",MAX('DDD Model Calculations'!$D$20-'Weather Data'!G3623,0),MAX('DDD Model Calculations'!$D$20-AVERAGE('Weather Data'!G3622,'Weather Data'!G3624),0))</f>
        <v>25.5</v>
      </c>
      <c r="L3623" s="2">
        <f t="shared" si="280"/>
        <v>45261</v>
      </c>
      <c r="M3623">
        <f t="shared" si="281"/>
        <v>35804.300002939999</v>
      </c>
      <c r="N3623">
        <f t="shared" si="282"/>
        <v>37631.199988976121</v>
      </c>
      <c r="O3623">
        <f t="shared" si="283"/>
        <v>43361.90000873059</v>
      </c>
      <c r="P3623">
        <f t="shared" si="284"/>
        <v>53983.250010386109</v>
      </c>
    </row>
    <row r="3624" spans="1:16" x14ac:dyDescent="0.4">
      <c r="A3624" s="1">
        <v>2023</v>
      </c>
      <c r="B3624" s="1">
        <v>12</v>
      </c>
      <c r="C3624" s="1">
        <v>2</v>
      </c>
      <c r="D3624" s="1">
        <v>2.0999999046325679</v>
      </c>
      <c r="E3624" s="1">
        <v>2.5</v>
      </c>
      <c r="F3624" s="1">
        <v>0.10000000149011611</v>
      </c>
      <c r="G3624" s="1">
        <v>-4.5999999046325684</v>
      </c>
      <c r="H3624">
        <f>IF(D3624&lt;&gt;"",MAX('DDD Model Calculations'!$D$20-'Weather Data'!D3624,0),MAX('DDD Model Calculations'!$D$20-AVERAGE('Weather Data'!D3623,'Weather Data'!D3625),0))</f>
        <v>15.900000095367432</v>
      </c>
      <c r="I3624">
        <f>IF(E3624&lt;&gt;"",MAX('DDD Model Calculations'!$D$20-'Weather Data'!E3624,0),MAX('DDD Model Calculations'!$D$20-AVERAGE('Weather Data'!E3623,'Weather Data'!E3625),0))</f>
        <v>15.5</v>
      </c>
      <c r="J3624">
        <f>IF(F3624&lt;&gt;"",MAX('DDD Model Calculations'!$D$20-'Weather Data'!F3624,0),MAX('DDD Model Calculations'!$D$20-AVERAGE('Weather Data'!F3623,'Weather Data'!F3625),0))</f>
        <v>17.899999998509884</v>
      </c>
      <c r="K3624">
        <f>IF(G3624&lt;&gt;"",MAX('DDD Model Calculations'!$D$20-'Weather Data'!G3624,0),MAX('DDD Model Calculations'!$D$20-AVERAGE('Weather Data'!G3623,'Weather Data'!G3625),0))</f>
        <v>22.599999904632568</v>
      </c>
      <c r="L3624" s="2">
        <f t="shared" si="280"/>
        <v>45262</v>
      </c>
      <c r="M3624">
        <f t="shared" si="281"/>
        <v>35820.200003035367</v>
      </c>
      <c r="N3624">
        <f t="shared" si="282"/>
        <v>37646.699988976121</v>
      </c>
      <c r="O3624">
        <f t="shared" si="283"/>
        <v>43379.8000087291</v>
      </c>
      <c r="P3624">
        <f t="shared" si="284"/>
        <v>54005.850010290742</v>
      </c>
    </row>
    <row r="3625" spans="1:16" x14ac:dyDescent="0.4">
      <c r="A3625" s="1">
        <v>2023</v>
      </c>
      <c r="B3625" s="1">
        <v>12</v>
      </c>
      <c r="C3625" s="1">
        <v>3</v>
      </c>
      <c r="D3625" s="1">
        <v>1.8999999761581421</v>
      </c>
      <c r="E3625" s="1">
        <v>2.2000000476837158</v>
      </c>
      <c r="F3625" s="1">
        <v>-0.60000002384185791</v>
      </c>
      <c r="G3625" s="1">
        <v>-2.4000000953674321</v>
      </c>
      <c r="H3625">
        <f>IF(D3625&lt;&gt;"",MAX('DDD Model Calculations'!$D$20-'Weather Data'!D3625,0),MAX('DDD Model Calculations'!$D$20-AVERAGE('Weather Data'!D3624,'Weather Data'!D3626),0))</f>
        <v>16.100000023841858</v>
      </c>
      <c r="I3625">
        <f>IF(E3625&lt;&gt;"",MAX('DDD Model Calculations'!$D$20-'Weather Data'!E3625,0),MAX('DDD Model Calculations'!$D$20-AVERAGE('Weather Data'!E3624,'Weather Data'!E3626),0))</f>
        <v>15.799999952316284</v>
      </c>
      <c r="J3625">
        <f>IF(F3625&lt;&gt;"",MAX('DDD Model Calculations'!$D$20-'Weather Data'!F3625,0),MAX('DDD Model Calculations'!$D$20-AVERAGE('Weather Data'!F3624,'Weather Data'!F3626),0))</f>
        <v>18.600000023841858</v>
      </c>
      <c r="K3625">
        <f>IF(G3625&lt;&gt;"",MAX('DDD Model Calculations'!$D$20-'Weather Data'!G3625,0),MAX('DDD Model Calculations'!$D$20-AVERAGE('Weather Data'!G3624,'Weather Data'!G3626),0))</f>
        <v>20.400000095367432</v>
      </c>
      <c r="L3625" s="2">
        <f t="shared" si="280"/>
        <v>45263</v>
      </c>
      <c r="M3625">
        <f t="shared" si="281"/>
        <v>35836.300003059208</v>
      </c>
      <c r="N3625">
        <f t="shared" si="282"/>
        <v>37662.499988928437</v>
      </c>
      <c r="O3625">
        <f t="shared" si="283"/>
        <v>43398.400008752942</v>
      </c>
      <c r="P3625">
        <f t="shared" si="284"/>
        <v>54026.250010386109</v>
      </c>
    </row>
    <row r="3626" spans="1:16" x14ac:dyDescent="0.4">
      <c r="A3626" s="1">
        <v>2023</v>
      </c>
      <c r="B3626" s="1">
        <v>12</v>
      </c>
      <c r="C3626" s="1">
        <v>4</v>
      </c>
      <c r="D3626" s="1">
        <v>1.799999952316284</v>
      </c>
      <c r="E3626" s="1">
        <v>1.3999999761581421</v>
      </c>
      <c r="F3626" s="1">
        <v>-2.2000000476837158</v>
      </c>
      <c r="G3626" s="1">
        <v>-2.2000000476837158</v>
      </c>
      <c r="H3626">
        <f>IF(D3626&lt;&gt;"",MAX('DDD Model Calculations'!$D$20-'Weather Data'!D3626,0),MAX('DDD Model Calculations'!$D$20-AVERAGE('Weather Data'!D3625,'Weather Data'!D3627),0))</f>
        <v>16.200000047683716</v>
      </c>
      <c r="I3626">
        <f>IF(E3626&lt;&gt;"",MAX('DDD Model Calculations'!$D$20-'Weather Data'!E3626,0),MAX('DDD Model Calculations'!$D$20-AVERAGE('Weather Data'!E3625,'Weather Data'!E3627),0))</f>
        <v>16.600000023841858</v>
      </c>
      <c r="J3626">
        <f>IF(F3626&lt;&gt;"",MAX('DDD Model Calculations'!$D$20-'Weather Data'!F3626,0),MAX('DDD Model Calculations'!$D$20-AVERAGE('Weather Data'!F3625,'Weather Data'!F3627),0))</f>
        <v>20.200000047683716</v>
      </c>
      <c r="K3626">
        <f>IF(G3626&lt;&gt;"",MAX('DDD Model Calculations'!$D$20-'Weather Data'!G3626,0),MAX('DDD Model Calculations'!$D$20-AVERAGE('Weather Data'!G3625,'Weather Data'!G3627),0))</f>
        <v>20.200000047683716</v>
      </c>
      <c r="L3626" s="2">
        <f t="shared" si="280"/>
        <v>45264</v>
      </c>
      <c r="M3626">
        <f t="shared" si="281"/>
        <v>35852.500003106892</v>
      </c>
      <c r="N3626">
        <f t="shared" si="282"/>
        <v>37679.099988952279</v>
      </c>
      <c r="O3626">
        <f t="shared" si="283"/>
        <v>43418.600008800626</v>
      </c>
      <c r="P3626">
        <f t="shared" si="284"/>
        <v>54046.450010433793</v>
      </c>
    </row>
    <row r="3627" spans="1:16" x14ac:dyDescent="0.4">
      <c r="A3627" s="1">
        <v>2023</v>
      </c>
      <c r="B3627" s="1">
        <v>12</v>
      </c>
      <c r="C3627" s="1">
        <v>5</v>
      </c>
      <c r="D3627" s="1">
        <v>1.1000000238418579</v>
      </c>
      <c r="E3627" s="1">
        <v>-0.20000000298023221</v>
      </c>
      <c r="F3627" s="1">
        <v>-4.5</v>
      </c>
      <c r="G3627" s="1">
        <v>-2.5999999046325679</v>
      </c>
      <c r="H3627">
        <f>IF(D3627&lt;&gt;"",MAX('DDD Model Calculations'!$D$20-'Weather Data'!D3627,0),MAX('DDD Model Calculations'!$D$20-AVERAGE('Weather Data'!D3626,'Weather Data'!D3628),0))</f>
        <v>16.899999976158142</v>
      </c>
      <c r="I3627">
        <f>IF(E3627&lt;&gt;"",MAX('DDD Model Calculations'!$D$20-'Weather Data'!E3627,0),MAX('DDD Model Calculations'!$D$20-AVERAGE('Weather Data'!E3626,'Weather Data'!E3628),0))</f>
        <v>18.200000002980232</v>
      </c>
      <c r="J3627">
        <f>IF(F3627&lt;&gt;"",MAX('DDD Model Calculations'!$D$20-'Weather Data'!F3627,0),MAX('DDD Model Calculations'!$D$20-AVERAGE('Weather Data'!F3626,'Weather Data'!F3628),0))</f>
        <v>22.5</v>
      </c>
      <c r="K3627">
        <f>IF(G3627&lt;&gt;"",MAX('DDD Model Calculations'!$D$20-'Weather Data'!G3627,0),MAX('DDD Model Calculations'!$D$20-AVERAGE('Weather Data'!G3626,'Weather Data'!G3628),0))</f>
        <v>20.599999904632568</v>
      </c>
      <c r="L3627" s="2">
        <f t="shared" si="280"/>
        <v>45265</v>
      </c>
      <c r="M3627">
        <f t="shared" si="281"/>
        <v>35869.40000308305</v>
      </c>
      <c r="N3627">
        <f t="shared" si="282"/>
        <v>37697.299988955259</v>
      </c>
      <c r="O3627">
        <f t="shared" si="283"/>
        <v>43441.100008800626</v>
      </c>
      <c r="P3627">
        <f t="shared" si="284"/>
        <v>54067.050010338426</v>
      </c>
    </row>
    <row r="3628" spans="1:16" x14ac:dyDescent="0.4">
      <c r="A3628" s="1">
        <v>2023</v>
      </c>
      <c r="B3628" s="1">
        <v>12</v>
      </c>
      <c r="C3628" s="1">
        <v>6</v>
      </c>
      <c r="D3628" s="1">
        <v>-1.799999952316284</v>
      </c>
      <c r="E3628" s="1">
        <v>-0.10000000149011611</v>
      </c>
      <c r="F3628" s="1">
        <v>-10.89999961853027</v>
      </c>
      <c r="G3628" s="1">
        <v>-2.4000000953674321</v>
      </c>
      <c r="H3628">
        <f>IF(D3628&lt;&gt;"",MAX('DDD Model Calculations'!$D$20-'Weather Data'!D3628,0),MAX('DDD Model Calculations'!$D$20-AVERAGE('Weather Data'!D3627,'Weather Data'!D3629),0))</f>
        <v>19.799999952316284</v>
      </c>
      <c r="I3628">
        <f>IF(E3628&lt;&gt;"",MAX('DDD Model Calculations'!$D$20-'Weather Data'!E3628,0),MAX('DDD Model Calculations'!$D$20-AVERAGE('Weather Data'!E3627,'Weather Data'!E3629),0))</f>
        <v>18.100000001490116</v>
      </c>
      <c r="J3628">
        <f>IF(F3628&lt;&gt;"",MAX('DDD Model Calculations'!$D$20-'Weather Data'!F3628,0),MAX('DDD Model Calculations'!$D$20-AVERAGE('Weather Data'!F3627,'Weather Data'!F3629),0))</f>
        <v>28.89999961853027</v>
      </c>
      <c r="K3628">
        <f>IF(G3628&lt;&gt;"",MAX('DDD Model Calculations'!$D$20-'Weather Data'!G3628,0),MAX('DDD Model Calculations'!$D$20-AVERAGE('Weather Data'!G3627,'Weather Data'!G3629),0))</f>
        <v>20.400000095367432</v>
      </c>
      <c r="L3628" s="2">
        <f t="shared" si="280"/>
        <v>45266</v>
      </c>
      <c r="M3628">
        <f t="shared" si="281"/>
        <v>35889.200003035367</v>
      </c>
      <c r="N3628">
        <f t="shared" si="282"/>
        <v>37715.399988956749</v>
      </c>
      <c r="O3628">
        <f t="shared" si="283"/>
        <v>43470.000008419156</v>
      </c>
      <c r="P3628">
        <f t="shared" si="284"/>
        <v>54087.450010433793</v>
      </c>
    </row>
    <row r="3629" spans="1:16" x14ac:dyDescent="0.4">
      <c r="A3629" s="1">
        <v>2023</v>
      </c>
      <c r="B3629" s="1">
        <v>12</v>
      </c>
      <c r="C3629" s="1">
        <v>7</v>
      </c>
      <c r="D3629" s="1">
        <v>1.8999999761581421</v>
      </c>
      <c r="E3629" s="1">
        <v>1.700000047683716</v>
      </c>
      <c r="F3629" s="1">
        <v>-11.30000019073486</v>
      </c>
      <c r="G3629" s="1">
        <v>-1.8999999761581421</v>
      </c>
      <c r="H3629">
        <f>IF(D3629&lt;&gt;"",MAX('DDD Model Calculations'!$D$20-'Weather Data'!D3629,0),MAX('DDD Model Calculations'!$D$20-AVERAGE('Weather Data'!D3628,'Weather Data'!D3630),0))</f>
        <v>16.100000023841858</v>
      </c>
      <c r="I3629">
        <f>IF(E3629&lt;&gt;"",MAX('DDD Model Calculations'!$D$20-'Weather Data'!E3629,0),MAX('DDD Model Calculations'!$D$20-AVERAGE('Weather Data'!E3628,'Weather Data'!E3630),0))</f>
        <v>16.299999952316284</v>
      </c>
      <c r="J3629">
        <f>IF(F3629&lt;&gt;"",MAX('DDD Model Calculations'!$D$20-'Weather Data'!F3629,0),MAX('DDD Model Calculations'!$D$20-AVERAGE('Weather Data'!F3628,'Weather Data'!F3630),0))</f>
        <v>29.30000019073486</v>
      </c>
      <c r="K3629">
        <f>IF(G3629&lt;&gt;"",MAX('DDD Model Calculations'!$D$20-'Weather Data'!G3629,0),MAX('DDD Model Calculations'!$D$20-AVERAGE('Weather Data'!G3628,'Weather Data'!G3630),0))</f>
        <v>19.899999976158142</v>
      </c>
      <c r="L3629" s="2">
        <f t="shared" si="280"/>
        <v>45267</v>
      </c>
      <c r="M3629">
        <f t="shared" si="281"/>
        <v>35905.300003059208</v>
      </c>
      <c r="N3629">
        <f t="shared" si="282"/>
        <v>37731.699988909066</v>
      </c>
      <c r="O3629">
        <f t="shared" si="283"/>
        <v>43499.300008609891</v>
      </c>
      <c r="P3629">
        <f t="shared" si="284"/>
        <v>54107.350010409951</v>
      </c>
    </row>
    <row r="3630" spans="1:16" x14ac:dyDescent="0.4">
      <c r="A3630" s="1">
        <v>2023</v>
      </c>
      <c r="B3630" s="1">
        <v>12</v>
      </c>
      <c r="C3630" s="1">
        <v>8</v>
      </c>
      <c r="D3630" s="1">
        <v>5.5</v>
      </c>
      <c r="E3630" s="1">
        <v>5.3000001907348633</v>
      </c>
      <c r="F3630" s="1">
        <v>-6.0999999046325684</v>
      </c>
      <c r="G3630" s="1">
        <v>3.9000000953674321</v>
      </c>
      <c r="H3630">
        <f>IF(D3630&lt;&gt;"",MAX('DDD Model Calculations'!$D$20-'Weather Data'!D3630,0),MAX('DDD Model Calculations'!$D$20-AVERAGE('Weather Data'!D3629,'Weather Data'!D3631),0))</f>
        <v>12.5</v>
      </c>
      <c r="I3630">
        <f>IF(E3630&lt;&gt;"",MAX('DDD Model Calculations'!$D$20-'Weather Data'!E3630,0),MAX('DDD Model Calculations'!$D$20-AVERAGE('Weather Data'!E3629,'Weather Data'!E3631),0))</f>
        <v>12.699999809265137</v>
      </c>
      <c r="J3630">
        <f>IF(F3630&lt;&gt;"",MAX('DDD Model Calculations'!$D$20-'Weather Data'!F3630,0),MAX('DDD Model Calculations'!$D$20-AVERAGE('Weather Data'!F3629,'Weather Data'!F3631),0))</f>
        <v>24.099999904632568</v>
      </c>
      <c r="K3630">
        <f>IF(G3630&lt;&gt;"",MAX('DDD Model Calculations'!$D$20-'Weather Data'!G3630,0),MAX('DDD Model Calculations'!$D$20-AVERAGE('Weather Data'!G3629,'Weather Data'!G3631),0))</f>
        <v>14.099999904632568</v>
      </c>
      <c r="L3630" s="2">
        <f t="shared" si="280"/>
        <v>45268</v>
      </c>
      <c r="M3630">
        <f t="shared" si="281"/>
        <v>35917.800003059208</v>
      </c>
      <c r="N3630">
        <f t="shared" si="282"/>
        <v>37744.399988718331</v>
      </c>
      <c r="O3630">
        <f t="shared" si="283"/>
        <v>43523.400008514524</v>
      </c>
      <c r="P3630">
        <f t="shared" si="284"/>
        <v>54121.450010314584</v>
      </c>
    </row>
    <row r="3631" spans="1:16" x14ac:dyDescent="0.4">
      <c r="A3631" s="1">
        <v>2023</v>
      </c>
      <c r="B3631" s="1">
        <v>12</v>
      </c>
      <c r="C3631" s="1">
        <v>9</v>
      </c>
      <c r="D3631" s="1">
        <v>10.10000038146973</v>
      </c>
      <c r="E3631" s="1">
        <v>9.6999998092651367</v>
      </c>
      <c r="F3631" s="1">
        <v>-1.799999952316284</v>
      </c>
      <c r="G3631" s="1">
        <v>0.30000001192092901</v>
      </c>
      <c r="H3631">
        <f>IF(D3631&lt;&gt;"",MAX('DDD Model Calculations'!$D$20-'Weather Data'!D3631,0),MAX('DDD Model Calculations'!$D$20-AVERAGE('Weather Data'!D3630,'Weather Data'!D3632),0))</f>
        <v>7.8999996185302699</v>
      </c>
      <c r="I3631">
        <f>IF(E3631&lt;&gt;"",MAX('DDD Model Calculations'!$D$20-'Weather Data'!E3631,0),MAX('DDD Model Calculations'!$D$20-AVERAGE('Weather Data'!E3630,'Weather Data'!E3632),0))</f>
        <v>8.3000001907348633</v>
      </c>
      <c r="J3631">
        <f>IF(F3631&lt;&gt;"",MAX('DDD Model Calculations'!$D$20-'Weather Data'!F3631,0),MAX('DDD Model Calculations'!$D$20-AVERAGE('Weather Data'!F3630,'Weather Data'!F3632),0))</f>
        <v>19.799999952316284</v>
      </c>
      <c r="K3631">
        <f>IF(G3631&lt;&gt;"",MAX('DDD Model Calculations'!$D$20-'Weather Data'!G3631,0),MAX('DDD Model Calculations'!$D$20-AVERAGE('Weather Data'!G3630,'Weather Data'!G3632),0))</f>
        <v>17.699999988079071</v>
      </c>
      <c r="L3631" s="2">
        <f t="shared" si="280"/>
        <v>45269</v>
      </c>
      <c r="M3631">
        <f t="shared" si="281"/>
        <v>35925.700002677739</v>
      </c>
      <c r="N3631">
        <f t="shared" si="282"/>
        <v>37752.699988909066</v>
      </c>
      <c r="O3631">
        <f t="shared" si="283"/>
        <v>43543.20000846684</v>
      </c>
      <c r="P3631">
        <f t="shared" si="284"/>
        <v>54139.150010302663</v>
      </c>
    </row>
    <row r="3632" spans="1:16" x14ac:dyDescent="0.4">
      <c r="A3632" s="1">
        <v>2023</v>
      </c>
      <c r="B3632" s="1">
        <v>12</v>
      </c>
      <c r="C3632" s="1">
        <v>10</v>
      </c>
      <c r="D3632" s="1">
        <v>5.1999998092651367</v>
      </c>
      <c r="E3632" s="1">
        <v>4</v>
      </c>
      <c r="F3632" s="1">
        <v>2.2000000476837158</v>
      </c>
      <c r="G3632" s="1">
        <v>-4.0999999046325684</v>
      </c>
      <c r="H3632">
        <f>IF(D3632&lt;&gt;"",MAX('DDD Model Calculations'!$D$20-'Weather Data'!D3632,0),MAX('DDD Model Calculations'!$D$20-AVERAGE('Weather Data'!D3631,'Weather Data'!D3633),0))</f>
        <v>12.800000190734863</v>
      </c>
      <c r="I3632">
        <f>IF(E3632&lt;&gt;"",MAX('DDD Model Calculations'!$D$20-'Weather Data'!E3632,0),MAX('DDD Model Calculations'!$D$20-AVERAGE('Weather Data'!E3631,'Weather Data'!E3633),0))</f>
        <v>14</v>
      </c>
      <c r="J3632">
        <f>IF(F3632&lt;&gt;"",MAX('DDD Model Calculations'!$D$20-'Weather Data'!F3632,0),MAX('DDD Model Calculations'!$D$20-AVERAGE('Weather Data'!F3631,'Weather Data'!F3633),0))</f>
        <v>15.799999952316284</v>
      </c>
      <c r="K3632">
        <f>IF(G3632&lt;&gt;"",MAX('DDD Model Calculations'!$D$20-'Weather Data'!G3632,0),MAX('DDD Model Calculations'!$D$20-AVERAGE('Weather Data'!G3631,'Weather Data'!G3633),0))</f>
        <v>22.099999904632568</v>
      </c>
      <c r="L3632" s="2">
        <f t="shared" si="280"/>
        <v>45270</v>
      </c>
      <c r="M3632">
        <f t="shared" si="281"/>
        <v>35938.500002868474</v>
      </c>
      <c r="N3632">
        <f t="shared" si="282"/>
        <v>37766.699988909066</v>
      </c>
      <c r="O3632">
        <f t="shared" si="283"/>
        <v>43559.000008419156</v>
      </c>
      <c r="P3632">
        <f t="shared" si="284"/>
        <v>54161.250010207295</v>
      </c>
    </row>
    <row r="3633" spans="1:16" x14ac:dyDescent="0.4">
      <c r="A3633" s="1">
        <v>2023</v>
      </c>
      <c r="B3633" s="1">
        <v>12</v>
      </c>
      <c r="C3633" s="1">
        <v>11</v>
      </c>
      <c r="D3633" s="1">
        <v>1.1000000238418579</v>
      </c>
      <c r="E3633" s="1">
        <v>-0.5</v>
      </c>
      <c r="F3633" s="1">
        <v>-3</v>
      </c>
      <c r="G3633" s="1">
        <v>-3.9000000953674321</v>
      </c>
      <c r="H3633">
        <f>IF(D3633&lt;&gt;"",MAX('DDD Model Calculations'!$D$20-'Weather Data'!D3633,0),MAX('DDD Model Calculations'!$D$20-AVERAGE('Weather Data'!D3632,'Weather Data'!D3634),0))</f>
        <v>16.899999976158142</v>
      </c>
      <c r="I3633">
        <f>IF(E3633&lt;&gt;"",MAX('DDD Model Calculations'!$D$20-'Weather Data'!E3633,0),MAX('DDD Model Calculations'!$D$20-AVERAGE('Weather Data'!E3632,'Weather Data'!E3634),0))</f>
        <v>18.5</v>
      </c>
      <c r="J3633">
        <f>IF(F3633&lt;&gt;"",MAX('DDD Model Calculations'!$D$20-'Weather Data'!F3633,0),MAX('DDD Model Calculations'!$D$20-AVERAGE('Weather Data'!F3632,'Weather Data'!F3634),0))</f>
        <v>21</v>
      </c>
      <c r="K3633">
        <f>IF(G3633&lt;&gt;"",MAX('DDD Model Calculations'!$D$20-'Weather Data'!G3633,0),MAX('DDD Model Calculations'!$D$20-AVERAGE('Weather Data'!G3632,'Weather Data'!G3634),0))</f>
        <v>21.900000095367432</v>
      </c>
      <c r="L3633" s="2">
        <f t="shared" si="280"/>
        <v>45271</v>
      </c>
      <c r="M3633">
        <f t="shared" si="281"/>
        <v>35955.400002844632</v>
      </c>
      <c r="N3633">
        <f t="shared" si="282"/>
        <v>37785.199988909066</v>
      </c>
      <c r="O3633">
        <f t="shared" si="283"/>
        <v>43580.000008419156</v>
      </c>
      <c r="P3633">
        <f t="shared" si="284"/>
        <v>54183.150010302663</v>
      </c>
    </row>
    <row r="3634" spans="1:16" x14ac:dyDescent="0.4">
      <c r="A3634" s="1">
        <v>2023</v>
      </c>
      <c r="B3634" s="1">
        <v>12</v>
      </c>
      <c r="C3634" s="1">
        <v>12</v>
      </c>
      <c r="D3634" s="1">
        <v>2.0999999046325679</v>
      </c>
      <c r="E3634" s="1">
        <v>0.69999998807907104</v>
      </c>
      <c r="F3634" s="1">
        <v>-2.5</v>
      </c>
      <c r="G3634" s="1">
        <v>-6.8000001907348633</v>
      </c>
      <c r="H3634">
        <f>IF(D3634&lt;&gt;"",MAX('DDD Model Calculations'!$D$20-'Weather Data'!D3634,0),MAX('DDD Model Calculations'!$D$20-AVERAGE('Weather Data'!D3633,'Weather Data'!D3635),0))</f>
        <v>15.900000095367432</v>
      </c>
      <c r="I3634">
        <f>IF(E3634&lt;&gt;"",MAX('DDD Model Calculations'!$D$20-'Weather Data'!E3634,0),MAX('DDD Model Calculations'!$D$20-AVERAGE('Weather Data'!E3633,'Weather Data'!E3635),0))</f>
        <v>17.300000011920929</v>
      </c>
      <c r="J3634">
        <f>IF(F3634&lt;&gt;"",MAX('DDD Model Calculations'!$D$20-'Weather Data'!F3634,0),MAX('DDD Model Calculations'!$D$20-AVERAGE('Weather Data'!F3633,'Weather Data'!F3635),0))</f>
        <v>20.5</v>
      </c>
      <c r="K3634">
        <f>IF(G3634&lt;&gt;"",MAX('DDD Model Calculations'!$D$20-'Weather Data'!G3634,0),MAX('DDD Model Calculations'!$D$20-AVERAGE('Weather Data'!G3633,'Weather Data'!G3635),0))</f>
        <v>24.800000190734863</v>
      </c>
      <c r="L3634" s="2">
        <f t="shared" si="280"/>
        <v>45272</v>
      </c>
      <c r="M3634">
        <f t="shared" si="281"/>
        <v>35971.300002939999</v>
      </c>
      <c r="N3634">
        <f t="shared" si="282"/>
        <v>37802.499988920987</v>
      </c>
      <c r="O3634">
        <f t="shared" si="283"/>
        <v>43600.500008419156</v>
      </c>
      <c r="P3634">
        <f t="shared" si="284"/>
        <v>54207.950010493398</v>
      </c>
    </row>
    <row r="3635" spans="1:16" x14ac:dyDescent="0.4">
      <c r="A3635" s="1">
        <v>2023</v>
      </c>
      <c r="B3635" s="1">
        <v>12</v>
      </c>
      <c r="C3635" s="1">
        <v>13</v>
      </c>
      <c r="D3635" s="1">
        <v>-0.69999998807907104</v>
      </c>
      <c r="E3635" s="1">
        <v>-2</v>
      </c>
      <c r="F3635" s="1">
        <v>-5.3000001907348633</v>
      </c>
      <c r="G3635" s="1">
        <v>-9.6999998092651367</v>
      </c>
      <c r="H3635">
        <f>IF(D3635&lt;&gt;"",MAX('DDD Model Calculations'!$D$20-'Weather Data'!D3635,0),MAX('DDD Model Calculations'!$D$20-AVERAGE('Weather Data'!D3634,'Weather Data'!D3636),0))</f>
        <v>18.699999988079071</v>
      </c>
      <c r="I3635">
        <f>IF(E3635&lt;&gt;"",MAX('DDD Model Calculations'!$D$20-'Weather Data'!E3635,0),MAX('DDD Model Calculations'!$D$20-AVERAGE('Weather Data'!E3634,'Weather Data'!E3636),0))</f>
        <v>20</v>
      </c>
      <c r="J3635">
        <f>IF(F3635&lt;&gt;"",MAX('DDD Model Calculations'!$D$20-'Weather Data'!F3635,0),MAX('DDD Model Calculations'!$D$20-AVERAGE('Weather Data'!F3634,'Weather Data'!F3636),0))</f>
        <v>23.300000190734863</v>
      </c>
      <c r="K3635">
        <f>IF(G3635&lt;&gt;"",MAX('DDD Model Calculations'!$D$20-'Weather Data'!G3635,0),MAX('DDD Model Calculations'!$D$20-AVERAGE('Weather Data'!G3634,'Weather Data'!G3636),0))</f>
        <v>27.699999809265137</v>
      </c>
      <c r="L3635" s="2">
        <f t="shared" si="280"/>
        <v>45273</v>
      </c>
      <c r="M3635">
        <f t="shared" si="281"/>
        <v>35990.000002928078</v>
      </c>
      <c r="N3635">
        <f t="shared" si="282"/>
        <v>37822.499988920987</v>
      </c>
      <c r="O3635">
        <f t="shared" si="283"/>
        <v>43623.800008609891</v>
      </c>
      <c r="P3635">
        <f t="shared" si="284"/>
        <v>54235.650010302663</v>
      </c>
    </row>
    <row r="3636" spans="1:16" x14ac:dyDescent="0.4">
      <c r="A3636" s="1">
        <v>2023</v>
      </c>
      <c r="B3636" s="1">
        <v>12</v>
      </c>
      <c r="C3636" s="1">
        <v>14</v>
      </c>
      <c r="D3636" s="1">
        <v>0.30000001192092901</v>
      </c>
      <c r="E3636" s="1">
        <v>-0.10000000149011611</v>
      </c>
      <c r="F3636" s="1">
        <v>-4.5999999046325684</v>
      </c>
      <c r="G3636" s="1">
        <v>2.2999999523162842</v>
      </c>
      <c r="H3636">
        <f>IF(D3636&lt;&gt;"",MAX('DDD Model Calculations'!$D$20-'Weather Data'!D3636,0),MAX('DDD Model Calculations'!$D$20-AVERAGE('Weather Data'!D3635,'Weather Data'!D3637),0))</f>
        <v>17.699999988079071</v>
      </c>
      <c r="I3636">
        <f>IF(E3636&lt;&gt;"",MAX('DDD Model Calculations'!$D$20-'Weather Data'!E3636,0),MAX('DDD Model Calculations'!$D$20-AVERAGE('Weather Data'!E3635,'Weather Data'!E3637),0))</f>
        <v>18.100000001490116</v>
      </c>
      <c r="J3636">
        <f>IF(F3636&lt;&gt;"",MAX('DDD Model Calculations'!$D$20-'Weather Data'!F3636,0),MAX('DDD Model Calculations'!$D$20-AVERAGE('Weather Data'!F3635,'Weather Data'!F3637),0))</f>
        <v>22.599999904632568</v>
      </c>
      <c r="K3636">
        <f>IF(G3636&lt;&gt;"",MAX('DDD Model Calculations'!$D$20-'Weather Data'!G3636,0),MAX('DDD Model Calculations'!$D$20-AVERAGE('Weather Data'!G3635,'Weather Data'!G3637),0))</f>
        <v>15.700000047683716</v>
      </c>
      <c r="L3636" s="2">
        <f t="shared" si="280"/>
        <v>45274</v>
      </c>
      <c r="M3636">
        <f t="shared" si="281"/>
        <v>36007.700002916157</v>
      </c>
      <c r="N3636">
        <f t="shared" si="282"/>
        <v>37840.599988922477</v>
      </c>
      <c r="O3636">
        <f t="shared" si="283"/>
        <v>43646.400008514524</v>
      </c>
      <c r="P3636">
        <f t="shared" si="284"/>
        <v>54251.350010350347</v>
      </c>
    </row>
    <row r="3637" spans="1:16" x14ac:dyDescent="0.4">
      <c r="A3637" s="1">
        <v>2023</v>
      </c>
      <c r="B3637" s="1">
        <v>12</v>
      </c>
      <c r="C3637" s="1">
        <v>15</v>
      </c>
      <c r="D3637" s="1">
        <v>7.8000001907348633</v>
      </c>
      <c r="E3637" s="1">
        <v>5.4000000953674316</v>
      </c>
      <c r="F3637" s="1">
        <v>4.9000000953674316</v>
      </c>
      <c r="G3637" s="1">
        <v>3</v>
      </c>
      <c r="H3637">
        <f>IF(D3637&lt;&gt;"",MAX('DDD Model Calculations'!$D$20-'Weather Data'!D3637,0),MAX('DDD Model Calculations'!$D$20-AVERAGE('Weather Data'!D3636,'Weather Data'!D3638),0))</f>
        <v>10.199999809265137</v>
      </c>
      <c r="I3637">
        <f>IF(E3637&lt;&gt;"",MAX('DDD Model Calculations'!$D$20-'Weather Data'!E3637,0),MAX('DDD Model Calculations'!$D$20-AVERAGE('Weather Data'!E3636,'Weather Data'!E3638),0))</f>
        <v>12.599999904632568</v>
      </c>
      <c r="J3637">
        <f>IF(F3637&lt;&gt;"",MAX('DDD Model Calculations'!$D$20-'Weather Data'!F3637,0),MAX('DDD Model Calculations'!$D$20-AVERAGE('Weather Data'!F3636,'Weather Data'!F3638),0))</f>
        <v>13.099999904632568</v>
      </c>
      <c r="K3637">
        <f>IF(G3637&lt;&gt;"",MAX('DDD Model Calculations'!$D$20-'Weather Data'!G3637,0),MAX('DDD Model Calculations'!$D$20-AVERAGE('Weather Data'!G3636,'Weather Data'!G3638),0))</f>
        <v>15</v>
      </c>
      <c r="L3637" s="2">
        <f t="shared" si="280"/>
        <v>45275</v>
      </c>
      <c r="M3637">
        <f t="shared" si="281"/>
        <v>36017.900002725422</v>
      </c>
      <c r="N3637">
        <f t="shared" si="282"/>
        <v>37853.199988827109</v>
      </c>
      <c r="O3637">
        <f t="shared" si="283"/>
        <v>43659.500008419156</v>
      </c>
      <c r="P3637">
        <f t="shared" si="284"/>
        <v>54266.350010350347</v>
      </c>
    </row>
    <row r="3638" spans="1:16" x14ac:dyDescent="0.4">
      <c r="A3638" s="1">
        <v>2023</v>
      </c>
      <c r="B3638" s="1">
        <v>12</v>
      </c>
      <c r="C3638" s="1">
        <v>16</v>
      </c>
      <c r="D3638" s="1">
        <v>5</v>
      </c>
      <c r="E3638" s="1">
        <v>4.5999999046325684</v>
      </c>
      <c r="F3638" s="1">
        <v>1.1000000238418579</v>
      </c>
      <c r="G3638" s="1">
        <v>2.0999999046325679</v>
      </c>
      <c r="H3638">
        <f>IF(D3638&lt;&gt;"",MAX('DDD Model Calculations'!$D$20-'Weather Data'!D3638,0),MAX('DDD Model Calculations'!$D$20-AVERAGE('Weather Data'!D3637,'Weather Data'!D3639),0))</f>
        <v>13</v>
      </c>
      <c r="I3638">
        <f>IF(E3638&lt;&gt;"",MAX('DDD Model Calculations'!$D$20-'Weather Data'!E3638,0),MAX('DDD Model Calculations'!$D$20-AVERAGE('Weather Data'!E3637,'Weather Data'!E3639),0))</f>
        <v>13.400000095367432</v>
      </c>
      <c r="J3638">
        <f>IF(F3638&lt;&gt;"",MAX('DDD Model Calculations'!$D$20-'Weather Data'!F3638,0),MAX('DDD Model Calculations'!$D$20-AVERAGE('Weather Data'!F3637,'Weather Data'!F3639),0))</f>
        <v>16.899999976158142</v>
      </c>
      <c r="K3638">
        <f>IF(G3638&lt;&gt;"",MAX('DDD Model Calculations'!$D$20-'Weather Data'!G3638,0),MAX('DDD Model Calculations'!$D$20-AVERAGE('Weather Data'!G3637,'Weather Data'!G3639),0))</f>
        <v>15.900000095367432</v>
      </c>
      <c r="L3638" s="2">
        <f t="shared" si="280"/>
        <v>45276</v>
      </c>
      <c r="M3638">
        <f t="shared" si="281"/>
        <v>36030.900002725422</v>
      </c>
      <c r="N3638">
        <f t="shared" si="282"/>
        <v>37866.599988922477</v>
      </c>
      <c r="O3638">
        <f t="shared" si="283"/>
        <v>43676.400008395314</v>
      </c>
      <c r="P3638">
        <f t="shared" si="284"/>
        <v>54282.250010445714</v>
      </c>
    </row>
    <row r="3639" spans="1:16" x14ac:dyDescent="0.4">
      <c r="A3639" s="1">
        <v>2023</v>
      </c>
      <c r="B3639" s="1">
        <v>12</v>
      </c>
      <c r="C3639" s="1">
        <v>17</v>
      </c>
      <c r="D3639" s="1">
        <v>5.5</v>
      </c>
      <c r="E3639" s="1">
        <v>5.8000001907348633</v>
      </c>
      <c r="F3639" s="1">
        <v>2.7000000476837158</v>
      </c>
      <c r="G3639" s="1">
        <v>-0.10000000149011611</v>
      </c>
      <c r="H3639">
        <f>IF(D3639&lt;&gt;"",MAX('DDD Model Calculations'!$D$20-'Weather Data'!D3639,0),MAX('DDD Model Calculations'!$D$20-AVERAGE('Weather Data'!D3638,'Weather Data'!D3640),0))</f>
        <v>12.5</v>
      </c>
      <c r="I3639">
        <f>IF(E3639&lt;&gt;"",MAX('DDD Model Calculations'!$D$20-'Weather Data'!E3639,0),MAX('DDD Model Calculations'!$D$20-AVERAGE('Weather Data'!E3638,'Weather Data'!E3640),0))</f>
        <v>12.199999809265137</v>
      </c>
      <c r="J3639">
        <f>IF(F3639&lt;&gt;"",MAX('DDD Model Calculations'!$D$20-'Weather Data'!F3639,0),MAX('DDD Model Calculations'!$D$20-AVERAGE('Weather Data'!F3638,'Weather Data'!F3640),0))</f>
        <v>15.299999952316284</v>
      </c>
      <c r="K3639">
        <f>IF(G3639&lt;&gt;"",MAX('DDD Model Calculations'!$D$20-'Weather Data'!G3639,0),MAX('DDD Model Calculations'!$D$20-AVERAGE('Weather Data'!G3638,'Weather Data'!G3640),0))</f>
        <v>18.100000001490116</v>
      </c>
      <c r="L3639" s="2">
        <f t="shared" si="280"/>
        <v>45277</v>
      </c>
      <c r="M3639">
        <f t="shared" si="281"/>
        <v>36043.400002725422</v>
      </c>
      <c r="N3639">
        <f t="shared" si="282"/>
        <v>37878.799988731742</v>
      </c>
      <c r="O3639">
        <f t="shared" si="283"/>
        <v>43691.700008347631</v>
      </c>
      <c r="P3639">
        <f t="shared" si="284"/>
        <v>54300.350010447204</v>
      </c>
    </row>
    <row r="3640" spans="1:16" x14ac:dyDescent="0.4">
      <c r="A3640" s="1">
        <v>2023</v>
      </c>
      <c r="B3640" s="1">
        <v>12</v>
      </c>
      <c r="C3640" s="1">
        <v>18</v>
      </c>
      <c r="D3640" s="1">
        <v>1.8999999761581421</v>
      </c>
      <c r="E3640" s="1">
        <v>1.299999952316284</v>
      </c>
      <c r="F3640" s="1">
        <v>3.5</v>
      </c>
      <c r="G3640" s="1">
        <v>-8.6999998092651367</v>
      </c>
      <c r="H3640">
        <f>IF(D3640&lt;&gt;"",MAX('DDD Model Calculations'!$D$20-'Weather Data'!D3640,0),MAX('DDD Model Calculations'!$D$20-AVERAGE('Weather Data'!D3639,'Weather Data'!D3641),0))</f>
        <v>16.100000023841858</v>
      </c>
      <c r="I3640">
        <f>IF(E3640&lt;&gt;"",MAX('DDD Model Calculations'!$D$20-'Weather Data'!E3640,0),MAX('DDD Model Calculations'!$D$20-AVERAGE('Weather Data'!E3639,'Weather Data'!E3641),0))</f>
        <v>16.700000047683716</v>
      </c>
      <c r="J3640">
        <f>IF(F3640&lt;&gt;"",MAX('DDD Model Calculations'!$D$20-'Weather Data'!F3640,0),MAX('DDD Model Calculations'!$D$20-AVERAGE('Weather Data'!F3639,'Weather Data'!F3641),0))</f>
        <v>14.5</v>
      </c>
      <c r="K3640">
        <f>IF(G3640&lt;&gt;"",MAX('DDD Model Calculations'!$D$20-'Weather Data'!G3640,0),MAX('DDD Model Calculations'!$D$20-AVERAGE('Weather Data'!G3639,'Weather Data'!G3641),0))</f>
        <v>26.699999809265137</v>
      </c>
      <c r="L3640" s="2">
        <f t="shared" si="280"/>
        <v>45278</v>
      </c>
      <c r="M3640">
        <f t="shared" si="281"/>
        <v>36059.500002749264</v>
      </c>
      <c r="N3640">
        <f t="shared" si="282"/>
        <v>37895.499988779426</v>
      </c>
      <c r="O3640">
        <f t="shared" si="283"/>
        <v>43706.200008347631</v>
      </c>
      <c r="P3640">
        <f t="shared" si="284"/>
        <v>54327.050010256469</v>
      </c>
    </row>
    <row r="3641" spans="1:16" x14ac:dyDescent="0.4">
      <c r="A3641" s="1">
        <v>2023</v>
      </c>
      <c r="B3641" s="1">
        <v>12</v>
      </c>
      <c r="C3641" s="1">
        <v>19</v>
      </c>
      <c r="D3641" s="1">
        <v>-2.5999999046325679</v>
      </c>
      <c r="E3641" s="1">
        <v>-3.2000000476837158</v>
      </c>
      <c r="F3641" s="1">
        <v>-4.5999999046325684</v>
      </c>
      <c r="G3641" s="1">
        <v>-7.8000001907348633</v>
      </c>
      <c r="H3641">
        <f>IF(D3641&lt;&gt;"",MAX('DDD Model Calculations'!$D$20-'Weather Data'!D3641,0),MAX('DDD Model Calculations'!$D$20-AVERAGE('Weather Data'!D3640,'Weather Data'!D3642),0))</f>
        <v>20.599999904632568</v>
      </c>
      <c r="I3641">
        <f>IF(E3641&lt;&gt;"",MAX('DDD Model Calculations'!$D$20-'Weather Data'!E3641,0),MAX('DDD Model Calculations'!$D$20-AVERAGE('Weather Data'!E3640,'Weather Data'!E3642),0))</f>
        <v>21.200000047683716</v>
      </c>
      <c r="J3641">
        <f>IF(F3641&lt;&gt;"",MAX('DDD Model Calculations'!$D$20-'Weather Data'!F3641,0),MAX('DDD Model Calculations'!$D$20-AVERAGE('Weather Data'!F3640,'Weather Data'!F3642),0))</f>
        <v>22.599999904632568</v>
      </c>
      <c r="K3641">
        <f>IF(G3641&lt;&gt;"",MAX('DDD Model Calculations'!$D$20-'Weather Data'!G3641,0),MAX('DDD Model Calculations'!$D$20-AVERAGE('Weather Data'!G3640,'Weather Data'!G3642),0))</f>
        <v>25.800000190734863</v>
      </c>
      <c r="L3641" s="2">
        <f t="shared" si="280"/>
        <v>45279</v>
      </c>
      <c r="M3641">
        <f t="shared" si="281"/>
        <v>36080.100002653897</v>
      </c>
      <c r="N3641">
        <f t="shared" si="282"/>
        <v>37916.699988827109</v>
      </c>
      <c r="O3641">
        <f t="shared" si="283"/>
        <v>43728.800008252263</v>
      </c>
      <c r="P3641">
        <f t="shared" si="284"/>
        <v>54352.850010447204</v>
      </c>
    </row>
    <row r="3642" spans="1:16" x14ac:dyDescent="0.4">
      <c r="A3642" s="1">
        <v>2023</v>
      </c>
      <c r="B3642" s="1">
        <v>12</v>
      </c>
      <c r="C3642" s="1">
        <v>20</v>
      </c>
      <c r="D3642" s="1">
        <v>1.200000047683716</v>
      </c>
      <c r="E3642" s="1">
        <v>0.10000000149011611</v>
      </c>
      <c r="F3642" s="1">
        <v>-5.5</v>
      </c>
      <c r="G3642" s="1">
        <v>-8.5</v>
      </c>
      <c r="H3642">
        <f>IF(D3642&lt;&gt;"",MAX('DDD Model Calculations'!$D$20-'Weather Data'!D3642,0),MAX('DDD Model Calculations'!$D$20-AVERAGE('Weather Data'!D3641,'Weather Data'!D3643),0))</f>
        <v>16.799999952316284</v>
      </c>
      <c r="I3642">
        <f>IF(E3642&lt;&gt;"",MAX('DDD Model Calculations'!$D$20-'Weather Data'!E3642,0),MAX('DDD Model Calculations'!$D$20-AVERAGE('Weather Data'!E3641,'Weather Data'!E3643),0))</f>
        <v>17.899999998509884</v>
      </c>
      <c r="J3642">
        <f>IF(F3642&lt;&gt;"",MAX('DDD Model Calculations'!$D$20-'Weather Data'!F3642,0),MAX('DDD Model Calculations'!$D$20-AVERAGE('Weather Data'!F3641,'Weather Data'!F3643),0))</f>
        <v>23.5</v>
      </c>
      <c r="K3642">
        <f>IF(G3642&lt;&gt;"",MAX('DDD Model Calculations'!$D$20-'Weather Data'!G3642,0),MAX('DDD Model Calculations'!$D$20-AVERAGE('Weather Data'!G3641,'Weather Data'!G3643),0))</f>
        <v>26.5</v>
      </c>
      <c r="L3642" s="2">
        <f t="shared" si="280"/>
        <v>45280</v>
      </c>
      <c r="M3642">
        <f t="shared" si="281"/>
        <v>36096.900002606213</v>
      </c>
      <c r="N3642">
        <f t="shared" si="282"/>
        <v>37934.599988825619</v>
      </c>
      <c r="O3642">
        <f t="shared" si="283"/>
        <v>43752.300008252263</v>
      </c>
      <c r="P3642">
        <f t="shared" si="284"/>
        <v>54379.350010447204</v>
      </c>
    </row>
    <row r="3643" spans="1:16" x14ac:dyDescent="0.4">
      <c r="A3643" s="1">
        <v>2023</v>
      </c>
      <c r="B3643" s="1">
        <v>12</v>
      </c>
      <c r="C3643" s="1">
        <v>21</v>
      </c>
      <c r="D3643" s="1">
        <v>-1.200000047683716</v>
      </c>
      <c r="E3643" s="1">
        <v>-1.299999952316284</v>
      </c>
      <c r="F3643" s="1">
        <v>-8.6999998092651367</v>
      </c>
      <c r="G3643" s="1">
        <v>-0.60000002384185791</v>
      </c>
      <c r="H3643">
        <f>IF(D3643&lt;&gt;"",MAX('DDD Model Calculations'!$D$20-'Weather Data'!D3643,0),MAX('DDD Model Calculations'!$D$20-AVERAGE('Weather Data'!D3642,'Weather Data'!D3644),0))</f>
        <v>19.200000047683716</v>
      </c>
      <c r="I3643">
        <f>IF(E3643&lt;&gt;"",MAX('DDD Model Calculations'!$D$20-'Weather Data'!E3643,0),MAX('DDD Model Calculations'!$D$20-AVERAGE('Weather Data'!E3642,'Weather Data'!E3644),0))</f>
        <v>19.299999952316284</v>
      </c>
      <c r="J3643">
        <f>IF(F3643&lt;&gt;"",MAX('DDD Model Calculations'!$D$20-'Weather Data'!F3643,0),MAX('DDD Model Calculations'!$D$20-AVERAGE('Weather Data'!F3642,'Weather Data'!F3644),0))</f>
        <v>26.699999809265137</v>
      </c>
      <c r="K3643">
        <f>IF(G3643&lt;&gt;"",MAX('DDD Model Calculations'!$D$20-'Weather Data'!G3643,0),MAX('DDD Model Calculations'!$D$20-AVERAGE('Weather Data'!G3642,'Weather Data'!G3644),0))</f>
        <v>18.600000023841858</v>
      </c>
      <c r="L3643" s="2">
        <f t="shared" si="280"/>
        <v>45281</v>
      </c>
      <c r="M3643">
        <f t="shared" si="281"/>
        <v>36116.100002653897</v>
      </c>
      <c r="N3643">
        <f t="shared" si="282"/>
        <v>37953.899988777936</v>
      </c>
      <c r="O3643">
        <f t="shared" si="283"/>
        <v>43779.000008061528</v>
      </c>
      <c r="P3643">
        <f t="shared" si="284"/>
        <v>54397.950010471046</v>
      </c>
    </row>
    <row r="3644" spans="1:16" x14ac:dyDescent="0.4">
      <c r="A3644" s="1">
        <v>2023</v>
      </c>
      <c r="B3644" s="1">
        <v>12</v>
      </c>
      <c r="C3644" s="1">
        <v>22</v>
      </c>
      <c r="D3644" s="1">
        <v>-2.2000000476837158</v>
      </c>
      <c r="E3644" s="1">
        <v>-1.5</v>
      </c>
      <c r="F3644" s="1">
        <v>-9.1999998092651367</v>
      </c>
      <c r="G3644" s="1">
        <v>1.799999952316284</v>
      </c>
      <c r="H3644">
        <f>IF(D3644&lt;&gt;"",MAX('DDD Model Calculations'!$D$20-'Weather Data'!D3644,0),MAX('DDD Model Calculations'!$D$20-AVERAGE('Weather Data'!D3643,'Weather Data'!D3645),0))</f>
        <v>20.200000047683716</v>
      </c>
      <c r="I3644">
        <f>IF(E3644&lt;&gt;"",MAX('DDD Model Calculations'!$D$20-'Weather Data'!E3644,0),MAX('DDD Model Calculations'!$D$20-AVERAGE('Weather Data'!E3643,'Weather Data'!E3645),0))</f>
        <v>19.5</v>
      </c>
      <c r="J3644">
        <f>IF(F3644&lt;&gt;"",MAX('DDD Model Calculations'!$D$20-'Weather Data'!F3644,0),MAX('DDD Model Calculations'!$D$20-AVERAGE('Weather Data'!F3643,'Weather Data'!F3645),0))</f>
        <v>27.199999809265137</v>
      </c>
      <c r="K3644">
        <f>IF(G3644&lt;&gt;"",MAX('DDD Model Calculations'!$D$20-'Weather Data'!G3644,0),MAX('DDD Model Calculations'!$D$20-AVERAGE('Weather Data'!G3643,'Weather Data'!G3645),0))</f>
        <v>16.200000047683716</v>
      </c>
      <c r="L3644" s="2">
        <f t="shared" si="280"/>
        <v>45282</v>
      </c>
      <c r="M3644">
        <f t="shared" si="281"/>
        <v>36136.300002701581</v>
      </c>
      <c r="N3644">
        <f t="shared" si="282"/>
        <v>37973.399988777936</v>
      </c>
      <c r="O3644">
        <f t="shared" si="283"/>
        <v>43806.200007870793</v>
      </c>
      <c r="P3644">
        <f t="shared" si="284"/>
        <v>54414.15001051873</v>
      </c>
    </row>
    <row r="3645" spans="1:16" x14ac:dyDescent="0.4">
      <c r="A3645" s="1">
        <v>2023</v>
      </c>
      <c r="B3645" s="1">
        <v>12</v>
      </c>
      <c r="C3645" s="1">
        <v>23</v>
      </c>
      <c r="D3645" s="1">
        <v>1.8999999761581421</v>
      </c>
      <c r="E3645" s="1">
        <v>2</v>
      </c>
      <c r="F3645" s="1">
        <v>-6.9000000953674316</v>
      </c>
      <c r="G3645" s="1">
        <v>2.5</v>
      </c>
      <c r="H3645">
        <f>IF(D3645&lt;&gt;"",MAX('DDD Model Calculations'!$D$20-'Weather Data'!D3645,0),MAX('DDD Model Calculations'!$D$20-AVERAGE('Weather Data'!D3644,'Weather Data'!D3646),0))</f>
        <v>16.100000023841858</v>
      </c>
      <c r="I3645">
        <f>IF(E3645&lt;&gt;"",MAX('DDD Model Calculations'!$D$20-'Weather Data'!E3645,0),MAX('DDD Model Calculations'!$D$20-AVERAGE('Weather Data'!E3644,'Weather Data'!E3646),0))</f>
        <v>16</v>
      </c>
      <c r="J3645">
        <f>IF(F3645&lt;&gt;"",MAX('DDD Model Calculations'!$D$20-'Weather Data'!F3645,0),MAX('DDD Model Calculations'!$D$20-AVERAGE('Weather Data'!F3644,'Weather Data'!F3646),0))</f>
        <v>24.900000095367432</v>
      </c>
      <c r="K3645">
        <f>IF(G3645&lt;&gt;"",MAX('DDD Model Calculations'!$D$20-'Weather Data'!G3645,0),MAX('DDD Model Calculations'!$D$20-AVERAGE('Weather Data'!G3644,'Weather Data'!G3646),0))</f>
        <v>15.5</v>
      </c>
      <c r="L3645" s="2">
        <f t="shared" si="280"/>
        <v>45283</v>
      </c>
      <c r="M3645">
        <f t="shared" si="281"/>
        <v>36152.400002725422</v>
      </c>
      <c r="N3645">
        <f t="shared" si="282"/>
        <v>37989.399988777936</v>
      </c>
      <c r="O3645">
        <f t="shared" si="283"/>
        <v>43831.100007966161</v>
      </c>
      <c r="P3645">
        <f t="shared" si="284"/>
        <v>54429.65001051873</v>
      </c>
    </row>
    <row r="3646" spans="1:16" x14ac:dyDescent="0.4">
      <c r="A3646" s="1">
        <v>2023</v>
      </c>
      <c r="B3646" s="1">
        <v>12</v>
      </c>
      <c r="C3646" s="1">
        <v>24</v>
      </c>
      <c r="D3646" s="1">
        <v>3.4000000953674321</v>
      </c>
      <c r="E3646" s="1">
        <v>3.9000000953674321</v>
      </c>
      <c r="F3646" s="1">
        <v>-1.299999952316284</v>
      </c>
      <c r="G3646" s="1">
        <v>5.6999998092651367</v>
      </c>
      <c r="H3646">
        <f>IF(D3646&lt;&gt;"",MAX('DDD Model Calculations'!$D$20-'Weather Data'!D3646,0),MAX('DDD Model Calculations'!$D$20-AVERAGE('Weather Data'!D3645,'Weather Data'!D3647),0))</f>
        <v>14.599999904632568</v>
      </c>
      <c r="I3646">
        <f>IF(E3646&lt;&gt;"",MAX('DDD Model Calculations'!$D$20-'Weather Data'!E3646,0),MAX('DDD Model Calculations'!$D$20-AVERAGE('Weather Data'!E3645,'Weather Data'!E3647),0))</f>
        <v>14.099999904632568</v>
      </c>
      <c r="J3646">
        <f>IF(F3646&lt;&gt;"",MAX('DDD Model Calculations'!$D$20-'Weather Data'!F3646,0),MAX('DDD Model Calculations'!$D$20-AVERAGE('Weather Data'!F3645,'Weather Data'!F3647),0))</f>
        <v>19.299999952316284</v>
      </c>
      <c r="K3646">
        <f>IF(G3646&lt;&gt;"",MAX('DDD Model Calculations'!$D$20-'Weather Data'!G3646,0),MAX('DDD Model Calculations'!$D$20-AVERAGE('Weather Data'!G3645,'Weather Data'!G3647),0))</f>
        <v>12.300000190734863</v>
      </c>
      <c r="L3646" s="2">
        <f t="shared" si="280"/>
        <v>45284</v>
      </c>
      <c r="M3646">
        <f t="shared" si="281"/>
        <v>36167.000002630055</v>
      </c>
      <c r="N3646">
        <f t="shared" si="282"/>
        <v>38003.499988682568</v>
      </c>
      <c r="O3646">
        <f t="shared" si="283"/>
        <v>43850.400007918477</v>
      </c>
      <c r="P3646">
        <f t="shared" si="284"/>
        <v>54441.950010709465</v>
      </c>
    </row>
    <row r="3647" spans="1:16" x14ac:dyDescent="0.4">
      <c r="A3647" s="1">
        <v>2023</v>
      </c>
      <c r="B3647" s="1">
        <v>12</v>
      </c>
      <c r="C3647" s="1">
        <v>25</v>
      </c>
      <c r="D3647" s="1">
        <v>5</v>
      </c>
      <c r="E3647" s="1">
        <v>5.9000000953674316</v>
      </c>
      <c r="F3647" s="1">
        <v>1</v>
      </c>
      <c r="G3647" s="1">
        <v>4.0999999046325684</v>
      </c>
      <c r="H3647">
        <f>IF(D3647&lt;&gt;"",MAX('DDD Model Calculations'!$D$20-'Weather Data'!D3647,0),MAX('DDD Model Calculations'!$D$20-AVERAGE('Weather Data'!D3646,'Weather Data'!D3648),0))</f>
        <v>13</v>
      </c>
      <c r="I3647">
        <f>IF(E3647&lt;&gt;"",MAX('DDD Model Calculations'!$D$20-'Weather Data'!E3647,0),MAX('DDD Model Calculations'!$D$20-AVERAGE('Weather Data'!E3646,'Weather Data'!E3648),0))</f>
        <v>12.099999904632568</v>
      </c>
      <c r="J3647">
        <f>IF(F3647&lt;&gt;"",MAX('DDD Model Calculations'!$D$20-'Weather Data'!F3647,0),MAX('DDD Model Calculations'!$D$20-AVERAGE('Weather Data'!F3646,'Weather Data'!F3648),0))</f>
        <v>17</v>
      </c>
      <c r="K3647">
        <f>IF(G3647&lt;&gt;"",MAX('DDD Model Calculations'!$D$20-'Weather Data'!G3647,0),MAX('DDD Model Calculations'!$D$20-AVERAGE('Weather Data'!G3646,'Weather Data'!G3648),0))</f>
        <v>13.900000095367432</v>
      </c>
      <c r="L3647" s="2">
        <f t="shared" si="280"/>
        <v>45285</v>
      </c>
      <c r="M3647">
        <f t="shared" si="281"/>
        <v>36180.000002630055</v>
      </c>
      <c r="N3647">
        <f t="shared" si="282"/>
        <v>38015.599988587201</v>
      </c>
      <c r="O3647">
        <f t="shared" si="283"/>
        <v>43867.400007918477</v>
      </c>
      <c r="P3647">
        <f t="shared" si="284"/>
        <v>54455.850010804832</v>
      </c>
    </row>
    <row r="3648" spans="1:16" x14ac:dyDescent="0.4">
      <c r="A3648" s="1">
        <v>2023</v>
      </c>
      <c r="B3648" s="1">
        <v>12</v>
      </c>
      <c r="C3648" s="1">
        <v>26</v>
      </c>
      <c r="D3648" s="1">
        <v>5.1999998092651367</v>
      </c>
      <c r="E3648" s="1">
        <v>7</v>
      </c>
      <c r="F3648" s="1">
        <v>2.7000000476837158</v>
      </c>
      <c r="G3648" s="1">
        <v>1.299999952316284</v>
      </c>
      <c r="H3648">
        <f>IF(D3648&lt;&gt;"",MAX('DDD Model Calculations'!$D$20-'Weather Data'!D3648,0),MAX('DDD Model Calculations'!$D$20-AVERAGE('Weather Data'!D3647,'Weather Data'!D3649),0))</f>
        <v>12.800000190734863</v>
      </c>
      <c r="I3648">
        <f>IF(E3648&lt;&gt;"",MAX('DDD Model Calculations'!$D$20-'Weather Data'!E3648,0),MAX('DDD Model Calculations'!$D$20-AVERAGE('Weather Data'!E3647,'Weather Data'!E3649),0))</f>
        <v>11</v>
      </c>
      <c r="J3648">
        <f>IF(F3648&lt;&gt;"",MAX('DDD Model Calculations'!$D$20-'Weather Data'!F3648,0),MAX('DDD Model Calculations'!$D$20-AVERAGE('Weather Data'!F3647,'Weather Data'!F3649),0))</f>
        <v>15.299999952316284</v>
      </c>
      <c r="K3648">
        <f>IF(G3648&lt;&gt;"",MAX('DDD Model Calculations'!$D$20-'Weather Data'!G3648,0),MAX('DDD Model Calculations'!$D$20-AVERAGE('Weather Data'!G3647,'Weather Data'!G3649),0))</f>
        <v>16.700000047683716</v>
      </c>
      <c r="L3648" s="2">
        <f t="shared" si="280"/>
        <v>45286</v>
      </c>
      <c r="M3648">
        <f t="shared" si="281"/>
        <v>36192.80000282079</v>
      </c>
      <c r="N3648">
        <f t="shared" si="282"/>
        <v>38026.599988587201</v>
      </c>
      <c r="O3648">
        <f t="shared" si="283"/>
        <v>43882.700007870793</v>
      </c>
      <c r="P3648">
        <f t="shared" si="284"/>
        <v>54472.550010852516</v>
      </c>
    </row>
    <row r="3649" spans="1:16" x14ac:dyDescent="0.4">
      <c r="A3649" s="1">
        <v>2023</v>
      </c>
      <c r="B3649" s="1">
        <v>12</v>
      </c>
      <c r="C3649" s="1">
        <v>27</v>
      </c>
      <c r="D3649" s="1">
        <v>7.3000001907348633</v>
      </c>
      <c r="E3649" s="1">
        <v>7.5</v>
      </c>
      <c r="F3649" s="1">
        <v>3.4000000953674321</v>
      </c>
      <c r="G3649" s="1">
        <v>2.0999999046325679</v>
      </c>
      <c r="H3649">
        <f>IF(D3649&lt;&gt;"",MAX('DDD Model Calculations'!$D$20-'Weather Data'!D3649,0),MAX('DDD Model Calculations'!$D$20-AVERAGE('Weather Data'!D3648,'Weather Data'!D3650),0))</f>
        <v>10.699999809265137</v>
      </c>
      <c r="I3649">
        <f>IF(E3649&lt;&gt;"",MAX('DDD Model Calculations'!$D$20-'Weather Data'!E3649,0),MAX('DDD Model Calculations'!$D$20-AVERAGE('Weather Data'!E3648,'Weather Data'!E3650),0))</f>
        <v>10.5</v>
      </c>
      <c r="J3649">
        <f>IF(F3649&lt;&gt;"",MAX('DDD Model Calculations'!$D$20-'Weather Data'!F3649,0),MAX('DDD Model Calculations'!$D$20-AVERAGE('Weather Data'!F3648,'Weather Data'!F3650),0))</f>
        <v>14.599999904632568</v>
      </c>
      <c r="K3649">
        <f>IF(G3649&lt;&gt;"",MAX('DDD Model Calculations'!$D$20-'Weather Data'!G3649,0),MAX('DDD Model Calculations'!$D$20-AVERAGE('Weather Data'!G3648,'Weather Data'!G3650),0))</f>
        <v>15.900000095367432</v>
      </c>
      <c r="L3649" s="2">
        <f t="shared" si="280"/>
        <v>45287</v>
      </c>
      <c r="M3649">
        <f t="shared" si="281"/>
        <v>36203.500002630055</v>
      </c>
      <c r="N3649">
        <f t="shared" si="282"/>
        <v>38037.099988587201</v>
      </c>
      <c r="O3649">
        <f t="shared" si="283"/>
        <v>43897.300007775426</v>
      </c>
      <c r="P3649">
        <f t="shared" si="284"/>
        <v>54488.450010947883</v>
      </c>
    </row>
    <row r="3650" spans="1:16" x14ac:dyDescent="0.4">
      <c r="A3650" s="1">
        <v>2023</v>
      </c>
      <c r="B3650" s="1">
        <v>12</v>
      </c>
      <c r="C3650" s="1">
        <v>28</v>
      </c>
      <c r="D3650" s="1">
        <v>6.8000001907348633</v>
      </c>
      <c r="E3650" s="1">
        <v>6.5</v>
      </c>
      <c r="F3650" s="1">
        <v>3.2000000476837158</v>
      </c>
      <c r="G3650" s="1">
        <v>0.69999998807907104</v>
      </c>
      <c r="H3650">
        <f>IF(D3650&lt;&gt;"",MAX('DDD Model Calculations'!$D$20-'Weather Data'!D3650,0),MAX('DDD Model Calculations'!$D$20-AVERAGE('Weather Data'!D3649,'Weather Data'!D3651),0))</f>
        <v>11.199999809265137</v>
      </c>
      <c r="I3650">
        <f>IF(E3650&lt;&gt;"",MAX('DDD Model Calculations'!$D$20-'Weather Data'!E3650,0),MAX('DDD Model Calculations'!$D$20-AVERAGE('Weather Data'!E3649,'Weather Data'!E3651),0))</f>
        <v>11.5</v>
      </c>
      <c r="J3650">
        <f>IF(F3650&lt;&gt;"",MAX('DDD Model Calculations'!$D$20-'Weather Data'!F3650,0),MAX('DDD Model Calculations'!$D$20-AVERAGE('Weather Data'!F3649,'Weather Data'!F3651),0))</f>
        <v>14.799999952316284</v>
      </c>
      <c r="K3650">
        <f>IF(G3650&lt;&gt;"",MAX('DDD Model Calculations'!$D$20-'Weather Data'!G3650,0),MAX('DDD Model Calculations'!$D$20-AVERAGE('Weather Data'!G3649,'Weather Data'!G3651),0))</f>
        <v>17.300000011920929</v>
      </c>
      <c r="L3650" s="2">
        <f t="shared" ref="L3650:L3713" si="285">DATE(A3650,B3650,C3650)</f>
        <v>45288</v>
      </c>
      <c r="M3650">
        <f t="shared" si="281"/>
        <v>36214.70000243932</v>
      </c>
      <c r="N3650">
        <f t="shared" si="282"/>
        <v>38048.599988587201</v>
      </c>
      <c r="O3650">
        <f t="shared" si="283"/>
        <v>43912.100007727742</v>
      </c>
      <c r="P3650">
        <f t="shared" si="284"/>
        <v>54505.750010959804</v>
      </c>
    </row>
    <row r="3651" spans="1:16" x14ac:dyDescent="0.4">
      <c r="A3651" s="1">
        <v>2023</v>
      </c>
      <c r="B3651" s="1">
        <v>12</v>
      </c>
      <c r="C3651" s="1">
        <v>29</v>
      </c>
      <c r="D3651" s="1">
        <v>3.9000000953674321</v>
      </c>
      <c r="E3651" s="1">
        <v>3.0999999046325679</v>
      </c>
      <c r="F3651" s="1">
        <v>1.5</v>
      </c>
      <c r="G3651" s="1">
        <v>-1</v>
      </c>
      <c r="H3651">
        <f>IF(D3651&lt;&gt;"",MAX('DDD Model Calculations'!$D$20-'Weather Data'!D3651,0),MAX('DDD Model Calculations'!$D$20-AVERAGE('Weather Data'!D3650,'Weather Data'!D3652),0))</f>
        <v>14.099999904632568</v>
      </c>
      <c r="I3651">
        <f>IF(E3651&lt;&gt;"",MAX('DDD Model Calculations'!$D$20-'Weather Data'!E3651,0),MAX('DDD Model Calculations'!$D$20-AVERAGE('Weather Data'!E3650,'Weather Data'!E3652),0))</f>
        <v>14.900000095367432</v>
      </c>
      <c r="J3651">
        <f>IF(F3651&lt;&gt;"",MAX('DDD Model Calculations'!$D$20-'Weather Data'!F3651,0),MAX('DDD Model Calculations'!$D$20-AVERAGE('Weather Data'!F3650,'Weather Data'!F3652),0))</f>
        <v>16.5</v>
      </c>
      <c r="K3651">
        <f>IF(G3651&lt;&gt;"",MAX('DDD Model Calculations'!$D$20-'Weather Data'!G3651,0),MAX('DDD Model Calculations'!$D$20-AVERAGE('Weather Data'!G3650,'Weather Data'!G3652),0))</f>
        <v>19</v>
      </c>
      <c r="L3651" s="2">
        <f t="shared" si="285"/>
        <v>45289</v>
      </c>
      <c r="M3651">
        <f t="shared" ref="M3651:M3714" si="286">M3650+H3651</f>
        <v>36228.800002343953</v>
      </c>
      <c r="N3651">
        <f t="shared" ref="N3651:N3714" si="287">N3650+I3651</f>
        <v>38063.499988682568</v>
      </c>
      <c r="O3651">
        <f t="shared" ref="O3651:O3714" si="288">O3650+J3651</f>
        <v>43928.600007727742</v>
      </c>
      <c r="P3651">
        <f t="shared" ref="P3651:P3714" si="289">P3650+K3651</f>
        <v>54524.750010959804</v>
      </c>
    </row>
    <row r="3652" spans="1:16" x14ac:dyDescent="0.4">
      <c r="A3652" s="1">
        <v>2023</v>
      </c>
      <c r="B3652" s="1">
        <v>12</v>
      </c>
      <c r="C3652" s="1">
        <v>30</v>
      </c>
      <c r="D3652" s="1">
        <v>0.20000000298023221</v>
      </c>
      <c r="E3652" s="1">
        <v>0.60000002384185791</v>
      </c>
      <c r="F3652" s="1">
        <v>-2.5</v>
      </c>
      <c r="G3652" s="1">
        <v>-3.5</v>
      </c>
      <c r="H3652">
        <f>IF(D3652&lt;&gt;"",MAX('DDD Model Calculations'!$D$20-'Weather Data'!D3652,0),MAX('DDD Model Calculations'!$D$20-AVERAGE('Weather Data'!D3651,'Weather Data'!D3653),0))</f>
        <v>17.799999997019768</v>
      </c>
      <c r="I3652">
        <f>IF(E3652&lt;&gt;"",MAX('DDD Model Calculations'!$D$20-'Weather Data'!E3652,0),MAX('DDD Model Calculations'!$D$20-AVERAGE('Weather Data'!E3651,'Weather Data'!E3653),0))</f>
        <v>17.399999976158142</v>
      </c>
      <c r="J3652">
        <f>IF(F3652&lt;&gt;"",MAX('DDD Model Calculations'!$D$20-'Weather Data'!F3652,0),MAX('DDD Model Calculations'!$D$20-AVERAGE('Weather Data'!F3651,'Weather Data'!F3653),0))</f>
        <v>20.5</v>
      </c>
      <c r="K3652">
        <f>IF(G3652&lt;&gt;"",MAX('DDD Model Calculations'!$D$20-'Weather Data'!G3652,0),MAX('DDD Model Calculations'!$D$20-AVERAGE('Weather Data'!G3651,'Weather Data'!G3653),0))</f>
        <v>21.5</v>
      </c>
      <c r="L3652" s="2">
        <f t="shared" si="285"/>
        <v>45290</v>
      </c>
      <c r="M3652">
        <f t="shared" si="286"/>
        <v>36246.600002340972</v>
      </c>
      <c r="N3652">
        <f t="shared" si="287"/>
        <v>38080.899988658726</v>
      </c>
      <c r="O3652">
        <f t="shared" si="288"/>
        <v>43949.100007727742</v>
      </c>
      <c r="P3652">
        <f t="shared" si="289"/>
        <v>54546.250010959804</v>
      </c>
    </row>
    <row r="3653" spans="1:16" x14ac:dyDescent="0.4">
      <c r="A3653" s="1">
        <v>2023</v>
      </c>
      <c r="B3653" s="1">
        <v>12</v>
      </c>
      <c r="C3653" s="1">
        <v>31</v>
      </c>
      <c r="D3653" s="1">
        <v>-0.10000000149011611</v>
      </c>
      <c r="E3653" s="1">
        <v>0.80000001192092896</v>
      </c>
      <c r="F3653" s="1">
        <v>-6.4000000953674316</v>
      </c>
      <c r="G3653" s="1">
        <v>-8.8000001907348633</v>
      </c>
      <c r="H3653">
        <f>IF(D3653&lt;&gt;"",MAX('DDD Model Calculations'!$D$20-'Weather Data'!D3653,0),MAX('DDD Model Calculations'!$D$20-AVERAGE('Weather Data'!D3652,'Weather Data'!D3654),0))</f>
        <v>18.100000001490116</v>
      </c>
      <c r="I3653">
        <f>IF(E3653&lt;&gt;"",MAX('DDD Model Calculations'!$D$20-'Weather Data'!E3653,0),MAX('DDD Model Calculations'!$D$20-AVERAGE('Weather Data'!E3652,'Weather Data'!E3654),0))</f>
        <v>17.199999988079071</v>
      </c>
      <c r="J3653">
        <f>IF(F3653&lt;&gt;"",MAX('DDD Model Calculations'!$D$20-'Weather Data'!F3653,0),MAX('DDD Model Calculations'!$D$20-AVERAGE('Weather Data'!F3652,'Weather Data'!F3654),0))</f>
        <v>24.400000095367432</v>
      </c>
      <c r="K3653">
        <f>IF(G3653&lt;&gt;"",MAX('DDD Model Calculations'!$D$20-'Weather Data'!G3653,0),MAX('DDD Model Calculations'!$D$20-AVERAGE('Weather Data'!G3652,'Weather Data'!G3654),0))</f>
        <v>26.800000190734863</v>
      </c>
      <c r="L3653" s="2">
        <f t="shared" si="285"/>
        <v>45291</v>
      </c>
      <c r="M3653">
        <f t="shared" si="286"/>
        <v>36264.700002342463</v>
      </c>
      <c r="N3653">
        <f t="shared" si="287"/>
        <v>38098.099988646805</v>
      </c>
      <c r="O3653">
        <f t="shared" si="288"/>
        <v>43973.50000782311</v>
      </c>
      <c r="P3653">
        <f t="shared" si="289"/>
        <v>54573.050011150539</v>
      </c>
    </row>
    <row r="3654" spans="1:16" x14ac:dyDescent="0.4">
      <c r="A3654" s="1">
        <v>2024</v>
      </c>
      <c r="B3654" s="1">
        <v>1</v>
      </c>
      <c r="C3654" s="1">
        <v>1</v>
      </c>
      <c r="D3654" s="1">
        <v>-2.5999999046325679</v>
      </c>
      <c r="E3654" s="1">
        <v>-1.5</v>
      </c>
      <c r="F3654" s="1">
        <v>-6.5999999046325684</v>
      </c>
      <c r="G3654" s="1">
        <v>-7.5</v>
      </c>
      <c r="H3654">
        <f>IF(D3654&lt;&gt;"",MAX('DDD Model Calculations'!$D$20-'Weather Data'!D3654,0),MAX('DDD Model Calculations'!$D$20-AVERAGE('Weather Data'!D3653,'Weather Data'!D3655),0))</f>
        <v>20.599999904632568</v>
      </c>
      <c r="I3654">
        <f>IF(E3654&lt;&gt;"",MAX('DDD Model Calculations'!$D$20-'Weather Data'!E3654,0),MAX('DDD Model Calculations'!$D$20-AVERAGE('Weather Data'!E3653,'Weather Data'!E3655),0))</f>
        <v>19.5</v>
      </c>
      <c r="J3654">
        <f>IF(F3654&lt;&gt;"",MAX('DDD Model Calculations'!$D$20-'Weather Data'!F3654,0),MAX('DDD Model Calculations'!$D$20-AVERAGE('Weather Data'!F3653,'Weather Data'!F3655),0))</f>
        <v>24.599999904632568</v>
      </c>
      <c r="K3654">
        <f>IF(G3654&lt;&gt;"",MAX('DDD Model Calculations'!$D$20-'Weather Data'!G3654,0),MAX('DDD Model Calculations'!$D$20-AVERAGE('Weather Data'!G3653,'Weather Data'!G3655),0))</f>
        <v>25.5</v>
      </c>
      <c r="L3654" s="2">
        <f t="shared" si="285"/>
        <v>45292</v>
      </c>
      <c r="M3654">
        <f t="shared" si="286"/>
        <v>36285.300002247095</v>
      </c>
      <c r="N3654">
        <f t="shared" si="287"/>
        <v>38117.599988646805</v>
      </c>
      <c r="O3654">
        <f t="shared" si="288"/>
        <v>43998.100007727742</v>
      </c>
      <c r="P3654">
        <f t="shared" si="289"/>
        <v>54598.550011150539</v>
      </c>
    </row>
    <row r="3655" spans="1:16" x14ac:dyDescent="0.4">
      <c r="A3655" s="1">
        <v>2024</v>
      </c>
      <c r="B3655" s="1">
        <v>1</v>
      </c>
      <c r="C3655" s="1">
        <v>2</v>
      </c>
      <c r="D3655" s="1">
        <v>-1</v>
      </c>
      <c r="E3655" s="1">
        <v>-1.799999952316284</v>
      </c>
      <c r="F3655" s="1">
        <v>-3.2000000476837158</v>
      </c>
      <c r="G3655" s="1">
        <v>-6.5999999046325684</v>
      </c>
      <c r="H3655">
        <f>IF(D3655&lt;&gt;"",MAX('DDD Model Calculations'!$D$20-'Weather Data'!D3655,0),MAX('DDD Model Calculations'!$D$20-AVERAGE('Weather Data'!D3654,'Weather Data'!D3656),0))</f>
        <v>19</v>
      </c>
      <c r="I3655">
        <f>IF(E3655&lt;&gt;"",MAX('DDD Model Calculations'!$D$20-'Weather Data'!E3655,0),MAX('DDD Model Calculations'!$D$20-AVERAGE('Weather Data'!E3654,'Weather Data'!E3656),0))</f>
        <v>19.799999952316284</v>
      </c>
      <c r="J3655">
        <f>IF(F3655&lt;&gt;"",MAX('DDD Model Calculations'!$D$20-'Weather Data'!F3655,0),MAX('DDD Model Calculations'!$D$20-AVERAGE('Weather Data'!F3654,'Weather Data'!F3656),0))</f>
        <v>21.200000047683716</v>
      </c>
      <c r="K3655">
        <f>IF(G3655&lt;&gt;"",MAX('DDD Model Calculations'!$D$20-'Weather Data'!G3655,0),MAX('DDD Model Calculations'!$D$20-AVERAGE('Weather Data'!G3654,'Weather Data'!G3656),0))</f>
        <v>24.599999904632568</v>
      </c>
      <c r="L3655" s="2">
        <f t="shared" si="285"/>
        <v>45293</v>
      </c>
      <c r="M3655">
        <f t="shared" si="286"/>
        <v>36304.300002247095</v>
      </c>
      <c r="N3655">
        <f t="shared" si="287"/>
        <v>38137.399988599122</v>
      </c>
      <c r="O3655">
        <f t="shared" si="288"/>
        <v>44019.300007775426</v>
      </c>
      <c r="P3655">
        <f t="shared" si="289"/>
        <v>54623.150011055171</v>
      </c>
    </row>
    <row r="3656" spans="1:16" x14ac:dyDescent="0.4">
      <c r="A3656" s="1">
        <v>2024</v>
      </c>
      <c r="B3656" s="1">
        <v>1</v>
      </c>
      <c r="C3656" s="1">
        <v>3</v>
      </c>
      <c r="D3656" s="1">
        <v>1</v>
      </c>
      <c r="E3656" s="1">
        <v>-0.80000001192092896</v>
      </c>
      <c r="F3656" s="1">
        <v>1</v>
      </c>
      <c r="G3656" s="1">
        <v>-8.8999996185302734</v>
      </c>
      <c r="H3656">
        <f>IF(D3656&lt;&gt;"",MAX('DDD Model Calculations'!$D$20-'Weather Data'!D3656,0),MAX('DDD Model Calculations'!$D$20-AVERAGE('Weather Data'!D3655,'Weather Data'!D3657),0))</f>
        <v>17</v>
      </c>
      <c r="I3656">
        <f>IF(E3656&lt;&gt;"",MAX('DDD Model Calculations'!$D$20-'Weather Data'!E3656,0),MAX('DDD Model Calculations'!$D$20-AVERAGE('Weather Data'!E3655,'Weather Data'!E3657),0))</f>
        <v>18.800000011920929</v>
      </c>
      <c r="J3656">
        <f>IF(F3656&lt;&gt;"",MAX('DDD Model Calculations'!$D$20-'Weather Data'!F3656,0),MAX('DDD Model Calculations'!$D$20-AVERAGE('Weather Data'!F3655,'Weather Data'!F3657),0))</f>
        <v>17</v>
      </c>
      <c r="K3656">
        <f>IF(G3656&lt;&gt;"",MAX('DDD Model Calculations'!$D$20-'Weather Data'!G3656,0),MAX('DDD Model Calculations'!$D$20-AVERAGE('Weather Data'!G3655,'Weather Data'!G3657),0))</f>
        <v>26.899999618530273</v>
      </c>
      <c r="L3656" s="2">
        <f t="shared" si="285"/>
        <v>45294</v>
      </c>
      <c r="M3656">
        <f t="shared" si="286"/>
        <v>36321.300002247095</v>
      </c>
      <c r="N3656">
        <f t="shared" si="287"/>
        <v>38156.199988611042</v>
      </c>
      <c r="O3656">
        <f t="shared" si="288"/>
        <v>44036.300007775426</v>
      </c>
      <c r="P3656">
        <f t="shared" si="289"/>
        <v>54650.050010673702</v>
      </c>
    </row>
    <row r="3657" spans="1:16" x14ac:dyDescent="0.4">
      <c r="A3657" s="1">
        <v>2024</v>
      </c>
      <c r="B3657" s="1">
        <v>1</v>
      </c>
      <c r="C3657" s="1">
        <v>4</v>
      </c>
      <c r="D3657" s="1">
        <v>-2.7000000476837158</v>
      </c>
      <c r="E3657" s="1">
        <v>-3.7000000476837158</v>
      </c>
      <c r="F3657" s="1">
        <v>-7.1999998092651367</v>
      </c>
      <c r="G3657" s="1">
        <v>-14.89999961853027</v>
      </c>
      <c r="H3657">
        <f>IF(D3657&lt;&gt;"",MAX('DDD Model Calculations'!$D$20-'Weather Data'!D3657,0),MAX('DDD Model Calculations'!$D$20-AVERAGE('Weather Data'!D3656,'Weather Data'!D3658),0))</f>
        <v>20.700000047683716</v>
      </c>
      <c r="I3657">
        <f>IF(E3657&lt;&gt;"",MAX('DDD Model Calculations'!$D$20-'Weather Data'!E3657,0),MAX('DDD Model Calculations'!$D$20-AVERAGE('Weather Data'!E3656,'Weather Data'!E3658),0))</f>
        <v>21.700000047683716</v>
      </c>
      <c r="J3657">
        <f>IF(F3657&lt;&gt;"",MAX('DDD Model Calculations'!$D$20-'Weather Data'!F3657,0),MAX('DDD Model Calculations'!$D$20-AVERAGE('Weather Data'!F3656,'Weather Data'!F3658),0))</f>
        <v>25.199999809265137</v>
      </c>
      <c r="K3657">
        <f>IF(G3657&lt;&gt;"",MAX('DDD Model Calculations'!$D$20-'Weather Data'!G3657,0),MAX('DDD Model Calculations'!$D$20-AVERAGE('Weather Data'!G3656,'Weather Data'!G3658),0))</f>
        <v>32.899999618530273</v>
      </c>
      <c r="L3657" s="2">
        <f t="shared" si="285"/>
        <v>45295</v>
      </c>
      <c r="M3657">
        <f t="shared" si="286"/>
        <v>36342.000002294779</v>
      </c>
      <c r="N3657">
        <f t="shared" si="287"/>
        <v>38177.899988658726</v>
      </c>
      <c r="O3657">
        <f t="shared" si="288"/>
        <v>44061.500007584691</v>
      </c>
      <c r="P3657">
        <f t="shared" si="289"/>
        <v>54682.950010292232</v>
      </c>
    </row>
    <row r="3658" spans="1:16" x14ac:dyDescent="0.4">
      <c r="A3658" s="1">
        <v>2024</v>
      </c>
      <c r="B3658" s="1">
        <v>1</v>
      </c>
      <c r="C3658" s="1">
        <v>5</v>
      </c>
      <c r="D3658" s="1">
        <v>-1.799999952316284</v>
      </c>
      <c r="E3658" s="1">
        <v>-3.5999999046325679</v>
      </c>
      <c r="F3658" s="1">
        <v>-8.1999998092651367</v>
      </c>
      <c r="G3658" s="1">
        <v>-7.6999998092651367</v>
      </c>
      <c r="H3658">
        <f>IF(D3658&lt;&gt;"",MAX('DDD Model Calculations'!$D$20-'Weather Data'!D3658,0),MAX('DDD Model Calculations'!$D$20-AVERAGE('Weather Data'!D3657,'Weather Data'!D3659),0))</f>
        <v>19.799999952316284</v>
      </c>
      <c r="I3658">
        <f>IF(E3658&lt;&gt;"",MAX('DDD Model Calculations'!$D$20-'Weather Data'!E3658,0),MAX('DDD Model Calculations'!$D$20-AVERAGE('Weather Data'!E3657,'Weather Data'!E3659),0))</f>
        <v>21.599999904632568</v>
      </c>
      <c r="J3658">
        <f>IF(F3658&lt;&gt;"",MAX('DDD Model Calculations'!$D$20-'Weather Data'!F3658,0),MAX('DDD Model Calculations'!$D$20-AVERAGE('Weather Data'!F3657,'Weather Data'!F3659),0))</f>
        <v>26.199999809265137</v>
      </c>
      <c r="K3658">
        <f>IF(G3658&lt;&gt;"",MAX('DDD Model Calculations'!$D$20-'Weather Data'!G3658,0),MAX('DDD Model Calculations'!$D$20-AVERAGE('Weather Data'!G3657,'Weather Data'!G3659),0))</f>
        <v>25.699999809265137</v>
      </c>
      <c r="L3658" s="2">
        <f t="shared" si="285"/>
        <v>45296</v>
      </c>
      <c r="M3658">
        <f t="shared" si="286"/>
        <v>36361.800002247095</v>
      </c>
      <c r="N3658">
        <f t="shared" si="287"/>
        <v>38199.499988563359</v>
      </c>
      <c r="O3658">
        <f t="shared" si="288"/>
        <v>44087.700007393956</v>
      </c>
      <c r="P3658">
        <f t="shared" si="289"/>
        <v>54708.650010101497</v>
      </c>
    </row>
    <row r="3659" spans="1:16" x14ac:dyDescent="0.4">
      <c r="A3659" s="1">
        <v>2024</v>
      </c>
      <c r="B3659" s="1">
        <v>1</v>
      </c>
      <c r="C3659" s="1">
        <v>6</v>
      </c>
      <c r="D3659" s="1">
        <v>-1.299999952316284</v>
      </c>
      <c r="E3659" s="1">
        <v>-1.6000000238418579</v>
      </c>
      <c r="F3659" s="1">
        <v>-6.9000000953674316</v>
      </c>
      <c r="G3659" s="1">
        <v>-3.4000000953674321</v>
      </c>
      <c r="H3659">
        <f>IF(D3659&lt;&gt;"",MAX('DDD Model Calculations'!$D$20-'Weather Data'!D3659,0),MAX('DDD Model Calculations'!$D$20-AVERAGE('Weather Data'!D3658,'Weather Data'!D3660),0))</f>
        <v>19.299999952316284</v>
      </c>
      <c r="I3659">
        <f>IF(E3659&lt;&gt;"",MAX('DDD Model Calculations'!$D$20-'Weather Data'!E3659,0),MAX('DDD Model Calculations'!$D$20-AVERAGE('Weather Data'!E3658,'Weather Data'!E3660),0))</f>
        <v>19.600000023841858</v>
      </c>
      <c r="J3659">
        <f>IF(F3659&lt;&gt;"",MAX('DDD Model Calculations'!$D$20-'Weather Data'!F3659,0),MAX('DDD Model Calculations'!$D$20-AVERAGE('Weather Data'!F3658,'Weather Data'!F3660),0))</f>
        <v>24.900000095367432</v>
      </c>
      <c r="K3659">
        <f>IF(G3659&lt;&gt;"",MAX('DDD Model Calculations'!$D$20-'Weather Data'!G3659,0),MAX('DDD Model Calculations'!$D$20-AVERAGE('Weather Data'!G3658,'Weather Data'!G3660),0))</f>
        <v>21.400000095367432</v>
      </c>
      <c r="L3659" s="2">
        <f t="shared" si="285"/>
        <v>45297</v>
      </c>
      <c r="M3659">
        <f t="shared" si="286"/>
        <v>36381.100002199411</v>
      </c>
      <c r="N3659">
        <f t="shared" si="287"/>
        <v>38219.099988587201</v>
      </c>
      <c r="O3659">
        <f t="shared" si="288"/>
        <v>44112.600007489324</v>
      </c>
      <c r="P3659">
        <f t="shared" si="289"/>
        <v>54730.050010196865</v>
      </c>
    </row>
    <row r="3660" spans="1:16" x14ac:dyDescent="0.4">
      <c r="A3660" s="1">
        <v>2024</v>
      </c>
      <c r="B3660" s="1">
        <v>1</v>
      </c>
      <c r="C3660" s="1">
        <v>7</v>
      </c>
      <c r="D3660" s="1">
        <v>-2.7000000476837158</v>
      </c>
      <c r="E3660" s="1">
        <v>-1</v>
      </c>
      <c r="F3660" s="1">
        <v>-7.6999998092651367</v>
      </c>
      <c r="G3660" s="1">
        <v>-11.30000019073486</v>
      </c>
      <c r="H3660">
        <f>IF(D3660&lt;&gt;"",MAX('DDD Model Calculations'!$D$20-'Weather Data'!D3660,0),MAX('DDD Model Calculations'!$D$20-AVERAGE('Weather Data'!D3659,'Weather Data'!D3661),0))</f>
        <v>20.700000047683716</v>
      </c>
      <c r="I3660">
        <f>IF(E3660&lt;&gt;"",MAX('DDD Model Calculations'!$D$20-'Weather Data'!E3660,0),MAX('DDD Model Calculations'!$D$20-AVERAGE('Weather Data'!E3659,'Weather Data'!E3661),0))</f>
        <v>19</v>
      </c>
      <c r="J3660">
        <f>IF(F3660&lt;&gt;"",MAX('DDD Model Calculations'!$D$20-'Weather Data'!F3660,0),MAX('DDD Model Calculations'!$D$20-AVERAGE('Weather Data'!F3659,'Weather Data'!F3661),0))</f>
        <v>25.699999809265137</v>
      </c>
      <c r="K3660">
        <f>IF(G3660&lt;&gt;"",MAX('DDD Model Calculations'!$D$20-'Weather Data'!G3660,0),MAX('DDD Model Calculations'!$D$20-AVERAGE('Weather Data'!G3659,'Weather Data'!G3661),0))</f>
        <v>29.30000019073486</v>
      </c>
      <c r="L3660" s="2">
        <f t="shared" si="285"/>
        <v>45298</v>
      </c>
      <c r="M3660">
        <f t="shared" si="286"/>
        <v>36401.800002247095</v>
      </c>
      <c r="N3660">
        <f t="shared" si="287"/>
        <v>38238.099988587201</v>
      </c>
      <c r="O3660">
        <f t="shared" si="288"/>
        <v>44138.300007298589</v>
      </c>
      <c r="P3660">
        <f t="shared" si="289"/>
        <v>54759.350010387599</v>
      </c>
    </row>
    <row r="3661" spans="1:16" x14ac:dyDescent="0.4">
      <c r="A3661" s="1">
        <v>2024</v>
      </c>
      <c r="B3661" s="1">
        <v>1</v>
      </c>
      <c r="C3661" s="1">
        <v>8</v>
      </c>
      <c r="D3661" s="1">
        <v>1.299999952316284</v>
      </c>
      <c r="E3661" s="1">
        <v>0.69999998807907104</v>
      </c>
      <c r="F3661" s="1">
        <v>-4.3000001907348633</v>
      </c>
      <c r="G3661" s="1">
        <v>-14.30000019073486</v>
      </c>
      <c r="H3661">
        <f>IF(D3661&lt;&gt;"",MAX('DDD Model Calculations'!$D$20-'Weather Data'!D3661,0),MAX('DDD Model Calculations'!$D$20-AVERAGE('Weather Data'!D3660,'Weather Data'!D3662),0))</f>
        <v>16.700000047683716</v>
      </c>
      <c r="I3661">
        <f>IF(E3661&lt;&gt;"",MAX('DDD Model Calculations'!$D$20-'Weather Data'!E3661,0),MAX('DDD Model Calculations'!$D$20-AVERAGE('Weather Data'!E3660,'Weather Data'!E3662),0))</f>
        <v>17.300000011920929</v>
      </c>
      <c r="J3661">
        <f>IF(F3661&lt;&gt;"",MAX('DDD Model Calculations'!$D$20-'Weather Data'!F3661,0),MAX('DDD Model Calculations'!$D$20-AVERAGE('Weather Data'!F3660,'Weather Data'!F3662),0))</f>
        <v>22.300000190734863</v>
      </c>
      <c r="K3661">
        <f>IF(G3661&lt;&gt;"",MAX('DDD Model Calculations'!$D$20-'Weather Data'!G3661,0),MAX('DDD Model Calculations'!$D$20-AVERAGE('Weather Data'!G3660,'Weather Data'!G3662),0))</f>
        <v>32.300000190734863</v>
      </c>
      <c r="L3661" s="2">
        <f t="shared" si="285"/>
        <v>45299</v>
      </c>
      <c r="M3661">
        <f t="shared" si="286"/>
        <v>36418.500002294779</v>
      </c>
      <c r="N3661">
        <f t="shared" si="287"/>
        <v>38255.399988599122</v>
      </c>
      <c r="O3661">
        <f t="shared" si="288"/>
        <v>44160.600007489324</v>
      </c>
      <c r="P3661">
        <f t="shared" si="289"/>
        <v>54791.650010578334</v>
      </c>
    </row>
    <row r="3662" spans="1:16" x14ac:dyDescent="0.4">
      <c r="A3662" s="1">
        <v>2024</v>
      </c>
      <c r="B3662" s="1">
        <v>1</v>
      </c>
      <c r="C3662" s="1">
        <v>9</v>
      </c>
      <c r="D3662" s="1">
        <v>3.4000000953674321</v>
      </c>
      <c r="E3662" s="1">
        <v>2.9000000953674321</v>
      </c>
      <c r="F3662" s="1">
        <v>-3.0999999046325679</v>
      </c>
      <c r="G3662" s="1">
        <v>-4.9000000953674316</v>
      </c>
      <c r="H3662">
        <f>IF(D3662&lt;&gt;"",MAX('DDD Model Calculations'!$D$20-'Weather Data'!D3662,0),MAX('DDD Model Calculations'!$D$20-AVERAGE('Weather Data'!D3661,'Weather Data'!D3663),0))</f>
        <v>14.599999904632568</v>
      </c>
      <c r="I3662">
        <f>IF(E3662&lt;&gt;"",MAX('DDD Model Calculations'!$D$20-'Weather Data'!E3662,0),MAX('DDD Model Calculations'!$D$20-AVERAGE('Weather Data'!E3661,'Weather Data'!E3663),0))</f>
        <v>15.099999904632568</v>
      </c>
      <c r="J3662">
        <f>IF(F3662&lt;&gt;"",MAX('DDD Model Calculations'!$D$20-'Weather Data'!F3662,0),MAX('DDD Model Calculations'!$D$20-AVERAGE('Weather Data'!F3661,'Weather Data'!F3663),0))</f>
        <v>21.099999904632568</v>
      </c>
      <c r="K3662">
        <f>IF(G3662&lt;&gt;"",MAX('DDD Model Calculations'!$D$20-'Weather Data'!G3662,0),MAX('DDD Model Calculations'!$D$20-AVERAGE('Weather Data'!G3661,'Weather Data'!G3663),0))</f>
        <v>22.900000095367432</v>
      </c>
      <c r="L3662" s="2">
        <f t="shared" si="285"/>
        <v>45300</v>
      </c>
      <c r="M3662">
        <f t="shared" si="286"/>
        <v>36433.100002199411</v>
      </c>
      <c r="N3662">
        <f t="shared" si="287"/>
        <v>38270.499988503754</v>
      </c>
      <c r="O3662">
        <f t="shared" si="288"/>
        <v>44181.700007393956</v>
      </c>
      <c r="P3662">
        <f t="shared" si="289"/>
        <v>54814.550010673702</v>
      </c>
    </row>
    <row r="3663" spans="1:16" x14ac:dyDescent="0.4">
      <c r="A3663" s="1">
        <v>2024</v>
      </c>
      <c r="B3663" s="1">
        <v>1</v>
      </c>
      <c r="C3663" s="1">
        <v>10</v>
      </c>
      <c r="D3663" s="1">
        <v>3</v>
      </c>
      <c r="E3663" s="1">
        <v>1.6000000238418579</v>
      </c>
      <c r="F3663" s="1">
        <v>-0.20000000298023221</v>
      </c>
      <c r="G3663" s="1">
        <v>-9.8000001907348633</v>
      </c>
      <c r="H3663">
        <f>IF(D3663&lt;&gt;"",MAX('DDD Model Calculations'!$D$20-'Weather Data'!D3663,0),MAX('DDD Model Calculations'!$D$20-AVERAGE('Weather Data'!D3662,'Weather Data'!D3664),0))</f>
        <v>15</v>
      </c>
      <c r="I3663">
        <f>IF(E3663&lt;&gt;"",MAX('DDD Model Calculations'!$D$20-'Weather Data'!E3663,0),MAX('DDD Model Calculations'!$D$20-AVERAGE('Weather Data'!E3662,'Weather Data'!E3664),0))</f>
        <v>16.399999976158142</v>
      </c>
      <c r="J3663">
        <f>IF(F3663&lt;&gt;"",MAX('DDD Model Calculations'!$D$20-'Weather Data'!F3663,0),MAX('DDD Model Calculations'!$D$20-AVERAGE('Weather Data'!F3662,'Weather Data'!F3664),0))</f>
        <v>18.200000002980232</v>
      </c>
      <c r="K3663">
        <f>IF(G3663&lt;&gt;"",MAX('DDD Model Calculations'!$D$20-'Weather Data'!G3663,0),MAX('DDD Model Calculations'!$D$20-AVERAGE('Weather Data'!G3662,'Weather Data'!G3664),0))</f>
        <v>27.800000190734863</v>
      </c>
      <c r="L3663" s="2">
        <f t="shared" si="285"/>
        <v>45301</v>
      </c>
      <c r="M3663">
        <f t="shared" si="286"/>
        <v>36448.100002199411</v>
      </c>
      <c r="N3663">
        <f t="shared" si="287"/>
        <v>38286.899988479912</v>
      </c>
      <c r="O3663">
        <f t="shared" si="288"/>
        <v>44199.900007396936</v>
      </c>
      <c r="P3663">
        <f t="shared" si="289"/>
        <v>54842.350010864437</v>
      </c>
    </row>
    <row r="3664" spans="1:16" x14ac:dyDescent="0.4">
      <c r="A3664" s="1">
        <v>2024</v>
      </c>
      <c r="B3664" s="1">
        <v>1</v>
      </c>
      <c r="C3664" s="1">
        <v>11</v>
      </c>
      <c r="D3664" s="1">
        <v>1</v>
      </c>
      <c r="E3664" s="1">
        <v>-0.10000000149011611</v>
      </c>
      <c r="F3664" s="1">
        <v>-6.8000001907348633</v>
      </c>
      <c r="G3664" s="1">
        <v>-15.89999961853027</v>
      </c>
      <c r="H3664">
        <f>IF(D3664&lt;&gt;"",MAX('DDD Model Calculations'!$D$20-'Weather Data'!D3664,0),MAX('DDD Model Calculations'!$D$20-AVERAGE('Weather Data'!D3663,'Weather Data'!D3665),0))</f>
        <v>17</v>
      </c>
      <c r="I3664">
        <f>IF(E3664&lt;&gt;"",MAX('DDD Model Calculations'!$D$20-'Weather Data'!E3664,0),MAX('DDD Model Calculations'!$D$20-AVERAGE('Weather Data'!E3663,'Weather Data'!E3665),0))</f>
        <v>18.100000001490116</v>
      </c>
      <c r="J3664">
        <f>IF(F3664&lt;&gt;"",MAX('DDD Model Calculations'!$D$20-'Weather Data'!F3664,0),MAX('DDD Model Calculations'!$D$20-AVERAGE('Weather Data'!F3663,'Weather Data'!F3665),0))</f>
        <v>24.800000190734863</v>
      </c>
      <c r="K3664">
        <f>IF(G3664&lt;&gt;"",MAX('DDD Model Calculations'!$D$20-'Weather Data'!G3664,0),MAX('DDD Model Calculations'!$D$20-AVERAGE('Weather Data'!G3663,'Weather Data'!G3665),0))</f>
        <v>33.899999618530273</v>
      </c>
      <c r="L3664" s="2">
        <f t="shared" si="285"/>
        <v>45302</v>
      </c>
      <c r="M3664">
        <f t="shared" si="286"/>
        <v>36465.100002199411</v>
      </c>
      <c r="N3664">
        <f t="shared" si="287"/>
        <v>38304.999988481402</v>
      </c>
      <c r="O3664">
        <f t="shared" si="288"/>
        <v>44224.700007587671</v>
      </c>
      <c r="P3664">
        <f t="shared" si="289"/>
        <v>54876.250010482967</v>
      </c>
    </row>
    <row r="3665" spans="1:16" x14ac:dyDescent="0.4">
      <c r="A3665" s="1">
        <v>2024</v>
      </c>
      <c r="B3665" s="1">
        <v>1</v>
      </c>
      <c r="C3665" s="1">
        <v>12</v>
      </c>
      <c r="D3665" s="1">
        <v>1.799999952316284</v>
      </c>
      <c r="E3665" s="1">
        <v>0.20000000298023221</v>
      </c>
      <c r="F3665" s="1">
        <v>-7.8000001907348633</v>
      </c>
      <c r="G3665" s="1">
        <v>-12.19999980926514</v>
      </c>
      <c r="H3665">
        <f>IF(D3665&lt;&gt;"",MAX('DDD Model Calculations'!$D$20-'Weather Data'!D3665,0),MAX('DDD Model Calculations'!$D$20-AVERAGE('Weather Data'!D3664,'Weather Data'!D3666),0))</f>
        <v>16.200000047683716</v>
      </c>
      <c r="I3665">
        <f>IF(E3665&lt;&gt;"",MAX('DDD Model Calculations'!$D$20-'Weather Data'!E3665,0),MAX('DDD Model Calculations'!$D$20-AVERAGE('Weather Data'!E3664,'Weather Data'!E3666),0))</f>
        <v>17.799999997019768</v>
      </c>
      <c r="J3665">
        <f>IF(F3665&lt;&gt;"",MAX('DDD Model Calculations'!$D$20-'Weather Data'!F3665,0),MAX('DDD Model Calculations'!$D$20-AVERAGE('Weather Data'!F3664,'Weather Data'!F3666),0))</f>
        <v>25.800000190734863</v>
      </c>
      <c r="K3665">
        <f>IF(G3665&lt;&gt;"",MAX('DDD Model Calculations'!$D$20-'Weather Data'!G3665,0),MAX('DDD Model Calculations'!$D$20-AVERAGE('Weather Data'!G3664,'Weather Data'!G3666),0))</f>
        <v>30.19999980926514</v>
      </c>
      <c r="L3665" s="2">
        <f t="shared" si="285"/>
        <v>45303</v>
      </c>
      <c r="M3665">
        <f t="shared" si="286"/>
        <v>36481.300002247095</v>
      </c>
      <c r="N3665">
        <f t="shared" si="287"/>
        <v>38322.799988478422</v>
      </c>
      <c r="O3665">
        <f t="shared" si="288"/>
        <v>44250.500007778406</v>
      </c>
      <c r="P3665">
        <f t="shared" si="289"/>
        <v>54906.450010292232</v>
      </c>
    </row>
    <row r="3666" spans="1:16" x14ac:dyDescent="0.4">
      <c r="A3666" s="1">
        <v>2024</v>
      </c>
      <c r="B3666" s="1">
        <v>1</v>
      </c>
      <c r="C3666" s="1">
        <v>13</v>
      </c>
      <c r="D3666" s="1">
        <v>0.60000002384185791</v>
      </c>
      <c r="E3666" s="1">
        <v>-1.1000000238418579</v>
      </c>
      <c r="F3666" s="1">
        <v>-2.2999999523162842</v>
      </c>
      <c r="G3666" s="1">
        <v>-16.5</v>
      </c>
      <c r="H3666">
        <f>IF(D3666&lt;&gt;"",MAX('DDD Model Calculations'!$D$20-'Weather Data'!D3666,0),MAX('DDD Model Calculations'!$D$20-AVERAGE('Weather Data'!D3665,'Weather Data'!D3667),0))</f>
        <v>17.399999976158142</v>
      </c>
      <c r="I3666">
        <f>IF(E3666&lt;&gt;"",MAX('DDD Model Calculations'!$D$20-'Weather Data'!E3666,0),MAX('DDD Model Calculations'!$D$20-AVERAGE('Weather Data'!E3665,'Weather Data'!E3667),0))</f>
        <v>19.100000023841858</v>
      </c>
      <c r="J3666">
        <f>IF(F3666&lt;&gt;"",MAX('DDD Model Calculations'!$D$20-'Weather Data'!F3666,0),MAX('DDD Model Calculations'!$D$20-AVERAGE('Weather Data'!F3665,'Weather Data'!F3667),0))</f>
        <v>20.299999952316284</v>
      </c>
      <c r="K3666">
        <f>IF(G3666&lt;&gt;"",MAX('DDD Model Calculations'!$D$20-'Weather Data'!G3666,0),MAX('DDD Model Calculations'!$D$20-AVERAGE('Weather Data'!G3665,'Weather Data'!G3667),0))</f>
        <v>34.5</v>
      </c>
      <c r="L3666" s="2">
        <f t="shared" si="285"/>
        <v>45304</v>
      </c>
      <c r="M3666">
        <f t="shared" si="286"/>
        <v>36498.700002223253</v>
      </c>
      <c r="N3666">
        <f t="shared" si="287"/>
        <v>38341.899988502264</v>
      </c>
      <c r="O3666">
        <f t="shared" si="288"/>
        <v>44270.800007730722</v>
      </c>
      <c r="P3666">
        <f t="shared" si="289"/>
        <v>54940.950010292232</v>
      </c>
    </row>
    <row r="3667" spans="1:16" x14ac:dyDescent="0.4">
      <c r="A3667" s="1">
        <v>2024</v>
      </c>
      <c r="B3667" s="1">
        <v>1</v>
      </c>
      <c r="C3667" s="1">
        <v>14</v>
      </c>
      <c r="D3667" s="1">
        <v>-8</v>
      </c>
      <c r="E3667" s="1">
        <v>-10.69999980926514</v>
      </c>
      <c r="F3667" s="1">
        <v>-5.6999998092651367</v>
      </c>
      <c r="G3667" s="1">
        <v>-17</v>
      </c>
      <c r="H3667">
        <f>IF(D3667&lt;&gt;"",MAX('DDD Model Calculations'!$D$20-'Weather Data'!D3667,0),MAX('DDD Model Calculations'!$D$20-AVERAGE('Weather Data'!D3666,'Weather Data'!D3668),0))</f>
        <v>26</v>
      </c>
      <c r="I3667">
        <f>IF(E3667&lt;&gt;"",MAX('DDD Model Calculations'!$D$20-'Weather Data'!E3667,0),MAX('DDD Model Calculations'!$D$20-AVERAGE('Weather Data'!E3666,'Weather Data'!E3668),0))</f>
        <v>28.69999980926514</v>
      </c>
      <c r="J3667">
        <f>IF(F3667&lt;&gt;"",MAX('DDD Model Calculations'!$D$20-'Weather Data'!F3667,0),MAX('DDD Model Calculations'!$D$20-AVERAGE('Weather Data'!F3666,'Weather Data'!F3668),0))</f>
        <v>23.699999809265137</v>
      </c>
      <c r="K3667">
        <f>IF(G3667&lt;&gt;"",MAX('DDD Model Calculations'!$D$20-'Weather Data'!G3667,0),MAX('DDD Model Calculations'!$D$20-AVERAGE('Weather Data'!G3666,'Weather Data'!G3668),0))</f>
        <v>35</v>
      </c>
      <c r="L3667" s="2">
        <f t="shared" si="285"/>
        <v>45305</v>
      </c>
      <c r="M3667">
        <f t="shared" si="286"/>
        <v>36524.700002223253</v>
      </c>
      <c r="N3667">
        <f t="shared" si="287"/>
        <v>38370.599988311529</v>
      </c>
      <c r="O3667">
        <f t="shared" si="288"/>
        <v>44294.500007539988</v>
      </c>
      <c r="P3667">
        <f t="shared" si="289"/>
        <v>54975.950010292232</v>
      </c>
    </row>
    <row r="3668" spans="1:16" x14ac:dyDescent="0.4">
      <c r="A3668" s="1">
        <v>2024</v>
      </c>
      <c r="B3668" s="1">
        <v>1</v>
      </c>
      <c r="C3668" s="1">
        <v>15</v>
      </c>
      <c r="D3668" s="1">
        <v>-11</v>
      </c>
      <c r="E3668" s="1">
        <v>-14.69999980926514</v>
      </c>
      <c r="F3668" s="1">
        <v>-9.8000001907348633</v>
      </c>
      <c r="G3668" s="1">
        <v>-21.20000076293945</v>
      </c>
      <c r="H3668">
        <f>IF(D3668&lt;&gt;"",MAX('DDD Model Calculations'!$D$20-'Weather Data'!D3668,0),MAX('DDD Model Calculations'!$D$20-AVERAGE('Weather Data'!D3667,'Weather Data'!D3669),0))</f>
        <v>29</v>
      </c>
      <c r="I3668">
        <f>IF(E3668&lt;&gt;"",MAX('DDD Model Calculations'!$D$20-'Weather Data'!E3668,0),MAX('DDD Model Calculations'!$D$20-AVERAGE('Weather Data'!E3667,'Weather Data'!E3669),0))</f>
        <v>32.699999809265137</v>
      </c>
      <c r="J3668">
        <f>IF(F3668&lt;&gt;"",MAX('DDD Model Calculations'!$D$20-'Weather Data'!F3668,0),MAX('DDD Model Calculations'!$D$20-AVERAGE('Weather Data'!F3667,'Weather Data'!F3669),0))</f>
        <v>27.800000190734863</v>
      </c>
      <c r="K3668">
        <f>IF(G3668&lt;&gt;"",MAX('DDD Model Calculations'!$D$20-'Weather Data'!G3668,0),MAX('DDD Model Calculations'!$D$20-AVERAGE('Weather Data'!G3667,'Weather Data'!G3669),0))</f>
        <v>39.200000762939453</v>
      </c>
      <c r="L3668" s="2">
        <f t="shared" si="285"/>
        <v>45306</v>
      </c>
      <c r="M3668">
        <f t="shared" si="286"/>
        <v>36553.700002223253</v>
      </c>
      <c r="N3668">
        <f t="shared" si="287"/>
        <v>38403.299988120794</v>
      </c>
      <c r="O3668">
        <f t="shared" si="288"/>
        <v>44322.300007730722</v>
      </c>
      <c r="P3668">
        <f t="shared" si="289"/>
        <v>55015.150011055171</v>
      </c>
    </row>
    <row r="3669" spans="1:16" x14ac:dyDescent="0.4">
      <c r="A3669" s="1">
        <v>2024</v>
      </c>
      <c r="B3669" s="1">
        <v>1</v>
      </c>
      <c r="C3669" s="1">
        <v>16</v>
      </c>
      <c r="D3669" s="1">
        <v>-9.6999998092651367</v>
      </c>
      <c r="E3669" s="1">
        <v>-13.39999961853027</v>
      </c>
      <c r="F3669" s="1">
        <v>-12</v>
      </c>
      <c r="G3669" s="1">
        <v>-20.5</v>
      </c>
      <c r="H3669">
        <f>IF(D3669&lt;&gt;"",MAX('DDD Model Calculations'!$D$20-'Weather Data'!D3669,0),MAX('DDD Model Calculations'!$D$20-AVERAGE('Weather Data'!D3668,'Weather Data'!D3670),0))</f>
        <v>27.699999809265137</v>
      </c>
      <c r="I3669">
        <f>IF(E3669&lt;&gt;"",MAX('DDD Model Calculations'!$D$20-'Weather Data'!E3669,0),MAX('DDD Model Calculations'!$D$20-AVERAGE('Weather Data'!E3668,'Weather Data'!E3670),0))</f>
        <v>31.39999961853027</v>
      </c>
      <c r="J3669">
        <f>IF(F3669&lt;&gt;"",MAX('DDD Model Calculations'!$D$20-'Weather Data'!F3669,0),MAX('DDD Model Calculations'!$D$20-AVERAGE('Weather Data'!F3668,'Weather Data'!F3670),0))</f>
        <v>30</v>
      </c>
      <c r="K3669">
        <f>IF(G3669&lt;&gt;"",MAX('DDD Model Calculations'!$D$20-'Weather Data'!G3669,0),MAX('DDD Model Calculations'!$D$20-AVERAGE('Weather Data'!G3668,'Weather Data'!G3670),0))</f>
        <v>38.5</v>
      </c>
      <c r="L3669" s="2">
        <f t="shared" si="285"/>
        <v>45307</v>
      </c>
      <c r="M3669">
        <f t="shared" si="286"/>
        <v>36581.400002032518</v>
      </c>
      <c r="N3669">
        <f t="shared" si="287"/>
        <v>38434.699987739325</v>
      </c>
      <c r="O3669">
        <f t="shared" si="288"/>
        <v>44352.300007730722</v>
      </c>
      <c r="P3669">
        <f t="shared" si="289"/>
        <v>55053.650011055171</v>
      </c>
    </row>
    <row r="3670" spans="1:16" x14ac:dyDescent="0.4">
      <c r="A3670" s="1">
        <v>2024</v>
      </c>
      <c r="B3670" s="1">
        <v>1</v>
      </c>
      <c r="C3670" s="1">
        <v>17</v>
      </c>
      <c r="D3670" s="1">
        <v>-12</v>
      </c>
      <c r="E3670" s="1">
        <v>-13.10000038146973</v>
      </c>
      <c r="F3670" s="1">
        <v>-13.19999980926514</v>
      </c>
      <c r="G3670" s="1">
        <v>-20.89999961853027</v>
      </c>
      <c r="H3670">
        <f>IF(D3670&lt;&gt;"",MAX('DDD Model Calculations'!$D$20-'Weather Data'!D3670,0),MAX('DDD Model Calculations'!$D$20-AVERAGE('Weather Data'!D3669,'Weather Data'!D3671),0))</f>
        <v>30</v>
      </c>
      <c r="I3670">
        <f>IF(E3670&lt;&gt;"",MAX('DDD Model Calculations'!$D$20-'Weather Data'!E3670,0),MAX('DDD Model Calculations'!$D$20-AVERAGE('Weather Data'!E3669,'Weather Data'!E3671),0))</f>
        <v>31.10000038146973</v>
      </c>
      <c r="J3670">
        <f>IF(F3670&lt;&gt;"",MAX('DDD Model Calculations'!$D$20-'Weather Data'!F3670,0),MAX('DDD Model Calculations'!$D$20-AVERAGE('Weather Data'!F3669,'Weather Data'!F3671),0))</f>
        <v>31.19999980926514</v>
      </c>
      <c r="K3670">
        <f>IF(G3670&lt;&gt;"",MAX('DDD Model Calculations'!$D$20-'Weather Data'!G3670,0),MAX('DDD Model Calculations'!$D$20-AVERAGE('Weather Data'!G3669,'Weather Data'!G3671),0))</f>
        <v>38.899999618530273</v>
      </c>
      <c r="L3670" s="2">
        <f t="shared" si="285"/>
        <v>45308</v>
      </c>
      <c r="M3670">
        <f t="shared" si="286"/>
        <v>36611.400002032518</v>
      </c>
      <c r="N3670">
        <f t="shared" si="287"/>
        <v>38465.799988120794</v>
      </c>
      <c r="O3670">
        <f t="shared" si="288"/>
        <v>44383.500007539988</v>
      </c>
      <c r="P3670">
        <f t="shared" si="289"/>
        <v>55092.550010673702</v>
      </c>
    </row>
    <row r="3671" spans="1:16" x14ac:dyDescent="0.4">
      <c r="A3671" s="1">
        <v>2024</v>
      </c>
      <c r="B3671" s="1">
        <v>1</v>
      </c>
      <c r="C3671" s="1">
        <v>18</v>
      </c>
      <c r="D3671" s="1">
        <v>-6.1999998092651367</v>
      </c>
      <c r="E3671" s="1">
        <v>-7.0999999046325684</v>
      </c>
      <c r="F3671" s="1">
        <v>-10.19999980926514</v>
      </c>
      <c r="G3671" s="1">
        <v>-22.5</v>
      </c>
      <c r="H3671">
        <f>IF(D3671&lt;&gt;"",MAX('DDD Model Calculations'!$D$20-'Weather Data'!D3671,0),MAX('DDD Model Calculations'!$D$20-AVERAGE('Weather Data'!D3670,'Weather Data'!D3672),0))</f>
        <v>24.199999809265137</v>
      </c>
      <c r="I3671">
        <f>IF(E3671&lt;&gt;"",MAX('DDD Model Calculations'!$D$20-'Weather Data'!E3671,0),MAX('DDD Model Calculations'!$D$20-AVERAGE('Weather Data'!E3670,'Weather Data'!E3672),0))</f>
        <v>25.099999904632568</v>
      </c>
      <c r="J3671">
        <f>IF(F3671&lt;&gt;"",MAX('DDD Model Calculations'!$D$20-'Weather Data'!F3671,0),MAX('DDD Model Calculations'!$D$20-AVERAGE('Weather Data'!F3670,'Weather Data'!F3672),0))</f>
        <v>28.19999980926514</v>
      </c>
      <c r="K3671">
        <f>IF(G3671&lt;&gt;"",MAX('DDD Model Calculations'!$D$20-'Weather Data'!G3671,0),MAX('DDD Model Calculations'!$D$20-AVERAGE('Weather Data'!G3670,'Weather Data'!G3672),0))</f>
        <v>40.5</v>
      </c>
      <c r="L3671" s="2">
        <f t="shared" si="285"/>
        <v>45309</v>
      </c>
      <c r="M3671">
        <f t="shared" si="286"/>
        <v>36635.600001841784</v>
      </c>
      <c r="N3671">
        <f t="shared" si="287"/>
        <v>38490.899988025427</v>
      </c>
      <c r="O3671">
        <f t="shared" si="288"/>
        <v>44411.700007349253</v>
      </c>
      <c r="P3671">
        <f t="shared" si="289"/>
        <v>55133.050010673702</v>
      </c>
    </row>
    <row r="3672" spans="1:16" x14ac:dyDescent="0.4">
      <c r="A3672" s="1">
        <v>2024</v>
      </c>
      <c r="B3672" s="1">
        <v>1</v>
      </c>
      <c r="C3672" s="1">
        <v>19</v>
      </c>
      <c r="D3672" s="1">
        <v>-11</v>
      </c>
      <c r="E3672" s="1">
        <v>-11.5</v>
      </c>
      <c r="F3672" s="1">
        <v>-14.30000019073486</v>
      </c>
      <c r="G3672" s="1">
        <v>-20.89999961853027</v>
      </c>
      <c r="H3672">
        <f>IF(D3672&lt;&gt;"",MAX('DDD Model Calculations'!$D$20-'Weather Data'!D3672,0),MAX('DDD Model Calculations'!$D$20-AVERAGE('Weather Data'!D3671,'Weather Data'!D3673),0))</f>
        <v>29</v>
      </c>
      <c r="I3672">
        <f>IF(E3672&lt;&gt;"",MAX('DDD Model Calculations'!$D$20-'Weather Data'!E3672,0),MAX('DDD Model Calculations'!$D$20-AVERAGE('Weather Data'!E3671,'Weather Data'!E3673),0))</f>
        <v>29.5</v>
      </c>
      <c r="J3672">
        <f>IF(F3672&lt;&gt;"",MAX('DDD Model Calculations'!$D$20-'Weather Data'!F3672,0),MAX('DDD Model Calculations'!$D$20-AVERAGE('Weather Data'!F3671,'Weather Data'!F3673),0))</f>
        <v>32.300000190734863</v>
      </c>
      <c r="K3672">
        <f>IF(G3672&lt;&gt;"",MAX('DDD Model Calculations'!$D$20-'Weather Data'!G3672,0),MAX('DDD Model Calculations'!$D$20-AVERAGE('Weather Data'!G3671,'Weather Data'!G3673),0))</f>
        <v>38.899999618530273</v>
      </c>
      <c r="L3672" s="2">
        <f t="shared" si="285"/>
        <v>45310</v>
      </c>
      <c r="M3672">
        <f t="shared" si="286"/>
        <v>36664.600001841784</v>
      </c>
      <c r="N3672">
        <f t="shared" si="287"/>
        <v>38520.399988025427</v>
      </c>
      <c r="O3672">
        <f t="shared" si="288"/>
        <v>44444.000007539988</v>
      </c>
      <c r="P3672">
        <f t="shared" si="289"/>
        <v>55171.950010292232</v>
      </c>
    </row>
    <row r="3673" spans="1:16" x14ac:dyDescent="0.4">
      <c r="A3673" s="1">
        <v>2024</v>
      </c>
      <c r="B3673" s="1">
        <v>1</v>
      </c>
      <c r="C3673" s="1">
        <v>20</v>
      </c>
      <c r="D3673" s="1">
        <v>-11.60000038146973</v>
      </c>
      <c r="E3673" s="1">
        <v>-11.10000038146973</v>
      </c>
      <c r="F3673" s="1">
        <v>-14.30000019073486</v>
      </c>
      <c r="G3673" s="1">
        <v>-16</v>
      </c>
      <c r="H3673">
        <f>IF(D3673&lt;&gt;"",MAX('DDD Model Calculations'!$D$20-'Weather Data'!D3673,0),MAX('DDD Model Calculations'!$D$20-AVERAGE('Weather Data'!D3672,'Weather Data'!D3674),0))</f>
        <v>29.60000038146973</v>
      </c>
      <c r="I3673">
        <f>IF(E3673&lt;&gt;"",MAX('DDD Model Calculations'!$D$20-'Weather Data'!E3673,0),MAX('DDD Model Calculations'!$D$20-AVERAGE('Weather Data'!E3672,'Weather Data'!E3674),0))</f>
        <v>29.10000038146973</v>
      </c>
      <c r="J3673">
        <f>IF(F3673&lt;&gt;"",MAX('DDD Model Calculations'!$D$20-'Weather Data'!F3673,0),MAX('DDD Model Calculations'!$D$20-AVERAGE('Weather Data'!F3672,'Weather Data'!F3674),0))</f>
        <v>32.300000190734863</v>
      </c>
      <c r="K3673">
        <f>IF(G3673&lt;&gt;"",MAX('DDD Model Calculations'!$D$20-'Weather Data'!G3673,0),MAX('DDD Model Calculations'!$D$20-AVERAGE('Weather Data'!G3672,'Weather Data'!G3674),0))</f>
        <v>34</v>
      </c>
      <c r="L3673" s="2">
        <f t="shared" si="285"/>
        <v>45311</v>
      </c>
      <c r="M3673">
        <f t="shared" si="286"/>
        <v>36694.200002223253</v>
      </c>
      <c r="N3673">
        <f t="shared" si="287"/>
        <v>38549.499988406897</v>
      </c>
      <c r="O3673">
        <f t="shared" si="288"/>
        <v>44476.300007730722</v>
      </c>
      <c r="P3673">
        <f t="shared" si="289"/>
        <v>55205.950010292232</v>
      </c>
    </row>
    <row r="3674" spans="1:16" x14ac:dyDescent="0.4">
      <c r="A3674" s="1">
        <v>2024</v>
      </c>
      <c r="B3674" s="1">
        <v>1</v>
      </c>
      <c r="C3674" s="1">
        <v>21</v>
      </c>
      <c r="D3674" s="1">
        <v>-6.8000001907348633</v>
      </c>
      <c r="E3674" s="1">
        <v>-7.5</v>
      </c>
      <c r="F3674" s="1">
        <v>-14.60000038146973</v>
      </c>
      <c r="G3674" s="1">
        <v>-12.19999980926514</v>
      </c>
      <c r="H3674">
        <f>IF(D3674&lt;&gt;"",MAX('DDD Model Calculations'!$D$20-'Weather Data'!D3674,0),MAX('DDD Model Calculations'!$D$20-AVERAGE('Weather Data'!D3673,'Weather Data'!D3675),0))</f>
        <v>24.800000190734863</v>
      </c>
      <c r="I3674">
        <f>IF(E3674&lt;&gt;"",MAX('DDD Model Calculations'!$D$20-'Weather Data'!E3674,0),MAX('DDD Model Calculations'!$D$20-AVERAGE('Weather Data'!E3673,'Weather Data'!E3675),0))</f>
        <v>25.5</v>
      </c>
      <c r="J3674">
        <f>IF(F3674&lt;&gt;"",MAX('DDD Model Calculations'!$D$20-'Weather Data'!F3674,0),MAX('DDD Model Calculations'!$D$20-AVERAGE('Weather Data'!F3673,'Weather Data'!F3675),0))</f>
        <v>32.600000381469727</v>
      </c>
      <c r="K3674">
        <f>IF(G3674&lt;&gt;"",MAX('DDD Model Calculations'!$D$20-'Weather Data'!G3674,0),MAX('DDD Model Calculations'!$D$20-AVERAGE('Weather Data'!G3673,'Weather Data'!G3675),0))</f>
        <v>30.19999980926514</v>
      </c>
      <c r="L3674" s="2">
        <f t="shared" si="285"/>
        <v>45312</v>
      </c>
      <c r="M3674">
        <f t="shared" si="286"/>
        <v>36719.000002413988</v>
      </c>
      <c r="N3674">
        <f t="shared" si="287"/>
        <v>38574.999988406897</v>
      </c>
      <c r="O3674">
        <f t="shared" si="288"/>
        <v>44508.900008112192</v>
      </c>
      <c r="P3674">
        <f t="shared" si="289"/>
        <v>55236.150010101497</v>
      </c>
    </row>
    <row r="3675" spans="1:16" x14ac:dyDescent="0.4">
      <c r="A3675" s="1">
        <v>2024</v>
      </c>
      <c r="B3675" s="1">
        <v>1</v>
      </c>
      <c r="C3675" s="1">
        <v>22</v>
      </c>
      <c r="D3675" s="1">
        <v>-4.4000000953674316</v>
      </c>
      <c r="E3675" s="1">
        <v>-5.1999998092651367</v>
      </c>
      <c r="F3675" s="1">
        <v>-6.6999998092651367</v>
      </c>
      <c r="G3675" s="1">
        <v>-6.1999998092651367</v>
      </c>
      <c r="H3675">
        <f>IF(D3675&lt;&gt;"",MAX('DDD Model Calculations'!$D$20-'Weather Data'!D3675,0),MAX('DDD Model Calculations'!$D$20-AVERAGE('Weather Data'!D3674,'Weather Data'!D3676),0))</f>
        <v>22.400000095367432</v>
      </c>
      <c r="I3675">
        <f>IF(E3675&lt;&gt;"",MAX('DDD Model Calculations'!$D$20-'Weather Data'!E3675,0),MAX('DDD Model Calculations'!$D$20-AVERAGE('Weather Data'!E3674,'Weather Data'!E3676),0))</f>
        <v>23.199999809265137</v>
      </c>
      <c r="J3675">
        <f>IF(F3675&lt;&gt;"",MAX('DDD Model Calculations'!$D$20-'Weather Data'!F3675,0),MAX('DDD Model Calculations'!$D$20-AVERAGE('Weather Data'!F3674,'Weather Data'!F3676),0))</f>
        <v>24.699999809265137</v>
      </c>
      <c r="K3675">
        <f>IF(G3675&lt;&gt;"",MAX('DDD Model Calculations'!$D$20-'Weather Data'!G3675,0),MAX('DDD Model Calculations'!$D$20-AVERAGE('Weather Data'!G3674,'Weather Data'!G3676),0))</f>
        <v>24.199999809265137</v>
      </c>
      <c r="L3675" s="2">
        <f t="shared" si="285"/>
        <v>45313</v>
      </c>
      <c r="M3675">
        <f t="shared" si="286"/>
        <v>36741.400002509356</v>
      </c>
      <c r="N3675">
        <f t="shared" si="287"/>
        <v>38598.199988216162</v>
      </c>
      <c r="O3675">
        <f t="shared" si="288"/>
        <v>44533.600007921457</v>
      </c>
      <c r="P3675">
        <f t="shared" si="289"/>
        <v>55260.350009910762</v>
      </c>
    </row>
    <row r="3676" spans="1:16" x14ac:dyDescent="0.4">
      <c r="A3676" s="1">
        <v>2024</v>
      </c>
      <c r="B3676" s="1">
        <v>1</v>
      </c>
      <c r="C3676" s="1">
        <v>23</v>
      </c>
      <c r="D3676" s="1">
        <v>0.20000000298023221</v>
      </c>
      <c r="E3676" s="1">
        <v>-0.30000001192092901</v>
      </c>
      <c r="F3676" s="1">
        <v>-5.4000000953674316</v>
      </c>
      <c r="G3676" s="1">
        <v>-8.3000001907348633</v>
      </c>
      <c r="H3676">
        <f>IF(D3676&lt;&gt;"",MAX('DDD Model Calculations'!$D$20-'Weather Data'!D3676,0),MAX('DDD Model Calculations'!$D$20-AVERAGE('Weather Data'!D3675,'Weather Data'!D3677),0))</f>
        <v>17.799999997019768</v>
      </c>
      <c r="I3676">
        <f>IF(E3676&lt;&gt;"",MAX('DDD Model Calculations'!$D$20-'Weather Data'!E3676,0),MAX('DDD Model Calculations'!$D$20-AVERAGE('Weather Data'!E3675,'Weather Data'!E3677),0))</f>
        <v>18.300000011920929</v>
      </c>
      <c r="J3676">
        <f>IF(F3676&lt;&gt;"",MAX('DDD Model Calculations'!$D$20-'Weather Data'!F3676,0),MAX('DDD Model Calculations'!$D$20-AVERAGE('Weather Data'!F3675,'Weather Data'!F3677),0))</f>
        <v>23.400000095367432</v>
      </c>
      <c r="K3676">
        <f>IF(G3676&lt;&gt;"",MAX('DDD Model Calculations'!$D$20-'Weather Data'!G3676,0),MAX('DDD Model Calculations'!$D$20-AVERAGE('Weather Data'!G3675,'Weather Data'!G3677),0))</f>
        <v>26.300000190734863</v>
      </c>
      <c r="L3676" s="2">
        <f t="shared" si="285"/>
        <v>45314</v>
      </c>
      <c r="M3676">
        <f t="shared" si="286"/>
        <v>36759.200002506375</v>
      </c>
      <c r="N3676">
        <f t="shared" si="287"/>
        <v>38616.499988228083</v>
      </c>
      <c r="O3676">
        <f t="shared" si="288"/>
        <v>44557.000008016825</v>
      </c>
      <c r="P3676">
        <f t="shared" si="289"/>
        <v>55286.650010101497</v>
      </c>
    </row>
    <row r="3677" spans="1:16" x14ac:dyDescent="0.4">
      <c r="A3677" s="1">
        <v>2024</v>
      </c>
      <c r="B3677" s="1">
        <v>1</v>
      </c>
      <c r="C3677" s="1">
        <v>24</v>
      </c>
      <c r="D3677" s="1">
        <v>1.1000000238418579</v>
      </c>
      <c r="E3677" s="1">
        <v>1.299999952316284</v>
      </c>
      <c r="F3677" s="1">
        <v>-7.1999998092651367</v>
      </c>
      <c r="G3677" s="1">
        <v>-2.9000000953674321</v>
      </c>
      <c r="H3677">
        <f>IF(D3677&lt;&gt;"",MAX('DDD Model Calculations'!$D$20-'Weather Data'!D3677,0),MAX('DDD Model Calculations'!$D$20-AVERAGE('Weather Data'!D3676,'Weather Data'!D3678),0))</f>
        <v>16.899999976158142</v>
      </c>
      <c r="I3677">
        <f>IF(E3677&lt;&gt;"",MAX('DDD Model Calculations'!$D$20-'Weather Data'!E3677,0),MAX('DDD Model Calculations'!$D$20-AVERAGE('Weather Data'!E3676,'Weather Data'!E3678),0))</f>
        <v>16.700000047683716</v>
      </c>
      <c r="J3677">
        <f>IF(F3677&lt;&gt;"",MAX('DDD Model Calculations'!$D$20-'Weather Data'!F3677,0),MAX('DDD Model Calculations'!$D$20-AVERAGE('Weather Data'!F3676,'Weather Data'!F3678),0))</f>
        <v>25.199999809265137</v>
      </c>
      <c r="K3677">
        <f>IF(G3677&lt;&gt;"",MAX('DDD Model Calculations'!$D$20-'Weather Data'!G3677,0),MAX('DDD Model Calculations'!$D$20-AVERAGE('Weather Data'!G3676,'Weather Data'!G3678),0))</f>
        <v>20.900000095367432</v>
      </c>
      <c r="L3677" s="2">
        <f t="shared" si="285"/>
        <v>45315</v>
      </c>
      <c r="M3677">
        <f t="shared" si="286"/>
        <v>36776.100002482533</v>
      </c>
      <c r="N3677">
        <f t="shared" si="287"/>
        <v>38633.199988275766</v>
      </c>
      <c r="O3677">
        <f t="shared" si="288"/>
        <v>44582.20000782609</v>
      </c>
      <c r="P3677">
        <f t="shared" si="289"/>
        <v>55307.550010196865</v>
      </c>
    </row>
    <row r="3678" spans="1:16" x14ac:dyDescent="0.4">
      <c r="A3678" s="1">
        <v>2024</v>
      </c>
      <c r="B3678" s="1">
        <v>1</v>
      </c>
      <c r="C3678" s="1">
        <v>25</v>
      </c>
      <c r="D3678" s="1">
        <v>2.2999999523162842</v>
      </c>
      <c r="E3678" s="1">
        <v>2.0999999046325679</v>
      </c>
      <c r="F3678" s="1">
        <v>-1.799999952316284</v>
      </c>
      <c r="G3678" s="1">
        <v>-0.20000000298023221</v>
      </c>
      <c r="H3678">
        <f>IF(D3678&lt;&gt;"",MAX('DDD Model Calculations'!$D$20-'Weather Data'!D3678,0),MAX('DDD Model Calculations'!$D$20-AVERAGE('Weather Data'!D3677,'Weather Data'!D3679),0))</f>
        <v>15.700000047683716</v>
      </c>
      <c r="I3678">
        <f>IF(E3678&lt;&gt;"",MAX('DDD Model Calculations'!$D$20-'Weather Data'!E3678,0),MAX('DDD Model Calculations'!$D$20-AVERAGE('Weather Data'!E3677,'Weather Data'!E3679),0))</f>
        <v>15.900000095367432</v>
      </c>
      <c r="J3678">
        <f>IF(F3678&lt;&gt;"",MAX('DDD Model Calculations'!$D$20-'Weather Data'!F3678,0),MAX('DDD Model Calculations'!$D$20-AVERAGE('Weather Data'!F3677,'Weather Data'!F3679),0))</f>
        <v>19.799999952316284</v>
      </c>
      <c r="K3678">
        <f>IF(G3678&lt;&gt;"",MAX('DDD Model Calculations'!$D$20-'Weather Data'!G3678,0),MAX('DDD Model Calculations'!$D$20-AVERAGE('Weather Data'!G3677,'Weather Data'!G3679),0))</f>
        <v>18.200000002980232</v>
      </c>
      <c r="L3678" s="2">
        <f t="shared" si="285"/>
        <v>45316</v>
      </c>
      <c r="M3678">
        <f t="shared" si="286"/>
        <v>36791.800002530217</v>
      </c>
      <c r="N3678">
        <f t="shared" si="287"/>
        <v>38649.099988371134</v>
      </c>
      <c r="O3678">
        <f t="shared" si="288"/>
        <v>44602.000007778406</v>
      </c>
      <c r="P3678">
        <f t="shared" si="289"/>
        <v>55325.750010199845</v>
      </c>
    </row>
    <row r="3679" spans="1:16" x14ac:dyDescent="0.4">
      <c r="A3679" s="1">
        <v>2024</v>
      </c>
      <c r="B3679" s="1">
        <v>1</v>
      </c>
      <c r="C3679" s="1">
        <v>26</v>
      </c>
      <c r="D3679" s="1">
        <v>2.7000000476837158</v>
      </c>
      <c r="E3679" s="1">
        <v>3.2999999523162842</v>
      </c>
      <c r="F3679" s="1">
        <v>0.20000000298023221</v>
      </c>
      <c r="G3679" s="1">
        <v>0.10000000149011611</v>
      </c>
      <c r="H3679">
        <f>IF(D3679&lt;&gt;"",MAX('DDD Model Calculations'!$D$20-'Weather Data'!D3679,0),MAX('DDD Model Calculations'!$D$20-AVERAGE('Weather Data'!D3678,'Weather Data'!D3680),0))</f>
        <v>15.299999952316284</v>
      </c>
      <c r="I3679">
        <f>IF(E3679&lt;&gt;"",MAX('DDD Model Calculations'!$D$20-'Weather Data'!E3679,0),MAX('DDD Model Calculations'!$D$20-AVERAGE('Weather Data'!E3678,'Weather Data'!E3680),0))</f>
        <v>14.700000047683716</v>
      </c>
      <c r="J3679">
        <f>IF(F3679&lt;&gt;"",MAX('DDD Model Calculations'!$D$20-'Weather Data'!F3679,0),MAX('DDD Model Calculations'!$D$20-AVERAGE('Weather Data'!F3678,'Weather Data'!F3680),0))</f>
        <v>17.799999997019768</v>
      </c>
      <c r="K3679">
        <f>IF(G3679&lt;&gt;"",MAX('DDD Model Calculations'!$D$20-'Weather Data'!G3679,0),MAX('DDD Model Calculations'!$D$20-AVERAGE('Weather Data'!G3678,'Weather Data'!G3680),0))</f>
        <v>17.899999998509884</v>
      </c>
      <c r="L3679" s="2">
        <f t="shared" si="285"/>
        <v>45317</v>
      </c>
      <c r="M3679">
        <f t="shared" si="286"/>
        <v>36807.100002482533</v>
      </c>
      <c r="N3679">
        <f t="shared" si="287"/>
        <v>38663.799988418818</v>
      </c>
      <c r="O3679">
        <f t="shared" si="288"/>
        <v>44619.800007775426</v>
      </c>
      <c r="P3679">
        <f t="shared" si="289"/>
        <v>55343.650010198355</v>
      </c>
    </row>
    <row r="3680" spans="1:16" x14ac:dyDescent="0.4">
      <c r="A3680" s="1">
        <v>2024</v>
      </c>
      <c r="B3680" s="1">
        <v>1</v>
      </c>
      <c r="C3680" s="1">
        <v>27</v>
      </c>
      <c r="D3680" s="1">
        <v>2</v>
      </c>
      <c r="E3680" s="1">
        <v>0.89999997615814209</v>
      </c>
      <c r="F3680" s="1">
        <v>0.5</v>
      </c>
      <c r="G3680" s="1">
        <v>0.20000000298023221</v>
      </c>
      <c r="H3680">
        <f>IF(D3680&lt;&gt;"",MAX('DDD Model Calculations'!$D$20-'Weather Data'!D3680,0),MAX('DDD Model Calculations'!$D$20-AVERAGE('Weather Data'!D3679,'Weather Data'!D3681),0))</f>
        <v>16</v>
      </c>
      <c r="I3680">
        <f>IF(E3680&lt;&gt;"",MAX('DDD Model Calculations'!$D$20-'Weather Data'!E3680,0),MAX('DDD Model Calculations'!$D$20-AVERAGE('Weather Data'!E3679,'Weather Data'!E3681),0))</f>
        <v>17.100000023841858</v>
      </c>
      <c r="J3680">
        <f>IF(F3680&lt;&gt;"",MAX('DDD Model Calculations'!$D$20-'Weather Data'!F3680,0),MAX('DDD Model Calculations'!$D$20-AVERAGE('Weather Data'!F3679,'Weather Data'!F3681),0))</f>
        <v>17.5</v>
      </c>
      <c r="K3680">
        <f>IF(G3680&lt;&gt;"",MAX('DDD Model Calculations'!$D$20-'Weather Data'!G3680,0),MAX('DDD Model Calculations'!$D$20-AVERAGE('Weather Data'!G3679,'Weather Data'!G3681),0))</f>
        <v>17.799999997019768</v>
      </c>
      <c r="L3680" s="2">
        <f t="shared" si="285"/>
        <v>45318</v>
      </c>
      <c r="M3680">
        <f t="shared" si="286"/>
        <v>36823.100002482533</v>
      </c>
      <c r="N3680">
        <f t="shared" si="287"/>
        <v>38680.899988442659</v>
      </c>
      <c r="O3680">
        <f t="shared" si="288"/>
        <v>44637.300007775426</v>
      </c>
      <c r="P3680">
        <f t="shared" si="289"/>
        <v>55361.450010195374</v>
      </c>
    </row>
    <row r="3681" spans="1:16" x14ac:dyDescent="0.4">
      <c r="A3681" s="1">
        <v>2024</v>
      </c>
      <c r="B3681" s="1">
        <v>1</v>
      </c>
      <c r="C3681" s="1">
        <v>28</v>
      </c>
      <c r="D3681" s="1">
        <v>1.799999952316284</v>
      </c>
      <c r="E3681" s="1">
        <v>0.89999997615814209</v>
      </c>
      <c r="F3681" s="1">
        <v>0.5</v>
      </c>
      <c r="G3681" s="1">
        <v>-3.5</v>
      </c>
      <c r="H3681">
        <f>IF(D3681&lt;&gt;"",MAX('DDD Model Calculations'!$D$20-'Weather Data'!D3681,0),MAX('DDD Model Calculations'!$D$20-AVERAGE('Weather Data'!D3680,'Weather Data'!D3682),0))</f>
        <v>16.200000047683716</v>
      </c>
      <c r="I3681">
        <f>IF(E3681&lt;&gt;"",MAX('DDD Model Calculations'!$D$20-'Weather Data'!E3681,0),MAX('DDD Model Calculations'!$D$20-AVERAGE('Weather Data'!E3680,'Weather Data'!E3682),0))</f>
        <v>17.100000023841858</v>
      </c>
      <c r="J3681">
        <f>IF(F3681&lt;&gt;"",MAX('DDD Model Calculations'!$D$20-'Weather Data'!F3681,0),MAX('DDD Model Calculations'!$D$20-AVERAGE('Weather Data'!F3680,'Weather Data'!F3682),0))</f>
        <v>17.5</v>
      </c>
      <c r="K3681">
        <f>IF(G3681&lt;&gt;"",MAX('DDD Model Calculations'!$D$20-'Weather Data'!G3681,0),MAX('DDD Model Calculations'!$D$20-AVERAGE('Weather Data'!G3680,'Weather Data'!G3682),0))</f>
        <v>21.5</v>
      </c>
      <c r="L3681" s="2">
        <f t="shared" si="285"/>
        <v>45319</v>
      </c>
      <c r="M3681">
        <f t="shared" si="286"/>
        <v>36839.300002530217</v>
      </c>
      <c r="N3681">
        <f t="shared" si="287"/>
        <v>38697.999988466501</v>
      </c>
      <c r="O3681">
        <f t="shared" si="288"/>
        <v>44654.800007775426</v>
      </c>
      <c r="P3681">
        <f t="shared" si="289"/>
        <v>55382.950010195374</v>
      </c>
    </row>
    <row r="3682" spans="1:16" x14ac:dyDescent="0.4">
      <c r="A3682" s="1">
        <v>2024</v>
      </c>
      <c r="B3682" s="1">
        <v>1</v>
      </c>
      <c r="C3682" s="1">
        <v>29</v>
      </c>
      <c r="D3682" s="1">
        <v>1</v>
      </c>
      <c r="E3682" s="1">
        <v>0.30000001192092901</v>
      </c>
      <c r="F3682" s="1">
        <v>-4.0999999046325684</v>
      </c>
      <c r="G3682" s="1">
        <v>-5.1999998092651367</v>
      </c>
      <c r="H3682">
        <f>IF(D3682&lt;&gt;"",MAX('DDD Model Calculations'!$D$20-'Weather Data'!D3682,0),MAX('DDD Model Calculations'!$D$20-AVERAGE('Weather Data'!D3681,'Weather Data'!D3683),0))</f>
        <v>17</v>
      </c>
      <c r="I3682">
        <f>IF(E3682&lt;&gt;"",MAX('DDD Model Calculations'!$D$20-'Weather Data'!E3682,0),MAX('DDD Model Calculations'!$D$20-AVERAGE('Weather Data'!E3681,'Weather Data'!E3683),0))</f>
        <v>17.699999988079071</v>
      </c>
      <c r="J3682">
        <f>IF(F3682&lt;&gt;"",MAX('DDD Model Calculations'!$D$20-'Weather Data'!F3682,0),MAX('DDD Model Calculations'!$D$20-AVERAGE('Weather Data'!F3681,'Weather Data'!F3683),0))</f>
        <v>22.099999904632568</v>
      </c>
      <c r="K3682">
        <f>IF(G3682&lt;&gt;"",MAX('DDD Model Calculations'!$D$20-'Weather Data'!G3682,0),MAX('DDD Model Calculations'!$D$20-AVERAGE('Weather Data'!G3681,'Weather Data'!G3683),0))</f>
        <v>23.199999809265137</v>
      </c>
      <c r="L3682" s="2">
        <f t="shared" si="285"/>
        <v>45320</v>
      </c>
      <c r="M3682">
        <f t="shared" si="286"/>
        <v>36856.300002530217</v>
      </c>
      <c r="N3682">
        <f t="shared" si="287"/>
        <v>38715.69998845458</v>
      </c>
      <c r="O3682">
        <f t="shared" si="288"/>
        <v>44676.900007680058</v>
      </c>
      <c r="P3682">
        <f t="shared" si="289"/>
        <v>55406.15001000464</v>
      </c>
    </row>
    <row r="3683" spans="1:16" x14ac:dyDescent="0.4">
      <c r="A3683" s="1">
        <v>2024</v>
      </c>
      <c r="B3683" s="1">
        <v>1</v>
      </c>
      <c r="C3683" s="1">
        <v>30</v>
      </c>
      <c r="D3683" s="1">
        <v>0.89999997615814209</v>
      </c>
      <c r="E3683" s="1">
        <v>0.40000000596046448</v>
      </c>
      <c r="F3683" s="1">
        <v>-5.9000000953674316</v>
      </c>
      <c r="G3683" s="1">
        <v>0.69999998807907104</v>
      </c>
      <c r="H3683">
        <f>IF(D3683&lt;&gt;"",MAX('DDD Model Calculations'!$D$20-'Weather Data'!D3683,0),MAX('DDD Model Calculations'!$D$20-AVERAGE('Weather Data'!D3682,'Weather Data'!D3684),0))</f>
        <v>17.100000023841858</v>
      </c>
      <c r="I3683">
        <f>IF(E3683&lt;&gt;"",MAX('DDD Model Calculations'!$D$20-'Weather Data'!E3683,0),MAX('DDD Model Calculations'!$D$20-AVERAGE('Weather Data'!E3682,'Weather Data'!E3684),0))</f>
        <v>17.599999994039536</v>
      </c>
      <c r="J3683">
        <f>IF(F3683&lt;&gt;"",MAX('DDD Model Calculations'!$D$20-'Weather Data'!F3683,0),MAX('DDD Model Calculations'!$D$20-AVERAGE('Weather Data'!F3682,'Weather Data'!F3684),0))</f>
        <v>23.900000095367432</v>
      </c>
      <c r="K3683">
        <f>IF(G3683&lt;&gt;"",MAX('DDD Model Calculations'!$D$20-'Weather Data'!G3683,0),MAX('DDD Model Calculations'!$D$20-AVERAGE('Weather Data'!G3682,'Weather Data'!G3684),0))</f>
        <v>17.300000011920929</v>
      </c>
      <c r="L3683" s="2">
        <f t="shared" si="285"/>
        <v>45321</v>
      </c>
      <c r="M3683">
        <f t="shared" si="286"/>
        <v>36873.400002554059</v>
      </c>
      <c r="N3683">
        <f t="shared" si="287"/>
        <v>38733.29998844862</v>
      </c>
      <c r="O3683">
        <f t="shared" si="288"/>
        <v>44700.800007775426</v>
      </c>
      <c r="P3683">
        <f t="shared" si="289"/>
        <v>55423.450010016561</v>
      </c>
    </row>
    <row r="3684" spans="1:16" x14ac:dyDescent="0.4">
      <c r="A3684" s="1">
        <v>2024</v>
      </c>
      <c r="B3684" s="1">
        <v>1</v>
      </c>
      <c r="C3684" s="1">
        <v>31</v>
      </c>
      <c r="D3684" s="1">
        <v>3.2999999523162842</v>
      </c>
      <c r="E3684" s="1">
        <v>0.80000001192092896</v>
      </c>
      <c r="F3684" s="1">
        <v>-3</v>
      </c>
      <c r="G3684" s="1">
        <v>-1.3999999761581421</v>
      </c>
      <c r="H3684">
        <f>IF(D3684&lt;&gt;"",MAX('DDD Model Calculations'!$D$20-'Weather Data'!D3684,0),MAX('DDD Model Calculations'!$D$20-AVERAGE('Weather Data'!D3683,'Weather Data'!D3685),0))</f>
        <v>14.700000047683716</v>
      </c>
      <c r="I3684">
        <f>IF(E3684&lt;&gt;"",MAX('DDD Model Calculations'!$D$20-'Weather Data'!E3684,0),MAX('DDD Model Calculations'!$D$20-AVERAGE('Weather Data'!E3683,'Weather Data'!E3685),0))</f>
        <v>17.199999988079071</v>
      </c>
      <c r="J3684">
        <f>IF(F3684&lt;&gt;"",MAX('DDD Model Calculations'!$D$20-'Weather Data'!F3684,0),MAX('DDD Model Calculations'!$D$20-AVERAGE('Weather Data'!F3683,'Weather Data'!F3685),0))</f>
        <v>21</v>
      </c>
      <c r="K3684">
        <f>IF(G3684&lt;&gt;"",MAX('DDD Model Calculations'!$D$20-'Weather Data'!G3684,0),MAX('DDD Model Calculations'!$D$20-AVERAGE('Weather Data'!G3683,'Weather Data'!G3685),0))</f>
        <v>19.399999976158142</v>
      </c>
      <c r="L3684" s="2">
        <f t="shared" si="285"/>
        <v>45322</v>
      </c>
      <c r="M3684">
        <f t="shared" si="286"/>
        <v>36888.100002601743</v>
      </c>
      <c r="N3684">
        <f t="shared" si="287"/>
        <v>38750.499988436699</v>
      </c>
      <c r="O3684">
        <f t="shared" si="288"/>
        <v>44721.800007775426</v>
      </c>
      <c r="P3684">
        <f t="shared" si="289"/>
        <v>55442.850009992719</v>
      </c>
    </row>
    <row r="3685" spans="1:16" x14ac:dyDescent="0.4">
      <c r="A3685" s="1">
        <v>2024</v>
      </c>
      <c r="B3685" s="1">
        <v>2</v>
      </c>
      <c r="C3685" s="1">
        <v>1</v>
      </c>
      <c r="D3685" s="1">
        <v>3.2999999523162842</v>
      </c>
      <c r="E3685" s="1">
        <v>2</v>
      </c>
      <c r="F3685" s="1">
        <v>1.6000000238418579</v>
      </c>
      <c r="G3685" s="1">
        <v>-4.5999999046325684</v>
      </c>
      <c r="H3685">
        <f>IF(D3685&lt;&gt;"",MAX('DDD Model Calculations'!$D$20-'Weather Data'!D3685,0),MAX('DDD Model Calculations'!$D$20-AVERAGE('Weather Data'!D3684,'Weather Data'!D3686),0))</f>
        <v>14.700000047683716</v>
      </c>
      <c r="I3685">
        <f>IF(E3685&lt;&gt;"",MAX('DDD Model Calculations'!$D$20-'Weather Data'!E3685,0),MAX('DDD Model Calculations'!$D$20-AVERAGE('Weather Data'!E3684,'Weather Data'!E3686),0))</f>
        <v>16</v>
      </c>
      <c r="J3685">
        <f>IF(F3685&lt;&gt;"",MAX('DDD Model Calculations'!$D$20-'Weather Data'!F3685,0),MAX('DDD Model Calculations'!$D$20-AVERAGE('Weather Data'!F3684,'Weather Data'!F3686),0))</f>
        <v>16.399999976158142</v>
      </c>
      <c r="K3685">
        <f>IF(G3685&lt;&gt;"",MAX('DDD Model Calculations'!$D$20-'Weather Data'!G3685,0),MAX('DDD Model Calculations'!$D$20-AVERAGE('Weather Data'!G3684,'Weather Data'!G3686),0))</f>
        <v>22.599999904632568</v>
      </c>
      <c r="L3685" s="2">
        <f t="shared" si="285"/>
        <v>45323</v>
      </c>
      <c r="M3685">
        <f t="shared" si="286"/>
        <v>36902.800002649426</v>
      </c>
      <c r="N3685">
        <f t="shared" si="287"/>
        <v>38766.499988436699</v>
      </c>
      <c r="O3685">
        <f t="shared" si="288"/>
        <v>44738.200007751584</v>
      </c>
      <c r="P3685">
        <f t="shared" si="289"/>
        <v>55465.450009897351</v>
      </c>
    </row>
    <row r="3686" spans="1:16" x14ac:dyDescent="0.4">
      <c r="A3686" s="1">
        <v>2024</v>
      </c>
      <c r="B3686" s="1">
        <v>2</v>
      </c>
      <c r="C3686" s="1">
        <v>2</v>
      </c>
      <c r="D3686" s="1">
        <v>0.10000000149011611</v>
      </c>
      <c r="E3686" s="1">
        <v>0.20000000298023221</v>
      </c>
      <c r="F3686" s="1">
        <v>-1.3999999761581421</v>
      </c>
      <c r="G3686" s="1">
        <v>-8.6000003814697266</v>
      </c>
      <c r="H3686">
        <f>IF(D3686&lt;&gt;"",MAX('DDD Model Calculations'!$D$20-'Weather Data'!D3686,0),MAX('DDD Model Calculations'!$D$20-AVERAGE('Weather Data'!D3685,'Weather Data'!D3687),0))</f>
        <v>17.899999998509884</v>
      </c>
      <c r="I3686">
        <f>IF(E3686&lt;&gt;"",MAX('DDD Model Calculations'!$D$20-'Weather Data'!E3686,0),MAX('DDD Model Calculations'!$D$20-AVERAGE('Weather Data'!E3685,'Weather Data'!E3687),0))</f>
        <v>17.799999997019768</v>
      </c>
      <c r="J3686">
        <f>IF(F3686&lt;&gt;"",MAX('DDD Model Calculations'!$D$20-'Weather Data'!F3686,0),MAX('DDD Model Calculations'!$D$20-AVERAGE('Weather Data'!F3685,'Weather Data'!F3687),0))</f>
        <v>19.399999976158142</v>
      </c>
      <c r="K3686">
        <f>IF(G3686&lt;&gt;"",MAX('DDD Model Calculations'!$D$20-'Weather Data'!G3686,0),MAX('DDD Model Calculations'!$D$20-AVERAGE('Weather Data'!G3685,'Weather Data'!G3687),0))</f>
        <v>26.600000381469727</v>
      </c>
      <c r="L3686" s="2">
        <f t="shared" si="285"/>
        <v>45324</v>
      </c>
      <c r="M3686">
        <f t="shared" si="286"/>
        <v>36920.700002647936</v>
      </c>
      <c r="N3686">
        <f t="shared" si="287"/>
        <v>38784.299988433719</v>
      </c>
      <c r="O3686">
        <f t="shared" si="288"/>
        <v>44757.600007727742</v>
      </c>
      <c r="P3686">
        <f t="shared" si="289"/>
        <v>55492.050010278821</v>
      </c>
    </row>
    <row r="3687" spans="1:16" x14ac:dyDescent="0.4">
      <c r="A3687" s="1">
        <v>2024</v>
      </c>
      <c r="B3687" s="1">
        <v>2</v>
      </c>
      <c r="C3687" s="1">
        <v>3</v>
      </c>
      <c r="D3687" s="1">
        <v>-0.89999997615814209</v>
      </c>
      <c r="E3687" s="1">
        <v>-0.89999997615814209</v>
      </c>
      <c r="F3687" s="1">
        <v>-4.5999999046325684</v>
      </c>
      <c r="G3687" s="1">
        <v>-7.5</v>
      </c>
      <c r="H3687">
        <f>IF(D3687&lt;&gt;"",MAX('DDD Model Calculations'!$D$20-'Weather Data'!D3687,0),MAX('DDD Model Calculations'!$D$20-AVERAGE('Weather Data'!D3686,'Weather Data'!D3688),0))</f>
        <v>18.899999976158142</v>
      </c>
      <c r="I3687">
        <f>IF(E3687&lt;&gt;"",MAX('DDD Model Calculations'!$D$20-'Weather Data'!E3687,0),MAX('DDD Model Calculations'!$D$20-AVERAGE('Weather Data'!E3686,'Weather Data'!E3688),0))</f>
        <v>18.899999976158142</v>
      </c>
      <c r="J3687">
        <f>IF(F3687&lt;&gt;"",MAX('DDD Model Calculations'!$D$20-'Weather Data'!F3687,0),MAX('DDD Model Calculations'!$D$20-AVERAGE('Weather Data'!F3686,'Weather Data'!F3688),0))</f>
        <v>22.599999904632568</v>
      </c>
      <c r="K3687">
        <f>IF(G3687&lt;&gt;"",MAX('DDD Model Calculations'!$D$20-'Weather Data'!G3687,0),MAX('DDD Model Calculations'!$D$20-AVERAGE('Weather Data'!G3686,'Weather Data'!G3688),0))</f>
        <v>25.5</v>
      </c>
      <c r="L3687" s="2">
        <f t="shared" si="285"/>
        <v>45325</v>
      </c>
      <c r="M3687">
        <f t="shared" si="286"/>
        <v>36939.600002624094</v>
      </c>
      <c r="N3687">
        <f t="shared" si="287"/>
        <v>38803.199988409877</v>
      </c>
      <c r="O3687">
        <f t="shared" si="288"/>
        <v>44780.200007632375</v>
      </c>
      <c r="P3687">
        <f t="shared" si="289"/>
        <v>55517.550010278821</v>
      </c>
    </row>
    <row r="3688" spans="1:16" x14ac:dyDescent="0.4">
      <c r="A3688" s="1">
        <v>2024</v>
      </c>
      <c r="B3688" s="1">
        <v>2</v>
      </c>
      <c r="C3688" s="1">
        <v>4</v>
      </c>
      <c r="D3688" s="1">
        <v>-1.299999952316284</v>
      </c>
      <c r="E3688" s="1">
        <v>-0.69999998807907104</v>
      </c>
      <c r="F3688" s="1">
        <v>-4.1999998092651367</v>
      </c>
      <c r="G3688" s="1">
        <v>-3.5</v>
      </c>
      <c r="H3688">
        <f>IF(D3688&lt;&gt;"",MAX('DDD Model Calculations'!$D$20-'Weather Data'!D3688,0),MAX('DDD Model Calculations'!$D$20-AVERAGE('Weather Data'!D3687,'Weather Data'!D3689),0))</f>
        <v>19.299999952316284</v>
      </c>
      <c r="I3688">
        <f>IF(E3688&lt;&gt;"",MAX('DDD Model Calculations'!$D$20-'Weather Data'!E3688,0),MAX('DDD Model Calculations'!$D$20-AVERAGE('Weather Data'!E3687,'Weather Data'!E3689),0))</f>
        <v>18.699999988079071</v>
      </c>
      <c r="J3688">
        <f>IF(F3688&lt;&gt;"",MAX('DDD Model Calculations'!$D$20-'Weather Data'!F3688,0),MAX('DDD Model Calculations'!$D$20-AVERAGE('Weather Data'!F3687,'Weather Data'!F3689),0))</f>
        <v>22.199999809265137</v>
      </c>
      <c r="K3688">
        <f>IF(G3688&lt;&gt;"",MAX('DDD Model Calculations'!$D$20-'Weather Data'!G3688,0),MAX('DDD Model Calculations'!$D$20-AVERAGE('Weather Data'!G3687,'Weather Data'!G3689),0))</f>
        <v>21.5</v>
      </c>
      <c r="L3688" s="2">
        <f t="shared" si="285"/>
        <v>45326</v>
      </c>
      <c r="M3688">
        <f t="shared" si="286"/>
        <v>36958.900002576411</v>
      </c>
      <c r="N3688">
        <f t="shared" si="287"/>
        <v>38821.899988397956</v>
      </c>
      <c r="O3688">
        <f t="shared" si="288"/>
        <v>44802.40000744164</v>
      </c>
      <c r="P3688">
        <f t="shared" si="289"/>
        <v>55539.050010278821</v>
      </c>
    </row>
    <row r="3689" spans="1:16" x14ac:dyDescent="0.4">
      <c r="A3689" s="1">
        <v>2024</v>
      </c>
      <c r="B3689" s="1">
        <v>2</v>
      </c>
      <c r="C3689" s="1">
        <v>5</v>
      </c>
      <c r="D3689" s="1">
        <v>0.20000000298023221</v>
      </c>
      <c r="E3689" s="1">
        <v>-1.299999952316284</v>
      </c>
      <c r="F3689" s="1">
        <v>-2.2999999523162842</v>
      </c>
      <c r="G3689" s="1">
        <v>1.6000000238418579</v>
      </c>
      <c r="H3689">
        <f>IF(D3689&lt;&gt;"",MAX('DDD Model Calculations'!$D$20-'Weather Data'!D3689,0),MAX('DDD Model Calculations'!$D$20-AVERAGE('Weather Data'!D3688,'Weather Data'!D3690),0))</f>
        <v>17.799999997019768</v>
      </c>
      <c r="I3689">
        <f>IF(E3689&lt;&gt;"",MAX('DDD Model Calculations'!$D$20-'Weather Data'!E3689,0),MAX('DDD Model Calculations'!$D$20-AVERAGE('Weather Data'!E3688,'Weather Data'!E3690),0))</f>
        <v>19.299999952316284</v>
      </c>
      <c r="J3689">
        <f>IF(F3689&lt;&gt;"",MAX('DDD Model Calculations'!$D$20-'Weather Data'!F3689,0),MAX('DDD Model Calculations'!$D$20-AVERAGE('Weather Data'!F3688,'Weather Data'!F3690),0))</f>
        <v>20.299999952316284</v>
      </c>
      <c r="K3689">
        <f>IF(G3689&lt;&gt;"",MAX('DDD Model Calculations'!$D$20-'Weather Data'!G3689,0),MAX('DDD Model Calculations'!$D$20-AVERAGE('Weather Data'!G3688,'Weather Data'!G3690),0))</f>
        <v>16.399999976158142</v>
      </c>
      <c r="L3689" s="2">
        <f t="shared" si="285"/>
        <v>45327</v>
      </c>
      <c r="M3689">
        <f t="shared" si="286"/>
        <v>36976.700002573431</v>
      </c>
      <c r="N3689">
        <f t="shared" si="287"/>
        <v>38841.199988350272</v>
      </c>
      <c r="O3689">
        <f t="shared" si="288"/>
        <v>44822.700007393956</v>
      </c>
      <c r="P3689">
        <f t="shared" si="289"/>
        <v>55555.450010254979</v>
      </c>
    </row>
    <row r="3690" spans="1:16" x14ac:dyDescent="0.4">
      <c r="A3690" s="1">
        <v>2024</v>
      </c>
      <c r="B3690" s="1">
        <v>2</v>
      </c>
      <c r="C3690" s="1">
        <v>6</v>
      </c>
      <c r="D3690" s="1">
        <v>-0.40000000596046448</v>
      </c>
      <c r="E3690" s="1">
        <v>-0.69999998807907104</v>
      </c>
      <c r="F3690" s="1">
        <v>-4.3000001907348633</v>
      </c>
      <c r="G3690" s="1">
        <v>0.80000001192092896</v>
      </c>
      <c r="H3690">
        <f>IF(D3690&lt;&gt;"",MAX('DDD Model Calculations'!$D$20-'Weather Data'!D3690,0),MAX('DDD Model Calculations'!$D$20-AVERAGE('Weather Data'!D3689,'Weather Data'!D3691),0))</f>
        <v>18.400000005960464</v>
      </c>
      <c r="I3690">
        <f>IF(E3690&lt;&gt;"",MAX('DDD Model Calculations'!$D$20-'Weather Data'!E3690,0),MAX('DDD Model Calculations'!$D$20-AVERAGE('Weather Data'!E3689,'Weather Data'!E3691),0))</f>
        <v>18.699999988079071</v>
      </c>
      <c r="J3690">
        <f>IF(F3690&lt;&gt;"",MAX('DDD Model Calculations'!$D$20-'Weather Data'!F3690,0),MAX('DDD Model Calculations'!$D$20-AVERAGE('Weather Data'!F3689,'Weather Data'!F3691),0))</f>
        <v>22.300000190734863</v>
      </c>
      <c r="K3690">
        <f>IF(G3690&lt;&gt;"",MAX('DDD Model Calculations'!$D$20-'Weather Data'!G3690,0),MAX('DDD Model Calculations'!$D$20-AVERAGE('Weather Data'!G3689,'Weather Data'!G3691),0))</f>
        <v>17.199999988079071</v>
      </c>
      <c r="L3690" s="2">
        <f t="shared" si="285"/>
        <v>45328</v>
      </c>
      <c r="M3690">
        <f t="shared" si="286"/>
        <v>36995.100002579391</v>
      </c>
      <c r="N3690">
        <f t="shared" si="287"/>
        <v>38859.899988338351</v>
      </c>
      <c r="O3690">
        <f t="shared" si="288"/>
        <v>44845.000007584691</v>
      </c>
      <c r="P3690">
        <f t="shared" si="289"/>
        <v>55572.650010243058</v>
      </c>
    </row>
    <row r="3691" spans="1:16" x14ac:dyDescent="0.4">
      <c r="A3691" s="1">
        <v>2024</v>
      </c>
      <c r="B3691" s="1">
        <v>2</v>
      </c>
      <c r="C3691" s="1">
        <v>7</v>
      </c>
      <c r="D3691" s="1">
        <v>1</v>
      </c>
      <c r="E3691" s="1">
        <v>1.5</v>
      </c>
      <c r="F3691" s="1">
        <v>-4.5999999046325684</v>
      </c>
      <c r="G3691" s="1">
        <v>-2.4000000953674321</v>
      </c>
      <c r="H3691">
        <f>IF(D3691&lt;&gt;"",MAX('DDD Model Calculations'!$D$20-'Weather Data'!D3691,0),MAX('DDD Model Calculations'!$D$20-AVERAGE('Weather Data'!D3690,'Weather Data'!D3692),0))</f>
        <v>17</v>
      </c>
      <c r="I3691">
        <f>IF(E3691&lt;&gt;"",MAX('DDD Model Calculations'!$D$20-'Weather Data'!E3691,0),MAX('DDD Model Calculations'!$D$20-AVERAGE('Weather Data'!E3690,'Weather Data'!E3692),0))</f>
        <v>16.5</v>
      </c>
      <c r="J3691">
        <f>IF(F3691&lt;&gt;"",MAX('DDD Model Calculations'!$D$20-'Weather Data'!F3691,0),MAX('DDD Model Calculations'!$D$20-AVERAGE('Weather Data'!F3690,'Weather Data'!F3692),0))</f>
        <v>22.599999904632568</v>
      </c>
      <c r="K3691">
        <f>IF(G3691&lt;&gt;"",MAX('DDD Model Calculations'!$D$20-'Weather Data'!G3691,0),MAX('DDD Model Calculations'!$D$20-AVERAGE('Weather Data'!G3690,'Weather Data'!G3692),0))</f>
        <v>20.400000095367432</v>
      </c>
      <c r="L3691" s="2">
        <f t="shared" si="285"/>
        <v>45329</v>
      </c>
      <c r="M3691">
        <f t="shared" si="286"/>
        <v>37012.100002579391</v>
      </c>
      <c r="N3691">
        <f t="shared" si="287"/>
        <v>38876.399988338351</v>
      </c>
      <c r="O3691">
        <f t="shared" si="288"/>
        <v>44867.600007489324</v>
      </c>
      <c r="P3691">
        <f t="shared" si="289"/>
        <v>55593.050010338426</v>
      </c>
    </row>
    <row r="3692" spans="1:16" x14ac:dyDescent="0.4">
      <c r="A3692" s="1">
        <v>2024</v>
      </c>
      <c r="B3692" s="1">
        <v>2</v>
      </c>
      <c r="C3692" s="1">
        <v>8</v>
      </c>
      <c r="D3692" s="1">
        <v>3.0999999046325679</v>
      </c>
      <c r="E3692" s="1">
        <v>4.8000001907348633</v>
      </c>
      <c r="F3692" s="1">
        <v>-1.200000047683716</v>
      </c>
      <c r="G3692" s="1">
        <v>2.4000000953674321</v>
      </c>
      <c r="H3692">
        <f>IF(D3692&lt;&gt;"",MAX('DDD Model Calculations'!$D$20-'Weather Data'!D3692,0),MAX('DDD Model Calculations'!$D$20-AVERAGE('Weather Data'!D3691,'Weather Data'!D3693),0))</f>
        <v>14.900000095367432</v>
      </c>
      <c r="I3692">
        <f>IF(E3692&lt;&gt;"",MAX('DDD Model Calculations'!$D$20-'Weather Data'!E3692,0),MAX('DDD Model Calculations'!$D$20-AVERAGE('Weather Data'!E3691,'Weather Data'!E3693),0))</f>
        <v>13.199999809265137</v>
      </c>
      <c r="J3692">
        <f>IF(F3692&lt;&gt;"",MAX('DDD Model Calculations'!$D$20-'Weather Data'!F3692,0),MAX('DDD Model Calculations'!$D$20-AVERAGE('Weather Data'!F3691,'Weather Data'!F3693),0))</f>
        <v>19.200000047683716</v>
      </c>
      <c r="K3692">
        <f>IF(G3692&lt;&gt;"",MAX('DDD Model Calculations'!$D$20-'Weather Data'!G3692,0),MAX('DDD Model Calculations'!$D$20-AVERAGE('Weather Data'!G3691,'Weather Data'!G3693),0))</f>
        <v>15.599999904632568</v>
      </c>
      <c r="L3692" s="2">
        <f t="shared" si="285"/>
        <v>45330</v>
      </c>
      <c r="M3692">
        <f t="shared" si="286"/>
        <v>37027.000002674758</v>
      </c>
      <c r="N3692">
        <f t="shared" si="287"/>
        <v>38889.599988147616</v>
      </c>
      <c r="O3692">
        <f t="shared" si="288"/>
        <v>44886.800007537007</v>
      </c>
      <c r="P3692">
        <f t="shared" si="289"/>
        <v>55608.650010243058</v>
      </c>
    </row>
    <row r="3693" spans="1:16" x14ac:dyDescent="0.4">
      <c r="A3693" s="1">
        <v>2024</v>
      </c>
      <c r="B3693" s="1">
        <v>2</v>
      </c>
      <c r="C3693" s="1">
        <v>9</v>
      </c>
      <c r="D3693" s="1">
        <v>8.8999996185302734</v>
      </c>
      <c r="E3693" s="1">
        <v>10.80000019073486</v>
      </c>
      <c r="F3693" s="1">
        <v>4.3000001907348633</v>
      </c>
      <c r="G3693" s="1">
        <v>0.30000001192092901</v>
      </c>
      <c r="H3693">
        <f>IF(D3693&lt;&gt;"",MAX('DDD Model Calculations'!$D$20-'Weather Data'!D3693,0),MAX('DDD Model Calculations'!$D$20-AVERAGE('Weather Data'!D3692,'Weather Data'!D3694),0))</f>
        <v>9.1000003814697266</v>
      </c>
      <c r="I3693">
        <f>IF(E3693&lt;&gt;"",MAX('DDD Model Calculations'!$D$20-'Weather Data'!E3693,0),MAX('DDD Model Calculations'!$D$20-AVERAGE('Weather Data'!E3692,'Weather Data'!E3694),0))</f>
        <v>7.1999998092651403</v>
      </c>
      <c r="J3693">
        <f>IF(F3693&lt;&gt;"",MAX('DDD Model Calculations'!$D$20-'Weather Data'!F3693,0),MAX('DDD Model Calculations'!$D$20-AVERAGE('Weather Data'!F3692,'Weather Data'!F3694),0))</f>
        <v>13.699999809265137</v>
      </c>
      <c r="K3693">
        <f>IF(G3693&lt;&gt;"",MAX('DDD Model Calculations'!$D$20-'Weather Data'!G3693,0),MAX('DDD Model Calculations'!$D$20-AVERAGE('Weather Data'!G3692,'Weather Data'!G3694),0))</f>
        <v>17.699999988079071</v>
      </c>
      <c r="L3693" s="2">
        <f t="shared" si="285"/>
        <v>45331</v>
      </c>
      <c r="M3693">
        <f t="shared" si="286"/>
        <v>37036.100003056228</v>
      </c>
      <c r="N3693">
        <f t="shared" si="287"/>
        <v>38896.799987956882</v>
      </c>
      <c r="O3693">
        <f t="shared" si="288"/>
        <v>44900.500007346272</v>
      </c>
      <c r="P3693">
        <f t="shared" si="289"/>
        <v>55626.350010231137</v>
      </c>
    </row>
    <row r="3694" spans="1:16" x14ac:dyDescent="0.4">
      <c r="A3694" s="1">
        <v>2024</v>
      </c>
      <c r="B3694" s="1">
        <v>2</v>
      </c>
      <c r="C3694" s="1">
        <v>10</v>
      </c>
      <c r="D3694" s="1">
        <v>6.1999998092651367</v>
      </c>
      <c r="E3694" s="1">
        <v>5.5</v>
      </c>
      <c r="F3694" s="1">
        <v>4.0999999046325684</v>
      </c>
      <c r="G3694" s="1">
        <v>-5.5</v>
      </c>
      <c r="H3694">
        <f>IF(D3694&lt;&gt;"",MAX('DDD Model Calculations'!$D$20-'Weather Data'!D3694,0),MAX('DDD Model Calculations'!$D$20-AVERAGE('Weather Data'!D3693,'Weather Data'!D3695),0))</f>
        <v>11.800000190734863</v>
      </c>
      <c r="I3694">
        <f>IF(E3694&lt;&gt;"",MAX('DDD Model Calculations'!$D$20-'Weather Data'!E3694,0),MAX('DDD Model Calculations'!$D$20-AVERAGE('Weather Data'!E3693,'Weather Data'!E3695),0))</f>
        <v>12.5</v>
      </c>
      <c r="J3694">
        <f>IF(F3694&lt;&gt;"",MAX('DDD Model Calculations'!$D$20-'Weather Data'!F3694,0),MAX('DDD Model Calculations'!$D$20-AVERAGE('Weather Data'!F3693,'Weather Data'!F3695),0))</f>
        <v>13.900000095367432</v>
      </c>
      <c r="K3694">
        <f>IF(G3694&lt;&gt;"",MAX('DDD Model Calculations'!$D$20-'Weather Data'!G3694,0),MAX('DDD Model Calculations'!$D$20-AVERAGE('Weather Data'!G3693,'Weather Data'!G3695),0))</f>
        <v>23.5</v>
      </c>
      <c r="L3694" s="2">
        <f t="shared" si="285"/>
        <v>45332</v>
      </c>
      <c r="M3694">
        <f t="shared" si="286"/>
        <v>37047.900003246963</v>
      </c>
      <c r="N3694">
        <f t="shared" si="287"/>
        <v>38909.299987956882</v>
      </c>
      <c r="O3694">
        <f t="shared" si="288"/>
        <v>44914.40000744164</v>
      </c>
      <c r="P3694">
        <f t="shared" si="289"/>
        <v>55649.850010231137</v>
      </c>
    </row>
    <row r="3695" spans="1:16" x14ac:dyDescent="0.4">
      <c r="A3695" s="1">
        <v>2024</v>
      </c>
      <c r="B3695" s="1">
        <v>2</v>
      </c>
      <c r="C3695" s="1">
        <v>11</v>
      </c>
      <c r="D3695" s="1">
        <v>1.700000047683716</v>
      </c>
      <c r="E3695" s="1">
        <v>-0.10000000149011611</v>
      </c>
      <c r="F3695" s="1">
        <v>1.200000047683716</v>
      </c>
      <c r="G3695" s="1">
        <v>-4.6999998092651367</v>
      </c>
      <c r="H3695">
        <f>IF(D3695&lt;&gt;"",MAX('DDD Model Calculations'!$D$20-'Weather Data'!D3695,0),MAX('DDD Model Calculations'!$D$20-AVERAGE('Weather Data'!D3694,'Weather Data'!D3696),0))</f>
        <v>16.299999952316284</v>
      </c>
      <c r="I3695">
        <f>IF(E3695&lt;&gt;"",MAX('DDD Model Calculations'!$D$20-'Weather Data'!E3695,0),MAX('DDD Model Calculations'!$D$20-AVERAGE('Weather Data'!E3694,'Weather Data'!E3696),0))</f>
        <v>18.100000001490116</v>
      </c>
      <c r="J3695">
        <f>IF(F3695&lt;&gt;"",MAX('DDD Model Calculations'!$D$20-'Weather Data'!F3695,0),MAX('DDD Model Calculations'!$D$20-AVERAGE('Weather Data'!F3694,'Weather Data'!F3696),0))</f>
        <v>16.799999952316284</v>
      </c>
      <c r="K3695">
        <f>IF(G3695&lt;&gt;"",MAX('DDD Model Calculations'!$D$20-'Weather Data'!G3695,0),MAX('DDD Model Calculations'!$D$20-AVERAGE('Weather Data'!G3694,'Weather Data'!G3696),0))</f>
        <v>22.699999809265137</v>
      </c>
      <c r="L3695" s="2">
        <f t="shared" si="285"/>
        <v>45333</v>
      </c>
      <c r="M3695">
        <f t="shared" si="286"/>
        <v>37064.200003199279</v>
      </c>
      <c r="N3695">
        <f t="shared" si="287"/>
        <v>38927.399987958372</v>
      </c>
      <c r="O3695">
        <f t="shared" si="288"/>
        <v>44931.200007393956</v>
      </c>
      <c r="P3695">
        <f t="shared" si="289"/>
        <v>55672.550010040402</v>
      </c>
    </row>
    <row r="3696" spans="1:16" x14ac:dyDescent="0.4">
      <c r="A3696" s="1">
        <v>2024</v>
      </c>
      <c r="B3696" s="1">
        <v>2</v>
      </c>
      <c r="C3696" s="1">
        <v>12</v>
      </c>
      <c r="D3696" s="1">
        <v>1.200000047683716</v>
      </c>
      <c r="E3696" s="1">
        <v>-0.30000001192092901</v>
      </c>
      <c r="F3696" s="1">
        <v>-1.1000000238418579</v>
      </c>
      <c r="G3696" s="1">
        <v>-7.6999998092651367</v>
      </c>
      <c r="H3696">
        <f>IF(D3696&lt;&gt;"",MAX('DDD Model Calculations'!$D$20-'Weather Data'!D3696,0),MAX('DDD Model Calculations'!$D$20-AVERAGE('Weather Data'!D3695,'Weather Data'!D3697),0))</f>
        <v>16.799999952316284</v>
      </c>
      <c r="I3696">
        <f>IF(E3696&lt;&gt;"",MAX('DDD Model Calculations'!$D$20-'Weather Data'!E3696,0),MAX('DDD Model Calculations'!$D$20-AVERAGE('Weather Data'!E3695,'Weather Data'!E3697),0))</f>
        <v>18.300000011920929</v>
      </c>
      <c r="J3696">
        <f>IF(F3696&lt;&gt;"",MAX('DDD Model Calculations'!$D$20-'Weather Data'!F3696,0),MAX('DDD Model Calculations'!$D$20-AVERAGE('Weather Data'!F3695,'Weather Data'!F3697),0))</f>
        <v>19.100000023841858</v>
      </c>
      <c r="K3696">
        <f>IF(G3696&lt;&gt;"",MAX('DDD Model Calculations'!$D$20-'Weather Data'!G3696,0),MAX('DDD Model Calculations'!$D$20-AVERAGE('Weather Data'!G3695,'Weather Data'!G3697),0))</f>
        <v>25.699999809265137</v>
      </c>
      <c r="L3696" s="2">
        <f t="shared" si="285"/>
        <v>45334</v>
      </c>
      <c r="M3696">
        <f t="shared" si="286"/>
        <v>37081.000003151596</v>
      </c>
      <c r="N3696">
        <f t="shared" si="287"/>
        <v>38945.699987970293</v>
      </c>
      <c r="O3696">
        <f t="shared" si="288"/>
        <v>44950.300007417798</v>
      </c>
      <c r="P3696">
        <f t="shared" si="289"/>
        <v>55698.250009849668</v>
      </c>
    </row>
    <row r="3697" spans="1:16" x14ac:dyDescent="0.4">
      <c r="A3697" s="1">
        <v>2024</v>
      </c>
      <c r="B3697" s="1">
        <v>2</v>
      </c>
      <c r="C3697" s="1">
        <v>13</v>
      </c>
      <c r="D3697" s="1">
        <v>-0.20000000298023221</v>
      </c>
      <c r="E3697" s="1">
        <v>-1.5</v>
      </c>
      <c r="F3697" s="1">
        <v>-3.7000000476837158</v>
      </c>
      <c r="G3697" s="1">
        <v>-10.60000038146973</v>
      </c>
      <c r="H3697">
        <f>IF(D3697&lt;&gt;"",MAX('DDD Model Calculations'!$D$20-'Weather Data'!D3697,0),MAX('DDD Model Calculations'!$D$20-AVERAGE('Weather Data'!D3696,'Weather Data'!D3698),0))</f>
        <v>18.200000002980232</v>
      </c>
      <c r="I3697">
        <f>IF(E3697&lt;&gt;"",MAX('DDD Model Calculations'!$D$20-'Weather Data'!E3697,0),MAX('DDD Model Calculations'!$D$20-AVERAGE('Weather Data'!E3696,'Weather Data'!E3698),0))</f>
        <v>19.5</v>
      </c>
      <c r="J3697">
        <f>IF(F3697&lt;&gt;"",MAX('DDD Model Calculations'!$D$20-'Weather Data'!F3697,0),MAX('DDD Model Calculations'!$D$20-AVERAGE('Weather Data'!F3696,'Weather Data'!F3698),0))</f>
        <v>21.700000047683716</v>
      </c>
      <c r="K3697">
        <f>IF(G3697&lt;&gt;"",MAX('DDD Model Calculations'!$D$20-'Weather Data'!G3697,0),MAX('DDD Model Calculations'!$D$20-AVERAGE('Weather Data'!G3696,'Weather Data'!G3698),0))</f>
        <v>28.60000038146973</v>
      </c>
      <c r="L3697" s="2">
        <f t="shared" si="285"/>
        <v>45335</v>
      </c>
      <c r="M3697">
        <f t="shared" si="286"/>
        <v>37099.200003154576</v>
      </c>
      <c r="N3697">
        <f t="shared" si="287"/>
        <v>38965.199987970293</v>
      </c>
      <c r="O3697">
        <f t="shared" si="288"/>
        <v>44972.000007465482</v>
      </c>
      <c r="P3697">
        <f t="shared" si="289"/>
        <v>55726.850010231137</v>
      </c>
    </row>
    <row r="3698" spans="1:16" x14ac:dyDescent="0.4">
      <c r="A3698" s="1">
        <v>2024</v>
      </c>
      <c r="B3698" s="1">
        <v>2</v>
      </c>
      <c r="C3698" s="1">
        <v>14</v>
      </c>
      <c r="D3698" s="1">
        <v>-4.1999998092651367</v>
      </c>
      <c r="E3698" s="1">
        <v>-4</v>
      </c>
      <c r="F3698" s="1">
        <v>-7.9000000953674316</v>
      </c>
      <c r="G3698" s="1">
        <v>-7.5999999046325684</v>
      </c>
      <c r="H3698">
        <f>IF(D3698&lt;&gt;"",MAX('DDD Model Calculations'!$D$20-'Weather Data'!D3698,0),MAX('DDD Model Calculations'!$D$20-AVERAGE('Weather Data'!D3697,'Weather Data'!D3699),0))</f>
        <v>22.199999809265137</v>
      </c>
      <c r="I3698">
        <f>IF(E3698&lt;&gt;"",MAX('DDD Model Calculations'!$D$20-'Weather Data'!E3698,0),MAX('DDD Model Calculations'!$D$20-AVERAGE('Weather Data'!E3697,'Weather Data'!E3699),0))</f>
        <v>22</v>
      </c>
      <c r="J3698">
        <f>IF(F3698&lt;&gt;"",MAX('DDD Model Calculations'!$D$20-'Weather Data'!F3698,0),MAX('DDD Model Calculations'!$D$20-AVERAGE('Weather Data'!F3697,'Weather Data'!F3699),0))</f>
        <v>25.900000095367432</v>
      </c>
      <c r="K3698">
        <f>IF(G3698&lt;&gt;"",MAX('DDD Model Calculations'!$D$20-'Weather Data'!G3698,0),MAX('DDD Model Calculations'!$D$20-AVERAGE('Weather Data'!G3697,'Weather Data'!G3699),0))</f>
        <v>25.599999904632568</v>
      </c>
      <c r="L3698" s="2">
        <f t="shared" si="285"/>
        <v>45336</v>
      </c>
      <c r="M3698">
        <f t="shared" si="286"/>
        <v>37121.400002963841</v>
      </c>
      <c r="N3698">
        <f t="shared" si="287"/>
        <v>38987.199987970293</v>
      </c>
      <c r="O3698">
        <f t="shared" si="288"/>
        <v>44997.900007560849</v>
      </c>
      <c r="P3698">
        <f t="shared" si="289"/>
        <v>55752.45001013577</v>
      </c>
    </row>
    <row r="3699" spans="1:16" x14ac:dyDescent="0.4">
      <c r="A3699" s="1">
        <v>2024</v>
      </c>
      <c r="B3699" s="1">
        <v>2</v>
      </c>
      <c r="C3699" s="1">
        <v>15</v>
      </c>
      <c r="D3699" s="1">
        <v>-2.7999999523162842</v>
      </c>
      <c r="E3699" s="1">
        <v>-3.0999999046325679</v>
      </c>
      <c r="F3699" s="1">
        <v>-8.6999998092651367</v>
      </c>
      <c r="G3699" s="1">
        <v>-6.1999998092651367</v>
      </c>
      <c r="H3699">
        <f>IF(D3699&lt;&gt;"",MAX('DDD Model Calculations'!$D$20-'Weather Data'!D3699,0),MAX('DDD Model Calculations'!$D$20-AVERAGE('Weather Data'!D3698,'Weather Data'!D3700),0))</f>
        <v>20.799999952316284</v>
      </c>
      <c r="I3699">
        <f>IF(E3699&lt;&gt;"",MAX('DDD Model Calculations'!$D$20-'Weather Data'!E3699,0),MAX('DDD Model Calculations'!$D$20-AVERAGE('Weather Data'!E3698,'Weather Data'!E3700),0))</f>
        <v>21.099999904632568</v>
      </c>
      <c r="J3699">
        <f>IF(F3699&lt;&gt;"",MAX('DDD Model Calculations'!$D$20-'Weather Data'!F3699,0),MAX('DDD Model Calculations'!$D$20-AVERAGE('Weather Data'!F3698,'Weather Data'!F3700),0))</f>
        <v>26.699999809265137</v>
      </c>
      <c r="K3699">
        <f>IF(G3699&lt;&gt;"",MAX('DDD Model Calculations'!$D$20-'Weather Data'!G3699,0),MAX('DDD Model Calculations'!$D$20-AVERAGE('Weather Data'!G3698,'Weather Data'!G3700),0))</f>
        <v>24.199999809265137</v>
      </c>
      <c r="L3699" s="2">
        <f t="shared" si="285"/>
        <v>45337</v>
      </c>
      <c r="M3699">
        <f t="shared" si="286"/>
        <v>37142.200002916157</v>
      </c>
      <c r="N3699">
        <f t="shared" si="287"/>
        <v>39008.299987874925</v>
      </c>
      <c r="O3699">
        <f t="shared" si="288"/>
        <v>45024.600007370114</v>
      </c>
      <c r="P3699">
        <f t="shared" si="289"/>
        <v>55776.650009945035</v>
      </c>
    </row>
    <row r="3700" spans="1:16" x14ac:dyDescent="0.4">
      <c r="A3700" s="1">
        <v>2024</v>
      </c>
      <c r="B3700" s="1">
        <v>2</v>
      </c>
      <c r="C3700" s="1">
        <v>16</v>
      </c>
      <c r="D3700" s="1">
        <v>-2.7999999523162842</v>
      </c>
      <c r="E3700" s="1">
        <v>-3.7999999523162842</v>
      </c>
      <c r="F3700" s="1">
        <v>-6.3000001907348633</v>
      </c>
      <c r="G3700" s="1">
        <v>-13.89999961853027</v>
      </c>
      <c r="H3700">
        <f>IF(D3700&lt;&gt;"",MAX('DDD Model Calculations'!$D$20-'Weather Data'!D3700,0),MAX('DDD Model Calculations'!$D$20-AVERAGE('Weather Data'!D3699,'Weather Data'!D3701),0))</f>
        <v>20.799999952316284</v>
      </c>
      <c r="I3700">
        <f>IF(E3700&lt;&gt;"",MAX('DDD Model Calculations'!$D$20-'Weather Data'!E3700,0),MAX('DDD Model Calculations'!$D$20-AVERAGE('Weather Data'!E3699,'Weather Data'!E3701),0))</f>
        <v>21.799999952316284</v>
      </c>
      <c r="J3700">
        <f>IF(F3700&lt;&gt;"",MAX('DDD Model Calculations'!$D$20-'Weather Data'!F3700,0),MAX('DDD Model Calculations'!$D$20-AVERAGE('Weather Data'!F3699,'Weather Data'!F3701),0))</f>
        <v>24.300000190734863</v>
      </c>
      <c r="K3700">
        <f>IF(G3700&lt;&gt;"",MAX('DDD Model Calculations'!$D$20-'Weather Data'!G3700,0),MAX('DDD Model Calculations'!$D$20-AVERAGE('Weather Data'!G3699,'Weather Data'!G3701),0))</f>
        <v>31.89999961853027</v>
      </c>
      <c r="L3700" s="2">
        <f t="shared" si="285"/>
        <v>45338</v>
      </c>
      <c r="M3700">
        <f t="shared" si="286"/>
        <v>37163.000002868474</v>
      </c>
      <c r="N3700">
        <f t="shared" si="287"/>
        <v>39030.099987827241</v>
      </c>
      <c r="O3700">
        <f t="shared" si="288"/>
        <v>45048.900007560849</v>
      </c>
      <c r="P3700">
        <f t="shared" si="289"/>
        <v>55808.550009563565</v>
      </c>
    </row>
    <row r="3701" spans="1:16" x14ac:dyDescent="0.4">
      <c r="A3701" s="1">
        <v>2024</v>
      </c>
      <c r="B3701" s="1">
        <v>2</v>
      </c>
      <c r="C3701" s="1">
        <v>17</v>
      </c>
      <c r="D3701" s="1">
        <v>-6.4000000953674316</v>
      </c>
      <c r="E3701" s="1">
        <v>-6.9000000953674316</v>
      </c>
      <c r="F3701" s="1">
        <v>-12.60000038146973</v>
      </c>
      <c r="G3701" s="1">
        <v>-12.89999961853027</v>
      </c>
      <c r="H3701">
        <f>IF(D3701&lt;&gt;"",MAX('DDD Model Calculations'!$D$20-'Weather Data'!D3701,0),MAX('DDD Model Calculations'!$D$20-AVERAGE('Weather Data'!D3700,'Weather Data'!D3702),0))</f>
        <v>24.400000095367432</v>
      </c>
      <c r="I3701">
        <f>IF(E3701&lt;&gt;"",MAX('DDD Model Calculations'!$D$20-'Weather Data'!E3701,0),MAX('DDD Model Calculations'!$D$20-AVERAGE('Weather Data'!E3700,'Weather Data'!E3702),0))</f>
        <v>24.900000095367432</v>
      </c>
      <c r="J3701">
        <f>IF(F3701&lt;&gt;"",MAX('DDD Model Calculations'!$D$20-'Weather Data'!F3701,0),MAX('DDD Model Calculations'!$D$20-AVERAGE('Weather Data'!F3700,'Weather Data'!F3702),0))</f>
        <v>30.60000038146973</v>
      </c>
      <c r="K3701">
        <f>IF(G3701&lt;&gt;"",MAX('DDD Model Calculations'!$D$20-'Weather Data'!G3701,0),MAX('DDD Model Calculations'!$D$20-AVERAGE('Weather Data'!G3700,'Weather Data'!G3702),0))</f>
        <v>30.89999961853027</v>
      </c>
      <c r="L3701" s="2">
        <f t="shared" si="285"/>
        <v>45339</v>
      </c>
      <c r="M3701">
        <f t="shared" si="286"/>
        <v>37187.400002963841</v>
      </c>
      <c r="N3701">
        <f t="shared" si="287"/>
        <v>39054.999987922609</v>
      </c>
      <c r="O3701">
        <f t="shared" si="288"/>
        <v>45079.500007942319</v>
      </c>
      <c r="P3701">
        <f t="shared" si="289"/>
        <v>55839.450009182096</v>
      </c>
    </row>
    <row r="3702" spans="1:16" x14ac:dyDescent="0.4">
      <c r="A3702" s="1">
        <v>2024</v>
      </c>
      <c r="B3702" s="1">
        <v>2</v>
      </c>
      <c r="C3702" s="1">
        <v>18</v>
      </c>
      <c r="D3702" s="1">
        <v>-3.5999999046325679</v>
      </c>
      <c r="E3702" s="1">
        <v>-4.9000000953674316</v>
      </c>
      <c r="F3702" s="1">
        <v>-8.5</v>
      </c>
      <c r="G3702" s="1">
        <v>-10.80000019073486</v>
      </c>
      <c r="H3702">
        <f>IF(D3702&lt;&gt;"",MAX('DDD Model Calculations'!$D$20-'Weather Data'!D3702,0),MAX('DDD Model Calculations'!$D$20-AVERAGE('Weather Data'!D3701,'Weather Data'!D3703),0))</f>
        <v>21.599999904632568</v>
      </c>
      <c r="I3702">
        <f>IF(E3702&lt;&gt;"",MAX('DDD Model Calculations'!$D$20-'Weather Data'!E3702,0),MAX('DDD Model Calculations'!$D$20-AVERAGE('Weather Data'!E3701,'Weather Data'!E3703),0))</f>
        <v>22.900000095367432</v>
      </c>
      <c r="J3702">
        <f>IF(F3702&lt;&gt;"",MAX('DDD Model Calculations'!$D$20-'Weather Data'!F3702,0),MAX('DDD Model Calculations'!$D$20-AVERAGE('Weather Data'!F3701,'Weather Data'!F3703),0))</f>
        <v>26.5</v>
      </c>
      <c r="K3702">
        <f>IF(G3702&lt;&gt;"",MAX('DDD Model Calculations'!$D$20-'Weather Data'!G3702,0),MAX('DDD Model Calculations'!$D$20-AVERAGE('Weather Data'!G3701,'Weather Data'!G3703),0))</f>
        <v>28.80000019073486</v>
      </c>
      <c r="L3702" s="2">
        <f t="shared" si="285"/>
        <v>45340</v>
      </c>
      <c r="M3702">
        <f t="shared" si="286"/>
        <v>37209.000002868474</v>
      </c>
      <c r="N3702">
        <f t="shared" si="287"/>
        <v>39077.899988017976</v>
      </c>
      <c r="O3702">
        <f t="shared" si="288"/>
        <v>45106.000007942319</v>
      </c>
      <c r="P3702">
        <f t="shared" si="289"/>
        <v>55868.25000937283</v>
      </c>
    </row>
    <row r="3703" spans="1:16" x14ac:dyDescent="0.4">
      <c r="A3703" s="1">
        <v>2024</v>
      </c>
      <c r="B3703" s="1">
        <v>2</v>
      </c>
      <c r="C3703" s="1">
        <v>19</v>
      </c>
      <c r="D3703" s="1">
        <v>-6.6999998092651367</v>
      </c>
      <c r="E3703" s="1">
        <v>-6.6999998092651367</v>
      </c>
      <c r="F3703" s="1">
        <v>-13</v>
      </c>
      <c r="G3703" s="1">
        <v>-13.89999961853027</v>
      </c>
      <c r="H3703">
        <f>IF(D3703&lt;&gt;"",MAX('DDD Model Calculations'!$D$20-'Weather Data'!D3703,0),MAX('DDD Model Calculations'!$D$20-AVERAGE('Weather Data'!D3702,'Weather Data'!D3704),0))</f>
        <v>24.699999809265137</v>
      </c>
      <c r="I3703">
        <f>IF(E3703&lt;&gt;"",MAX('DDD Model Calculations'!$D$20-'Weather Data'!E3703,0),MAX('DDD Model Calculations'!$D$20-AVERAGE('Weather Data'!E3702,'Weather Data'!E3704),0))</f>
        <v>24.699999809265137</v>
      </c>
      <c r="J3703">
        <f>IF(F3703&lt;&gt;"",MAX('DDD Model Calculations'!$D$20-'Weather Data'!F3703,0),MAX('DDD Model Calculations'!$D$20-AVERAGE('Weather Data'!F3702,'Weather Data'!F3704),0))</f>
        <v>31</v>
      </c>
      <c r="K3703">
        <f>IF(G3703&lt;&gt;"",MAX('DDD Model Calculations'!$D$20-'Weather Data'!G3703,0),MAX('DDD Model Calculations'!$D$20-AVERAGE('Weather Data'!G3702,'Weather Data'!G3704),0))</f>
        <v>31.89999961853027</v>
      </c>
      <c r="L3703" s="2">
        <f t="shared" si="285"/>
        <v>45341</v>
      </c>
      <c r="M3703">
        <f t="shared" si="286"/>
        <v>37233.700002677739</v>
      </c>
      <c r="N3703">
        <f t="shared" si="287"/>
        <v>39102.599987827241</v>
      </c>
      <c r="O3703">
        <f t="shared" si="288"/>
        <v>45137.000007942319</v>
      </c>
      <c r="P3703">
        <f t="shared" si="289"/>
        <v>55900.150008991361</v>
      </c>
    </row>
    <row r="3704" spans="1:16" x14ac:dyDescent="0.4">
      <c r="A3704" s="1">
        <v>2024</v>
      </c>
      <c r="B3704" s="1">
        <v>2</v>
      </c>
      <c r="C3704" s="1">
        <v>20</v>
      </c>
      <c r="D3704" s="1">
        <v>-2.7000000476837158</v>
      </c>
      <c r="E3704" s="1">
        <v>-1.200000047683716</v>
      </c>
      <c r="F3704" s="1">
        <v>-10.10000038146973</v>
      </c>
      <c r="G3704" s="1">
        <v>-3</v>
      </c>
      <c r="H3704">
        <f>IF(D3704&lt;&gt;"",MAX('DDD Model Calculations'!$D$20-'Weather Data'!D3704,0),MAX('DDD Model Calculations'!$D$20-AVERAGE('Weather Data'!D3703,'Weather Data'!D3705),0))</f>
        <v>20.700000047683716</v>
      </c>
      <c r="I3704">
        <f>IF(E3704&lt;&gt;"",MAX('DDD Model Calculations'!$D$20-'Weather Data'!E3704,0),MAX('DDD Model Calculations'!$D$20-AVERAGE('Weather Data'!E3703,'Weather Data'!E3705),0))</f>
        <v>19.200000047683716</v>
      </c>
      <c r="J3704">
        <f>IF(F3704&lt;&gt;"",MAX('DDD Model Calculations'!$D$20-'Weather Data'!F3704,0),MAX('DDD Model Calculations'!$D$20-AVERAGE('Weather Data'!F3703,'Weather Data'!F3705),0))</f>
        <v>28.10000038146973</v>
      </c>
      <c r="K3704">
        <f>IF(G3704&lt;&gt;"",MAX('DDD Model Calculations'!$D$20-'Weather Data'!G3704,0),MAX('DDD Model Calculations'!$D$20-AVERAGE('Weather Data'!G3703,'Weather Data'!G3705),0))</f>
        <v>21</v>
      </c>
      <c r="L3704" s="2">
        <f t="shared" si="285"/>
        <v>45342</v>
      </c>
      <c r="M3704">
        <f t="shared" si="286"/>
        <v>37254.400002725422</v>
      </c>
      <c r="N3704">
        <f t="shared" si="287"/>
        <v>39121.799987874925</v>
      </c>
      <c r="O3704">
        <f t="shared" si="288"/>
        <v>45165.100008323789</v>
      </c>
      <c r="P3704">
        <f t="shared" si="289"/>
        <v>55921.150008991361</v>
      </c>
    </row>
    <row r="3705" spans="1:16" x14ac:dyDescent="0.4">
      <c r="A3705" s="1">
        <v>2024</v>
      </c>
      <c r="B3705" s="1">
        <v>2</v>
      </c>
      <c r="C3705" s="1">
        <v>21</v>
      </c>
      <c r="D3705" s="1">
        <v>3.5999999046325679</v>
      </c>
      <c r="E3705" s="1">
        <v>3.4000000953674321</v>
      </c>
      <c r="F3705" s="1">
        <v>-4.6999998092651367</v>
      </c>
      <c r="G3705" s="1">
        <v>-2.0999999046325679</v>
      </c>
      <c r="H3705">
        <f>IF(D3705&lt;&gt;"",MAX('DDD Model Calculations'!$D$20-'Weather Data'!D3705,0),MAX('DDD Model Calculations'!$D$20-AVERAGE('Weather Data'!D3704,'Weather Data'!D3706),0))</f>
        <v>14.400000095367432</v>
      </c>
      <c r="I3705">
        <f>IF(E3705&lt;&gt;"",MAX('DDD Model Calculations'!$D$20-'Weather Data'!E3705,0),MAX('DDD Model Calculations'!$D$20-AVERAGE('Weather Data'!E3704,'Weather Data'!E3706),0))</f>
        <v>14.599999904632568</v>
      </c>
      <c r="J3705">
        <f>IF(F3705&lt;&gt;"",MAX('DDD Model Calculations'!$D$20-'Weather Data'!F3705,0),MAX('DDD Model Calculations'!$D$20-AVERAGE('Weather Data'!F3704,'Weather Data'!F3706),0))</f>
        <v>22.699999809265137</v>
      </c>
      <c r="K3705">
        <f>IF(G3705&lt;&gt;"",MAX('DDD Model Calculations'!$D$20-'Weather Data'!G3705,0),MAX('DDD Model Calculations'!$D$20-AVERAGE('Weather Data'!G3704,'Weather Data'!G3706),0))</f>
        <v>20.099999904632568</v>
      </c>
      <c r="L3705" s="2">
        <f t="shared" si="285"/>
        <v>45343</v>
      </c>
      <c r="M3705">
        <f t="shared" si="286"/>
        <v>37268.80000282079</v>
      </c>
      <c r="N3705">
        <f t="shared" si="287"/>
        <v>39136.399987779558</v>
      </c>
      <c r="O3705">
        <f t="shared" si="288"/>
        <v>45187.800008133054</v>
      </c>
      <c r="P3705">
        <f t="shared" si="289"/>
        <v>55941.250008895993</v>
      </c>
    </row>
    <row r="3706" spans="1:16" x14ac:dyDescent="0.4">
      <c r="A3706" s="1">
        <v>2024</v>
      </c>
      <c r="B3706" s="1">
        <v>2</v>
      </c>
      <c r="C3706" s="1">
        <v>22</v>
      </c>
      <c r="D3706" s="1">
        <v>5.6999998092651367</v>
      </c>
      <c r="E3706" s="1">
        <v>4.3000001907348633</v>
      </c>
      <c r="F3706" s="1">
        <v>3.9000000953674321</v>
      </c>
      <c r="G3706" s="1">
        <v>-0.20000000298023221</v>
      </c>
      <c r="H3706">
        <f>IF(D3706&lt;&gt;"",MAX('DDD Model Calculations'!$D$20-'Weather Data'!D3706,0),MAX('DDD Model Calculations'!$D$20-AVERAGE('Weather Data'!D3705,'Weather Data'!D3707),0))</f>
        <v>12.300000190734863</v>
      </c>
      <c r="I3706">
        <f>IF(E3706&lt;&gt;"",MAX('DDD Model Calculations'!$D$20-'Weather Data'!E3706,0),MAX('DDD Model Calculations'!$D$20-AVERAGE('Weather Data'!E3705,'Weather Data'!E3707),0))</f>
        <v>13.699999809265137</v>
      </c>
      <c r="J3706">
        <f>IF(F3706&lt;&gt;"",MAX('DDD Model Calculations'!$D$20-'Weather Data'!F3706,0),MAX('DDD Model Calculations'!$D$20-AVERAGE('Weather Data'!F3705,'Weather Data'!F3707),0))</f>
        <v>14.099999904632568</v>
      </c>
      <c r="K3706">
        <f>IF(G3706&lt;&gt;"",MAX('DDD Model Calculations'!$D$20-'Weather Data'!G3706,0),MAX('DDD Model Calculations'!$D$20-AVERAGE('Weather Data'!G3705,'Weather Data'!G3707),0))</f>
        <v>18.200000002980232</v>
      </c>
      <c r="L3706" s="2">
        <f t="shared" si="285"/>
        <v>45344</v>
      </c>
      <c r="M3706">
        <f t="shared" si="286"/>
        <v>37281.100003011525</v>
      </c>
      <c r="N3706">
        <f t="shared" si="287"/>
        <v>39150.099987588823</v>
      </c>
      <c r="O3706">
        <f t="shared" si="288"/>
        <v>45201.900008037686</v>
      </c>
      <c r="P3706">
        <f t="shared" si="289"/>
        <v>55959.450008898973</v>
      </c>
    </row>
    <row r="3707" spans="1:16" x14ac:dyDescent="0.4">
      <c r="A3707" s="1">
        <v>2024</v>
      </c>
      <c r="B3707" s="1">
        <v>2</v>
      </c>
      <c r="C3707" s="1">
        <v>23</v>
      </c>
      <c r="D3707" s="1">
        <v>1.299999952316284</v>
      </c>
      <c r="E3707" s="1">
        <v>-0.10000000149011611</v>
      </c>
      <c r="F3707" s="1">
        <v>-4.5</v>
      </c>
      <c r="G3707" s="1">
        <v>-12.5</v>
      </c>
      <c r="H3707">
        <f>IF(D3707&lt;&gt;"",MAX('DDD Model Calculations'!$D$20-'Weather Data'!D3707,0),MAX('DDD Model Calculations'!$D$20-AVERAGE('Weather Data'!D3706,'Weather Data'!D3708),0))</f>
        <v>16.700000047683716</v>
      </c>
      <c r="I3707">
        <f>IF(E3707&lt;&gt;"",MAX('DDD Model Calculations'!$D$20-'Weather Data'!E3707,0),MAX('DDD Model Calculations'!$D$20-AVERAGE('Weather Data'!E3706,'Weather Data'!E3708),0))</f>
        <v>18.100000001490116</v>
      </c>
      <c r="J3707">
        <f>IF(F3707&lt;&gt;"",MAX('DDD Model Calculations'!$D$20-'Weather Data'!F3707,0),MAX('DDD Model Calculations'!$D$20-AVERAGE('Weather Data'!F3706,'Weather Data'!F3708),0))</f>
        <v>22.5</v>
      </c>
      <c r="K3707">
        <f>IF(G3707&lt;&gt;"",MAX('DDD Model Calculations'!$D$20-'Weather Data'!G3707,0),MAX('DDD Model Calculations'!$D$20-AVERAGE('Weather Data'!G3706,'Weather Data'!G3708),0))</f>
        <v>30.5</v>
      </c>
      <c r="L3707" s="2">
        <f t="shared" si="285"/>
        <v>45345</v>
      </c>
      <c r="M3707">
        <f t="shared" si="286"/>
        <v>37297.800003059208</v>
      </c>
      <c r="N3707">
        <f t="shared" si="287"/>
        <v>39168.199987590313</v>
      </c>
      <c r="O3707">
        <f t="shared" si="288"/>
        <v>45224.400008037686</v>
      </c>
      <c r="P3707">
        <f t="shared" si="289"/>
        <v>55989.950008898973</v>
      </c>
    </row>
    <row r="3708" spans="1:16" x14ac:dyDescent="0.4">
      <c r="A3708" s="1">
        <v>2024</v>
      </c>
      <c r="B3708" s="1">
        <v>2</v>
      </c>
      <c r="C3708" s="1">
        <v>24</v>
      </c>
      <c r="D3708" s="1">
        <v>-8.5</v>
      </c>
      <c r="E3708" s="1">
        <v>-7.0999999046325684</v>
      </c>
      <c r="F3708" s="1">
        <v>-13.30000019073486</v>
      </c>
      <c r="G3708" s="1">
        <v>-9</v>
      </c>
      <c r="H3708">
        <f>IF(D3708&lt;&gt;"",MAX('DDD Model Calculations'!$D$20-'Weather Data'!D3708,0),MAX('DDD Model Calculations'!$D$20-AVERAGE('Weather Data'!D3707,'Weather Data'!D3709),0))</f>
        <v>26.5</v>
      </c>
      <c r="I3708">
        <f>IF(E3708&lt;&gt;"",MAX('DDD Model Calculations'!$D$20-'Weather Data'!E3708,0),MAX('DDD Model Calculations'!$D$20-AVERAGE('Weather Data'!E3707,'Weather Data'!E3709),0))</f>
        <v>25.099999904632568</v>
      </c>
      <c r="J3708">
        <f>IF(F3708&lt;&gt;"",MAX('DDD Model Calculations'!$D$20-'Weather Data'!F3708,0),MAX('DDD Model Calculations'!$D$20-AVERAGE('Weather Data'!F3707,'Weather Data'!F3709),0))</f>
        <v>31.30000019073486</v>
      </c>
      <c r="K3708">
        <f>IF(G3708&lt;&gt;"",MAX('DDD Model Calculations'!$D$20-'Weather Data'!G3708,0),MAX('DDD Model Calculations'!$D$20-AVERAGE('Weather Data'!G3707,'Weather Data'!G3709),0))</f>
        <v>27</v>
      </c>
      <c r="L3708" s="2">
        <f t="shared" si="285"/>
        <v>45346</v>
      </c>
      <c r="M3708">
        <f t="shared" si="286"/>
        <v>37324.300003059208</v>
      </c>
      <c r="N3708">
        <f t="shared" si="287"/>
        <v>39193.299987494946</v>
      </c>
      <c r="O3708">
        <f t="shared" si="288"/>
        <v>45255.700008228421</v>
      </c>
      <c r="P3708">
        <f t="shared" si="289"/>
        <v>56016.950008898973</v>
      </c>
    </row>
    <row r="3709" spans="1:16" x14ac:dyDescent="0.4">
      <c r="A3709" s="1">
        <v>2024</v>
      </c>
      <c r="B3709" s="1">
        <v>2</v>
      </c>
      <c r="C3709" s="1">
        <v>25</v>
      </c>
      <c r="D3709" s="1">
        <v>-0.60000002384185791</v>
      </c>
      <c r="E3709" s="1">
        <v>-0.5</v>
      </c>
      <c r="F3709" s="1">
        <v>-6.5999999046325684</v>
      </c>
      <c r="G3709" s="1">
        <v>-0.80000001192092896</v>
      </c>
      <c r="H3709">
        <f>IF(D3709&lt;&gt;"",MAX('DDD Model Calculations'!$D$20-'Weather Data'!D3709,0),MAX('DDD Model Calculations'!$D$20-AVERAGE('Weather Data'!D3708,'Weather Data'!D3710),0))</f>
        <v>18.600000023841858</v>
      </c>
      <c r="I3709">
        <f>IF(E3709&lt;&gt;"",MAX('DDD Model Calculations'!$D$20-'Weather Data'!E3709,0),MAX('DDD Model Calculations'!$D$20-AVERAGE('Weather Data'!E3708,'Weather Data'!E3710),0))</f>
        <v>18.5</v>
      </c>
      <c r="J3709">
        <f>IF(F3709&lt;&gt;"",MAX('DDD Model Calculations'!$D$20-'Weather Data'!F3709,0),MAX('DDD Model Calculations'!$D$20-AVERAGE('Weather Data'!F3708,'Weather Data'!F3710),0))</f>
        <v>24.599999904632568</v>
      </c>
      <c r="K3709">
        <f>IF(G3709&lt;&gt;"",MAX('DDD Model Calculations'!$D$20-'Weather Data'!G3709,0),MAX('DDD Model Calculations'!$D$20-AVERAGE('Weather Data'!G3708,'Weather Data'!G3710),0))</f>
        <v>18.800000011920929</v>
      </c>
      <c r="L3709" s="2">
        <f t="shared" si="285"/>
        <v>45347</v>
      </c>
      <c r="M3709">
        <f t="shared" si="286"/>
        <v>37342.90000308305</v>
      </c>
      <c r="N3709">
        <f t="shared" si="287"/>
        <v>39211.799987494946</v>
      </c>
      <c r="O3709">
        <f t="shared" si="288"/>
        <v>45280.300008133054</v>
      </c>
      <c r="P3709">
        <f t="shared" si="289"/>
        <v>56035.750008910894</v>
      </c>
    </row>
    <row r="3710" spans="1:16" x14ac:dyDescent="0.4">
      <c r="A3710" s="1">
        <v>2024</v>
      </c>
      <c r="B3710" s="1">
        <v>2</v>
      </c>
      <c r="C3710" s="1">
        <v>26</v>
      </c>
      <c r="D3710" s="1">
        <v>3.7999999523162842</v>
      </c>
      <c r="E3710" s="1">
        <v>4.5999999046325684</v>
      </c>
      <c r="F3710" s="1">
        <v>1</v>
      </c>
      <c r="G3710" s="1">
        <v>-4.5</v>
      </c>
      <c r="H3710">
        <f>IF(D3710&lt;&gt;"",MAX('DDD Model Calculations'!$D$20-'Weather Data'!D3710,0),MAX('DDD Model Calculations'!$D$20-AVERAGE('Weather Data'!D3709,'Weather Data'!D3711),0))</f>
        <v>14.200000047683716</v>
      </c>
      <c r="I3710">
        <f>IF(E3710&lt;&gt;"",MAX('DDD Model Calculations'!$D$20-'Weather Data'!E3710,0),MAX('DDD Model Calculations'!$D$20-AVERAGE('Weather Data'!E3709,'Weather Data'!E3711),0))</f>
        <v>13.400000095367432</v>
      </c>
      <c r="J3710">
        <f>IF(F3710&lt;&gt;"",MAX('DDD Model Calculations'!$D$20-'Weather Data'!F3710,0),MAX('DDD Model Calculations'!$D$20-AVERAGE('Weather Data'!F3709,'Weather Data'!F3711),0))</f>
        <v>17</v>
      </c>
      <c r="K3710">
        <f>IF(G3710&lt;&gt;"",MAX('DDD Model Calculations'!$D$20-'Weather Data'!G3710,0),MAX('DDD Model Calculations'!$D$20-AVERAGE('Weather Data'!G3709,'Weather Data'!G3711),0))</f>
        <v>22.5</v>
      </c>
      <c r="L3710" s="2">
        <f t="shared" si="285"/>
        <v>45348</v>
      </c>
      <c r="M3710">
        <f t="shared" si="286"/>
        <v>37357.100003130734</v>
      </c>
      <c r="N3710">
        <f t="shared" si="287"/>
        <v>39225.199987590313</v>
      </c>
      <c r="O3710">
        <f t="shared" si="288"/>
        <v>45297.300008133054</v>
      </c>
      <c r="P3710">
        <f t="shared" si="289"/>
        <v>56058.250008910894</v>
      </c>
    </row>
    <row r="3711" spans="1:16" x14ac:dyDescent="0.4">
      <c r="A3711" s="1">
        <v>2024</v>
      </c>
      <c r="B3711" s="1">
        <v>2</v>
      </c>
      <c r="C3711" s="1">
        <v>27</v>
      </c>
      <c r="D3711" s="1">
        <v>4.9000000953674316</v>
      </c>
      <c r="E3711" s="1">
        <v>7.0999999046325684</v>
      </c>
      <c r="F3711" s="1">
        <v>4.6999998092651367</v>
      </c>
      <c r="G3711" s="1">
        <v>-8.6000003814697266</v>
      </c>
      <c r="H3711">
        <f>IF(D3711&lt;&gt;"",MAX('DDD Model Calculations'!$D$20-'Weather Data'!D3711,0),MAX('DDD Model Calculations'!$D$20-AVERAGE('Weather Data'!D3710,'Weather Data'!D3712),0))</f>
        <v>13.099999904632568</v>
      </c>
      <c r="I3711">
        <f>IF(E3711&lt;&gt;"",MAX('DDD Model Calculations'!$D$20-'Weather Data'!E3711,0),MAX('DDD Model Calculations'!$D$20-AVERAGE('Weather Data'!E3710,'Weather Data'!E3712),0))</f>
        <v>10.900000095367432</v>
      </c>
      <c r="J3711">
        <f>IF(F3711&lt;&gt;"",MAX('DDD Model Calculations'!$D$20-'Weather Data'!F3711,0),MAX('DDD Model Calculations'!$D$20-AVERAGE('Weather Data'!F3710,'Weather Data'!F3712),0))</f>
        <v>13.300000190734863</v>
      </c>
      <c r="K3711">
        <f>IF(G3711&lt;&gt;"",MAX('DDD Model Calculations'!$D$20-'Weather Data'!G3711,0),MAX('DDD Model Calculations'!$D$20-AVERAGE('Weather Data'!G3710,'Weather Data'!G3712),0))</f>
        <v>26.600000381469727</v>
      </c>
      <c r="L3711" s="2">
        <f t="shared" si="285"/>
        <v>45349</v>
      </c>
      <c r="M3711">
        <f t="shared" si="286"/>
        <v>37370.200003035367</v>
      </c>
      <c r="N3711">
        <f t="shared" si="287"/>
        <v>39236.09998768568</v>
      </c>
      <c r="O3711">
        <f t="shared" si="288"/>
        <v>45310.600008323789</v>
      </c>
      <c r="P3711">
        <f t="shared" si="289"/>
        <v>56084.850009292364</v>
      </c>
    </row>
    <row r="3712" spans="1:16" x14ac:dyDescent="0.4">
      <c r="A3712" s="1">
        <v>2024</v>
      </c>
      <c r="B3712" s="1">
        <v>2</v>
      </c>
      <c r="C3712" s="1">
        <v>28</v>
      </c>
      <c r="D3712" s="1">
        <v>5.4000000953674316</v>
      </c>
      <c r="E3712" s="1">
        <v>4.0999999046325684</v>
      </c>
      <c r="F3712" s="1">
        <v>1.3999999761581421</v>
      </c>
      <c r="G3712" s="1">
        <v>-16.10000038146973</v>
      </c>
      <c r="H3712">
        <f>IF(D3712&lt;&gt;"",MAX('DDD Model Calculations'!$D$20-'Weather Data'!D3712,0),MAX('DDD Model Calculations'!$D$20-AVERAGE('Weather Data'!D3711,'Weather Data'!D3713),0))</f>
        <v>12.599999904632568</v>
      </c>
      <c r="I3712">
        <f>IF(E3712&lt;&gt;"",MAX('DDD Model Calculations'!$D$20-'Weather Data'!E3712,0),MAX('DDD Model Calculations'!$D$20-AVERAGE('Weather Data'!E3711,'Weather Data'!E3713),0))</f>
        <v>13.900000095367432</v>
      </c>
      <c r="J3712">
        <f>IF(F3712&lt;&gt;"",MAX('DDD Model Calculations'!$D$20-'Weather Data'!F3712,0),MAX('DDD Model Calculations'!$D$20-AVERAGE('Weather Data'!F3711,'Weather Data'!F3713),0))</f>
        <v>16.600000023841858</v>
      </c>
      <c r="K3712">
        <f>IF(G3712&lt;&gt;"",MAX('DDD Model Calculations'!$D$20-'Weather Data'!G3712,0),MAX('DDD Model Calculations'!$D$20-AVERAGE('Weather Data'!G3711,'Weather Data'!G3713),0))</f>
        <v>34.100000381469727</v>
      </c>
      <c r="L3712" s="2">
        <f t="shared" si="285"/>
        <v>45350</v>
      </c>
      <c r="M3712">
        <f t="shared" si="286"/>
        <v>37382.800002939999</v>
      </c>
      <c r="N3712">
        <f t="shared" si="287"/>
        <v>39249.999987781048</v>
      </c>
      <c r="O3712">
        <f t="shared" si="288"/>
        <v>45327.200008347631</v>
      </c>
      <c r="P3712">
        <f t="shared" si="289"/>
        <v>56118.950009673834</v>
      </c>
    </row>
    <row r="3713" spans="1:16" x14ac:dyDescent="0.4">
      <c r="A3713" s="1">
        <v>2024</v>
      </c>
      <c r="B3713" s="1">
        <v>2</v>
      </c>
      <c r="C3713" s="1">
        <v>29</v>
      </c>
      <c r="D3713" s="1">
        <v>-4.6999998092651367</v>
      </c>
      <c r="E3713" s="1">
        <v>-5</v>
      </c>
      <c r="F3713" s="1">
        <v>-10.80000019073486</v>
      </c>
      <c r="G3713" s="1">
        <v>-14.89999961853027</v>
      </c>
      <c r="H3713">
        <f>IF(D3713&lt;&gt;"",MAX('DDD Model Calculations'!$D$20-'Weather Data'!D3713,0),MAX('DDD Model Calculations'!$D$20-AVERAGE('Weather Data'!D3712,'Weather Data'!D3714),0))</f>
        <v>22.699999809265137</v>
      </c>
      <c r="I3713">
        <f>IF(E3713&lt;&gt;"",MAX('DDD Model Calculations'!$D$20-'Weather Data'!E3713,0),MAX('DDD Model Calculations'!$D$20-AVERAGE('Weather Data'!E3712,'Weather Data'!E3714),0))</f>
        <v>23</v>
      </c>
      <c r="J3713">
        <f>IF(F3713&lt;&gt;"",MAX('DDD Model Calculations'!$D$20-'Weather Data'!F3713,0),MAX('DDD Model Calculations'!$D$20-AVERAGE('Weather Data'!F3712,'Weather Data'!F3714),0))</f>
        <v>28.80000019073486</v>
      </c>
      <c r="K3713">
        <f>IF(G3713&lt;&gt;"",MAX('DDD Model Calculations'!$D$20-'Weather Data'!G3713,0),MAX('DDD Model Calculations'!$D$20-AVERAGE('Weather Data'!G3712,'Weather Data'!G3714),0))</f>
        <v>32.899999618530273</v>
      </c>
      <c r="L3713" s="2">
        <f t="shared" si="285"/>
        <v>45351</v>
      </c>
      <c r="M3713">
        <f t="shared" si="286"/>
        <v>37405.500002749264</v>
      </c>
      <c r="N3713">
        <f t="shared" si="287"/>
        <v>39272.999987781048</v>
      </c>
      <c r="O3713">
        <f t="shared" si="288"/>
        <v>45356.000008538365</v>
      </c>
      <c r="P3713">
        <f t="shared" si="289"/>
        <v>56151.850009292364</v>
      </c>
    </row>
    <row r="3714" spans="1:16" x14ac:dyDescent="0.4">
      <c r="A3714" s="1">
        <v>2024</v>
      </c>
      <c r="B3714" s="1">
        <v>3</v>
      </c>
      <c r="C3714" s="1">
        <v>1</v>
      </c>
      <c r="D3714" s="1">
        <v>2.5</v>
      </c>
      <c r="E3714" s="1">
        <v>1.8999999761581421</v>
      </c>
      <c r="F3714" s="1">
        <v>-3.2000000476837158</v>
      </c>
      <c r="G3714" s="1">
        <v>-2.2999999523162842</v>
      </c>
      <c r="H3714">
        <f>IF(D3714&lt;&gt;"",MAX('DDD Model Calculations'!$D$20-'Weather Data'!D3714,0),MAX('DDD Model Calculations'!$D$20-AVERAGE('Weather Data'!D3713,'Weather Data'!D3715),0))</f>
        <v>15.5</v>
      </c>
      <c r="I3714">
        <f>IF(E3714&lt;&gt;"",MAX('DDD Model Calculations'!$D$20-'Weather Data'!E3714,0),MAX('DDD Model Calculations'!$D$20-AVERAGE('Weather Data'!E3713,'Weather Data'!E3715),0))</f>
        <v>16.100000023841858</v>
      </c>
      <c r="J3714">
        <f>IF(F3714&lt;&gt;"",MAX('DDD Model Calculations'!$D$20-'Weather Data'!F3714,0),MAX('DDD Model Calculations'!$D$20-AVERAGE('Weather Data'!F3713,'Weather Data'!F3715),0))</f>
        <v>21.200000047683716</v>
      </c>
      <c r="K3714">
        <f>IF(G3714&lt;&gt;"",MAX('DDD Model Calculations'!$D$20-'Weather Data'!G3714,0),MAX('DDD Model Calculations'!$D$20-AVERAGE('Weather Data'!G3713,'Weather Data'!G3715),0))</f>
        <v>20.299999952316284</v>
      </c>
      <c r="L3714" s="2">
        <f t="shared" ref="L3714:L3777" si="290">DATE(A3714,B3714,C3714)</f>
        <v>45352</v>
      </c>
      <c r="M3714">
        <f t="shared" si="286"/>
        <v>37421.000002749264</v>
      </c>
      <c r="N3714">
        <f t="shared" si="287"/>
        <v>39289.09998780489</v>
      </c>
      <c r="O3714">
        <f t="shared" si="288"/>
        <v>45377.200008586049</v>
      </c>
      <c r="P3714">
        <f t="shared" si="289"/>
        <v>56172.15000924468</v>
      </c>
    </row>
    <row r="3715" spans="1:16" x14ac:dyDescent="0.4">
      <c r="A3715" s="1">
        <v>2024</v>
      </c>
      <c r="B3715" s="1">
        <v>3</v>
      </c>
      <c r="C3715" s="1">
        <v>2</v>
      </c>
      <c r="D3715" s="1">
        <v>5.5</v>
      </c>
      <c r="E3715" s="1">
        <v>5.0999999046325684</v>
      </c>
      <c r="F3715" s="1">
        <v>1</v>
      </c>
      <c r="G3715" s="1">
        <v>1.799999952316284</v>
      </c>
      <c r="H3715">
        <f>IF(D3715&lt;&gt;"",MAX('DDD Model Calculations'!$D$20-'Weather Data'!D3715,0),MAX('DDD Model Calculations'!$D$20-AVERAGE('Weather Data'!D3714,'Weather Data'!D3716),0))</f>
        <v>12.5</v>
      </c>
      <c r="I3715">
        <f>IF(E3715&lt;&gt;"",MAX('DDD Model Calculations'!$D$20-'Weather Data'!E3715,0),MAX('DDD Model Calculations'!$D$20-AVERAGE('Weather Data'!E3714,'Weather Data'!E3716),0))</f>
        <v>12.900000095367432</v>
      </c>
      <c r="J3715">
        <f>IF(F3715&lt;&gt;"",MAX('DDD Model Calculations'!$D$20-'Weather Data'!F3715,0),MAX('DDD Model Calculations'!$D$20-AVERAGE('Weather Data'!F3714,'Weather Data'!F3716),0))</f>
        <v>17</v>
      </c>
      <c r="K3715">
        <f>IF(G3715&lt;&gt;"",MAX('DDD Model Calculations'!$D$20-'Weather Data'!G3715,0),MAX('DDD Model Calculations'!$D$20-AVERAGE('Weather Data'!G3714,'Weather Data'!G3716),0))</f>
        <v>16.200000047683716</v>
      </c>
      <c r="L3715" s="2">
        <f t="shared" si="290"/>
        <v>45353</v>
      </c>
      <c r="M3715">
        <f t="shared" ref="M3715:M3778" si="291">M3714+H3715</f>
        <v>37433.500002749264</v>
      </c>
      <c r="N3715">
        <f t="shared" ref="N3715:N3778" si="292">N3714+I3715</f>
        <v>39301.999987900257</v>
      </c>
      <c r="O3715">
        <f t="shared" ref="O3715:O3778" si="293">O3714+J3715</f>
        <v>45394.200008586049</v>
      </c>
      <c r="P3715">
        <f t="shared" ref="P3715:P3778" si="294">P3714+K3715</f>
        <v>56188.350009292364</v>
      </c>
    </row>
    <row r="3716" spans="1:16" x14ac:dyDescent="0.4">
      <c r="A3716" s="1">
        <v>2024</v>
      </c>
      <c r="B3716" s="1">
        <v>3</v>
      </c>
      <c r="C3716" s="1">
        <v>3</v>
      </c>
      <c r="D3716" s="1">
        <v>6.5999999046325684</v>
      </c>
      <c r="E3716" s="1">
        <v>4.8000001907348633</v>
      </c>
      <c r="F3716" s="1">
        <v>3.7999999523162842</v>
      </c>
      <c r="G3716" s="1">
        <v>3.0999999046325679</v>
      </c>
      <c r="H3716">
        <f>IF(D3716&lt;&gt;"",MAX('DDD Model Calculations'!$D$20-'Weather Data'!D3716,0),MAX('DDD Model Calculations'!$D$20-AVERAGE('Weather Data'!D3715,'Weather Data'!D3717),0))</f>
        <v>11.400000095367432</v>
      </c>
      <c r="I3716">
        <f>IF(E3716&lt;&gt;"",MAX('DDD Model Calculations'!$D$20-'Weather Data'!E3716,0),MAX('DDD Model Calculations'!$D$20-AVERAGE('Weather Data'!E3715,'Weather Data'!E3717),0))</f>
        <v>13.199999809265137</v>
      </c>
      <c r="J3716">
        <f>IF(F3716&lt;&gt;"",MAX('DDD Model Calculations'!$D$20-'Weather Data'!F3716,0),MAX('DDD Model Calculations'!$D$20-AVERAGE('Weather Data'!F3715,'Weather Data'!F3717),0))</f>
        <v>14.200000047683716</v>
      </c>
      <c r="K3716">
        <f>IF(G3716&lt;&gt;"",MAX('DDD Model Calculations'!$D$20-'Weather Data'!G3716,0),MAX('DDD Model Calculations'!$D$20-AVERAGE('Weather Data'!G3715,'Weather Data'!G3717),0))</f>
        <v>14.900000095367432</v>
      </c>
      <c r="L3716" s="2">
        <f t="shared" si="290"/>
        <v>45354</v>
      </c>
      <c r="M3716">
        <f t="shared" si="291"/>
        <v>37444.900002844632</v>
      </c>
      <c r="N3716">
        <f t="shared" si="292"/>
        <v>39315.199987709522</v>
      </c>
      <c r="O3716">
        <f t="shared" si="293"/>
        <v>45408.400008633733</v>
      </c>
      <c r="P3716">
        <f t="shared" si="294"/>
        <v>56203.250009387732</v>
      </c>
    </row>
    <row r="3717" spans="1:16" x14ac:dyDescent="0.4">
      <c r="A3717" s="1">
        <v>2024</v>
      </c>
      <c r="B3717" s="1">
        <v>3</v>
      </c>
      <c r="C3717" s="1">
        <v>4</v>
      </c>
      <c r="D3717" s="1">
        <v>10.10000038146973</v>
      </c>
      <c r="E3717" s="1">
        <v>11.5</v>
      </c>
      <c r="F3717" s="1">
        <v>6.5</v>
      </c>
      <c r="G3717" s="1">
        <v>3</v>
      </c>
      <c r="H3717">
        <f>IF(D3717&lt;&gt;"",MAX('DDD Model Calculations'!$D$20-'Weather Data'!D3717,0),MAX('DDD Model Calculations'!$D$20-AVERAGE('Weather Data'!D3716,'Weather Data'!D3718),0))</f>
        <v>7.8999996185302699</v>
      </c>
      <c r="I3717">
        <f>IF(E3717&lt;&gt;"",MAX('DDD Model Calculations'!$D$20-'Weather Data'!E3717,0),MAX('DDD Model Calculations'!$D$20-AVERAGE('Weather Data'!E3716,'Weather Data'!E3718),0))</f>
        <v>6.5</v>
      </c>
      <c r="J3717">
        <f>IF(F3717&lt;&gt;"",MAX('DDD Model Calculations'!$D$20-'Weather Data'!F3717,0),MAX('DDD Model Calculations'!$D$20-AVERAGE('Weather Data'!F3716,'Weather Data'!F3718),0))</f>
        <v>11.5</v>
      </c>
      <c r="K3717">
        <f>IF(G3717&lt;&gt;"",MAX('DDD Model Calculations'!$D$20-'Weather Data'!G3717,0),MAX('DDD Model Calculations'!$D$20-AVERAGE('Weather Data'!G3716,'Weather Data'!G3718),0))</f>
        <v>15</v>
      </c>
      <c r="L3717" s="2">
        <f t="shared" si="290"/>
        <v>45355</v>
      </c>
      <c r="M3717">
        <f t="shared" si="291"/>
        <v>37452.800002463162</v>
      </c>
      <c r="N3717">
        <f t="shared" si="292"/>
        <v>39321.699987709522</v>
      </c>
      <c r="O3717">
        <f t="shared" si="293"/>
        <v>45419.900008633733</v>
      </c>
      <c r="P3717">
        <f t="shared" si="294"/>
        <v>56218.250009387732</v>
      </c>
    </row>
    <row r="3718" spans="1:16" x14ac:dyDescent="0.4">
      <c r="A3718" s="1">
        <v>2024</v>
      </c>
      <c r="B3718" s="1">
        <v>3</v>
      </c>
      <c r="C3718" s="1">
        <v>5</v>
      </c>
      <c r="D3718" s="1">
        <v>10.69999980926514</v>
      </c>
      <c r="E3718" s="1">
        <v>10</v>
      </c>
      <c r="F3718" s="1">
        <v>8.5</v>
      </c>
      <c r="G3718" s="1">
        <v>-0.89999997615814209</v>
      </c>
      <c r="H3718">
        <f>IF(D3718&lt;&gt;"",MAX('DDD Model Calculations'!$D$20-'Weather Data'!D3718,0),MAX('DDD Model Calculations'!$D$20-AVERAGE('Weather Data'!D3717,'Weather Data'!D3719),0))</f>
        <v>7.3000001907348597</v>
      </c>
      <c r="I3718">
        <f>IF(E3718&lt;&gt;"",MAX('DDD Model Calculations'!$D$20-'Weather Data'!E3718,0),MAX('DDD Model Calculations'!$D$20-AVERAGE('Weather Data'!E3717,'Weather Data'!E3719),0))</f>
        <v>8</v>
      </c>
      <c r="J3718">
        <f>IF(F3718&lt;&gt;"",MAX('DDD Model Calculations'!$D$20-'Weather Data'!F3718,0),MAX('DDD Model Calculations'!$D$20-AVERAGE('Weather Data'!F3717,'Weather Data'!F3719),0))</f>
        <v>9.5</v>
      </c>
      <c r="K3718">
        <f>IF(G3718&lt;&gt;"",MAX('DDD Model Calculations'!$D$20-'Weather Data'!G3718,0),MAX('DDD Model Calculations'!$D$20-AVERAGE('Weather Data'!G3717,'Weather Data'!G3719),0))</f>
        <v>18.899999976158142</v>
      </c>
      <c r="L3718" s="2">
        <f t="shared" si="290"/>
        <v>45356</v>
      </c>
      <c r="M3718">
        <f t="shared" si="291"/>
        <v>37460.100002653897</v>
      </c>
      <c r="N3718">
        <f t="shared" si="292"/>
        <v>39329.699987709522</v>
      </c>
      <c r="O3718">
        <f t="shared" si="293"/>
        <v>45429.400008633733</v>
      </c>
      <c r="P3718">
        <f t="shared" si="294"/>
        <v>56237.15000936389</v>
      </c>
    </row>
    <row r="3719" spans="1:16" x14ac:dyDescent="0.4">
      <c r="A3719" s="1">
        <v>2024</v>
      </c>
      <c r="B3719" s="1">
        <v>3</v>
      </c>
      <c r="C3719" s="1">
        <v>6</v>
      </c>
      <c r="D3719" s="1">
        <v>5.5999999046325684</v>
      </c>
      <c r="E3719" s="1">
        <v>7.0999999046325684</v>
      </c>
      <c r="F3719" s="1">
        <v>4.8000001907348633</v>
      </c>
      <c r="G3719" s="1">
        <v>-2.9000000953674321</v>
      </c>
      <c r="H3719">
        <f>IF(D3719&lt;&gt;"",MAX('DDD Model Calculations'!$D$20-'Weather Data'!D3719,0),MAX('DDD Model Calculations'!$D$20-AVERAGE('Weather Data'!D3718,'Weather Data'!D3720),0))</f>
        <v>12.400000095367432</v>
      </c>
      <c r="I3719">
        <f>IF(E3719&lt;&gt;"",MAX('DDD Model Calculations'!$D$20-'Weather Data'!E3719,0),MAX('DDD Model Calculations'!$D$20-AVERAGE('Weather Data'!E3718,'Weather Data'!E3720),0))</f>
        <v>10.900000095367432</v>
      </c>
      <c r="J3719">
        <f>IF(F3719&lt;&gt;"",MAX('DDD Model Calculations'!$D$20-'Weather Data'!F3719,0),MAX('DDD Model Calculations'!$D$20-AVERAGE('Weather Data'!F3718,'Weather Data'!F3720),0))</f>
        <v>13.199999809265137</v>
      </c>
      <c r="K3719">
        <f>IF(G3719&lt;&gt;"",MAX('DDD Model Calculations'!$D$20-'Weather Data'!G3719,0),MAX('DDD Model Calculations'!$D$20-AVERAGE('Weather Data'!G3718,'Weather Data'!G3720),0))</f>
        <v>20.900000095367432</v>
      </c>
      <c r="L3719" s="2">
        <f t="shared" si="290"/>
        <v>45357</v>
      </c>
      <c r="M3719">
        <f t="shared" si="291"/>
        <v>37472.500002749264</v>
      </c>
      <c r="N3719">
        <f t="shared" si="292"/>
        <v>39340.59998780489</v>
      </c>
      <c r="O3719">
        <f t="shared" si="293"/>
        <v>45442.600008442998</v>
      </c>
      <c r="P3719">
        <f t="shared" si="294"/>
        <v>56258.050009459257</v>
      </c>
    </row>
    <row r="3720" spans="1:16" x14ac:dyDescent="0.4">
      <c r="A3720" s="1">
        <v>2024</v>
      </c>
      <c r="B3720" s="1">
        <v>3</v>
      </c>
      <c r="C3720" s="1">
        <v>7</v>
      </c>
      <c r="D3720" s="1">
        <v>5.6999998092651367</v>
      </c>
      <c r="E3720" s="1">
        <v>6.8000001907348633</v>
      </c>
      <c r="F3720" s="1">
        <v>4.5</v>
      </c>
      <c r="G3720" s="1">
        <v>3.4000000953674321</v>
      </c>
      <c r="H3720">
        <f>IF(D3720&lt;&gt;"",MAX('DDD Model Calculations'!$D$20-'Weather Data'!D3720,0),MAX('DDD Model Calculations'!$D$20-AVERAGE('Weather Data'!D3719,'Weather Data'!D3721),0))</f>
        <v>12.300000190734863</v>
      </c>
      <c r="I3720">
        <f>IF(E3720&lt;&gt;"",MAX('DDD Model Calculations'!$D$20-'Weather Data'!E3720,0),MAX('DDD Model Calculations'!$D$20-AVERAGE('Weather Data'!E3719,'Weather Data'!E3721),0))</f>
        <v>11.199999809265137</v>
      </c>
      <c r="J3720">
        <f>IF(F3720&lt;&gt;"",MAX('DDD Model Calculations'!$D$20-'Weather Data'!F3720,0),MAX('DDD Model Calculations'!$D$20-AVERAGE('Weather Data'!F3719,'Weather Data'!F3721),0))</f>
        <v>13.5</v>
      </c>
      <c r="K3720">
        <f>IF(G3720&lt;&gt;"",MAX('DDD Model Calculations'!$D$20-'Weather Data'!G3720,0),MAX('DDD Model Calculations'!$D$20-AVERAGE('Weather Data'!G3719,'Weather Data'!G3721),0))</f>
        <v>14.599999904632568</v>
      </c>
      <c r="L3720" s="2">
        <f t="shared" si="290"/>
        <v>45358</v>
      </c>
      <c r="M3720">
        <f t="shared" si="291"/>
        <v>37484.800002939999</v>
      </c>
      <c r="N3720">
        <f t="shared" si="292"/>
        <v>39351.799987614155</v>
      </c>
      <c r="O3720">
        <f t="shared" si="293"/>
        <v>45456.100008442998</v>
      </c>
      <c r="P3720">
        <f t="shared" si="294"/>
        <v>56272.65000936389</v>
      </c>
    </row>
    <row r="3721" spans="1:16" x14ac:dyDescent="0.4">
      <c r="A3721" s="1">
        <v>2024</v>
      </c>
      <c r="B3721" s="1">
        <v>3</v>
      </c>
      <c r="C3721" s="1">
        <v>8</v>
      </c>
      <c r="D3721" s="1">
        <v>5.5999999046325684</v>
      </c>
      <c r="E3721" s="1">
        <v>8.8000001907348633</v>
      </c>
      <c r="F3721" s="1">
        <v>2.7999999523162842</v>
      </c>
      <c r="G3721" s="1">
        <v>-1.200000047683716</v>
      </c>
      <c r="H3721">
        <f>IF(D3721&lt;&gt;"",MAX('DDD Model Calculations'!$D$20-'Weather Data'!D3721,0),MAX('DDD Model Calculations'!$D$20-AVERAGE('Weather Data'!D3720,'Weather Data'!D3722),0))</f>
        <v>12.400000095367432</v>
      </c>
      <c r="I3721">
        <f>IF(E3721&lt;&gt;"",MAX('DDD Model Calculations'!$D$20-'Weather Data'!E3721,0),MAX('DDD Model Calculations'!$D$20-AVERAGE('Weather Data'!E3720,'Weather Data'!E3722),0))</f>
        <v>9.1999998092651367</v>
      </c>
      <c r="J3721">
        <f>IF(F3721&lt;&gt;"",MAX('DDD Model Calculations'!$D$20-'Weather Data'!F3721,0),MAX('DDD Model Calculations'!$D$20-AVERAGE('Weather Data'!F3720,'Weather Data'!F3722),0))</f>
        <v>15.200000047683716</v>
      </c>
      <c r="K3721">
        <f>IF(G3721&lt;&gt;"",MAX('DDD Model Calculations'!$D$20-'Weather Data'!G3721,0),MAX('DDD Model Calculations'!$D$20-AVERAGE('Weather Data'!G3720,'Weather Data'!G3722),0))</f>
        <v>19.200000047683716</v>
      </c>
      <c r="L3721" s="2">
        <f t="shared" si="290"/>
        <v>45359</v>
      </c>
      <c r="M3721">
        <f t="shared" si="291"/>
        <v>37497.200003035367</v>
      </c>
      <c r="N3721">
        <f t="shared" si="292"/>
        <v>39360.99998742342</v>
      </c>
      <c r="O3721">
        <f t="shared" si="293"/>
        <v>45471.300008490682</v>
      </c>
      <c r="P3721">
        <f t="shared" si="294"/>
        <v>56291.850009411573</v>
      </c>
    </row>
    <row r="3722" spans="1:16" x14ac:dyDescent="0.4">
      <c r="A3722" s="1">
        <v>2024</v>
      </c>
      <c r="B3722" s="1">
        <v>3</v>
      </c>
      <c r="C3722" s="1">
        <v>9</v>
      </c>
      <c r="D3722" s="1">
        <v>5.8000001907348633</v>
      </c>
      <c r="E3722" s="1">
        <v>5.0999999046325684</v>
      </c>
      <c r="F3722" s="1">
        <v>4.1999998092651367</v>
      </c>
      <c r="G3722" s="1">
        <v>-2.9000000953674321</v>
      </c>
      <c r="H3722">
        <f>IF(D3722&lt;&gt;"",MAX('DDD Model Calculations'!$D$20-'Weather Data'!D3722,0),MAX('DDD Model Calculations'!$D$20-AVERAGE('Weather Data'!D3721,'Weather Data'!D3723),0))</f>
        <v>12.199999809265137</v>
      </c>
      <c r="I3722">
        <f>IF(E3722&lt;&gt;"",MAX('DDD Model Calculations'!$D$20-'Weather Data'!E3722,0),MAX('DDD Model Calculations'!$D$20-AVERAGE('Weather Data'!E3721,'Weather Data'!E3723),0))</f>
        <v>12.900000095367432</v>
      </c>
      <c r="J3722">
        <f>IF(F3722&lt;&gt;"",MAX('DDD Model Calculations'!$D$20-'Weather Data'!F3722,0),MAX('DDD Model Calculations'!$D$20-AVERAGE('Weather Data'!F3721,'Weather Data'!F3723),0))</f>
        <v>13.800000190734863</v>
      </c>
      <c r="K3722">
        <f>IF(G3722&lt;&gt;"",MAX('DDD Model Calculations'!$D$20-'Weather Data'!G3722,0),MAX('DDD Model Calculations'!$D$20-AVERAGE('Weather Data'!G3721,'Weather Data'!G3723),0))</f>
        <v>20.900000095367432</v>
      </c>
      <c r="L3722" s="2">
        <f t="shared" si="290"/>
        <v>45360</v>
      </c>
      <c r="M3722">
        <f t="shared" si="291"/>
        <v>37509.400002844632</v>
      </c>
      <c r="N3722">
        <f t="shared" si="292"/>
        <v>39373.899987518787</v>
      </c>
      <c r="O3722">
        <f t="shared" si="293"/>
        <v>45485.100008681417</v>
      </c>
      <c r="P3722">
        <f t="shared" si="294"/>
        <v>56312.750009506941</v>
      </c>
    </row>
    <row r="3723" spans="1:16" x14ac:dyDescent="0.4">
      <c r="A3723" s="1">
        <v>2024</v>
      </c>
      <c r="B3723" s="1">
        <v>3</v>
      </c>
      <c r="C3723" s="1">
        <v>10</v>
      </c>
      <c r="D3723" s="1">
        <v>0.80000001192092896</v>
      </c>
      <c r="E3723" s="1">
        <v>-0.89999997615814209</v>
      </c>
      <c r="F3723" s="1">
        <v>-0.20000000298023221</v>
      </c>
      <c r="G3723" s="1">
        <v>-1.6000000238418579</v>
      </c>
      <c r="H3723">
        <f>IF(D3723&lt;&gt;"",MAX('DDD Model Calculations'!$D$20-'Weather Data'!D3723,0),MAX('DDD Model Calculations'!$D$20-AVERAGE('Weather Data'!D3722,'Weather Data'!D3724),0))</f>
        <v>17.199999988079071</v>
      </c>
      <c r="I3723">
        <f>IF(E3723&lt;&gt;"",MAX('DDD Model Calculations'!$D$20-'Weather Data'!E3723,0),MAX('DDD Model Calculations'!$D$20-AVERAGE('Weather Data'!E3722,'Weather Data'!E3724),0))</f>
        <v>18.899999976158142</v>
      </c>
      <c r="J3723">
        <f>IF(F3723&lt;&gt;"",MAX('DDD Model Calculations'!$D$20-'Weather Data'!F3723,0),MAX('DDD Model Calculations'!$D$20-AVERAGE('Weather Data'!F3722,'Weather Data'!F3724),0))</f>
        <v>18.200000002980232</v>
      </c>
      <c r="K3723">
        <f>IF(G3723&lt;&gt;"",MAX('DDD Model Calculations'!$D$20-'Weather Data'!G3723,0),MAX('DDD Model Calculations'!$D$20-AVERAGE('Weather Data'!G3722,'Weather Data'!G3724),0))</f>
        <v>19.600000023841858</v>
      </c>
      <c r="L3723" s="2">
        <f t="shared" si="290"/>
        <v>45361</v>
      </c>
      <c r="M3723">
        <f t="shared" si="291"/>
        <v>37526.600002832711</v>
      </c>
      <c r="N3723">
        <f t="shared" si="292"/>
        <v>39392.799987494946</v>
      </c>
      <c r="O3723">
        <f t="shared" si="293"/>
        <v>45503.300008684397</v>
      </c>
      <c r="P3723">
        <f t="shared" si="294"/>
        <v>56332.350009530783</v>
      </c>
    </row>
    <row r="3724" spans="1:16" x14ac:dyDescent="0.4">
      <c r="A3724" s="1">
        <v>2024</v>
      </c>
      <c r="B3724" s="1">
        <v>3</v>
      </c>
      <c r="C3724" s="1">
        <v>11</v>
      </c>
      <c r="D3724" s="1">
        <v>3.5</v>
      </c>
      <c r="E3724" s="1">
        <v>3</v>
      </c>
      <c r="F3724" s="1">
        <v>0.5</v>
      </c>
      <c r="G3724" s="1">
        <v>4.6999998092651367</v>
      </c>
      <c r="H3724">
        <f>IF(D3724&lt;&gt;"",MAX('DDD Model Calculations'!$D$20-'Weather Data'!D3724,0),MAX('DDD Model Calculations'!$D$20-AVERAGE('Weather Data'!D3723,'Weather Data'!D3725),0))</f>
        <v>14.5</v>
      </c>
      <c r="I3724">
        <f>IF(E3724&lt;&gt;"",MAX('DDD Model Calculations'!$D$20-'Weather Data'!E3724,0),MAX('DDD Model Calculations'!$D$20-AVERAGE('Weather Data'!E3723,'Weather Data'!E3725),0))</f>
        <v>15</v>
      </c>
      <c r="J3724">
        <f>IF(F3724&lt;&gt;"",MAX('DDD Model Calculations'!$D$20-'Weather Data'!F3724,0),MAX('DDD Model Calculations'!$D$20-AVERAGE('Weather Data'!F3723,'Weather Data'!F3725),0))</f>
        <v>17.5</v>
      </c>
      <c r="K3724">
        <f>IF(G3724&lt;&gt;"",MAX('DDD Model Calculations'!$D$20-'Weather Data'!G3724,0),MAX('DDD Model Calculations'!$D$20-AVERAGE('Weather Data'!G3723,'Weather Data'!G3725),0))</f>
        <v>13.300000190734863</v>
      </c>
      <c r="L3724" s="2">
        <f t="shared" si="290"/>
        <v>45362</v>
      </c>
      <c r="M3724">
        <f t="shared" si="291"/>
        <v>37541.100002832711</v>
      </c>
      <c r="N3724">
        <f t="shared" si="292"/>
        <v>39407.799987494946</v>
      </c>
      <c r="O3724">
        <f t="shared" si="293"/>
        <v>45520.800008684397</v>
      </c>
      <c r="P3724">
        <f t="shared" si="294"/>
        <v>56345.650009721518</v>
      </c>
    </row>
    <row r="3725" spans="1:16" x14ac:dyDescent="0.4">
      <c r="A3725" s="1">
        <v>2024</v>
      </c>
      <c r="B3725" s="1">
        <v>3</v>
      </c>
      <c r="C3725" s="1">
        <v>12</v>
      </c>
      <c r="D3725" s="1">
        <v>6.3000001907348633</v>
      </c>
      <c r="E3725" s="1">
        <v>8.6999998092651367</v>
      </c>
      <c r="F3725" s="1">
        <v>3.5999999046325679</v>
      </c>
      <c r="G3725" s="1">
        <v>3.5999999046325679</v>
      </c>
      <c r="H3725">
        <f>IF(D3725&lt;&gt;"",MAX('DDD Model Calculations'!$D$20-'Weather Data'!D3725,0),MAX('DDD Model Calculations'!$D$20-AVERAGE('Weather Data'!D3724,'Weather Data'!D3726),0))</f>
        <v>11.699999809265137</v>
      </c>
      <c r="I3725">
        <f>IF(E3725&lt;&gt;"",MAX('DDD Model Calculations'!$D$20-'Weather Data'!E3725,0),MAX('DDD Model Calculations'!$D$20-AVERAGE('Weather Data'!E3724,'Weather Data'!E3726),0))</f>
        <v>9.3000001907348633</v>
      </c>
      <c r="J3725">
        <f>IF(F3725&lt;&gt;"",MAX('DDD Model Calculations'!$D$20-'Weather Data'!F3725,0),MAX('DDD Model Calculations'!$D$20-AVERAGE('Weather Data'!F3724,'Weather Data'!F3726),0))</f>
        <v>14.400000095367432</v>
      </c>
      <c r="K3725">
        <f>IF(G3725&lt;&gt;"",MAX('DDD Model Calculations'!$D$20-'Weather Data'!G3725,0),MAX('DDD Model Calculations'!$D$20-AVERAGE('Weather Data'!G3724,'Weather Data'!G3726),0))</f>
        <v>14.400000095367432</v>
      </c>
      <c r="L3725" s="2">
        <f t="shared" si="290"/>
        <v>45363</v>
      </c>
      <c r="M3725">
        <f t="shared" si="291"/>
        <v>37552.800002641976</v>
      </c>
      <c r="N3725">
        <f t="shared" si="292"/>
        <v>39417.09998768568</v>
      </c>
      <c r="O3725">
        <f t="shared" si="293"/>
        <v>45535.200008779764</v>
      </c>
      <c r="P3725">
        <f t="shared" si="294"/>
        <v>56360.050009816885</v>
      </c>
    </row>
    <row r="3726" spans="1:16" x14ac:dyDescent="0.4">
      <c r="A3726" s="1">
        <v>2024</v>
      </c>
      <c r="B3726" s="1">
        <v>3</v>
      </c>
      <c r="C3726" s="1">
        <v>13</v>
      </c>
      <c r="D3726" s="1">
        <v>12.80000019073486</v>
      </c>
      <c r="E3726" s="1">
        <v>10.5</v>
      </c>
      <c r="F3726" s="1">
        <v>4.5999999046325684</v>
      </c>
      <c r="G3726" s="1">
        <v>5.3000001907348633</v>
      </c>
      <c r="H3726">
        <f>IF(D3726&lt;&gt;"",MAX('DDD Model Calculations'!$D$20-'Weather Data'!D3726,0),MAX('DDD Model Calculations'!$D$20-AVERAGE('Weather Data'!D3725,'Weather Data'!D3727),0))</f>
        <v>5.1999998092651403</v>
      </c>
      <c r="I3726">
        <f>IF(E3726&lt;&gt;"",MAX('DDD Model Calculations'!$D$20-'Weather Data'!E3726,0),MAX('DDD Model Calculations'!$D$20-AVERAGE('Weather Data'!E3725,'Weather Data'!E3727),0))</f>
        <v>7.5</v>
      </c>
      <c r="J3726">
        <f>IF(F3726&lt;&gt;"",MAX('DDD Model Calculations'!$D$20-'Weather Data'!F3726,0),MAX('DDD Model Calculations'!$D$20-AVERAGE('Weather Data'!F3725,'Weather Data'!F3727),0))</f>
        <v>13.400000095367432</v>
      </c>
      <c r="K3726">
        <f>IF(G3726&lt;&gt;"",MAX('DDD Model Calculations'!$D$20-'Weather Data'!G3726,0),MAX('DDD Model Calculations'!$D$20-AVERAGE('Weather Data'!G3725,'Weather Data'!G3727),0))</f>
        <v>12.699999809265137</v>
      </c>
      <c r="L3726" s="2">
        <f t="shared" si="290"/>
        <v>45364</v>
      </c>
      <c r="M3726">
        <f t="shared" si="291"/>
        <v>37558.000002451241</v>
      </c>
      <c r="N3726">
        <f t="shared" si="292"/>
        <v>39424.59998768568</v>
      </c>
      <c r="O3726">
        <f t="shared" si="293"/>
        <v>45548.600008875132</v>
      </c>
      <c r="P3726">
        <f t="shared" si="294"/>
        <v>56372.75000962615</v>
      </c>
    </row>
    <row r="3727" spans="1:16" x14ac:dyDescent="0.4">
      <c r="A3727" s="1">
        <v>2024</v>
      </c>
      <c r="B3727" s="1">
        <v>3</v>
      </c>
      <c r="C3727" s="1">
        <v>14</v>
      </c>
      <c r="D3727" s="1">
        <v>6.9000000953674316</v>
      </c>
      <c r="E3727" s="1">
        <v>6.6999998092651367</v>
      </c>
      <c r="F3727" s="1">
        <v>4.8000001907348633</v>
      </c>
      <c r="G3727" s="1">
        <v>1.1000000238418579</v>
      </c>
      <c r="H3727">
        <f>IF(D3727&lt;&gt;"",MAX('DDD Model Calculations'!$D$20-'Weather Data'!D3727,0),MAX('DDD Model Calculations'!$D$20-AVERAGE('Weather Data'!D3726,'Weather Data'!D3728),0))</f>
        <v>11.099999904632568</v>
      </c>
      <c r="I3727">
        <f>IF(E3727&lt;&gt;"",MAX('DDD Model Calculations'!$D$20-'Weather Data'!E3727,0),MAX('DDD Model Calculations'!$D$20-AVERAGE('Weather Data'!E3726,'Weather Data'!E3728),0))</f>
        <v>11.300000190734863</v>
      </c>
      <c r="J3727">
        <f>IF(F3727&lt;&gt;"",MAX('DDD Model Calculations'!$D$20-'Weather Data'!F3727,0),MAX('DDD Model Calculations'!$D$20-AVERAGE('Weather Data'!F3726,'Weather Data'!F3728),0))</f>
        <v>13.199999809265137</v>
      </c>
      <c r="K3727">
        <f>IF(G3727&lt;&gt;"",MAX('DDD Model Calculations'!$D$20-'Weather Data'!G3727,0),MAX('DDD Model Calculations'!$D$20-AVERAGE('Weather Data'!G3726,'Weather Data'!G3728),0))</f>
        <v>16.899999976158142</v>
      </c>
      <c r="L3727" s="2">
        <f t="shared" si="290"/>
        <v>45365</v>
      </c>
      <c r="M3727">
        <f t="shared" si="291"/>
        <v>37569.100002355874</v>
      </c>
      <c r="N3727">
        <f t="shared" si="292"/>
        <v>39435.899987876415</v>
      </c>
      <c r="O3727">
        <f t="shared" si="293"/>
        <v>45561.800008684397</v>
      </c>
      <c r="P3727">
        <f t="shared" si="294"/>
        <v>56389.650009602308</v>
      </c>
    </row>
    <row r="3728" spans="1:16" x14ac:dyDescent="0.4">
      <c r="A3728" s="1">
        <v>2024</v>
      </c>
      <c r="B3728" s="1">
        <v>3</v>
      </c>
      <c r="C3728" s="1">
        <v>15</v>
      </c>
      <c r="D3728" s="1">
        <v>6.1999998092651367</v>
      </c>
      <c r="E3728" s="1">
        <v>2.7000000476837158</v>
      </c>
      <c r="F3728" s="1">
        <v>6.3000001907348633</v>
      </c>
      <c r="G3728" s="1">
        <v>1.3999999761581421</v>
      </c>
      <c r="H3728">
        <f>IF(D3728&lt;&gt;"",MAX('DDD Model Calculations'!$D$20-'Weather Data'!D3728,0),MAX('DDD Model Calculations'!$D$20-AVERAGE('Weather Data'!D3727,'Weather Data'!D3729),0))</f>
        <v>11.800000190734863</v>
      </c>
      <c r="I3728">
        <f>IF(E3728&lt;&gt;"",MAX('DDD Model Calculations'!$D$20-'Weather Data'!E3728,0),MAX('DDD Model Calculations'!$D$20-AVERAGE('Weather Data'!E3727,'Weather Data'!E3729),0))</f>
        <v>15.299999952316284</v>
      </c>
      <c r="J3728">
        <f>IF(F3728&lt;&gt;"",MAX('DDD Model Calculations'!$D$20-'Weather Data'!F3728,0),MAX('DDD Model Calculations'!$D$20-AVERAGE('Weather Data'!F3727,'Weather Data'!F3729),0))</f>
        <v>11.699999809265137</v>
      </c>
      <c r="K3728">
        <f>IF(G3728&lt;&gt;"",MAX('DDD Model Calculations'!$D$20-'Weather Data'!G3728,0),MAX('DDD Model Calculations'!$D$20-AVERAGE('Weather Data'!G3727,'Weather Data'!G3729),0))</f>
        <v>16.600000023841858</v>
      </c>
      <c r="L3728" s="2">
        <f t="shared" si="290"/>
        <v>45366</v>
      </c>
      <c r="M3728">
        <f t="shared" si="291"/>
        <v>37580.900002546608</v>
      </c>
      <c r="N3728">
        <f t="shared" si="292"/>
        <v>39451.199987828732</v>
      </c>
      <c r="O3728">
        <f t="shared" si="293"/>
        <v>45573.500008493662</v>
      </c>
      <c r="P3728">
        <f t="shared" si="294"/>
        <v>56406.25000962615</v>
      </c>
    </row>
    <row r="3729" spans="1:16" x14ac:dyDescent="0.4">
      <c r="A3729" s="1">
        <v>2024</v>
      </c>
      <c r="B3729" s="1">
        <v>3</v>
      </c>
      <c r="C3729" s="1">
        <v>16</v>
      </c>
      <c r="D3729" s="1">
        <v>4.4000000953674316</v>
      </c>
      <c r="E3729" s="1">
        <v>3.2999999523162842</v>
      </c>
      <c r="F3729" s="1">
        <v>1.8999999761581421</v>
      </c>
      <c r="G3729" s="1">
        <v>-0.40000000596046448</v>
      </c>
      <c r="H3729">
        <f>IF(D3729&lt;&gt;"",MAX('DDD Model Calculations'!$D$20-'Weather Data'!D3729,0),MAX('DDD Model Calculations'!$D$20-AVERAGE('Weather Data'!D3728,'Weather Data'!D3730),0))</f>
        <v>13.599999904632568</v>
      </c>
      <c r="I3729">
        <f>IF(E3729&lt;&gt;"",MAX('DDD Model Calculations'!$D$20-'Weather Data'!E3729,0),MAX('DDD Model Calculations'!$D$20-AVERAGE('Weather Data'!E3728,'Weather Data'!E3730),0))</f>
        <v>14.700000047683716</v>
      </c>
      <c r="J3729">
        <f>IF(F3729&lt;&gt;"",MAX('DDD Model Calculations'!$D$20-'Weather Data'!F3729,0),MAX('DDD Model Calculations'!$D$20-AVERAGE('Weather Data'!F3728,'Weather Data'!F3730),0))</f>
        <v>16.100000023841858</v>
      </c>
      <c r="K3729">
        <f>IF(G3729&lt;&gt;"",MAX('DDD Model Calculations'!$D$20-'Weather Data'!G3729,0),MAX('DDD Model Calculations'!$D$20-AVERAGE('Weather Data'!G3728,'Weather Data'!G3730),0))</f>
        <v>18.400000005960464</v>
      </c>
      <c r="L3729" s="2">
        <f t="shared" si="290"/>
        <v>45367</v>
      </c>
      <c r="M3729">
        <f t="shared" si="291"/>
        <v>37594.500002451241</v>
      </c>
      <c r="N3729">
        <f t="shared" si="292"/>
        <v>39465.899987876415</v>
      </c>
      <c r="O3729">
        <f t="shared" si="293"/>
        <v>45589.600008517504</v>
      </c>
      <c r="P3729">
        <f t="shared" si="294"/>
        <v>56424.650009632111</v>
      </c>
    </row>
    <row r="3730" spans="1:16" x14ac:dyDescent="0.4">
      <c r="A3730" s="1">
        <v>2024</v>
      </c>
      <c r="B3730" s="1">
        <v>3</v>
      </c>
      <c r="C3730" s="1">
        <v>17</v>
      </c>
      <c r="D3730" s="1">
        <v>2.2999999523162842</v>
      </c>
      <c r="E3730" s="1">
        <v>0.60000002384185791</v>
      </c>
      <c r="F3730" s="1">
        <v>3.5999999046325679</v>
      </c>
      <c r="G3730" s="1">
        <v>-7.3000001907348633</v>
      </c>
      <c r="H3730">
        <f>IF(D3730&lt;&gt;"",MAX('DDD Model Calculations'!$D$20-'Weather Data'!D3730,0),MAX('DDD Model Calculations'!$D$20-AVERAGE('Weather Data'!D3729,'Weather Data'!D3731),0))</f>
        <v>15.700000047683716</v>
      </c>
      <c r="I3730">
        <f>IF(E3730&lt;&gt;"",MAX('DDD Model Calculations'!$D$20-'Weather Data'!E3730,0),MAX('DDD Model Calculations'!$D$20-AVERAGE('Weather Data'!E3729,'Weather Data'!E3731),0))</f>
        <v>17.399999976158142</v>
      </c>
      <c r="J3730">
        <f>IF(F3730&lt;&gt;"",MAX('DDD Model Calculations'!$D$20-'Weather Data'!F3730,0),MAX('DDD Model Calculations'!$D$20-AVERAGE('Weather Data'!F3729,'Weather Data'!F3731),0))</f>
        <v>14.400000095367432</v>
      </c>
      <c r="K3730">
        <f>IF(G3730&lt;&gt;"",MAX('DDD Model Calculations'!$D$20-'Weather Data'!G3730,0),MAX('DDD Model Calculations'!$D$20-AVERAGE('Weather Data'!G3729,'Weather Data'!G3731),0))</f>
        <v>25.300000190734863</v>
      </c>
      <c r="L3730" s="2">
        <f t="shared" si="290"/>
        <v>45368</v>
      </c>
      <c r="M3730">
        <f t="shared" si="291"/>
        <v>37610.200002498925</v>
      </c>
      <c r="N3730">
        <f t="shared" si="292"/>
        <v>39483.299987852573</v>
      </c>
      <c r="O3730">
        <f t="shared" si="293"/>
        <v>45604.000008612871</v>
      </c>
      <c r="P3730">
        <f t="shared" si="294"/>
        <v>56449.950009822845</v>
      </c>
    </row>
    <row r="3731" spans="1:16" x14ac:dyDescent="0.4">
      <c r="A3731" s="1">
        <v>2024</v>
      </c>
      <c r="B3731" s="1">
        <v>3</v>
      </c>
      <c r="C3731" s="1">
        <v>18</v>
      </c>
      <c r="D3731" s="1">
        <v>0.10000000149011611</v>
      </c>
      <c r="E3731" s="1">
        <v>-1.5</v>
      </c>
      <c r="F3731" s="1">
        <v>-2.0999999046325679</v>
      </c>
      <c r="G3731" s="1">
        <v>-5.8000001907348633</v>
      </c>
      <c r="H3731">
        <f>IF(D3731&lt;&gt;"",MAX('DDD Model Calculations'!$D$20-'Weather Data'!D3731,0),MAX('DDD Model Calculations'!$D$20-AVERAGE('Weather Data'!D3730,'Weather Data'!D3732),0))</f>
        <v>17.899999998509884</v>
      </c>
      <c r="I3731">
        <f>IF(E3731&lt;&gt;"",MAX('DDD Model Calculations'!$D$20-'Weather Data'!E3731,0),MAX('DDD Model Calculations'!$D$20-AVERAGE('Weather Data'!E3730,'Weather Data'!E3732),0))</f>
        <v>19.5</v>
      </c>
      <c r="J3731">
        <f>IF(F3731&lt;&gt;"",MAX('DDD Model Calculations'!$D$20-'Weather Data'!F3731,0),MAX('DDD Model Calculations'!$D$20-AVERAGE('Weather Data'!F3730,'Weather Data'!F3732),0))</f>
        <v>20.099999904632568</v>
      </c>
      <c r="K3731">
        <f>IF(G3731&lt;&gt;"",MAX('DDD Model Calculations'!$D$20-'Weather Data'!G3731,0),MAX('DDD Model Calculations'!$D$20-AVERAGE('Weather Data'!G3730,'Weather Data'!G3732),0))</f>
        <v>23.800000190734863</v>
      </c>
      <c r="L3731" s="2">
        <f t="shared" si="290"/>
        <v>45369</v>
      </c>
      <c r="M3731">
        <f t="shared" si="291"/>
        <v>37628.100002497435</v>
      </c>
      <c r="N3731">
        <f t="shared" si="292"/>
        <v>39502.799987852573</v>
      </c>
      <c r="O3731">
        <f t="shared" si="293"/>
        <v>45624.100008517504</v>
      </c>
      <c r="P3731">
        <f t="shared" si="294"/>
        <v>56473.75001001358</v>
      </c>
    </row>
    <row r="3732" spans="1:16" x14ac:dyDescent="0.4">
      <c r="A3732" s="1">
        <v>2024</v>
      </c>
      <c r="B3732" s="1">
        <v>3</v>
      </c>
      <c r="C3732" s="1">
        <v>19</v>
      </c>
      <c r="D3732" s="1">
        <v>-0.40000000596046448</v>
      </c>
      <c r="E3732" s="1">
        <v>-0.40000000596046448</v>
      </c>
      <c r="F3732" s="1">
        <v>-4.1999998092651367</v>
      </c>
      <c r="G3732" s="1">
        <v>-4.8000001907348633</v>
      </c>
      <c r="H3732">
        <f>IF(D3732&lt;&gt;"",MAX('DDD Model Calculations'!$D$20-'Weather Data'!D3732,0),MAX('DDD Model Calculations'!$D$20-AVERAGE('Weather Data'!D3731,'Weather Data'!D3733),0))</f>
        <v>18.400000005960464</v>
      </c>
      <c r="I3732">
        <f>IF(E3732&lt;&gt;"",MAX('DDD Model Calculations'!$D$20-'Weather Data'!E3732,0),MAX('DDD Model Calculations'!$D$20-AVERAGE('Weather Data'!E3731,'Weather Data'!E3733),0))</f>
        <v>18.400000005960464</v>
      </c>
      <c r="J3732">
        <f>IF(F3732&lt;&gt;"",MAX('DDD Model Calculations'!$D$20-'Weather Data'!F3732,0),MAX('DDD Model Calculations'!$D$20-AVERAGE('Weather Data'!F3731,'Weather Data'!F3733),0))</f>
        <v>22.199999809265137</v>
      </c>
      <c r="K3732">
        <f>IF(G3732&lt;&gt;"",MAX('DDD Model Calculations'!$D$20-'Weather Data'!G3732,0),MAX('DDD Model Calculations'!$D$20-AVERAGE('Weather Data'!G3731,'Weather Data'!G3733),0))</f>
        <v>22.800000190734863</v>
      </c>
      <c r="L3732" s="2">
        <f t="shared" si="290"/>
        <v>45370</v>
      </c>
      <c r="M3732">
        <f t="shared" si="291"/>
        <v>37646.500002503395</v>
      </c>
      <c r="N3732">
        <f t="shared" si="292"/>
        <v>39521.199987858534</v>
      </c>
      <c r="O3732">
        <f t="shared" si="293"/>
        <v>45646.300008326769</v>
      </c>
      <c r="P3732">
        <f t="shared" si="294"/>
        <v>56496.550010204315</v>
      </c>
    </row>
    <row r="3733" spans="1:16" x14ac:dyDescent="0.4">
      <c r="A3733" s="1">
        <v>2024</v>
      </c>
      <c r="B3733" s="1">
        <v>3</v>
      </c>
      <c r="C3733" s="1">
        <v>20</v>
      </c>
      <c r="D3733" s="1">
        <v>-2.2000000476837158</v>
      </c>
      <c r="E3733" s="1">
        <v>-3.0999999046325679</v>
      </c>
      <c r="F3733" s="1">
        <v>-2</v>
      </c>
      <c r="G3733" s="1">
        <v>-11.30000019073486</v>
      </c>
      <c r="H3733">
        <f>IF(D3733&lt;&gt;"",MAX('DDD Model Calculations'!$D$20-'Weather Data'!D3733,0),MAX('DDD Model Calculations'!$D$20-AVERAGE('Weather Data'!D3732,'Weather Data'!D3734),0))</f>
        <v>20.200000047683716</v>
      </c>
      <c r="I3733">
        <f>IF(E3733&lt;&gt;"",MAX('DDD Model Calculations'!$D$20-'Weather Data'!E3733,0),MAX('DDD Model Calculations'!$D$20-AVERAGE('Weather Data'!E3732,'Weather Data'!E3734),0))</f>
        <v>21.099999904632568</v>
      </c>
      <c r="J3733">
        <f>IF(F3733&lt;&gt;"",MAX('DDD Model Calculations'!$D$20-'Weather Data'!F3733,0),MAX('DDD Model Calculations'!$D$20-AVERAGE('Weather Data'!F3732,'Weather Data'!F3734),0))</f>
        <v>20</v>
      </c>
      <c r="K3733">
        <f>IF(G3733&lt;&gt;"",MAX('DDD Model Calculations'!$D$20-'Weather Data'!G3733,0),MAX('DDD Model Calculations'!$D$20-AVERAGE('Weather Data'!G3732,'Weather Data'!G3734),0))</f>
        <v>29.30000019073486</v>
      </c>
      <c r="L3733" s="2">
        <f t="shared" si="290"/>
        <v>45371</v>
      </c>
      <c r="M3733">
        <f t="shared" si="291"/>
        <v>37666.700002551079</v>
      </c>
      <c r="N3733">
        <f t="shared" si="292"/>
        <v>39542.299987763166</v>
      </c>
      <c r="O3733">
        <f t="shared" si="293"/>
        <v>45666.300008326769</v>
      </c>
      <c r="P3733">
        <f t="shared" si="294"/>
        <v>56525.85001039505</v>
      </c>
    </row>
    <row r="3734" spans="1:16" x14ac:dyDescent="0.4">
      <c r="A3734" s="1">
        <v>2024</v>
      </c>
      <c r="B3734" s="1">
        <v>3</v>
      </c>
      <c r="C3734" s="1">
        <v>21</v>
      </c>
      <c r="D3734" s="1">
        <v>-4.6999998092651367</v>
      </c>
      <c r="E3734" s="1">
        <v>-6.3000001907348633</v>
      </c>
      <c r="F3734" s="1">
        <v>-7.3000001907348633</v>
      </c>
      <c r="G3734" s="1">
        <v>-10.89999961853027</v>
      </c>
      <c r="H3734">
        <f>IF(D3734&lt;&gt;"",MAX('DDD Model Calculations'!$D$20-'Weather Data'!D3734,0),MAX('DDD Model Calculations'!$D$20-AVERAGE('Weather Data'!D3733,'Weather Data'!D3735),0))</f>
        <v>22.699999809265137</v>
      </c>
      <c r="I3734">
        <f>IF(E3734&lt;&gt;"",MAX('DDD Model Calculations'!$D$20-'Weather Data'!E3734,0),MAX('DDD Model Calculations'!$D$20-AVERAGE('Weather Data'!E3733,'Weather Data'!E3735),0))</f>
        <v>24.300000190734863</v>
      </c>
      <c r="J3734">
        <f>IF(F3734&lt;&gt;"",MAX('DDD Model Calculations'!$D$20-'Weather Data'!F3734,0),MAX('DDD Model Calculations'!$D$20-AVERAGE('Weather Data'!F3733,'Weather Data'!F3735),0))</f>
        <v>25.300000190734863</v>
      </c>
      <c r="K3734">
        <f>IF(G3734&lt;&gt;"",MAX('DDD Model Calculations'!$D$20-'Weather Data'!G3734,0),MAX('DDD Model Calculations'!$D$20-AVERAGE('Weather Data'!G3733,'Weather Data'!G3735),0))</f>
        <v>28.89999961853027</v>
      </c>
      <c r="L3734" s="2">
        <f t="shared" si="290"/>
        <v>45372</v>
      </c>
      <c r="M3734">
        <f t="shared" si="291"/>
        <v>37689.400002360344</v>
      </c>
      <c r="N3734">
        <f t="shared" si="292"/>
        <v>39566.599987953901</v>
      </c>
      <c r="O3734">
        <f t="shared" si="293"/>
        <v>45691.600008517504</v>
      </c>
      <c r="P3734">
        <f t="shared" si="294"/>
        <v>56554.75001001358</v>
      </c>
    </row>
    <row r="3735" spans="1:16" x14ac:dyDescent="0.4">
      <c r="A3735" s="1">
        <v>2024</v>
      </c>
      <c r="B3735" s="1">
        <v>3</v>
      </c>
      <c r="C3735" s="1">
        <v>22</v>
      </c>
      <c r="D3735" s="1">
        <v>-5.8000001907348633</v>
      </c>
      <c r="E3735" s="1">
        <v>-6.3000001907348633</v>
      </c>
      <c r="F3735" s="1">
        <v>-9</v>
      </c>
      <c r="G3735" s="1">
        <v>-6.4000000953674316</v>
      </c>
      <c r="H3735">
        <f>IF(D3735&lt;&gt;"",MAX('DDD Model Calculations'!$D$20-'Weather Data'!D3735,0),MAX('DDD Model Calculations'!$D$20-AVERAGE('Weather Data'!D3734,'Weather Data'!D3736),0))</f>
        <v>23.800000190734863</v>
      </c>
      <c r="I3735">
        <f>IF(E3735&lt;&gt;"",MAX('DDD Model Calculations'!$D$20-'Weather Data'!E3735,0),MAX('DDD Model Calculations'!$D$20-AVERAGE('Weather Data'!E3734,'Weather Data'!E3736),0))</f>
        <v>24.300000190734863</v>
      </c>
      <c r="J3735">
        <f>IF(F3735&lt;&gt;"",MAX('DDD Model Calculations'!$D$20-'Weather Data'!F3735,0),MAX('DDD Model Calculations'!$D$20-AVERAGE('Weather Data'!F3734,'Weather Data'!F3736),0))</f>
        <v>27</v>
      </c>
      <c r="K3735">
        <f>IF(G3735&lt;&gt;"",MAX('DDD Model Calculations'!$D$20-'Weather Data'!G3735,0),MAX('DDD Model Calculations'!$D$20-AVERAGE('Weather Data'!G3734,'Weather Data'!G3736),0))</f>
        <v>24.400000095367432</v>
      </c>
      <c r="L3735" s="2">
        <f t="shared" si="290"/>
        <v>45373</v>
      </c>
      <c r="M3735">
        <f t="shared" si="291"/>
        <v>37713.200002551079</v>
      </c>
      <c r="N3735">
        <f t="shared" si="292"/>
        <v>39590.899988144636</v>
      </c>
      <c r="O3735">
        <f t="shared" si="293"/>
        <v>45718.600008517504</v>
      </c>
      <c r="P3735">
        <f t="shared" si="294"/>
        <v>56579.150010108948</v>
      </c>
    </row>
    <row r="3736" spans="1:16" x14ac:dyDescent="0.4">
      <c r="A3736" s="1">
        <v>2024</v>
      </c>
      <c r="B3736" s="1">
        <v>3</v>
      </c>
      <c r="C3736" s="1">
        <v>23</v>
      </c>
      <c r="D3736" s="1">
        <v>-2.9000000953674321</v>
      </c>
      <c r="E3736" s="1">
        <v>-3.2999999523162842</v>
      </c>
      <c r="F3736" s="1">
        <v>-5.0999999046325684</v>
      </c>
      <c r="G3736" s="1">
        <v>-10.19999980926514</v>
      </c>
      <c r="H3736">
        <f>IF(D3736&lt;&gt;"",MAX('DDD Model Calculations'!$D$20-'Weather Data'!D3736,0),MAX('DDD Model Calculations'!$D$20-AVERAGE('Weather Data'!D3735,'Weather Data'!D3737),0))</f>
        <v>20.900000095367432</v>
      </c>
      <c r="I3736">
        <f>IF(E3736&lt;&gt;"",MAX('DDD Model Calculations'!$D$20-'Weather Data'!E3736,0),MAX('DDD Model Calculations'!$D$20-AVERAGE('Weather Data'!E3735,'Weather Data'!E3737),0))</f>
        <v>21.299999952316284</v>
      </c>
      <c r="J3736">
        <f>IF(F3736&lt;&gt;"",MAX('DDD Model Calculations'!$D$20-'Weather Data'!F3736,0),MAX('DDD Model Calculations'!$D$20-AVERAGE('Weather Data'!F3735,'Weather Data'!F3737),0))</f>
        <v>23.099999904632568</v>
      </c>
      <c r="K3736">
        <f>IF(G3736&lt;&gt;"",MAX('DDD Model Calculations'!$D$20-'Weather Data'!G3736,0),MAX('DDD Model Calculations'!$D$20-AVERAGE('Weather Data'!G3735,'Weather Data'!G3737),0))</f>
        <v>28.19999980926514</v>
      </c>
      <c r="L3736" s="2">
        <f t="shared" si="290"/>
        <v>45374</v>
      </c>
      <c r="M3736">
        <f t="shared" si="291"/>
        <v>37734.100002646446</v>
      </c>
      <c r="N3736">
        <f t="shared" si="292"/>
        <v>39612.199988096952</v>
      </c>
      <c r="O3736">
        <f t="shared" si="293"/>
        <v>45741.700008422136</v>
      </c>
      <c r="P3736">
        <f t="shared" si="294"/>
        <v>56607.350009918213</v>
      </c>
    </row>
    <row r="3737" spans="1:16" x14ac:dyDescent="0.4">
      <c r="A3737" s="1">
        <v>2024</v>
      </c>
      <c r="B3737" s="1">
        <v>3</v>
      </c>
      <c r="C3737" s="1">
        <v>24</v>
      </c>
      <c r="D3737" s="1">
        <v>-3.5999999046325679</v>
      </c>
      <c r="E3737" s="1">
        <v>-2.7000000476837158</v>
      </c>
      <c r="F3737" s="1">
        <v>-3.7999999523162842</v>
      </c>
      <c r="G3737" s="1">
        <v>-8.3999996185302734</v>
      </c>
      <c r="H3737">
        <f>IF(D3737&lt;&gt;"",MAX('DDD Model Calculations'!$D$20-'Weather Data'!D3737,0),MAX('DDD Model Calculations'!$D$20-AVERAGE('Weather Data'!D3736,'Weather Data'!D3738),0))</f>
        <v>21.599999904632568</v>
      </c>
      <c r="I3737">
        <f>IF(E3737&lt;&gt;"",MAX('DDD Model Calculations'!$D$20-'Weather Data'!E3737,0),MAX('DDD Model Calculations'!$D$20-AVERAGE('Weather Data'!E3736,'Weather Data'!E3738),0))</f>
        <v>20.700000047683716</v>
      </c>
      <c r="J3737">
        <f>IF(F3737&lt;&gt;"",MAX('DDD Model Calculations'!$D$20-'Weather Data'!F3737,0),MAX('DDD Model Calculations'!$D$20-AVERAGE('Weather Data'!F3736,'Weather Data'!F3738),0))</f>
        <v>21.799999952316284</v>
      </c>
      <c r="K3737">
        <f>IF(G3737&lt;&gt;"",MAX('DDD Model Calculations'!$D$20-'Weather Data'!G3737,0),MAX('DDD Model Calculations'!$D$20-AVERAGE('Weather Data'!G3736,'Weather Data'!G3738),0))</f>
        <v>26.399999618530273</v>
      </c>
      <c r="L3737" s="2">
        <f t="shared" si="290"/>
        <v>45375</v>
      </c>
      <c r="M3737">
        <f t="shared" si="291"/>
        <v>37755.700002551079</v>
      </c>
      <c r="N3737">
        <f t="shared" si="292"/>
        <v>39632.899988144636</v>
      </c>
      <c r="O3737">
        <f t="shared" si="293"/>
        <v>45763.500008374453</v>
      </c>
      <c r="P3737">
        <f t="shared" si="294"/>
        <v>56633.750009536743</v>
      </c>
    </row>
    <row r="3738" spans="1:16" x14ac:dyDescent="0.4">
      <c r="A3738" s="1">
        <v>2024</v>
      </c>
      <c r="B3738" s="1">
        <v>3</v>
      </c>
      <c r="C3738" s="1">
        <v>25</v>
      </c>
      <c r="D3738" s="1">
        <v>4.4000000953674316</v>
      </c>
      <c r="E3738" s="1">
        <v>6.6999998092651367</v>
      </c>
      <c r="F3738" s="1">
        <v>1.6000000238418579</v>
      </c>
      <c r="G3738" s="1">
        <v>-1.299999952316284</v>
      </c>
      <c r="H3738">
        <f>IF(D3738&lt;&gt;"",MAX('DDD Model Calculations'!$D$20-'Weather Data'!D3738,0),MAX('DDD Model Calculations'!$D$20-AVERAGE('Weather Data'!D3737,'Weather Data'!D3739),0))</f>
        <v>13.599999904632568</v>
      </c>
      <c r="I3738">
        <f>IF(E3738&lt;&gt;"",MAX('DDD Model Calculations'!$D$20-'Weather Data'!E3738,0),MAX('DDD Model Calculations'!$D$20-AVERAGE('Weather Data'!E3737,'Weather Data'!E3739),0))</f>
        <v>11.300000190734863</v>
      </c>
      <c r="J3738">
        <f>IF(F3738&lt;&gt;"",MAX('DDD Model Calculations'!$D$20-'Weather Data'!F3738,0),MAX('DDD Model Calculations'!$D$20-AVERAGE('Weather Data'!F3737,'Weather Data'!F3739),0))</f>
        <v>16.399999976158142</v>
      </c>
      <c r="K3738">
        <f>IF(G3738&lt;&gt;"",MAX('DDD Model Calculations'!$D$20-'Weather Data'!G3738,0),MAX('DDD Model Calculations'!$D$20-AVERAGE('Weather Data'!G3737,'Weather Data'!G3739),0))</f>
        <v>19.299999952316284</v>
      </c>
      <c r="L3738" s="2">
        <f t="shared" si="290"/>
        <v>45376</v>
      </c>
      <c r="M3738">
        <f t="shared" si="291"/>
        <v>37769.300002455711</v>
      </c>
      <c r="N3738">
        <f t="shared" si="292"/>
        <v>39644.199988335371</v>
      </c>
      <c r="O3738">
        <f t="shared" si="293"/>
        <v>45779.900008350611</v>
      </c>
      <c r="P3738">
        <f t="shared" si="294"/>
        <v>56653.050009489059</v>
      </c>
    </row>
    <row r="3739" spans="1:16" x14ac:dyDescent="0.4">
      <c r="A3739" s="1">
        <v>2024</v>
      </c>
      <c r="B3739" s="1">
        <v>3</v>
      </c>
      <c r="C3739" s="1">
        <v>26</v>
      </c>
      <c r="D3739" s="1">
        <v>7.5999999046325684</v>
      </c>
      <c r="E3739" s="1">
        <v>7.3000001907348633</v>
      </c>
      <c r="F3739" s="1">
        <v>5.1999998092651367</v>
      </c>
      <c r="G3739" s="1">
        <v>-5.6999998092651367</v>
      </c>
      <c r="H3739">
        <f>IF(D3739&lt;&gt;"",MAX('DDD Model Calculations'!$D$20-'Weather Data'!D3739,0),MAX('DDD Model Calculations'!$D$20-AVERAGE('Weather Data'!D3738,'Weather Data'!D3740),0))</f>
        <v>10.400000095367432</v>
      </c>
      <c r="I3739">
        <f>IF(E3739&lt;&gt;"",MAX('DDD Model Calculations'!$D$20-'Weather Data'!E3739,0),MAX('DDD Model Calculations'!$D$20-AVERAGE('Weather Data'!E3738,'Weather Data'!E3740),0))</f>
        <v>10.699999809265137</v>
      </c>
      <c r="J3739">
        <f>IF(F3739&lt;&gt;"",MAX('DDD Model Calculations'!$D$20-'Weather Data'!F3739,0),MAX('DDD Model Calculations'!$D$20-AVERAGE('Weather Data'!F3738,'Weather Data'!F3740),0))</f>
        <v>12.800000190734863</v>
      </c>
      <c r="K3739">
        <f>IF(G3739&lt;&gt;"",MAX('DDD Model Calculations'!$D$20-'Weather Data'!G3739,0),MAX('DDD Model Calculations'!$D$20-AVERAGE('Weather Data'!G3738,'Weather Data'!G3740),0))</f>
        <v>23.699999809265137</v>
      </c>
      <c r="L3739" s="2">
        <f t="shared" si="290"/>
        <v>45377</v>
      </c>
      <c r="M3739">
        <f t="shared" si="291"/>
        <v>37779.700002551079</v>
      </c>
      <c r="N3739">
        <f t="shared" si="292"/>
        <v>39654.899988144636</v>
      </c>
      <c r="O3739">
        <f t="shared" si="293"/>
        <v>45792.700008541346</v>
      </c>
      <c r="P3739">
        <f t="shared" si="294"/>
        <v>56676.750009298325</v>
      </c>
    </row>
    <row r="3740" spans="1:16" x14ac:dyDescent="0.4">
      <c r="A3740" s="1">
        <v>2024</v>
      </c>
      <c r="B3740" s="1">
        <v>3</v>
      </c>
      <c r="C3740" s="1">
        <v>27</v>
      </c>
      <c r="D3740" s="1">
        <v>6.4000000953674316</v>
      </c>
      <c r="E3740" s="1">
        <v>3.7000000476837158</v>
      </c>
      <c r="F3740" s="1">
        <v>10.30000019073486</v>
      </c>
      <c r="G3740" s="1">
        <v>-8.8000001907348633</v>
      </c>
      <c r="H3740">
        <f>IF(D3740&lt;&gt;"",MAX('DDD Model Calculations'!$D$20-'Weather Data'!D3740,0),MAX('DDD Model Calculations'!$D$20-AVERAGE('Weather Data'!D3739,'Weather Data'!D3741),0))</f>
        <v>11.599999904632568</v>
      </c>
      <c r="I3740">
        <f>IF(E3740&lt;&gt;"",MAX('DDD Model Calculations'!$D$20-'Weather Data'!E3740,0),MAX('DDD Model Calculations'!$D$20-AVERAGE('Weather Data'!E3739,'Weather Data'!E3741),0))</f>
        <v>14.299999952316284</v>
      </c>
      <c r="J3740">
        <f>IF(F3740&lt;&gt;"",MAX('DDD Model Calculations'!$D$20-'Weather Data'!F3740,0),MAX('DDD Model Calculations'!$D$20-AVERAGE('Weather Data'!F3739,'Weather Data'!F3741),0))</f>
        <v>7.6999998092651403</v>
      </c>
      <c r="K3740">
        <f>IF(G3740&lt;&gt;"",MAX('DDD Model Calculations'!$D$20-'Weather Data'!G3740,0),MAX('DDD Model Calculations'!$D$20-AVERAGE('Weather Data'!G3739,'Weather Data'!G3741),0))</f>
        <v>26.800000190734863</v>
      </c>
      <c r="L3740" s="2">
        <f t="shared" si="290"/>
        <v>45378</v>
      </c>
      <c r="M3740">
        <f t="shared" si="291"/>
        <v>37791.300002455711</v>
      </c>
      <c r="N3740">
        <f t="shared" si="292"/>
        <v>39669.199988096952</v>
      </c>
      <c r="O3740">
        <f t="shared" si="293"/>
        <v>45800.400008350611</v>
      </c>
      <c r="P3740">
        <f t="shared" si="294"/>
        <v>56703.550009489059</v>
      </c>
    </row>
    <row r="3741" spans="1:16" x14ac:dyDescent="0.4">
      <c r="A3741" s="1">
        <v>2024</v>
      </c>
      <c r="B3741" s="1">
        <v>3</v>
      </c>
      <c r="C3741" s="1">
        <v>28</v>
      </c>
      <c r="D3741" s="1">
        <v>4.4000000953674316</v>
      </c>
      <c r="E3741" s="1">
        <v>2.2999999523162842</v>
      </c>
      <c r="F3741" s="1">
        <v>5</v>
      </c>
      <c r="G3741" s="1">
        <v>-5.1999998092651367</v>
      </c>
      <c r="H3741">
        <f>IF(D3741&lt;&gt;"",MAX('DDD Model Calculations'!$D$20-'Weather Data'!D3741,0),MAX('DDD Model Calculations'!$D$20-AVERAGE('Weather Data'!D3740,'Weather Data'!D3742),0))</f>
        <v>13.599999904632568</v>
      </c>
      <c r="I3741">
        <f>IF(E3741&lt;&gt;"",MAX('DDD Model Calculations'!$D$20-'Weather Data'!E3741,0),MAX('DDD Model Calculations'!$D$20-AVERAGE('Weather Data'!E3740,'Weather Data'!E3742),0))</f>
        <v>15.700000047683716</v>
      </c>
      <c r="J3741">
        <f>IF(F3741&lt;&gt;"",MAX('DDD Model Calculations'!$D$20-'Weather Data'!F3741,0),MAX('DDD Model Calculations'!$D$20-AVERAGE('Weather Data'!F3740,'Weather Data'!F3742),0))</f>
        <v>13</v>
      </c>
      <c r="K3741">
        <f>IF(G3741&lt;&gt;"",MAX('DDD Model Calculations'!$D$20-'Weather Data'!G3741,0),MAX('DDD Model Calculations'!$D$20-AVERAGE('Weather Data'!G3740,'Weather Data'!G3742),0))</f>
        <v>23.199999809265137</v>
      </c>
      <c r="L3741" s="2">
        <f t="shared" si="290"/>
        <v>45379</v>
      </c>
      <c r="M3741">
        <f t="shared" si="291"/>
        <v>37804.900002360344</v>
      </c>
      <c r="N3741">
        <f t="shared" si="292"/>
        <v>39684.899988144636</v>
      </c>
      <c r="O3741">
        <f t="shared" si="293"/>
        <v>45813.400008350611</v>
      </c>
      <c r="P3741">
        <f t="shared" si="294"/>
        <v>56726.750009298325</v>
      </c>
    </row>
    <row r="3742" spans="1:16" x14ac:dyDescent="0.4">
      <c r="A3742" s="1">
        <v>2024</v>
      </c>
      <c r="B3742" s="1">
        <v>3</v>
      </c>
      <c r="C3742" s="1">
        <v>29</v>
      </c>
      <c r="D3742" s="1">
        <v>2.4000000953674321</v>
      </c>
      <c r="E3742" s="1">
        <v>1.8999999761581421</v>
      </c>
      <c r="F3742" s="1">
        <v>2.0999999046325679</v>
      </c>
      <c r="G3742" s="1">
        <v>-4.4000000953674316</v>
      </c>
      <c r="H3742">
        <f>IF(D3742&lt;&gt;"",MAX('DDD Model Calculations'!$D$20-'Weather Data'!D3742,0),MAX('DDD Model Calculations'!$D$20-AVERAGE('Weather Data'!D3741,'Weather Data'!D3743),0))</f>
        <v>15.599999904632568</v>
      </c>
      <c r="I3742">
        <f>IF(E3742&lt;&gt;"",MAX('DDD Model Calculations'!$D$20-'Weather Data'!E3742,0),MAX('DDD Model Calculations'!$D$20-AVERAGE('Weather Data'!E3741,'Weather Data'!E3743),0))</f>
        <v>16.100000023841858</v>
      </c>
      <c r="J3742">
        <f>IF(F3742&lt;&gt;"",MAX('DDD Model Calculations'!$D$20-'Weather Data'!F3742,0),MAX('DDD Model Calculations'!$D$20-AVERAGE('Weather Data'!F3741,'Weather Data'!F3743),0))</f>
        <v>15.900000095367432</v>
      </c>
      <c r="K3742">
        <f>IF(G3742&lt;&gt;"",MAX('DDD Model Calculations'!$D$20-'Weather Data'!G3742,0),MAX('DDD Model Calculations'!$D$20-AVERAGE('Weather Data'!G3741,'Weather Data'!G3743),0))</f>
        <v>22.400000095367432</v>
      </c>
      <c r="L3742" s="2">
        <f t="shared" si="290"/>
        <v>45380</v>
      </c>
      <c r="M3742">
        <f t="shared" si="291"/>
        <v>37820.500002264977</v>
      </c>
      <c r="N3742">
        <f t="shared" si="292"/>
        <v>39700.999988168478</v>
      </c>
      <c r="O3742">
        <f t="shared" si="293"/>
        <v>45829.300008445978</v>
      </c>
      <c r="P3742">
        <f t="shared" si="294"/>
        <v>56749.150009393692</v>
      </c>
    </row>
    <row r="3743" spans="1:16" x14ac:dyDescent="0.4">
      <c r="A3743" s="1">
        <v>2024</v>
      </c>
      <c r="B3743" s="1">
        <v>3</v>
      </c>
      <c r="C3743" s="1">
        <v>30</v>
      </c>
      <c r="D3743" s="1">
        <v>1.3999999761581421</v>
      </c>
      <c r="E3743" s="1">
        <v>0.10000000149011611</v>
      </c>
      <c r="F3743" s="1">
        <v>2.5</v>
      </c>
      <c r="G3743" s="1">
        <v>0.69999998807907104</v>
      </c>
      <c r="H3743">
        <f>IF(D3743&lt;&gt;"",MAX('DDD Model Calculations'!$D$20-'Weather Data'!D3743,0),MAX('DDD Model Calculations'!$D$20-AVERAGE('Weather Data'!D3742,'Weather Data'!D3744),0))</f>
        <v>16.600000023841858</v>
      </c>
      <c r="I3743">
        <f>IF(E3743&lt;&gt;"",MAX('DDD Model Calculations'!$D$20-'Weather Data'!E3743,0),MAX('DDD Model Calculations'!$D$20-AVERAGE('Weather Data'!E3742,'Weather Data'!E3744),0))</f>
        <v>17.899999998509884</v>
      </c>
      <c r="J3743">
        <f>IF(F3743&lt;&gt;"",MAX('DDD Model Calculations'!$D$20-'Weather Data'!F3743,0),MAX('DDD Model Calculations'!$D$20-AVERAGE('Weather Data'!F3742,'Weather Data'!F3744),0))</f>
        <v>15.5</v>
      </c>
      <c r="K3743">
        <f>IF(G3743&lt;&gt;"",MAX('DDD Model Calculations'!$D$20-'Weather Data'!G3743,0),MAX('DDD Model Calculations'!$D$20-AVERAGE('Weather Data'!G3742,'Weather Data'!G3744),0))</f>
        <v>17.300000011920929</v>
      </c>
      <c r="L3743" s="2">
        <f t="shared" si="290"/>
        <v>45381</v>
      </c>
      <c r="M3743">
        <f t="shared" si="291"/>
        <v>37837.100002288818</v>
      </c>
      <c r="N3743">
        <f t="shared" si="292"/>
        <v>39718.899988166988</v>
      </c>
      <c r="O3743">
        <f t="shared" si="293"/>
        <v>45844.800008445978</v>
      </c>
      <c r="P3743">
        <f t="shared" si="294"/>
        <v>56766.450009405613</v>
      </c>
    </row>
    <row r="3744" spans="1:16" x14ac:dyDescent="0.4">
      <c r="A3744" s="1">
        <v>2024</v>
      </c>
      <c r="B3744" s="1">
        <v>3</v>
      </c>
      <c r="C3744" s="1">
        <v>31</v>
      </c>
      <c r="D3744" s="1">
        <v>6</v>
      </c>
      <c r="E3744" s="1">
        <v>4.5999999046325684</v>
      </c>
      <c r="F3744" s="1">
        <v>5.1999998092651367</v>
      </c>
      <c r="G3744" s="1">
        <v>-0.89999997615814209</v>
      </c>
      <c r="H3744">
        <f>IF(D3744&lt;&gt;"",MAX('DDD Model Calculations'!$D$20-'Weather Data'!D3744,0),MAX('DDD Model Calculations'!$D$20-AVERAGE('Weather Data'!D3743,'Weather Data'!D3745),0))</f>
        <v>12</v>
      </c>
      <c r="I3744">
        <f>IF(E3744&lt;&gt;"",MAX('DDD Model Calculations'!$D$20-'Weather Data'!E3744,0),MAX('DDD Model Calculations'!$D$20-AVERAGE('Weather Data'!E3743,'Weather Data'!E3745),0))</f>
        <v>13.400000095367432</v>
      </c>
      <c r="J3744">
        <f>IF(F3744&lt;&gt;"",MAX('DDD Model Calculations'!$D$20-'Weather Data'!F3744,0),MAX('DDD Model Calculations'!$D$20-AVERAGE('Weather Data'!F3743,'Weather Data'!F3745),0))</f>
        <v>12.800000190734863</v>
      </c>
      <c r="K3744">
        <f>IF(G3744&lt;&gt;"",MAX('DDD Model Calculations'!$D$20-'Weather Data'!G3744,0),MAX('DDD Model Calculations'!$D$20-AVERAGE('Weather Data'!G3743,'Weather Data'!G3745),0))</f>
        <v>18.899999976158142</v>
      </c>
      <c r="L3744" s="2">
        <f t="shared" si="290"/>
        <v>45382</v>
      </c>
      <c r="M3744">
        <f t="shared" si="291"/>
        <v>37849.100002288818</v>
      </c>
      <c r="N3744">
        <f t="shared" si="292"/>
        <v>39732.299988262355</v>
      </c>
      <c r="O3744">
        <f t="shared" si="293"/>
        <v>45857.600008636713</v>
      </c>
      <c r="P3744">
        <f t="shared" si="294"/>
        <v>56785.350009381771</v>
      </c>
    </row>
    <row r="3745" spans="1:16" x14ac:dyDescent="0.4">
      <c r="A3745" s="1">
        <v>2024</v>
      </c>
      <c r="B3745" s="1">
        <v>4</v>
      </c>
      <c r="C3745" s="1">
        <v>1</v>
      </c>
      <c r="D3745" s="1">
        <v>6.5</v>
      </c>
      <c r="E3745" s="1">
        <v>6.9000000953674316</v>
      </c>
      <c r="F3745" s="1">
        <v>4.4000000953674316</v>
      </c>
      <c r="G3745" s="1">
        <v>-4.6999998092651367</v>
      </c>
      <c r="H3745">
        <f>IF(D3745&lt;&gt;"",MAX('DDD Model Calculations'!$D$20-'Weather Data'!D3745,0),MAX('DDD Model Calculations'!$D$20-AVERAGE('Weather Data'!D3744,'Weather Data'!D3746),0))</f>
        <v>11.5</v>
      </c>
      <c r="I3745">
        <f>IF(E3745&lt;&gt;"",MAX('DDD Model Calculations'!$D$20-'Weather Data'!E3745,0),MAX('DDD Model Calculations'!$D$20-AVERAGE('Weather Data'!E3744,'Weather Data'!E3746),0))</f>
        <v>11.099999904632568</v>
      </c>
      <c r="J3745">
        <f>IF(F3745&lt;&gt;"",MAX('DDD Model Calculations'!$D$20-'Weather Data'!F3745,0),MAX('DDD Model Calculations'!$D$20-AVERAGE('Weather Data'!F3744,'Weather Data'!F3746),0))</f>
        <v>13.599999904632568</v>
      </c>
      <c r="K3745">
        <f>IF(G3745&lt;&gt;"",MAX('DDD Model Calculations'!$D$20-'Weather Data'!G3745,0),MAX('DDD Model Calculations'!$D$20-AVERAGE('Weather Data'!G3744,'Weather Data'!G3746),0))</f>
        <v>22.699999809265137</v>
      </c>
      <c r="L3745" s="2">
        <f t="shared" si="290"/>
        <v>45383</v>
      </c>
      <c r="M3745">
        <f t="shared" si="291"/>
        <v>37860.600002288818</v>
      </c>
      <c r="N3745">
        <f t="shared" si="292"/>
        <v>39743.399988166988</v>
      </c>
      <c r="O3745">
        <f t="shared" si="293"/>
        <v>45871.200008541346</v>
      </c>
      <c r="P3745">
        <f t="shared" si="294"/>
        <v>56808.050009191036</v>
      </c>
    </row>
    <row r="3746" spans="1:16" x14ac:dyDescent="0.4">
      <c r="A3746" s="1">
        <v>2024</v>
      </c>
      <c r="B3746" s="1">
        <v>4</v>
      </c>
      <c r="C3746" s="1">
        <v>2</v>
      </c>
      <c r="D3746" s="1">
        <v>6.1999998092651367</v>
      </c>
      <c r="E3746" s="1">
        <v>5.4000000953674316</v>
      </c>
      <c r="F3746" s="1">
        <v>4.0999999046325684</v>
      </c>
      <c r="G3746" s="1">
        <v>-2.2999999523162842</v>
      </c>
      <c r="H3746">
        <f>IF(D3746&lt;&gt;"",MAX('DDD Model Calculations'!$D$20-'Weather Data'!D3746,0),MAX('DDD Model Calculations'!$D$20-AVERAGE('Weather Data'!D3745,'Weather Data'!D3747),0))</f>
        <v>11.800000190734863</v>
      </c>
      <c r="I3746">
        <f>IF(E3746&lt;&gt;"",MAX('DDD Model Calculations'!$D$20-'Weather Data'!E3746,0),MAX('DDD Model Calculations'!$D$20-AVERAGE('Weather Data'!E3745,'Weather Data'!E3747),0))</f>
        <v>12.599999904632568</v>
      </c>
      <c r="J3746">
        <f>IF(F3746&lt;&gt;"",MAX('DDD Model Calculations'!$D$20-'Weather Data'!F3746,0),MAX('DDD Model Calculations'!$D$20-AVERAGE('Weather Data'!F3745,'Weather Data'!F3747),0))</f>
        <v>13.900000095367432</v>
      </c>
      <c r="K3746">
        <f>IF(G3746&lt;&gt;"",MAX('DDD Model Calculations'!$D$20-'Weather Data'!G3746,0),MAX('DDD Model Calculations'!$D$20-AVERAGE('Weather Data'!G3745,'Weather Data'!G3747),0))</f>
        <v>20.299999952316284</v>
      </c>
      <c r="L3746" s="2">
        <f t="shared" si="290"/>
        <v>45384</v>
      </c>
      <c r="M3746">
        <f t="shared" si="291"/>
        <v>37872.400002479553</v>
      </c>
      <c r="N3746">
        <f t="shared" si="292"/>
        <v>39755.99998807162</v>
      </c>
      <c r="O3746">
        <f t="shared" si="293"/>
        <v>45885.100008636713</v>
      </c>
      <c r="P3746">
        <f t="shared" si="294"/>
        <v>56828.350009143353</v>
      </c>
    </row>
    <row r="3747" spans="1:16" x14ac:dyDescent="0.4">
      <c r="A3747" s="1">
        <v>2024</v>
      </c>
      <c r="B3747" s="1">
        <v>4</v>
      </c>
      <c r="C3747" s="1">
        <v>3</v>
      </c>
      <c r="D3747" s="1">
        <v>3.7999999523162842</v>
      </c>
      <c r="E3747" s="1">
        <v>4.5999999046325684</v>
      </c>
      <c r="F3747" s="1">
        <v>3.2999999523162842</v>
      </c>
      <c r="G3747" s="1">
        <v>1.299999952316284</v>
      </c>
      <c r="H3747">
        <f>IF(D3747&lt;&gt;"",MAX('DDD Model Calculations'!$D$20-'Weather Data'!D3747,0),MAX('DDD Model Calculations'!$D$20-AVERAGE('Weather Data'!D3746,'Weather Data'!D3748),0))</f>
        <v>14.200000047683716</v>
      </c>
      <c r="I3747">
        <f>IF(E3747&lt;&gt;"",MAX('DDD Model Calculations'!$D$20-'Weather Data'!E3747,0),MAX('DDD Model Calculations'!$D$20-AVERAGE('Weather Data'!E3746,'Weather Data'!E3748),0))</f>
        <v>13.400000095367432</v>
      </c>
      <c r="J3747">
        <f>IF(F3747&lt;&gt;"",MAX('DDD Model Calculations'!$D$20-'Weather Data'!F3747,0),MAX('DDD Model Calculations'!$D$20-AVERAGE('Weather Data'!F3746,'Weather Data'!F3748),0))</f>
        <v>14.700000047683716</v>
      </c>
      <c r="K3747">
        <f>IF(G3747&lt;&gt;"",MAX('DDD Model Calculations'!$D$20-'Weather Data'!G3747,0),MAX('DDD Model Calculations'!$D$20-AVERAGE('Weather Data'!G3746,'Weather Data'!G3748),0))</f>
        <v>16.700000047683716</v>
      </c>
      <c r="L3747" s="2">
        <f t="shared" si="290"/>
        <v>45385</v>
      </c>
      <c r="M3747">
        <f t="shared" si="291"/>
        <v>37886.600002527237</v>
      </c>
      <c r="N3747">
        <f t="shared" si="292"/>
        <v>39769.399988166988</v>
      </c>
      <c r="O3747">
        <f t="shared" si="293"/>
        <v>45899.800008684397</v>
      </c>
      <c r="P3747">
        <f t="shared" si="294"/>
        <v>56845.050009191036</v>
      </c>
    </row>
    <row r="3748" spans="1:16" x14ac:dyDescent="0.4">
      <c r="A3748" s="1">
        <v>2024</v>
      </c>
      <c r="B3748" s="1">
        <v>4</v>
      </c>
      <c r="C3748" s="1">
        <v>4</v>
      </c>
      <c r="D3748" s="1">
        <v>1.799999952316284</v>
      </c>
      <c r="E3748" s="1">
        <v>3.2000000476837158</v>
      </c>
      <c r="F3748" s="1">
        <v>-0.5</v>
      </c>
      <c r="G3748" s="1">
        <v>4.1999998092651367</v>
      </c>
      <c r="H3748">
        <f>IF(D3748&lt;&gt;"",MAX('DDD Model Calculations'!$D$20-'Weather Data'!D3748,0),MAX('DDD Model Calculations'!$D$20-AVERAGE('Weather Data'!D3747,'Weather Data'!D3749),0))</f>
        <v>16.200000047683716</v>
      </c>
      <c r="I3748">
        <f>IF(E3748&lt;&gt;"",MAX('DDD Model Calculations'!$D$20-'Weather Data'!E3748,0),MAX('DDD Model Calculations'!$D$20-AVERAGE('Weather Data'!E3747,'Weather Data'!E3749),0))</f>
        <v>14.799999952316284</v>
      </c>
      <c r="J3748">
        <f>IF(F3748&lt;&gt;"",MAX('DDD Model Calculations'!$D$20-'Weather Data'!F3748,0),MAX('DDD Model Calculations'!$D$20-AVERAGE('Weather Data'!F3747,'Weather Data'!F3749),0))</f>
        <v>18.5</v>
      </c>
      <c r="K3748">
        <f>IF(G3748&lt;&gt;"",MAX('DDD Model Calculations'!$D$20-'Weather Data'!G3748,0),MAX('DDD Model Calculations'!$D$20-AVERAGE('Weather Data'!G3747,'Weather Data'!G3749),0))</f>
        <v>13.800000190734863</v>
      </c>
      <c r="L3748" s="2">
        <f t="shared" si="290"/>
        <v>45386</v>
      </c>
      <c r="M3748">
        <f t="shared" si="291"/>
        <v>37902.800002574921</v>
      </c>
      <c r="N3748">
        <f t="shared" si="292"/>
        <v>39784.199988119304</v>
      </c>
      <c r="O3748">
        <f t="shared" si="293"/>
        <v>45918.300008684397</v>
      </c>
      <c r="P3748">
        <f t="shared" si="294"/>
        <v>56858.850009381771</v>
      </c>
    </row>
    <row r="3749" spans="1:16" x14ac:dyDescent="0.4">
      <c r="A3749" s="1">
        <v>2024</v>
      </c>
      <c r="B3749" s="1">
        <v>4</v>
      </c>
      <c r="C3749" s="1">
        <v>5</v>
      </c>
      <c r="D3749" s="1">
        <v>3.2000000476837158</v>
      </c>
      <c r="E3749" s="1">
        <v>2.2000000476837158</v>
      </c>
      <c r="F3749" s="1">
        <v>2.7000000476837158</v>
      </c>
      <c r="G3749" s="1">
        <v>1.799999952316284</v>
      </c>
      <c r="H3749">
        <f>IF(D3749&lt;&gt;"",MAX('DDD Model Calculations'!$D$20-'Weather Data'!D3749,0),MAX('DDD Model Calculations'!$D$20-AVERAGE('Weather Data'!D3748,'Weather Data'!D3750),0))</f>
        <v>14.799999952316284</v>
      </c>
      <c r="I3749">
        <f>IF(E3749&lt;&gt;"",MAX('DDD Model Calculations'!$D$20-'Weather Data'!E3749,0),MAX('DDD Model Calculations'!$D$20-AVERAGE('Weather Data'!E3748,'Weather Data'!E3750),0))</f>
        <v>15.799999952316284</v>
      </c>
      <c r="J3749">
        <f>IF(F3749&lt;&gt;"",MAX('DDD Model Calculations'!$D$20-'Weather Data'!F3749,0),MAX('DDD Model Calculations'!$D$20-AVERAGE('Weather Data'!F3748,'Weather Data'!F3750),0))</f>
        <v>15.299999952316284</v>
      </c>
      <c r="K3749">
        <f>IF(G3749&lt;&gt;"",MAX('DDD Model Calculations'!$D$20-'Weather Data'!G3749,0),MAX('DDD Model Calculations'!$D$20-AVERAGE('Weather Data'!G3748,'Weather Data'!G3750),0))</f>
        <v>16.200000047683716</v>
      </c>
      <c r="L3749" s="2">
        <f t="shared" si="290"/>
        <v>45387</v>
      </c>
      <c r="M3749">
        <f t="shared" si="291"/>
        <v>37917.600002527237</v>
      </c>
      <c r="N3749">
        <f t="shared" si="292"/>
        <v>39799.99998807162</v>
      </c>
      <c r="O3749">
        <f t="shared" si="293"/>
        <v>45933.600008636713</v>
      </c>
      <c r="P3749">
        <f t="shared" si="294"/>
        <v>56875.050009429455</v>
      </c>
    </row>
    <row r="3750" spans="1:16" x14ac:dyDescent="0.4">
      <c r="A3750" s="1">
        <v>2024</v>
      </c>
      <c r="B3750" s="1">
        <v>4</v>
      </c>
      <c r="C3750" s="1">
        <v>6</v>
      </c>
      <c r="D3750" s="1">
        <v>8.1000003814697266</v>
      </c>
      <c r="E3750" s="1">
        <v>6.3000001907348633</v>
      </c>
      <c r="F3750" s="1">
        <v>7.1999998092651367</v>
      </c>
      <c r="G3750" s="1">
        <v>1.700000047683716</v>
      </c>
      <c r="H3750">
        <f>IF(D3750&lt;&gt;"",MAX('DDD Model Calculations'!$D$20-'Weather Data'!D3750,0),MAX('DDD Model Calculations'!$D$20-AVERAGE('Weather Data'!D3749,'Weather Data'!D3751),0))</f>
        <v>9.8999996185302734</v>
      </c>
      <c r="I3750">
        <f>IF(E3750&lt;&gt;"",MAX('DDD Model Calculations'!$D$20-'Weather Data'!E3750,0),MAX('DDD Model Calculations'!$D$20-AVERAGE('Weather Data'!E3749,'Weather Data'!E3751),0))</f>
        <v>11.699999809265137</v>
      </c>
      <c r="J3750">
        <f>IF(F3750&lt;&gt;"",MAX('DDD Model Calculations'!$D$20-'Weather Data'!F3750,0),MAX('DDD Model Calculations'!$D$20-AVERAGE('Weather Data'!F3749,'Weather Data'!F3751),0))</f>
        <v>10.800000190734863</v>
      </c>
      <c r="K3750">
        <f>IF(G3750&lt;&gt;"",MAX('DDD Model Calculations'!$D$20-'Weather Data'!G3750,0),MAX('DDD Model Calculations'!$D$20-AVERAGE('Weather Data'!G3749,'Weather Data'!G3751),0))</f>
        <v>16.299999952316284</v>
      </c>
      <c r="L3750" s="2">
        <f t="shared" si="290"/>
        <v>45388</v>
      </c>
      <c r="M3750">
        <f t="shared" si="291"/>
        <v>37927.500002145767</v>
      </c>
      <c r="N3750">
        <f t="shared" si="292"/>
        <v>39811.699987880886</v>
      </c>
      <c r="O3750">
        <f t="shared" si="293"/>
        <v>45944.400008827448</v>
      </c>
      <c r="P3750">
        <f t="shared" si="294"/>
        <v>56891.350009381771</v>
      </c>
    </row>
    <row r="3751" spans="1:16" x14ac:dyDescent="0.4">
      <c r="A3751" s="1">
        <v>2024</v>
      </c>
      <c r="B3751" s="1">
        <v>4</v>
      </c>
      <c r="C3751" s="1">
        <v>7</v>
      </c>
      <c r="D3751" s="1">
        <v>8.8000001907348633</v>
      </c>
      <c r="E3751" s="1">
        <v>6.6999998092651367</v>
      </c>
      <c r="F3751" s="1">
        <v>7.0999999046325684</v>
      </c>
      <c r="G3751" s="1">
        <v>1.200000047683716</v>
      </c>
      <c r="H3751">
        <f>IF(D3751&lt;&gt;"",MAX('DDD Model Calculations'!$D$20-'Weather Data'!D3751,0),MAX('DDD Model Calculations'!$D$20-AVERAGE('Weather Data'!D3750,'Weather Data'!D3752),0))</f>
        <v>9.1999998092651367</v>
      </c>
      <c r="I3751">
        <f>IF(E3751&lt;&gt;"",MAX('DDD Model Calculations'!$D$20-'Weather Data'!E3751,0),MAX('DDD Model Calculations'!$D$20-AVERAGE('Weather Data'!E3750,'Weather Data'!E3752),0))</f>
        <v>11.300000190734863</v>
      </c>
      <c r="J3751">
        <f>IF(F3751&lt;&gt;"",MAX('DDD Model Calculations'!$D$20-'Weather Data'!F3751,0),MAX('DDD Model Calculations'!$D$20-AVERAGE('Weather Data'!F3750,'Weather Data'!F3752),0))</f>
        <v>10.900000095367432</v>
      </c>
      <c r="K3751">
        <f>IF(G3751&lt;&gt;"",MAX('DDD Model Calculations'!$D$20-'Weather Data'!G3751,0),MAX('DDD Model Calculations'!$D$20-AVERAGE('Weather Data'!G3750,'Weather Data'!G3752),0))</f>
        <v>16.799999952316284</v>
      </c>
      <c r="L3751" s="2">
        <f t="shared" si="290"/>
        <v>45389</v>
      </c>
      <c r="M3751">
        <f t="shared" si="291"/>
        <v>37936.700001955032</v>
      </c>
      <c r="N3751">
        <f t="shared" si="292"/>
        <v>39822.99998807162</v>
      </c>
      <c r="O3751">
        <f t="shared" si="293"/>
        <v>45955.300008922815</v>
      </c>
      <c r="P3751">
        <f t="shared" si="294"/>
        <v>56908.150009334087</v>
      </c>
    </row>
    <row r="3752" spans="1:16" x14ac:dyDescent="0.4">
      <c r="A3752" s="1">
        <v>2024</v>
      </c>
      <c r="B3752" s="1">
        <v>4</v>
      </c>
      <c r="C3752" s="1">
        <v>8</v>
      </c>
      <c r="D3752" s="1">
        <v>8.8999996185302734</v>
      </c>
      <c r="E3752" s="1">
        <v>11.89999961853027</v>
      </c>
      <c r="F3752" s="1">
        <v>9.3000001907348633</v>
      </c>
      <c r="G3752" s="1">
        <v>4.6999998092651367</v>
      </c>
      <c r="H3752">
        <f>IF(D3752&lt;&gt;"",MAX('DDD Model Calculations'!$D$20-'Weather Data'!D3752,0),MAX('DDD Model Calculations'!$D$20-AVERAGE('Weather Data'!D3751,'Weather Data'!D3753),0))</f>
        <v>9.1000003814697266</v>
      </c>
      <c r="I3752">
        <f>IF(E3752&lt;&gt;"",MAX('DDD Model Calculations'!$D$20-'Weather Data'!E3752,0),MAX('DDD Model Calculations'!$D$20-AVERAGE('Weather Data'!E3751,'Weather Data'!E3753),0))</f>
        <v>6.1000003814697301</v>
      </c>
      <c r="J3752">
        <f>IF(F3752&lt;&gt;"",MAX('DDD Model Calculations'!$D$20-'Weather Data'!F3752,0),MAX('DDD Model Calculations'!$D$20-AVERAGE('Weather Data'!F3751,'Weather Data'!F3753),0))</f>
        <v>8.6999998092651367</v>
      </c>
      <c r="K3752">
        <f>IF(G3752&lt;&gt;"",MAX('DDD Model Calculations'!$D$20-'Weather Data'!G3752,0),MAX('DDD Model Calculations'!$D$20-AVERAGE('Weather Data'!G3751,'Weather Data'!G3753),0))</f>
        <v>13.300000190734863</v>
      </c>
      <c r="L3752" s="2">
        <f t="shared" si="290"/>
        <v>45390</v>
      </c>
      <c r="M3752">
        <f t="shared" si="291"/>
        <v>37945.800002336502</v>
      </c>
      <c r="N3752">
        <f t="shared" si="292"/>
        <v>39829.09998845309</v>
      </c>
      <c r="O3752">
        <f t="shared" si="293"/>
        <v>45964.00000873208</v>
      </c>
      <c r="P3752">
        <f t="shared" si="294"/>
        <v>56921.450009524822</v>
      </c>
    </row>
    <row r="3753" spans="1:16" x14ac:dyDescent="0.4">
      <c r="A3753" s="1">
        <v>2024</v>
      </c>
      <c r="B3753" s="1">
        <v>4</v>
      </c>
      <c r="C3753" s="1">
        <v>9</v>
      </c>
      <c r="D3753" s="1">
        <v>11.60000038146973</v>
      </c>
      <c r="E3753" s="1">
        <v>12.80000019073486</v>
      </c>
      <c r="F3753" s="1">
        <v>12.5</v>
      </c>
      <c r="G3753" s="1">
        <v>5.4000000953674316</v>
      </c>
      <c r="H3753">
        <f>IF(D3753&lt;&gt;"",MAX('DDD Model Calculations'!$D$20-'Weather Data'!D3753,0),MAX('DDD Model Calculations'!$D$20-AVERAGE('Weather Data'!D3752,'Weather Data'!D3754),0))</f>
        <v>6.3999996185302699</v>
      </c>
      <c r="I3753">
        <f>IF(E3753&lt;&gt;"",MAX('DDD Model Calculations'!$D$20-'Weather Data'!E3753,0),MAX('DDD Model Calculations'!$D$20-AVERAGE('Weather Data'!E3752,'Weather Data'!E3754),0))</f>
        <v>5.1999998092651403</v>
      </c>
      <c r="J3753">
        <f>IF(F3753&lt;&gt;"",MAX('DDD Model Calculations'!$D$20-'Weather Data'!F3753,0),MAX('DDD Model Calculations'!$D$20-AVERAGE('Weather Data'!F3752,'Weather Data'!F3754),0))</f>
        <v>5.5</v>
      </c>
      <c r="K3753">
        <f>IF(G3753&lt;&gt;"",MAX('DDD Model Calculations'!$D$20-'Weather Data'!G3753,0),MAX('DDD Model Calculations'!$D$20-AVERAGE('Weather Data'!G3752,'Weather Data'!G3754),0))</f>
        <v>12.599999904632568</v>
      </c>
      <c r="L3753" s="2">
        <f t="shared" si="290"/>
        <v>45391</v>
      </c>
      <c r="M3753">
        <f t="shared" si="291"/>
        <v>37952.200001955032</v>
      </c>
      <c r="N3753">
        <f t="shared" si="292"/>
        <v>39834.299988262355</v>
      </c>
      <c r="O3753">
        <f t="shared" si="293"/>
        <v>45969.50000873208</v>
      </c>
      <c r="P3753">
        <f t="shared" si="294"/>
        <v>56934.050009429455</v>
      </c>
    </row>
    <row r="3754" spans="1:16" x14ac:dyDescent="0.4">
      <c r="A3754" s="1">
        <v>2024</v>
      </c>
      <c r="B3754" s="1">
        <v>4</v>
      </c>
      <c r="C3754" s="1">
        <v>10</v>
      </c>
      <c r="D3754" s="1">
        <v>13.60000038146973</v>
      </c>
      <c r="E3754" s="1">
        <v>11.5</v>
      </c>
      <c r="F3754" s="1">
        <v>14</v>
      </c>
      <c r="G3754" s="1">
        <v>6.5</v>
      </c>
      <c r="H3754">
        <f>IF(D3754&lt;&gt;"",MAX('DDD Model Calculations'!$D$20-'Weather Data'!D3754,0),MAX('DDD Model Calculations'!$D$20-AVERAGE('Weather Data'!D3753,'Weather Data'!D3755),0))</f>
        <v>4.3999996185302699</v>
      </c>
      <c r="I3754">
        <f>IF(E3754&lt;&gt;"",MAX('DDD Model Calculations'!$D$20-'Weather Data'!E3754,0),MAX('DDD Model Calculations'!$D$20-AVERAGE('Weather Data'!E3753,'Weather Data'!E3755),0))</f>
        <v>6.5</v>
      </c>
      <c r="J3754">
        <f>IF(F3754&lt;&gt;"",MAX('DDD Model Calculations'!$D$20-'Weather Data'!F3754,0),MAX('DDD Model Calculations'!$D$20-AVERAGE('Weather Data'!F3753,'Weather Data'!F3755),0))</f>
        <v>4</v>
      </c>
      <c r="K3754">
        <f>IF(G3754&lt;&gt;"",MAX('DDD Model Calculations'!$D$20-'Weather Data'!G3754,0),MAX('DDD Model Calculations'!$D$20-AVERAGE('Weather Data'!G3753,'Weather Data'!G3755),0))</f>
        <v>11.5</v>
      </c>
      <c r="L3754" s="2">
        <f t="shared" si="290"/>
        <v>45392</v>
      </c>
      <c r="M3754">
        <f t="shared" si="291"/>
        <v>37956.600001573563</v>
      </c>
      <c r="N3754">
        <f t="shared" si="292"/>
        <v>39840.799988262355</v>
      </c>
      <c r="O3754">
        <f t="shared" si="293"/>
        <v>45973.50000873208</v>
      </c>
      <c r="P3754">
        <f t="shared" si="294"/>
        <v>56945.550009429455</v>
      </c>
    </row>
    <row r="3755" spans="1:16" x14ac:dyDescent="0.4">
      <c r="A3755" s="1">
        <v>2024</v>
      </c>
      <c r="B3755" s="1">
        <v>4</v>
      </c>
      <c r="C3755" s="1">
        <v>11</v>
      </c>
      <c r="D3755" s="1">
        <v>11.30000019073486</v>
      </c>
      <c r="E3755" s="1">
        <v>11.39999961853027</v>
      </c>
      <c r="F3755" s="1">
        <v>8.6000003814697266</v>
      </c>
      <c r="G3755" s="1">
        <v>7.5999999046325684</v>
      </c>
      <c r="H3755">
        <f>IF(D3755&lt;&gt;"",MAX('DDD Model Calculations'!$D$20-'Weather Data'!D3755,0),MAX('DDD Model Calculations'!$D$20-AVERAGE('Weather Data'!D3754,'Weather Data'!D3756),0))</f>
        <v>6.6999998092651403</v>
      </c>
      <c r="I3755">
        <f>IF(E3755&lt;&gt;"",MAX('DDD Model Calculations'!$D$20-'Weather Data'!E3755,0),MAX('DDD Model Calculations'!$D$20-AVERAGE('Weather Data'!E3754,'Weather Data'!E3756),0))</f>
        <v>6.6000003814697301</v>
      </c>
      <c r="J3755">
        <f>IF(F3755&lt;&gt;"",MAX('DDD Model Calculations'!$D$20-'Weather Data'!F3755,0),MAX('DDD Model Calculations'!$D$20-AVERAGE('Weather Data'!F3754,'Weather Data'!F3756),0))</f>
        <v>9.3999996185302734</v>
      </c>
      <c r="K3755">
        <f>IF(G3755&lt;&gt;"",MAX('DDD Model Calculations'!$D$20-'Weather Data'!G3755,0),MAX('DDD Model Calculations'!$D$20-AVERAGE('Weather Data'!G3754,'Weather Data'!G3756),0))</f>
        <v>10.400000095367432</v>
      </c>
      <c r="L3755" s="2">
        <f t="shared" si="290"/>
        <v>45393</v>
      </c>
      <c r="M3755">
        <f t="shared" si="291"/>
        <v>37963.300001382828</v>
      </c>
      <c r="N3755">
        <f t="shared" si="292"/>
        <v>39847.399988643825</v>
      </c>
      <c r="O3755">
        <f t="shared" si="293"/>
        <v>45982.900008350611</v>
      </c>
      <c r="P3755">
        <f t="shared" si="294"/>
        <v>56955.950009524822</v>
      </c>
    </row>
    <row r="3756" spans="1:16" x14ac:dyDescent="0.4">
      <c r="A3756" s="1">
        <v>2024</v>
      </c>
      <c r="B3756" s="1">
        <v>4</v>
      </c>
      <c r="C3756" s="1">
        <v>12</v>
      </c>
      <c r="D3756" s="1">
        <v>8.6000003814697266</v>
      </c>
      <c r="E3756" s="1">
        <v>8.6999998092651367</v>
      </c>
      <c r="F3756" s="1">
        <v>11.39999961853027</v>
      </c>
      <c r="G3756" s="1">
        <v>5.5</v>
      </c>
      <c r="H3756">
        <f>IF(D3756&lt;&gt;"",MAX('DDD Model Calculations'!$D$20-'Weather Data'!D3756,0),MAX('DDD Model Calculations'!$D$20-AVERAGE('Weather Data'!D3755,'Weather Data'!D3757),0))</f>
        <v>9.3999996185302734</v>
      </c>
      <c r="I3756">
        <f>IF(E3756&lt;&gt;"",MAX('DDD Model Calculations'!$D$20-'Weather Data'!E3756,0),MAX('DDD Model Calculations'!$D$20-AVERAGE('Weather Data'!E3755,'Weather Data'!E3757),0))</f>
        <v>9.3000001907348633</v>
      </c>
      <c r="J3756">
        <f>IF(F3756&lt;&gt;"",MAX('DDD Model Calculations'!$D$20-'Weather Data'!F3756,0),MAX('DDD Model Calculations'!$D$20-AVERAGE('Weather Data'!F3755,'Weather Data'!F3757),0))</f>
        <v>6.6000003814697301</v>
      </c>
      <c r="K3756">
        <f>IF(G3756&lt;&gt;"",MAX('DDD Model Calculations'!$D$20-'Weather Data'!G3756,0),MAX('DDD Model Calculations'!$D$20-AVERAGE('Weather Data'!G3755,'Weather Data'!G3757),0))</f>
        <v>12.5</v>
      </c>
      <c r="L3756" s="2">
        <f t="shared" si="290"/>
        <v>45394</v>
      </c>
      <c r="M3756">
        <f t="shared" si="291"/>
        <v>37972.700001001358</v>
      </c>
      <c r="N3756">
        <f t="shared" si="292"/>
        <v>39856.69998883456</v>
      </c>
      <c r="O3756">
        <f t="shared" si="293"/>
        <v>45989.50000873208</v>
      </c>
      <c r="P3756">
        <f t="shared" si="294"/>
        <v>56968.450009524822</v>
      </c>
    </row>
    <row r="3757" spans="1:16" x14ac:dyDescent="0.4">
      <c r="A3757" s="1">
        <v>2024</v>
      </c>
      <c r="B3757" s="1">
        <v>4</v>
      </c>
      <c r="C3757" s="1">
        <v>13</v>
      </c>
      <c r="D3757" s="1">
        <v>7.8000001907348633</v>
      </c>
      <c r="E3757" s="1">
        <v>8.1000003814697266</v>
      </c>
      <c r="F3757" s="1">
        <v>3.7000000476837158</v>
      </c>
      <c r="G3757" s="1">
        <v>3.5</v>
      </c>
      <c r="H3757">
        <f>IF(D3757&lt;&gt;"",MAX('DDD Model Calculations'!$D$20-'Weather Data'!D3757,0),MAX('DDD Model Calculations'!$D$20-AVERAGE('Weather Data'!D3756,'Weather Data'!D3758),0))</f>
        <v>10.199999809265137</v>
      </c>
      <c r="I3757">
        <f>IF(E3757&lt;&gt;"",MAX('DDD Model Calculations'!$D$20-'Weather Data'!E3757,0),MAX('DDD Model Calculations'!$D$20-AVERAGE('Weather Data'!E3756,'Weather Data'!E3758),0))</f>
        <v>9.8999996185302734</v>
      </c>
      <c r="J3757">
        <f>IF(F3757&lt;&gt;"",MAX('DDD Model Calculations'!$D$20-'Weather Data'!F3757,0),MAX('DDD Model Calculations'!$D$20-AVERAGE('Weather Data'!F3756,'Weather Data'!F3758),0))</f>
        <v>14.299999952316284</v>
      </c>
      <c r="K3757">
        <f>IF(G3757&lt;&gt;"",MAX('DDD Model Calculations'!$D$20-'Weather Data'!G3757,0),MAX('DDD Model Calculations'!$D$20-AVERAGE('Weather Data'!G3756,'Weather Data'!G3758),0))</f>
        <v>14.5</v>
      </c>
      <c r="L3757" s="2">
        <f t="shared" si="290"/>
        <v>45395</v>
      </c>
      <c r="M3757">
        <f t="shared" si="291"/>
        <v>37982.900000810623</v>
      </c>
      <c r="N3757">
        <f t="shared" si="292"/>
        <v>39866.59998845309</v>
      </c>
      <c r="O3757">
        <f t="shared" si="293"/>
        <v>46003.800008684397</v>
      </c>
      <c r="P3757">
        <f t="shared" si="294"/>
        <v>56982.950009524822</v>
      </c>
    </row>
    <row r="3758" spans="1:16" x14ac:dyDescent="0.4">
      <c r="A3758" s="1">
        <v>2024</v>
      </c>
      <c r="B3758" s="1">
        <v>4</v>
      </c>
      <c r="C3758" s="1">
        <v>14</v>
      </c>
      <c r="D3758" s="1">
        <v>11.19999980926514</v>
      </c>
      <c r="E3758" s="1">
        <v>13</v>
      </c>
      <c r="F3758" s="1">
        <v>4.8000001907348633</v>
      </c>
      <c r="G3758" s="1">
        <v>6.0999999046325684</v>
      </c>
      <c r="H3758">
        <f>IF(D3758&lt;&gt;"",MAX('DDD Model Calculations'!$D$20-'Weather Data'!D3758,0),MAX('DDD Model Calculations'!$D$20-AVERAGE('Weather Data'!D3757,'Weather Data'!D3759),0))</f>
        <v>6.8000001907348597</v>
      </c>
      <c r="I3758">
        <f>IF(E3758&lt;&gt;"",MAX('DDD Model Calculations'!$D$20-'Weather Data'!E3758,0),MAX('DDD Model Calculations'!$D$20-AVERAGE('Weather Data'!E3757,'Weather Data'!E3759),0))</f>
        <v>5</v>
      </c>
      <c r="J3758">
        <f>IF(F3758&lt;&gt;"",MAX('DDD Model Calculations'!$D$20-'Weather Data'!F3758,0),MAX('DDD Model Calculations'!$D$20-AVERAGE('Weather Data'!F3757,'Weather Data'!F3759),0))</f>
        <v>13.199999809265137</v>
      </c>
      <c r="K3758">
        <f>IF(G3758&lt;&gt;"",MAX('DDD Model Calculations'!$D$20-'Weather Data'!G3758,0),MAX('DDD Model Calculations'!$D$20-AVERAGE('Weather Data'!G3757,'Weather Data'!G3759),0))</f>
        <v>11.900000095367432</v>
      </c>
      <c r="L3758" s="2">
        <f t="shared" si="290"/>
        <v>45396</v>
      </c>
      <c r="M3758">
        <f t="shared" si="291"/>
        <v>37989.700001001358</v>
      </c>
      <c r="N3758">
        <f t="shared" si="292"/>
        <v>39871.59998845309</v>
      </c>
      <c r="O3758">
        <f t="shared" si="293"/>
        <v>46017.000008493662</v>
      </c>
      <c r="P3758">
        <f t="shared" si="294"/>
        <v>56994.85000962019</v>
      </c>
    </row>
    <row r="3759" spans="1:16" x14ac:dyDescent="0.4">
      <c r="A3759" s="1">
        <v>2024</v>
      </c>
      <c r="B3759" s="1">
        <v>4</v>
      </c>
      <c r="C3759" s="1">
        <v>15</v>
      </c>
      <c r="D3759" s="1">
        <v>10.5</v>
      </c>
      <c r="E3759" s="1">
        <v>10.5</v>
      </c>
      <c r="F3759" s="1">
        <v>8.8999996185302734</v>
      </c>
      <c r="G3759" s="1">
        <v>6.8000001907348633</v>
      </c>
      <c r="H3759">
        <f>IF(D3759&lt;&gt;"",MAX('DDD Model Calculations'!$D$20-'Weather Data'!D3759,0),MAX('DDD Model Calculations'!$D$20-AVERAGE('Weather Data'!D3758,'Weather Data'!D3760),0))</f>
        <v>7.5</v>
      </c>
      <c r="I3759">
        <f>IF(E3759&lt;&gt;"",MAX('DDD Model Calculations'!$D$20-'Weather Data'!E3759,0),MAX('DDD Model Calculations'!$D$20-AVERAGE('Weather Data'!E3758,'Weather Data'!E3760),0))</f>
        <v>7.5</v>
      </c>
      <c r="J3759">
        <f>IF(F3759&lt;&gt;"",MAX('DDD Model Calculations'!$D$20-'Weather Data'!F3759,0),MAX('DDD Model Calculations'!$D$20-AVERAGE('Weather Data'!F3758,'Weather Data'!F3760),0))</f>
        <v>9.1000003814697266</v>
      </c>
      <c r="K3759">
        <f>IF(G3759&lt;&gt;"",MAX('DDD Model Calculations'!$D$20-'Weather Data'!G3759,0),MAX('DDD Model Calculations'!$D$20-AVERAGE('Weather Data'!G3758,'Weather Data'!G3760),0))</f>
        <v>11.199999809265137</v>
      </c>
      <c r="L3759" s="2">
        <f t="shared" si="290"/>
        <v>45397</v>
      </c>
      <c r="M3759">
        <f t="shared" si="291"/>
        <v>37997.200001001358</v>
      </c>
      <c r="N3759">
        <f t="shared" si="292"/>
        <v>39879.09998845309</v>
      </c>
      <c r="O3759">
        <f t="shared" si="293"/>
        <v>46026.100008875132</v>
      </c>
      <c r="P3759">
        <f t="shared" si="294"/>
        <v>57006.050009429455</v>
      </c>
    </row>
    <row r="3760" spans="1:16" x14ac:dyDescent="0.4">
      <c r="A3760" s="1">
        <v>2024</v>
      </c>
      <c r="B3760" s="1">
        <v>4</v>
      </c>
      <c r="C3760" s="1">
        <v>16</v>
      </c>
      <c r="D3760" s="1">
        <v>11.30000019073486</v>
      </c>
      <c r="E3760" s="1">
        <v>11.19999980926514</v>
      </c>
      <c r="F3760" s="1">
        <v>7.3000001907348633</v>
      </c>
      <c r="G3760" s="1">
        <v>2.7999999523162842</v>
      </c>
      <c r="H3760">
        <f>IF(D3760&lt;&gt;"",MAX('DDD Model Calculations'!$D$20-'Weather Data'!D3760,0),MAX('DDD Model Calculations'!$D$20-AVERAGE('Weather Data'!D3759,'Weather Data'!D3761),0))</f>
        <v>6.6999998092651403</v>
      </c>
      <c r="I3760">
        <f>IF(E3760&lt;&gt;"",MAX('DDD Model Calculations'!$D$20-'Weather Data'!E3760,0),MAX('DDD Model Calculations'!$D$20-AVERAGE('Weather Data'!E3759,'Weather Data'!E3761),0))</f>
        <v>6.8000001907348597</v>
      </c>
      <c r="J3760">
        <f>IF(F3760&lt;&gt;"",MAX('DDD Model Calculations'!$D$20-'Weather Data'!F3760,0),MAX('DDD Model Calculations'!$D$20-AVERAGE('Weather Data'!F3759,'Weather Data'!F3761),0))</f>
        <v>10.699999809265137</v>
      </c>
      <c r="K3760">
        <f>IF(G3760&lt;&gt;"",MAX('DDD Model Calculations'!$D$20-'Weather Data'!G3760,0),MAX('DDD Model Calculations'!$D$20-AVERAGE('Weather Data'!G3759,'Weather Data'!G3761),0))</f>
        <v>15.200000047683716</v>
      </c>
      <c r="L3760" s="2">
        <f t="shared" si="290"/>
        <v>45398</v>
      </c>
      <c r="M3760">
        <f t="shared" si="291"/>
        <v>38003.900000810623</v>
      </c>
      <c r="N3760">
        <f t="shared" si="292"/>
        <v>39885.899988643825</v>
      </c>
      <c r="O3760">
        <f t="shared" si="293"/>
        <v>46036.800008684397</v>
      </c>
      <c r="P3760">
        <f t="shared" si="294"/>
        <v>57021.250009477139</v>
      </c>
    </row>
    <row r="3761" spans="1:16" x14ac:dyDescent="0.4">
      <c r="A3761" s="1">
        <v>2024</v>
      </c>
      <c r="B3761" s="1">
        <v>4</v>
      </c>
      <c r="C3761" s="1">
        <v>17</v>
      </c>
      <c r="D3761" s="1">
        <v>6.9000000953674316</v>
      </c>
      <c r="E3761" s="1">
        <v>8.8000001907348633</v>
      </c>
      <c r="F3761" s="1">
        <v>4.8000001907348633</v>
      </c>
      <c r="G3761" s="1">
        <v>3.2000000476837158</v>
      </c>
      <c r="H3761">
        <f>IF(D3761&lt;&gt;"",MAX('DDD Model Calculations'!$D$20-'Weather Data'!D3761,0),MAX('DDD Model Calculations'!$D$20-AVERAGE('Weather Data'!D3760,'Weather Data'!D3762),0))</f>
        <v>11.099999904632568</v>
      </c>
      <c r="I3761">
        <f>IF(E3761&lt;&gt;"",MAX('DDD Model Calculations'!$D$20-'Weather Data'!E3761,0),MAX('DDD Model Calculations'!$D$20-AVERAGE('Weather Data'!E3760,'Weather Data'!E3762),0))</f>
        <v>9.1999998092651367</v>
      </c>
      <c r="J3761">
        <f>IF(F3761&lt;&gt;"",MAX('DDD Model Calculations'!$D$20-'Weather Data'!F3761,0),MAX('DDD Model Calculations'!$D$20-AVERAGE('Weather Data'!F3760,'Weather Data'!F3762),0))</f>
        <v>13.199999809265137</v>
      </c>
      <c r="K3761">
        <f>IF(G3761&lt;&gt;"",MAX('DDD Model Calculations'!$D$20-'Weather Data'!G3761,0),MAX('DDD Model Calculations'!$D$20-AVERAGE('Weather Data'!G3760,'Weather Data'!G3762),0))</f>
        <v>14.799999952316284</v>
      </c>
      <c r="L3761" s="2">
        <f t="shared" si="290"/>
        <v>45399</v>
      </c>
      <c r="M3761">
        <f t="shared" si="291"/>
        <v>38015.000000715256</v>
      </c>
      <c r="N3761">
        <f t="shared" si="292"/>
        <v>39895.09998845309</v>
      </c>
      <c r="O3761">
        <f t="shared" si="293"/>
        <v>46050.000008493662</v>
      </c>
      <c r="P3761">
        <f t="shared" si="294"/>
        <v>57036.050009429455</v>
      </c>
    </row>
    <row r="3762" spans="1:16" x14ac:dyDescent="0.4">
      <c r="A3762" s="1">
        <v>2024</v>
      </c>
      <c r="B3762" s="1">
        <v>4</v>
      </c>
      <c r="C3762" s="1">
        <v>18</v>
      </c>
      <c r="D3762" s="1">
        <v>10.5</v>
      </c>
      <c r="E3762" s="1">
        <v>10.89999961853027</v>
      </c>
      <c r="F3762" s="1">
        <v>6</v>
      </c>
      <c r="G3762" s="1">
        <v>7.3000001907348633</v>
      </c>
      <c r="H3762">
        <f>IF(D3762&lt;&gt;"",MAX('DDD Model Calculations'!$D$20-'Weather Data'!D3762,0),MAX('DDD Model Calculations'!$D$20-AVERAGE('Weather Data'!D3761,'Weather Data'!D3763),0))</f>
        <v>7.5</v>
      </c>
      <c r="I3762">
        <f>IF(E3762&lt;&gt;"",MAX('DDD Model Calculations'!$D$20-'Weather Data'!E3762,0),MAX('DDD Model Calculations'!$D$20-AVERAGE('Weather Data'!E3761,'Weather Data'!E3763),0))</f>
        <v>7.1000003814697301</v>
      </c>
      <c r="J3762">
        <f>IF(F3762&lt;&gt;"",MAX('DDD Model Calculations'!$D$20-'Weather Data'!F3762,0),MAX('DDD Model Calculations'!$D$20-AVERAGE('Weather Data'!F3761,'Weather Data'!F3763),0))</f>
        <v>12</v>
      </c>
      <c r="K3762">
        <f>IF(G3762&lt;&gt;"",MAX('DDD Model Calculations'!$D$20-'Weather Data'!G3762,0),MAX('DDD Model Calculations'!$D$20-AVERAGE('Weather Data'!G3761,'Weather Data'!G3763),0))</f>
        <v>10.699999809265137</v>
      </c>
      <c r="L3762" s="2">
        <f t="shared" si="290"/>
        <v>45400</v>
      </c>
      <c r="M3762">
        <f t="shared" si="291"/>
        <v>38022.500000715256</v>
      </c>
      <c r="N3762">
        <f t="shared" si="292"/>
        <v>39902.19998883456</v>
      </c>
      <c r="O3762">
        <f t="shared" si="293"/>
        <v>46062.000008493662</v>
      </c>
      <c r="P3762">
        <f t="shared" si="294"/>
        <v>57046.75000923872</v>
      </c>
    </row>
    <row r="3763" spans="1:16" x14ac:dyDescent="0.4">
      <c r="A3763" s="1">
        <v>2024</v>
      </c>
      <c r="B3763" s="1">
        <v>4</v>
      </c>
      <c r="C3763" s="1">
        <v>19</v>
      </c>
      <c r="D3763" s="1">
        <v>10</v>
      </c>
      <c r="E3763" s="1">
        <v>10</v>
      </c>
      <c r="F3763" s="1">
        <v>8.3999996185302734</v>
      </c>
      <c r="G3763" s="1">
        <v>3.4000000953674321</v>
      </c>
      <c r="H3763">
        <f>IF(D3763&lt;&gt;"",MAX('DDD Model Calculations'!$D$20-'Weather Data'!D3763,0),MAX('DDD Model Calculations'!$D$20-AVERAGE('Weather Data'!D3762,'Weather Data'!D3764),0))</f>
        <v>8</v>
      </c>
      <c r="I3763">
        <f>IF(E3763&lt;&gt;"",MAX('DDD Model Calculations'!$D$20-'Weather Data'!E3763,0),MAX('DDD Model Calculations'!$D$20-AVERAGE('Weather Data'!E3762,'Weather Data'!E3764),0))</f>
        <v>8</v>
      </c>
      <c r="J3763">
        <f>IF(F3763&lt;&gt;"",MAX('DDD Model Calculations'!$D$20-'Weather Data'!F3763,0),MAX('DDD Model Calculations'!$D$20-AVERAGE('Weather Data'!F3762,'Weather Data'!F3764),0))</f>
        <v>9.6000003814697266</v>
      </c>
      <c r="K3763">
        <f>IF(G3763&lt;&gt;"",MAX('DDD Model Calculations'!$D$20-'Weather Data'!G3763,0),MAX('DDD Model Calculations'!$D$20-AVERAGE('Weather Data'!G3762,'Weather Data'!G3764),0))</f>
        <v>14.599999904632568</v>
      </c>
      <c r="L3763" s="2">
        <f t="shared" si="290"/>
        <v>45401</v>
      </c>
      <c r="M3763">
        <f t="shared" si="291"/>
        <v>38030.500000715256</v>
      </c>
      <c r="N3763">
        <f t="shared" si="292"/>
        <v>39910.19998883456</v>
      </c>
      <c r="O3763">
        <f t="shared" si="293"/>
        <v>46071.600008875132</v>
      </c>
      <c r="P3763">
        <f t="shared" si="294"/>
        <v>57061.350009143353</v>
      </c>
    </row>
    <row r="3764" spans="1:16" x14ac:dyDescent="0.4">
      <c r="A3764" s="1">
        <v>2024</v>
      </c>
      <c r="B3764" s="1">
        <v>4</v>
      </c>
      <c r="C3764" s="1">
        <v>20</v>
      </c>
      <c r="D3764" s="1">
        <v>5.5999999046325684</v>
      </c>
      <c r="E3764" s="1">
        <v>5</v>
      </c>
      <c r="F3764" s="1">
        <v>4.3000001907348633</v>
      </c>
      <c r="G3764" s="1">
        <v>3.5</v>
      </c>
      <c r="H3764">
        <f>IF(D3764&lt;&gt;"",MAX('DDD Model Calculations'!$D$20-'Weather Data'!D3764,0),MAX('DDD Model Calculations'!$D$20-AVERAGE('Weather Data'!D3763,'Weather Data'!D3765),0))</f>
        <v>12.400000095367432</v>
      </c>
      <c r="I3764">
        <f>IF(E3764&lt;&gt;"",MAX('DDD Model Calculations'!$D$20-'Weather Data'!E3764,0),MAX('DDD Model Calculations'!$D$20-AVERAGE('Weather Data'!E3763,'Weather Data'!E3765),0))</f>
        <v>13</v>
      </c>
      <c r="J3764">
        <f>IF(F3764&lt;&gt;"",MAX('DDD Model Calculations'!$D$20-'Weather Data'!F3764,0),MAX('DDD Model Calculations'!$D$20-AVERAGE('Weather Data'!F3763,'Weather Data'!F3765),0))</f>
        <v>13.699999809265137</v>
      </c>
      <c r="K3764">
        <f>IF(G3764&lt;&gt;"",MAX('DDD Model Calculations'!$D$20-'Weather Data'!G3764,0),MAX('DDD Model Calculations'!$D$20-AVERAGE('Weather Data'!G3763,'Weather Data'!G3765),0))</f>
        <v>14.5</v>
      </c>
      <c r="L3764" s="2">
        <f t="shared" si="290"/>
        <v>45402</v>
      </c>
      <c r="M3764">
        <f t="shared" si="291"/>
        <v>38042.900000810623</v>
      </c>
      <c r="N3764">
        <f t="shared" si="292"/>
        <v>39923.19998883456</v>
      </c>
      <c r="O3764">
        <f t="shared" si="293"/>
        <v>46085.300008684397</v>
      </c>
      <c r="P3764">
        <f t="shared" si="294"/>
        <v>57075.850009143353</v>
      </c>
    </row>
    <row r="3765" spans="1:16" x14ac:dyDescent="0.4">
      <c r="A3765" s="1">
        <v>2024</v>
      </c>
      <c r="B3765" s="1">
        <v>4</v>
      </c>
      <c r="C3765" s="1">
        <v>21</v>
      </c>
      <c r="D3765" s="1">
        <v>5.8000001907348633</v>
      </c>
      <c r="E3765" s="1">
        <v>5.9000000953674316</v>
      </c>
      <c r="F3765" s="1">
        <v>3.9000000953674321</v>
      </c>
      <c r="G3765" s="1">
        <v>5.4000000953674316</v>
      </c>
      <c r="H3765">
        <f>IF(D3765&lt;&gt;"",MAX('DDD Model Calculations'!$D$20-'Weather Data'!D3765,0),MAX('DDD Model Calculations'!$D$20-AVERAGE('Weather Data'!D3764,'Weather Data'!D3766),0))</f>
        <v>12.199999809265137</v>
      </c>
      <c r="I3765">
        <f>IF(E3765&lt;&gt;"",MAX('DDD Model Calculations'!$D$20-'Weather Data'!E3765,0),MAX('DDD Model Calculations'!$D$20-AVERAGE('Weather Data'!E3764,'Weather Data'!E3766),0))</f>
        <v>12.099999904632568</v>
      </c>
      <c r="J3765">
        <f>IF(F3765&lt;&gt;"",MAX('DDD Model Calculations'!$D$20-'Weather Data'!F3765,0),MAX('DDD Model Calculations'!$D$20-AVERAGE('Weather Data'!F3764,'Weather Data'!F3766),0))</f>
        <v>14.099999904632568</v>
      </c>
      <c r="K3765">
        <f>IF(G3765&lt;&gt;"",MAX('DDD Model Calculations'!$D$20-'Weather Data'!G3765,0),MAX('DDD Model Calculations'!$D$20-AVERAGE('Weather Data'!G3764,'Weather Data'!G3766),0))</f>
        <v>12.599999904632568</v>
      </c>
      <c r="L3765" s="2">
        <f t="shared" si="290"/>
        <v>45403</v>
      </c>
      <c r="M3765">
        <f t="shared" si="291"/>
        <v>38055.100000619888</v>
      </c>
      <c r="N3765">
        <f t="shared" si="292"/>
        <v>39935.299988739192</v>
      </c>
      <c r="O3765">
        <f t="shared" si="293"/>
        <v>46099.400008589029</v>
      </c>
      <c r="P3765">
        <f t="shared" si="294"/>
        <v>57088.450009047985</v>
      </c>
    </row>
    <row r="3766" spans="1:16" x14ac:dyDescent="0.4">
      <c r="A3766" s="1">
        <v>2024</v>
      </c>
      <c r="B3766" s="1">
        <v>4</v>
      </c>
      <c r="C3766" s="1">
        <v>22</v>
      </c>
      <c r="D3766" s="1">
        <v>6.5</v>
      </c>
      <c r="E3766" s="1">
        <v>6.5</v>
      </c>
      <c r="F3766" s="1">
        <v>3.5</v>
      </c>
      <c r="G3766" s="1">
        <v>7.9000000953674316</v>
      </c>
      <c r="H3766">
        <f>IF(D3766&lt;&gt;"",MAX('DDD Model Calculations'!$D$20-'Weather Data'!D3766,0),MAX('DDD Model Calculations'!$D$20-AVERAGE('Weather Data'!D3765,'Weather Data'!D3767),0))</f>
        <v>11.5</v>
      </c>
      <c r="I3766">
        <f>IF(E3766&lt;&gt;"",MAX('DDD Model Calculations'!$D$20-'Weather Data'!E3766,0),MAX('DDD Model Calculations'!$D$20-AVERAGE('Weather Data'!E3765,'Weather Data'!E3767),0))</f>
        <v>11.5</v>
      </c>
      <c r="J3766">
        <f>IF(F3766&lt;&gt;"",MAX('DDD Model Calculations'!$D$20-'Weather Data'!F3766,0),MAX('DDD Model Calculations'!$D$20-AVERAGE('Weather Data'!F3765,'Weather Data'!F3767),0))</f>
        <v>14.5</v>
      </c>
      <c r="K3766">
        <f>IF(G3766&lt;&gt;"",MAX('DDD Model Calculations'!$D$20-'Weather Data'!G3766,0),MAX('DDD Model Calculations'!$D$20-AVERAGE('Weather Data'!G3765,'Weather Data'!G3767),0))</f>
        <v>10.099999904632568</v>
      </c>
      <c r="L3766" s="2">
        <f t="shared" si="290"/>
        <v>45404</v>
      </c>
      <c r="M3766">
        <f t="shared" si="291"/>
        <v>38066.600000619888</v>
      </c>
      <c r="N3766">
        <f t="shared" si="292"/>
        <v>39946.799988739192</v>
      </c>
      <c r="O3766">
        <f t="shared" si="293"/>
        <v>46113.900008589029</v>
      </c>
      <c r="P3766">
        <f t="shared" si="294"/>
        <v>57098.550008952618</v>
      </c>
    </row>
    <row r="3767" spans="1:16" x14ac:dyDescent="0.4">
      <c r="A3767" s="1">
        <v>2024</v>
      </c>
      <c r="B3767" s="1">
        <v>4</v>
      </c>
      <c r="C3767" s="1">
        <v>23</v>
      </c>
      <c r="D3767" s="1">
        <v>12.39999961853027</v>
      </c>
      <c r="E3767" s="1">
        <v>9.1000003814697266</v>
      </c>
      <c r="F3767" s="1">
        <v>9.8000001907348633</v>
      </c>
      <c r="G3767" s="1">
        <v>2.4000000953674321</v>
      </c>
      <c r="H3767">
        <f>IF(D3767&lt;&gt;"",MAX('DDD Model Calculations'!$D$20-'Weather Data'!D3767,0),MAX('DDD Model Calculations'!$D$20-AVERAGE('Weather Data'!D3766,'Weather Data'!D3768),0))</f>
        <v>5.6000003814697301</v>
      </c>
      <c r="I3767">
        <f>IF(E3767&lt;&gt;"",MAX('DDD Model Calculations'!$D$20-'Weather Data'!E3767,0),MAX('DDD Model Calculations'!$D$20-AVERAGE('Weather Data'!E3766,'Weather Data'!E3768),0))</f>
        <v>8.8999996185302734</v>
      </c>
      <c r="J3767">
        <f>IF(F3767&lt;&gt;"",MAX('DDD Model Calculations'!$D$20-'Weather Data'!F3767,0),MAX('DDD Model Calculations'!$D$20-AVERAGE('Weather Data'!F3766,'Weather Data'!F3768),0))</f>
        <v>8.1999998092651367</v>
      </c>
      <c r="K3767">
        <f>IF(G3767&lt;&gt;"",MAX('DDD Model Calculations'!$D$20-'Weather Data'!G3767,0),MAX('DDD Model Calculations'!$D$20-AVERAGE('Weather Data'!G3766,'Weather Data'!G3768),0))</f>
        <v>15.599999904632568</v>
      </c>
      <c r="L3767" s="2">
        <f t="shared" si="290"/>
        <v>45405</v>
      </c>
      <c r="M3767">
        <f t="shared" si="291"/>
        <v>38072.200001001358</v>
      </c>
      <c r="N3767">
        <f t="shared" si="292"/>
        <v>39955.699988357723</v>
      </c>
      <c r="O3767">
        <f t="shared" si="293"/>
        <v>46122.100008398294</v>
      </c>
      <c r="P3767">
        <f t="shared" si="294"/>
        <v>57114.15000885725</v>
      </c>
    </row>
    <row r="3768" spans="1:16" x14ac:dyDescent="0.4">
      <c r="A3768" s="1">
        <v>2024</v>
      </c>
      <c r="B3768" s="1">
        <v>4</v>
      </c>
      <c r="C3768" s="1">
        <v>24</v>
      </c>
      <c r="D3768" s="1">
        <v>5.0999999046325684</v>
      </c>
      <c r="E3768" s="1">
        <v>3.9000000953674321</v>
      </c>
      <c r="F3768" s="1">
        <v>2.7000000476837158</v>
      </c>
      <c r="G3768" s="1">
        <v>-1.3999999761581421</v>
      </c>
      <c r="H3768">
        <f>IF(D3768&lt;&gt;"",MAX('DDD Model Calculations'!$D$20-'Weather Data'!D3768,0),MAX('DDD Model Calculations'!$D$20-AVERAGE('Weather Data'!D3767,'Weather Data'!D3769),0))</f>
        <v>12.900000095367432</v>
      </c>
      <c r="I3768">
        <f>IF(E3768&lt;&gt;"",MAX('DDD Model Calculations'!$D$20-'Weather Data'!E3768,0),MAX('DDD Model Calculations'!$D$20-AVERAGE('Weather Data'!E3767,'Weather Data'!E3769),0))</f>
        <v>14.099999904632568</v>
      </c>
      <c r="J3768">
        <f>IF(F3768&lt;&gt;"",MAX('DDD Model Calculations'!$D$20-'Weather Data'!F3768,0),MAX('DDD Model Calculations'!$D$20-AVERAGE('Weather Data'!F3767,'Weather Data'!F3769),0))</f>
        <v>15.299999952316284</v>
      </c>
      <c r="K3768">
        <f>IF(G3768&lt;&gt;"",MAX('DDD Model Calculations'!$D$20-'Weather Data'!G3768,0),MAX('DDD Model Calculations'!$D$20-AVERAGE('Weather Data'!G3767,'Weather Data'!G3769),0))</f>
        <v>19.399999976158142</v>
      </c>
      <c r="L3768" s="2">
        <f t="shared" si="290"/>
        <v>45406</v>
      </c>
      <c r="M3768">
        <f t="shared" si="291"/>
        <v>38085.100001096725</v>
      </c>
      <c r="N3768">
        <f t="shared" si="292"/>
        <v>39969.799988262355</v>
      </c>
      <c r="O3768">
        <f t="shared" si="293"/>
        <v>46137.400008350611</v>
      </c>
      <c r="P3768">
        <f t="shared" si="294"/>
        <v>57133.550008833408</v>
      </c>
    </row>
    <row r="3769" spans="1:16" x14ac:dyDescent="0.4">
      <c r="A3769" s="1">
        <v>2024</v>
      </c>
      <c r="B3769" s="1">
        <v>4</v>
      </c>
      <c r="C3769" s="1">
        <v>25</v>
      </c>
      <c r="D3769" s="1">
        <v>3.2000000476837158</v>
      </c>
      <c r="E3769" s="1">
        <v>4.6999998092651367</v>
      </c>
      <c r="F3769" s="1">
        <v>2.4000000953674321</v>
      </c>
      <c r="G3769" s="1">
        <v>1.6000000238418579</v>
      </c>
      <c r="H3769">
        <f>IF(D3769&lt;&gt;"",MAX('DDD Model Calculations'!$D$20-'Weather Data'!D3769,0),MAX('DDD Model Calculations'!$D$20-AVERAGE('Weather Data'!D3768,'Weather Data'!D3770),0))</f>
        <v>14.799999952316284</v>
      </c>
      <c r="I3769">
        <f>IF(E3769&lt;&gt;"",MAX('DDD Model Calculations'!$D$20-'Weather Data'!E3769,0),MAX('DDD Model Calculations'!$D$20-AVERAGE('Weather Data'!E3768,'Weather Data'!E3770),0))</f>
        <v>13.300000190734863</v>
      </c>
      <c r="J3769">
        <f>IF(F3769&lt;&gt;"",MAX('DDD Model Calculations'!$D$20-'Weather Data'!F3769,0),MAX('DDD Model Calculations'!$D$20-AVERAGE('Weather Data'!F3768,'Weather Data'!F3770),0))</f>
        <v>15.599999904632568</v>
      </c>
      <c r="K3769">
        <f>IF(G3769&lt;&gt;"",MAX('DDD Model Calculations'!$D$20-'Weather Data'!G3769,0),MAX('DDD Model Calculations'!$D$20-AVERAGE('Weather Data'!G3768,'Weather Data'!G3770),0))</f>
        <v>16.399999976158142</v>
      </c>
      <c r="L3769" s="2">
        <f t="shared" si="290"/>
        <v>45407</v>
      </c>
      <c r="M3769">
        <f t="shared" si="291"/>
        <v>38099.900001049042</v>
      </c>
      <c r="N3769">
        <f t="shared" si="292"/>
        <v>39983.09998845309</v>
      </c>
      <c r="O3769">
        <f t="shared" si="293"/>
        <v>46153.000008255243</v>
      </c>
      <c r="P3769">
        <f t="shared" si="294"/>
        <v>57149.950008809566</v>
      </c>
    </row>
    <row r="3770" spans="1:16" x14ac:dyDescent="0.4">
      <c r="A3770" s="1">
        <v>2024</v>
      </c>
      <c r="B3770" s="1">
        <v>4</v>
      </c>
      <c r="C3770" s="1">
        <v>26</v>
      </c>
      <c r="D3770" s="1">
        <v>6.0999999046325684</v>
      </c>
      <c r="E3770" s="1">
        <v>8.3000001907348633</v>
      </c>
      <c r="F3770" s="1">
        <v>5.8000001907348633</v>
      </c>
      <c r="G3770" s="1">
        <v>5</v>
      </c>
      <c r="H3770">
        <f>IF(D3770&lt;&gt;"",MAX('DDD Model Calculations'!$D$20-'Weather Data'!D3770,0),MAX('DDD Model Calculations'!$D$20-AVERAGE('Weather Data'!D3769,'Weather Data'!D3771),0))</f>
        <v>11.900000095367432</v>
      </c>
      <c r="I3770">
        <f>IF(E3770&lt;&gt;"",MAX('DDD Model Calculations'!$D$20-'Weather Data'!E3770,0),MAX('DDD Model Calculations'!$D$20-AVERAGE('Weather Data'!E3769,'Weather Data'!E3771),0))</f>
        <v>9.6999998092651367</v>
      </c>
      <c r="J3770">
        <f>IF(F3770&lt;&gt;"",MAX('DDD Model Calculations'!$D$20-'Weather Data'!F3770,0),MAX('DDD Model Calculations'!$D$20-AVERAGE('Weather Data'!F3769,'Weather Data'!F3771),0))</f>
        <v>12.199999809265137</v>
      </c>
      <c r="K3770">
        <f>IF(G3770&lt;&gt;"",MAX('DDD Model Calculations'!$D$20-'Weather Data'!G3770,0),MAX('DDD Model Calculations'!$D$20-AVERAGE('Weather Data'!G3769,'Weather Data'!G3771),0))</f>
        <v>13</v>
      </c>
      <c r="L3770" s="2">
        <f t="shared" si="290"/>
        <v>45408</v>
      </c>
      <c r="M3770">
        <f t="shared" si="291"/>
        <v>38111.800001144409</v>
      </c>
      <c r="N3770">
        <f t="shared" si="292"/>
        <v>39992.799988262355</v>
      </c>
      <c r="O3770">
        <f t="shared" si="293"/>
        <v>46165.200008064508</v>
      </c>
      <c r="P3770">
        <f t="shared" si="294"/>
        <v>57162.950008809566</v>
      </c>
    </row>
    <row r="3771" spans="1:16" x14ac:dyDescent="0.4">
      <c r="A3771" s="1">
        <v>2024</v>
      </c>
      <c r="B3771" s="1">
        <v>4</v>
      </c>
      <c r="C3771" s="1">
        <v>27</v>
      </c>
      <c r="D3771" s="1">
        <v>10.60000038146973</v>
      </c>
      <c r="E3771" s="1">
        <v>15.39999961853027</v>
      </c>
      <c r="F3771" s="1">
        <v>11</v>
      </c>
      <c r="G3771" s="1">
        <v>5.5999999046325684</v>
      </c>
      <c r="H3771">
        <f>IF(D3771&lt;&gt;"",MAX('DDD Model Calculations'!$D$20-'Weather Data'!D3771,0),MAX('DDD Model Calculations'!$D$20-AVERAGE('Weather Data'!D3770,'Weather Data'!D3772),0))</f>
        <v>7.3999996185302699</v>
      </c>
      <c r="I3771">
        <f>IF(E3771&lt;&gt;"",MAX('DDD Model Calculations'!$D$20-'Weather Data'!E3771,0),MAX('DDD Model Calculations'!$D$20-AVERAGE('Weather Data'!E3770,'Weather Data'!E3772),0))</f>
        <v>2.6000003814697301</v>
      </c>
      <c r="J3771">
        <f>IF(F3771&lt;&gt;"",MAX('DDD Model Calculations'!$D$20-'Weather Data'!F3771,0),MAX('DDD Model Calculations'!$D$20-AVERAGE('Weather Data'!F3770,'Weather Data'!F3772),0))</f>
        <v>7</v>
      </c>
      <c r="K3771">
        <f>IF(G3771&lt;&gt;"",MAX('DDD Model Calculations'!$D$20-'Weather Data'!G3771,0),MAX('DDD Model Calculations'!$D$20-AVERAGE('Weather Data'!G3770,'Weather Data'!G3772),0))</f>
        <v>12.400000095367432</v>
      </c>
      <c r="L3771" s="2">
        <f t="shared" si="290"/>
        <v>45409</v>
      </c>
      <c r="M3771">
        <f t="shared" si="291"/>
        <v>38119.200000762939</v>
      </c>
      <c r="N3771">
        <f t="shared" si="292"/>
        <v>39995.399988643825</v>
      </c>
      <c r="O3771">
        <f t="shared" si="293"/>
        <v>46172.200008064508</v>
      </c>
      <c r="P3771">
        <f t="shared" si="294"/>
        <v>57175.350008904934</v>
      </c>
    </row>
    <row r="3772" spans="1:16" x14ac:dyDescent="0.4">
      <c r="A3772" s="1">
        <v>2024</v>
      </c>
      <c r="B3772" s="1">
        <v>4</v>
      </c>
      <c r="C3772" s="1">
        <v>28</v>
      </c>
      <c r="D3772" s="1">
        <v>16.29999923706055</v>
      </c>
      <c r="E3772" s="1">
        <v>16.5</v>
      </c>
      <c r="F3772" s="1">
        <v>14.39999961853027</v>
      </c>
      <c r="G3772" s="1">
        <v>2.5</v>
      </c>
      <c r="H3772">
        <f>IF(D3772&lt;&gt;"",MAX('DDD Model Calculations'!$D$20-'Weather Data'!D3772,0),MAX('DDD Model Calculations'!$D$20-AVERAGE('Weather Data'!D3771,'Weather Data'!D3773),0))</f>
        <v>1.7000007629394496</v>
      </c>
      <c r="I3772">
        <f>IF(E3772&lt;&gt;"",MAX('DDD Model Calculations'!$D$20-'Weather Data'!E3772,0),MAX('DDD Model Calculations'!$D$20-AVERAGE('Weather Data'!E3771,'Weather Data'!E3773),0))</f>
        <v>1.5</v>
      </c>
      <c r="J3772">
        <f>IF(F3772&lt;&gt;"",MAX('DDD Model Calculations'!$D$20-'Weather Data'!F3772,0),MAX('DDD Model Calculations'!$D$20-AVERAGE('Weather Data'!F3771,'Weather Data'!F3773),0))</f>
        <v>3.6000003814697301</v>
      </c>
      <c r="K3772">
        <f>IF(G3772&lt;&gt;"",MAX('DDD Model Calculations'!$D$20-'Weather Data'!G3772,0),MAX('DDD Model Calculations'!$D$20-AVERAGE('Weather Data'!G3771,'Weather Data'!G3773),0))</f>
        <v>15.5</v>
      </c>
      <c r="L3772" s="2">
        <f t="shared" si="290"/>
        <v>45410</v>
      </c>
      <c r="M3772">
        <f t="shared" si="291"/>
        <v>38120.900001525879</v>
      </c>
      <c r="N3772">
        <f t="shared" si="292"/>
        <v>39996.899988643825</v>
      </c>
      <c r="O3772">
        <f t="shared" si="293"/>
        <v>46175.800008445978</v>
      </c>
      <c r="P3772">
        <f t="shared" si="294"/>
        <v>57190.850008904934</v>
      </c>
    </row>
    <row r="3773" spans="1:16" x14ac:dyDescent="0.4">
      <c r="A3773" s="1">
        <v>2024</v>
      </c>
      <c r="B3773" s="1">
        <v>4</v>
      </c>
      <c r="C3773" s="1">
        <v>29</v>
      </c>
      <c r="D3773" s="1">
        <v>10.80000019073486</v>
      </c>
      <c r="E3773" s="1">
        <v>18.70000076293945</v>
      </c>
      <c r="F3773" s="1">
        <v>8.3000001907348633</v>
      </c>
      <c r="G3773" s="1">
        <v>1.6000000238418579</v>
      </c>
      <c r="H3773">
        <f>IF(D3773&lt;&gt;"",MAX('DDD Model Calculations'!$D$20-'Weather Data'!D3773,0),MAX('DDD Model Calculations'!$D$20-AVERAGE('Weather Data'!D3772,'Weather Data'!D3774),0))</f>
        <v>7.1999998092651403</v>
      </c>
      <c r="I3773">
        <f>IF(E3773&lt;&gt;"",MAX('DDD Model Calculations'!$D$20-'Weather Data'!E3773,0),MAX('DDD Model Calculations'!$D$20-AVERAGE('Weather Data'!E3772,'Weather Data'!E3774),0))</f>
        <v>0</v>
      </c>
      <c r="J3773">
        <f>IF(F3773&lt;&gt;"",MAX('DDD Model Calculations'!$D$20-'Weather Data'!F3773,0),MAX('DDD Model Calculations'!$D$20-AVERAGE('Weather Data'!F3772,'Weather Data'!F3774),0))</f>
        <v>9.6999998092651367</v>
      </c>
      <c r="K3773">
        <f>IF(G3773&lt;&gt;"",MAX('DDD Model Calculations'!$D$20-'Weather Data'!G3773,0),MAX('DDD Model Calculations'!$D$20-AVERAGE('Weather Data'!G3772,'Weather Data'!G3774),0))</f>
        <v>16.399999976158142</v>
      </c>
      <c r="L3773" s="2">
        <f t="shared" si="290"/>
        <v>45411</v>
      </c>
      <c r="M3773">
        <f t="shared" si="291"/>
        <v>38128.100001335144</v>
      </c>
      <c r="N3773">
        <f t="shared" si="292"/>
        <v>39996.899988643825</v>
      </c>
      <c r="O3773">
        <f t="shared" si="293"/>
        <v>46185.500008255243</v>
      </c>
      <c r="P3773">
        <f t="shared" si="294"/>
        <v>57207.250008881092</v>
      </c>
    </row>
    <row r="3774" spans="1:16" x14ac:dyDescent="0.4">
      <c r="A3774" s="1">
        <v>2024</v>
      </c>
      <c r="B3774" s="1">
        <v>4</v>
      </c>
      <c r="C3774" s="1">
        <v>30</v>
      </c>
      <c r="D3774" s="1">
        <v>12.30000019073486</v>
      </c>
      <c r="E3774" s="1">
        <v>14.5</v>
      </c>
      <c r="F3774" s="1">
        <v>6.8000001907348633</v>
      </c>
      <c r="G3774" s="1">
        <v>6</v>
      </c>
      <c r="H3774">
        <f>IF(D3774&lt;&gt;"",MAX('DDD Model Calculations'!$D$20-'Weather Data'!D3774,0),MAX('DDD Model Calculations'!$D$20-AVERAGE('Weather Data'!D3773,'Weather Data'!D3775),0))</f>
        <v>5.6999998092651403</v>
      </c>
      <c r="I3774">
        <f>IF(E3774&lt;&gt;"",MAX('DDD Model Calculations'!$D$20-'Weather Data'!E3774,0),MAX('DDD Model Calculations'!$D$20-AVERAGE('Weather Data'!E3773,'Weather Data'!E3775),0))</f>
        <v>3.5</v>
      </c>
      <c r="J3774">
        <f>IF(F3774&lt;&gt;"",MAX('DDD Model Calculations'!$D$20-'Weather Data'!F3774,0),MAX('DDD Model Calculations'!$D$20-AVERAGE('Weather Data'!F3773,'Weather Data'!F3775),0))</f>
        <v>11.199999809265137</v>
      </c>
      <c r="K3774">
        <f>IF(G3774&lt;&gt;"",MAX('DDD Model Calculations'!$D$20-'Weather Data'!G3774,0),MAX('DDD Model Calculations'!$D$20-AVERAGE('Weather Data'!G3773,'Weather Data'!G3775),0))</f>
        <v>12</v>
      </c>
      <c r="L3774" s="2">
        <f t="shared" si="290"/>
        <v>45412</v>
      </c>
      <c r="M3774">
        <f t="shared" si="291"/>
        <v>38133.800001144409</v>
      </c>
      <c r="N3774">
        <f t="shared" si="292"/>
        <v>40000.399988643825</v>
      </c>
      <c r="O3774">
        <f t="shared" si="293"/>
        <v>46196.700008064508</v>
      </c>
      <c r="P3774">
        <f t="shared" si="294"/>
        <v>57219.250008881092</v>
      </c>
    </row>
    <row r="3775" spans="1:16" x14ac:dyDescent="0.4">
      <c r="A3775" s="1">
        <v>2024</v>
      </c>
      <c r="B3775" s="1">
        <v>5</v>
      </c>
      <c r="C3775" s="1">
        <v>1</v>
      </c>
      <c r="D3775" s="1">
        <v>11.80000019073486</v>
      </c>
      <c r="E3775" s="1">
        <v>15</v>
      </c>
      <c r="F3775" s="1">
        <v>10.39999961853027</v>
      </c>
      <c r="G3775" s="1">
        <v>6.1999998092651367</v>
      </c>
      <c r="H3775">
        <f>IF(D3775&lt;&gt;"",MAX('DDD Model Calculations'!$D$20-'Weather Data'!D3775,0),MAX('DDD Model Calculations'!$D$20-AVERAGE('Weather Data'!D3774,'Weather Data'!D3776),0))</f>
        <v>6.1999998092651403</v>
      </c>
      <c r="I3775">
        <f>IF(E3775&lt;&gt;"",MAX('DDD Model Calculations'!$D$20-'Weather Data'!E3775,0),MAX('DDD Model Calculations'!$D$20-AVERAGE('Weather Data'!E3774,'Weather Data'!E3776),0))</f>
        <v>3</v>
      </c>
      <c r="J3775">
        <f>IF(F3775&lt;&gt;"",MAX('DDD Model Calculations'!$D$20-'Weather Data'!F3775,0),MAX('DDD Model Calculations'!$D$20-AVERAGE('Weather Data'!F3774,'Weather Data'!F3776),0))</f>
        <v>7.6000003814697301</v>
      </c>
      <c r="K3775">
        <f>IF(G3775&lt;&gt;"",MAX('DDD Model Calculations'!$D$20-'Weather Data'!G3775,0),MAX('DDD Model Calculations'!$D$20-AVERAGE('Weather Data'!G3774,'Weather Data'!G3776),0))</f>
        <v>11.800000190734863</v>
      </c>
      <c r="L3775" s="2">
        <f t="shared" si="290"/>
        <v>45413</v>
      </c>
      <c r="M3775">
        <f t="shared" si="291"/>
        <v>38140.000000953674</v>
      </c>
      <c r="N3775">
        <f t="shared" si="292"/>
        <v>40003.399988643825</v>
      </c>
      <c r="O3775">
        <f t="shared" si="293"/>
        <v>46204.300008445978</v>
      </c>
      <c r="P3775">
        <f t="shared" si="294"/>
        <v>57231.050009071827</v>
      </c>
    </row>
    <row r="3776" spans="1:16" x14ac:dyDescent="0.4">
      <c r="A3776" s="1">
        <v>2024</v>
      </c>
      <c r="B3776" s="1">
        <v>5</v>
      </c>
      <c r="C3776" s="1">
        <v>2</v>
      </c>
      <c r="D3776" s="1">
        <v>15.30000019073486</v>
      </c>
      <c r="E3776" s="1">
        <v>15</v>
      </c>
      <c r="F3776" s="1">
        <v>12.39999961853027</v>
      </c>
      <c r="G3776" s="1">
        <v>5.3000001907348633</v>
      </c>
      <c r="H3776">
        <f>IF(D3776&lt;&gt;"",MAX('DDD Model Calculations'!$D$20-'Weather Data'!D3776,0),MAX('DDD Model Calculations'!$D$20-AVERAGE('Weather Data'!D3775,'Weather Data'!D3777),0))</f>
        <v>2.6999998092651403</v>
      </c>
      <c r="I3776">
        <f>IF(E3776&lt;&gt;"",MAX('DDD Model Calculations'!$D$20-'Weather Data'!E3776,0),MAX('DDD Model Calculations'!$D$20-AVERAGE('Weather Data'!E3775,'Weather Data'!E3777),0))</f>
        <v>3</v>
      </c>
      <c r="J3776">
        <f>IF(F3776&lt;&gt;"",MAX('DDD Model Calculations'!$D$20-'Weather Data'!F3776,0),MAX('DDD Model Calculations'!$D$20-AVERAGE('Weather Data'!F3775,'Weather Data'!F3777),0))</f>
        <v>5.6000003814697301</v>
      </c>
      <c r="K3776">
        <f>IF(G3776&lt;&gt;"",MAX('DDD Model Calculations'!$D$20-'Weather Data'!G3776,0),MAX('DDD Model Calculations'!$D$20-AVERAGE('Weather Data'!G3775,'Weather Data'!G3777),0))</f>
        <v>12.699999809265137</v>
      </c>
      <c r="L3776" s="2">
        <f t="shared" si="290"/>
        <v>45414</v>
      </c>
      <c r="M3776">
        <f t="shared" si="291"/>
        <v>38142.700000762939</v>
      </c>
      <c r="N3776">
        <f t="shared" si="292"/>
        <v>40006.399988643825</v>
      </c>
      <c r="O3776">
        <f t="shared" si="293"/>
        <v>46209.900008827448</v>
      </c>
      <c r="P3776">
        <f t="shared" si="294"/>
        <v>57243.750008881092</v>
      </c>
    </row>
    <row r="3777" spans="1:16" x14ac:dyDescent="0.4">
      <c r="A3777" s="1">
        <v>2024</v>
      </c>
      <c r="B3777" s="1">
        <v>5</v>
      </c>
      <c r="C3777" s="1">
        <v>3</v>
      </c>
      <c r="D3777" s="1">
        <v>13.80000019073486</v>
      </c>
      <c r="E3777" s="1">
        <v>13.60000038146973</v>
      </c>
      <c r="F3777" s="1">
        <v>13.19999980926514</v>
      </c>
      <c r="G3777" s="1">
        <v>12.69999980926514</v>
      </c>
      <c r="H3777">
        <f>IF(D3777&lt;&gt;"",MAX('DDD Model Calculations'!$D$20-'Weather Data'!D3777,0),MAX('DDD Model Calculations'!$D$20-AVERAGE('Weather Data'!D3776,'Weather Data'!D3778),0))</f>
        <v>4.1999998092651403</v>
      </c>
      <c r="I3777">
        <f>IF(E3777&lt;&gt;"",MAX('DDD Model Calculations'!$D$20-'Weather Data'!E3777,0),MAX('DDD Model Calculations'!$D$20-AVERAGE('Weather Data'!E3776,'Weather Data'!E3778),0))</f>
        <v>4.3999996185302699</v>
      </c>
      <c r="J3777">
        <f>IF(F3777&lt;&gt;"",MAX('DDD Model Calculations'!$D$20-'Weather Data'!F3777,0),MAX('DDD Model Calculations'!$D$20-AVERAGE('Weather Data'!F3776,'Weather Data'!F3778),0))</f>
        <v>4.8000001907348597</v>
      </c>
      <c r="K3777">
        <f>IF(G3777&lt;&gt;"",MAX('DDD Model Calculations'!$D$20-'Weather Data'!G3777,0),MAX('DDD Model Calculations'!$D$20-AVERAGE('Weather Data'!G3776,'Weather Data'!G3778),0))</f>
        <v>5.3000001907348597</v>
      </c>
      <c r="L3777" s="2">
        <f t="shared" si="290"/>
        <v>45415</v>
      </c>
      <c r="M3777">
        <f t="shared" si="291"/>
        <v>38146.900000572205</v>
      </c>
      <c r="N3777">
        <f t="shared" si="292"/>
        <v>40010.799988262355</v>
      </c>
      <c r="O3777">
        <f t="shared" si="293"/>
        <v>46214.700009018183</v>
      </c>
      <c r="P3777">
        <f t="shared" si="294"/>
        <v>57249.050009071827</v>
      </c>
    </row>
    <row r="3778" spans="1:16" x14ac:dyDescent="0.4">
      <c r="A3778" s="1">
        <v>2024</v>
      </c>
      <c r="B3778" s="1">
        <v>5</v>
      </c>
      <c r="C3778" s="1">
        <v>4</v>
      </c>
      <c r="D3778" s="1">
        <v>17</v>
      </c>
      <c r="E3778" s="1">
        <v>17.29999923706055</v>
      </c>
      <c r="F3778" s="1">
        <v>17.70000076293945</v>
      </c>
      <c r="G3778" s="1">
        <v>8.3000001907348633</v>
      </c>
      <c r="H3778">
        <f>IF(D3778&lt;&gt;"",MAX('DDD Model Calculations'!$D$20-'Weather Data'!D3778,0),MAX('DDD Model Calculations'!$D$20-AVERAGE('Weather Data'!D3777,'Weather Data'!D3779),0))</f>
        <v>1</v>
      </c>
      <c r="I3778">
        <f>IF(E3778&lt;&gt;"",MAX('DDD Model Calculations'!$D$20-'Weather Data'!E3778,0),MAX('DDD Model Calculations'!$D$20-AVERAGE('Weather Data'!E3777,'Weather Data'!E3779),0))</f>
        <v>0.70000076293944957</v>
      </c>
      <c r="J3778">
        <f>IF(F3778&lt;&gt;"",MAX('DDD Model Calculations'!$D$20-'Weather Data'!F3778,0),MAX('DDD Model Calculations'!$D$20-AVERAGE('Weather Data'!F3777,'Weather Data'!F3779),0))</f>
        <v>0.29999923706055043</v>
      </c>
      <c r="K3778">
        <f>IF(G3778&lt;&gt;"",MAX('DDD Model Calculations'!$D$20-'Weather Data'!G3778,0),MAX('DDD Model Calculations'!$D$20-AVERAGE('Weather Data'!G3777,'Weather Data'!G3779),0))</f>
        <v>9.6999998092651367</v>
      </c>
      <c r="L3778" s="2">
        <f t="shared" ref="L3778:L3841" si="295">DATE(A3778,B3778,C3778)</f>
        <v>45416</v>
      </c>
      <c r="M3778">
        <f t="shared" si="291"/>
        <v>38147.900000572205</v>
      </c>
      <c r="N3778">
        <f t="shared" si="292"/>
        <v>40011.499989025295</v>
      </c>
      <c r="O3778">
        <f t="shared" si="293"/>
        <v>46215.000008255243</v>
      </c>
      <c r="P3778">
        <f t="shared" si="294"/>
        <v>57258.750008881092</v>
      </c>
    </row>
    <row r="3779" spans="1:16" x14ac:dyDescent="0.4">
      <c r="A3779" s="1">
        <v>2024</v>
      </c>
      <c r="B3779" s="1">
        <v>5</v>
      </c>
      <c r="C3779" s="1">
        <v>5</v>
      </c>
      <c r="D3779" s="1">
        <v>14.89999961853027</v>
      </c>
      <c r="E3779" s="1">
        <v>15.5</v>
      </c>
      <c r="F3779" s="1">
        <v>13.5</v>
      </c>
      <c r="G3779" s="1">
        <v>9.6999998092651367</v>
      </c>
      <c r="H3779">
        <f>IF(D3779&lt;&gt;"",MAX('DDD Model Calculations'!$D$20-'Weather Data'!D3779,0),MAX('DDD Model Calculations'!$D$20-AVERAGE('Weather Data'!D3778,'Weather Data'!D3780),0))</f>
        <v>3.1000003814697301</v>
      </c>
      <c r="I3779">
        <f>IF(E3779&lt;&gt;"",MAX('DDD Model Calculations'!$D$20-'Weather Data'!E3779,0),MAX('DDD Model Calculations'!$D$20-AVERAGE('Weather Data'!E3778,'Weather Data'!E3780),0))</f>
        <v>2.5</v>
      </c>
      <c r="J3779">
        <f>IF(F3779&lt;&gt;"",MAX('DDD Model Calculations'!$D$20-'Weather Data'!F3779,0),MAX('DDD Model Calculations'!$D$20-AVERAGE('Weather Data'!F3778,'Weather Data'!F3780),0))</f>
        <v>4.5</v>
      </c>
      <c r="K3779">
        <f>IF(G3779&lt;&gt;"",MAX('DDD Model Calculations'!$D$20-'Weather Data'!G3779,0),MAX('DDD Model Calculations'!$D$20-AVERAGE('Weather Data'!G3778,'Weather Data'!G3780),0))</f>
        <v>8.3000001907348633</v>
      </c>
      <c r="L3779" s="2">
        <f t="shared" si="295"/>
        <v>45417</v>
      </c>
      <c r="M3779">
        <f t="shared" ref="M3779:M3842" si="296">M3778+H3779</f>
        <v>38151.000000953674</v>
      </c>
      <c r="N3779">
        <f t="shared" ref="N3779:N3842" si="297">N3778+I3779</f>
        <v>40013.999989025295</v>
      </c>
      <c r="O3779">
        <f t="shared" ref="O3779:O3842" si="298">O3778+J3779</f>
        <v>46219.500008255243</v>
      </c>
      <c r="P3779">
        <f t="shared" ref="P3779:P3842" si="299">P3778+K3779</f>
        <v>57267.050009071827</v>
      </c>
    </row>
    <row r="3780" spans="1:16" x14ac:dyDescent="0.4">
      <c r="A3780" s="1">
        <v>2024</v>
      </c>
      <c r="B3780" s="1">
        <v>5</v>
      </c>
      <c r="C3780" s="1">
        <v>6</v>
      </c>
      <c r="D3780" s="1">
        <v>14.10000038146973</v>
      </c>
      <c r="E3780" s="1">
        <v>13.39999961853027</v>
      </c>
      <c r="F3780" s="1">
        <v>14.39999961853027</v>
      </c>
      <c r="G3780" s="1">
        <v>8.1000003814697266</v>
      </c>
      <c r="H3780">
        <f>IF(D3780&lt;&gt;"",MAX('DDD Model Calculations'!$D$20-'Weather Data'!D3780,0),MAX('DDD Model Calculations'!$D$20-AVERAGE('Weather Data'!D3779,'Weather Data'!D3781),0))</f>
        <v>3.8999996185302699</v>
      </c>
      <c r="I3780">
        <f>IF(E3780&lt;&gt;"",MAX('DDD Model Calculations'!$D$20-'Weather Data'!E3780,0),MAX('DDD Model Calculations'!$D$20-AVERAGE('Weather Data'!E3779,'Weather Data'!E3781),0))</f>
        <v>4.6000003814697301</v>
      </c>
      <c r="J3780">
        <f>IF(F3780&lt;&gt;"",MAX('DDD Model Calculations'!$D$20-'Weather Data'!F3780,0),MAX('DDD Model Calculations'!$D$20-AVERAGE('Weather Data'!F3779,'Weather Data'!F3781),0))</f>
        <v>3.6000003814697301</v>
      </c>
      <c r="K3780">
        <f>IF(G3780&lt;&gt;"",MAX('DDD Model Calculations'!$D$20-'Weather Data'!G3780,0),MAX('DDD Model Calculations'!$D$20-AVERAGE('Weather Data'!G3779,'Weather Data'!G3781),0))</f>
        <v>9.8999996185302734</v>
      </c>
      <c r="L3780" s="2">
        <f t="shared" si="295"/>
        <v>45418</v>
      </c>
      <c r="M3780">
        <f t="shared" si="296"/>
        <v>38154.900000572205</v>
      </c>
      <c r="N3780">
        <f t="shared" si="297"/>
        <v>40018.599989406765</v>
      </c>
      <c r="O3780">
        <f t="shared" si="298"/>
        <v>46223.100008636713</v>
      </c>
      <c r="P3780">
        <f t="shared" si="299"/>
        <v>57276.950008690357</v>
      </c>
    </row>
    <row r="3781" spans="1:16" x14ac:dyDescent="0.4">
      <c r="A3781" s="1">
        <v>2024</v>
      </c>
      <c r="B3781" s="1">
        <v>5</v>
      </c>
      <c r="C3781" s="1">
        <v>7</v>
      </c>
      <c r="D3781" s="1">
        <v>13.80000019073486</v>
      </c>
      <c r="E3781" s="1">
        <v>14.69999980926514</v>
      </c>
      <c r="F3781" s="1">
        <v>13.80000019073486</v>
      </c>
      <c r="G3781" s="1">
        <v>10.60000038146973</v>
      </c>
      <c r="H3781">
        <f>IF(D3781&lt;&gt;"",MAX('DDD Model Calculations'!$D$20-'Weather Data'!D3781,0),MAX('DDD Model Calculations'!$D$20-AVERAGE('Weather Data'!D3780,'Weather Data'!D3782),0))</f>
        <v>4.1999998092651403</v>
      </c>
      <c r="I3781">
        <f>IF(E3781&lt;&gt;"",MAX('DDD Model Calculations'!$D$20-'Weather Data'!E3781,0),MAX('DDD Model Calculations'!$D$20-AVERAGE('Weather Data'!E3780,'Weather Data'!E3782),0))</f>
        <v>3.3000001907348597</v>
      </c>
      <c r="J3781">
        <f>IF(F3781&lt;&gt;"",MAX('DDD Model Calculations'!$D$20-'Weather Data'!F3781,0),MAX('DDD Model Calculations'!$D$20-AVERAGE('Weather Data'!F3780,'Weather Data'!F3782),0))</f>
        <v>4.1999998092651403</v>
      </c>
      <c r="K3781">
        <f>IF(G3781&lt;&gt;"",MAX('DDD Model Calculations'!$D$20-'Weather Data'!G3781,0),MAX('DDD Model Calculations'!$D$20-AVERAGE('Weather Data'!G3780,'Weather Data'!G3782),0))</f>
        <v>7.3999996185302699</v>
      </c>
      <c r="L3781" s="2">
        <f t="shared" si="295"/>
        <v>45419</v>
      </c>
      <c r="M3781">
        <f t="shared" si="296"/>
        <v>38159.10000038147</v>
      </c>
      <c r="N3781">
        <f t="shared" si="297"/>
        <v>40021.899989597499</v>
      </c>
      <c r="O3781">
        <f t="shared" si="298"/>
        <v>46227.300008445978</v>
      </c>
      <c r="P3781">
        <f t="shared" si="299"/>
        <v>57284.350008308887</v>
      </c>
    </row>
    <row r="3782" spans="1:16" x14ac:dyDescent="0.4">
      <c r="A3782" s="1">
        <v>2024</v>
      </c>
      <c r="B3782" s="1">
        <v>5</v>
      </c>
      <c r="C3782" s="1">
        <v>8</v>
      </c>
      <c r="D3782" s="1">
        <v>14.89999961853027</v>
      </c>
      <c r="E3782" s="1">
        <v>14.89999961853027</v>
      </c>
      <c r="F3782" s="1">
        <v>10.69999980926514</v>
      </c>
      <c r="G3782" s="1">
        <v>10.5</v>
      </c>
      <c r="H3782">
        <f>IF(D3782&lt;&gt;"",MAX('DDD Model Calculations'!$D$20-'Weather Data'!D3782,0),MAX('DDD Model Calculations'!$D$20-AVERAGE('Weather Data'!D3781,'Weather Data'!D3783),0))</f>
        <v>3.1000003814697301</v>
      </c>
      <c r="I3782">
        <f>IF(E3782&lt;&gt;"",MAX('DDD Model Calculations'!$D$20-'Weather Data'!E3782,0),MAX('DDD Model Calculations'!$D$20-AVERAGE('Weather Data'!E3781,'Weather Data'!E3783),0))</f>
        <v>3.1000003814697301</v>
      </c>
      <c r="J3782">
        <f>IF(F3782&lt;&gt;"",MAX('DDD Model Calculations'!$D$20-'Weather Data'!F3782,0),MAX('DDD Model Calculations'!$D$20-AVERAGE('Weather Data'!F3781,'Weather Data'!F3783),0))</f>
        <v>7.3000001907348597</v>
      </c>
      <c r="K3782">
        <f>IF(G3782&lt;&gt;"",MAX('DDD Model Calculations'!$D$20-'Weather Data'!G3782,0),MAX('DDD Model Calculations'!$D$20-AVERAGE('Weather Data'!G3781,'Weather Data'!G3783),0))</f>
        <v>7.5</v>
      </c>
      <c r="L3782" s="2">
        <f t="shared" si="295"/>
        <v>45420</v>
      </c>
      <c r="M3782">
        <f t="shared" si="296"/>
        <v>38162.200000762939</v>
      </c>
      <c r="N3782">
        <f t="shared" si="297"/>
        <v>40024.999989978969</v>
      </c>
      <c r="O3782">
        <f t="shared" si="298"/>
        <v>46234.600008636713</v>
      </c>
      <c r="P3782">
        <f t="shared" si="299"/>
        <v>57291.850008308887</v>
      </c>
    </row>
    <row r="3783" spans="1:16" x14ac:dyDescent="0.4">
      <c r="A3783" s="1">
        <v>2024</v>
      </c>
      <c r="B3783" s="1">
        <v>5</v>
      </c>
      <c r="C3783" s="1">
        <v>9</v>
      </c>
      <c r="D3783" s="1">
        <v>12.30000019073486</v>
      </c>
      <c r="E3783" s="1">
        <v>11.5</v>
      </c>
      <c r="F3783" s="1">
        <v>10.69999980926514</v>
      </c>
      <c r="G3783" s="1">
        <v>6.6999998092651367</v>
      </c>
      <c r="H3783">
        <f>IF(D3783&lt;&gt;"",MAX('DDD Model Calculations'!$D$20-'Weather Data'!D3783,0),MAX('DDD Model Calculations'!$D$20-AVERAGE('Weather Data'!D3782,'Weather Data'!D3784),0))</f>
        <v>5.6999998092651403</v>
      </c>
      <c r="I3783">
        <f>IF(E3783&lt;&gt;"",MAX('DDD Model Calculations'!$D$20-'Weather Data'!E3783,0),MAX('DDD Model Calculations'!$D$20-AVERAGE('Weather Data'!E3782,'Weather Data'!E3784),0))</f>
        <v>6.5</v>
      </c>
      <c r="J3783">
        <f>IF(F3783&lt;&gt;"",MAX('DDD Model Calculations'!$D$20-'Weather Data'!F3783,0),MAX('DDD Model Calculations'!$D$20-AVERAGE('Weather Data'!F3782,'Weather Data'!F3784),0))</f>
        <v>7.3000001907348597</v>
      </c>
      <c r="K3783">
        <f>IF(G3783&lt;&gt;"",MAX('DDD Model Calculations'!$D$20-'Weather Data'!G3783,0),MAX('DDD Model Calculations'!$D$20-AVERAGE('Weather Data'!G3782,'Weather Data'!G3784),0))</f>
        <v>11.300000190734863</v>
      </c>
      <c r="L3783" s="2">
        <f t="shared" si="295"/>
        <v>45421</v>
      </c>
      <c r="M3783">
        <f t="shared" si="296"/>
        <v>38167.900000572205</v>
      </c>
      <c r="N3783">
        <f t="shared" si="297"/>
        <v>40031.499989978969</v>
      </c>
      <c r="O3783">
        <f t="shared" si="298"/>
        <v>46241.900008827448</v>
      </c>
      <c r="P3783">
        <f t="shared" si="299"/>
        <v>57303.150008499622</v>
      </c>
    </row>
    <row r="3784" spans="1:16" x14ac:dyDescent="0.4">
      <c r="A3784" s="1">
        <v>2024</v>
      </c>
      <c r="B3784" s="1">
        <v>5</v>
      </c>
      <c r="C3784" s="1">
        <v>10</v>
      </c>
      <c r="D3784" s="1">
        <v>13.5</v>
      </c>
      <c r="E3784" s="1">
        <v>11.80000019073486</v>
      </c>
      <c r="F3784" s="1">
        <v>11.39999961853027</v>
      </c>
      <c r="G3784" s="1">
        <v>4.9000000953674316</v>
      </c>
      <c r="H3784">
        <f>IF(D3784&lt;&gt;"",MAX('DDD Model Calculations'!$D$20-'Weather Data'!D3784,0),MAX('DDD Model Calculations'!$D$20-AVERAGE('Weather Data'!D3783,'Weather Data'!D3785),0))</f>
        <v>4.5</v>
      </c>
      <c r="I3784">
        <f>IF(E3784&lt;&gt;"",MAX('DDD Model Calculations'!$D$20-'Weather Data'!E3784,0),MAX('DDD Model Calculations'!$D$20-AVERAGE('Weather Data'!E3783,'Weather Data'!E3785),0))</f>
        <v>6.1999998092651403</v>
      </c>
      <c r="J3784">
        <f>IF(F3784&lt;&gt;"",MAX('DDD Model Calculations'!$D$20-'Weather Data'!F3784,0),MAX('DDD Model Calculations'!$D$20-AVERAGE('Weather Data'!F3783,'Weather Data'!F3785),0))</f>
        <v>6.6000003814697301</v>
      </c>
      <c r="K3784">
        <f>IF(G3784&lt;&gt;"",MAX('DDD Model Calculations'!$D$20-'Weather Data'!G3784,0),MAX('DDD Model Calculations'!$D$20-AVERAGE('Weather Data'!G3783,'Weather Data'!G3785),0))</f>
        <v>13.099999904632568</v>
      </c>
      <c r="L3784" s="2">
        <f t="shared" si="295"/>
        <v>45422</v>
      </c>
      <c r="M3784">
        <f t="shared" si="296"/>
        <v>38172.400000572205</v>
      </c>
      <c r="N3784">
        <f t="shared" si="297"/>
        <v>40037.699989788234</v>
      </c>
      <c r="O3784">
        <f t="shared" si="298"/>
        <v>46248.500009208918</v>
      </c>
      <c r="P3784">
        <f t="shared" si="299"/>
        <v>57316.250008404255</v>
      </c>
    </row>
    <row r="3785" spans="1:16" x14ac:dyDescent="0.4">
      <c r="A3785" s="1">
        <v>2024</v>
      </c>
      <c r="B3785" s="1">
        <v>5</v>
      </c>
      <c r="C3785" s="1">
        <v>11</v>
      </c>
      <c r="D3785" s="1">
        <v>12.39999961853027</v>
      </c>
      <c r="E3785" s="1">
        <v>9</v>
      </c>
      <c r="F3785" s="1">
        <v>11.19999980926514</v>
      </c>
      <c r="G3785" s="1">
        <v>11.80000019073486</v>
      </c>
      <c r="H3785">
        <f>IF(D3785&lt;&gt;"",MAX('DDD Model Calculations'!$D$20-'Weather Data'!D3785,0),MAX('DDD Model Calculations'!$D$20-AVERAGE('Weather Data'!D3784,'Weather Data'!D3786),0))</f>
        <v>5.6000003814697301</v>
      </c>
      <c r="I3785">
        <f>IF(E3785&lt;&gt;"",MAX('DDD Model Calculations'!$D$20-'Weather Data'!E3785,0),MAX('DDD Model Calculations'!$D$20-AVERAGE('Weather Data'!E3784,'Weather Data'!E3786),0))</f>
        <v>9</v>
      </c>
      <c r="J3785">
        <f>IF(F3785&lt;&gt;"",MAX('DDD Model Calculations'!$D$20-'Weather Data'!F3785,0),MAX('DDD Model Calculations'!$D$20-AVERAGE('Weather Data'!F3784,'Weather Data'!F3786),0))</f>
        <v>6.8000001907348597</v>
      </c>
      <c r="K3785">
        <f>IF(G3785&lt;&gt;"",MAX('DDD Model Calculations'!$D$20-'Weather Data'!G3785,0),MAX('DDD Model Calculations'!$D$20-AVERAGE('Weather Data'!G3784,'Weather Data'!G3786),0))</f>
        <v>6.1999998092651403</v>
      </c>
      <c r="L3785" s="2">
        <f t="shared" si="295"/>
        <v>45423</v>
      </c>
      <c r="M3785">
        <f t="shared" si="296"/>
        <v>38178.000000953674</v>
      </c>
      <c r="N3785">
        <f t="shared" si="297"/>
        <v>40046.699989788234</v>
      </c>
      <c r="O3785">
        <f t="shared" si="298"/>
        <v>46255.300009399652</v>
      </c>
      <c r="P3785">
        <f t="shared" si="299"/>
        <v>57322.45000821352</v>
      </c>
    </row>
    <row r="3786" spans="1:16" x14ac:dyDescent="0.4">
      <c r="A3786" s="1">
        <v>2024</v>
      </c>
      <c r="B3786" s="1">
        <v>5</v>
      </c>
      <c r="C3786" s="1">
        <v>12</v>
      </c>
      <c r="D3786" s="1">
        <v>14.39999961853027</v>
      </c>
      <c r="E3786" s="1">
        <v>12.69999980926514</v>
      </c>
      <c r="F3786" s="1">
        <v>12.69999980926514</v>
      </c>
      <c r="G3786" s="1">
        <v>15.5</v>
      </c>
      <c r="H3786">
        <f>IF(D3786&lt;&gt;"",MAX('DDD Model Calculations'!$D$20-'Weather Data'!D3786,0),MAX('DDD Model Calculations'!$D$20-AVERAGE('Weather Data'!D3785,'Weather Data'!D3787),0))</f>
        <v>3.6000003814697301</v>
      </c>
      <c r="I3786">
        <f>IF(E3786&lt;&gt;"",MAX('DDD Model Calculations'!$D$20-'Weather Data'!E3786,0),MAX('DDD Model Calculations'!$D$20-AVERAGE('Weather Data'!E3785,'Weather Data'!E3787),0))</f>
        <v>5.3000001907348597</v>
      </c>
      <c r="J3786">
        <f>IF(F3786&lt;&gt;"",MAX('DDD Model Calculations'!$D$20-'Weather Data'!F3786,0),MAX('DDD Model Calculations'!$D$20-AVERAGE('Weather Data'!F3785,'Weather Data'!F3787),0))</f>
        <v>5.3000001907348597</v>
      </c>
      <c r="K3786">
        <f>IF(G3786&lt;&gt;"",MAX('DDD Model Calculations'!$D$20-'Weather Data'!G3786,0),MAX('DDD Model Calculations'!$D$20-AVERAGE('Weather Data'!G3785,'Weather Data'!G3787),0))</f>
        <v>2.5</v>
      </c>
      <c r="L3786" s="2">
        <f t="shared" si="295"/>
        <v>45424</v>
      </c>
      <c r="M3786">
        <f t="shared" si="296"/>
        <v>38181.600001335144</v>
      </c>
      <c r="N3786">
        <f t="shared" si="297"/>
        <v>40051.999989978969</v>
      </c>
      <c r="O3786">
        <f t="shared" si="298"/>
        <v>46260.600009590387</v>
      </c>
      <c r="P3786">
        <f t="shared" si="299"/>
        <v>57324.95000821352</v>
      </c>
    </row>
    <row r="3787" spans="1:16" x14ac:dyDescent="0.4">
      <c r="A3787" s="1">
        <v>2024</v>
      </c>
      <c r="B3787" s="1">
        <v>5</v>
      </c>
      <c r="C3787" s="1">
        <v>13</v>
      </c>
      <c r="D3787" s="1">
        <v>17.5</v>
      </c>
      <c r="E3787" s="1">
        <v>17.89999961853027</v>
      </c>
      <c r="F3787" s="1">
        <v>13.89999961853027</v>
      </c>
      <c r="G3787" s="1">
        <v>8.8000001907348633</v>
      </c>
      <c r="H3787">
        <f>IF(D3787&lt;&gt;"",MAX('DDD Model Calculations'!$D$20-'Weather Data'!D3787,0),MAX('DDD Model Calculations'!$D$20-AVERAGE('Weather Data'!D3786,'Weather Data'!D3788),0))</f>
        <v>0.5</v>
      </c>
      <c r="I3787">
        <f>IF(E3787&lt;&gt;"",MAX('DDD Model Calculations'!$D$20-'Weather Data'!E3787,0),MAX('DDD Model Calculations'!$D$20-AVERAGE('Weather Data'!E3786,'Weather Data'!E3788),0))</f>
        <v>0.10000038146973012</v>
      </c>
      <c r="J3787">
        <f>IF(F3787&lt;&gt;"",MAX('DDD Model Calculations'!$D$20-'Weather Data'!F3787,0),MAX('DDD Model Calculations'!$D$20-AVERAGE('Weather Data'!F3786,'Weather Data'!F3788),0))</f>
        <v>4.1000003814697301</v>
      </c>
      <c r="K3787">
        <f>IF(G3787&lt;&gt;"",MAX('DDD Model Calculations'!$D$20-'Weather Data'!G3787,0),MAX('DDD Model Calculations'!$D$20-AVERAGE('Weather Data'!G3786,'Weather Data'!G3788),0))</f>
        <v>9.1999998092651367</v>
      </c>
      <c r="L3787" s="2">
        <f t="shared" si="295"/>
        <v>45425</v>
      </c>
      <c r="M3787">
        <f t="shared" si="296"/>
        <v>38182.100001335144</v>
      </c>
      <c r="N3787">
        <f t="shared" si="297"/>
        <v>40052.099990360439</v>
      </c>
      <c r="O3787">
        <f t="shared" si="298"/>
        <v>46264.700009971857</v>
      </c>
      <c r="P3787">
        <f t="shared" si="299"/>
        <v>57334.150008022785</v>
      </c>
    </row>
    <row r="3788" spans="1:16" x14ac:dyDescent="0.4">
      <c r="A3788" s="1">
        <v>2024</v>
      </c>
      <c r="B3788" s="1">
        <v>5</v>
      </c>
      <c r="C3788" s="1">
        <v>14</v>
      </c>
      <c r="D3788" s="1">
        <v>15.89999961853027</v>
      </c>
      <c r="E3788" s="1">
        <v>17.10000038146973</v>
      </c>
      <c r="F3788" s="1">
        <v>17.10000038146973</v>
      </c>
      <c r="G3788" s="1">
        <v>7.4000000953674316</v>
      </c>
      <c r="H3788">
        <f>IF(D3788&lt;&gt;"",MAX('DDD Model Calculations'!$D$20-'Weather Data'!D3788,0),MAX('DDD Model Calculations'!$D$20-AVERAGE('Weather Data'!D3787,'Weather Data'!D3789),0))</f>
        <v>2.1000003814697301</v>
      </c>
      <c r="I3788">
        <f>IF(E3788&lt;&gt;"",MAX('DDD Model Calculations'!$D$20-'Weather Data'!E3788,0),MAX('DDD Model Calculations'!$D$20-AVERAGE('Weather Data'!E3787,'Weather Data'!E3789),0))</f>
        <v>0.89999961853026988</v>
      </c>
      <c r="J3788">
        <f>IF(F3788&lt;&gt;"",MAX('DDD Model Calculations'!$D$20-'Weather Data'!F3788,0),MAX('DDD Model Calculations'!$D$20-AVERAGE('Weather Data'!F3787,'Weather Data'!F3789),0))</f>
        <v>0.89999961853026988</v>
      </c>
      <c r="K3788">
        <f>IF(G3788&lt;&gt;"",MAX('DDD Model Calculations'!$D$20-'Weather Data'!G3788,0),MAX('DDD Model Calculations'!$D$20-AVERAGE('Weather Data'!G3787,'Weather Data'!G3789),0))</f>
        <v>10.599999904632568</v>
      </c>
      <c r="L3788" s="2">
        <f t="shared" si="295"/>
        <v>45426</v>
      </c>
      <c r="M3788">
        <f t="shared" si="296"/>
        <v>38184.200001716614</v>
      </c>
      <c r="N3788">
        <f t="shared" si="297"/>
        <v>40052.999989978969</v>
      </c>
      <c r="O3788">
        <f t="shared" si="298"/>
        <v>46265.600009590387</v>
      </c>
      <c r="P3788">
        <f t="shared" si="299"/>
        <v>57344.750007927418</v>
      </c>
    </row>
    <row r="3789" spans="1:16" x14ac:dyDescent="0.4">
      <c r="A3789" s="1">
        <v>2024</v>
      </c>
      <c r="B3789" s="1">
        <v>5</v>
      </c>
      <c r="C3789" s="1">
        <v>15</v>
      </c>
      <c r="D3789" s="1">
        <v>15.89999961853027</v>
      </c>
      <c r="E3789" s="1">
        <v>16.89999961853027</v>
      </c>
      <c r="F3789" s="1">
        <v>15.5</v>
      </c>
      <c r="G3789" s="1">
        <v>8.8999996185302734</v>
      </c>
      <c r="H3789">
        <f>IF(D3789&lt;&gt;"",MAX('DDD Model Calculations'!$D$20-'Weather Data'!D3789,0),MAX('DDD Model Calculations'!$D$20-AVERAGE('Weather Data'!D3788,'Weather Data'!D3790),0))</f>
        <v>2.1000003814697301</v>
      </c>
      <c r="I3789">
        <f>IF(E3789&lt;&gt;"",MAX('DDD Model Calculations'!$D$20-'Weather Data'!E3789,0),MAX('DDD Model Calculations'!$D$20-AVERAGE('Weather Data'!E3788,'Weather Data'!E3790),0))</f>
        <v>1.1000003814697301</v>
      </c>
      <c r="J3789">
        <f>IF(F3789&lt;&gt;"",MAX('DDD Model Calculations'!$D$20-'Weather Data'!F3789,0),MAX('DDD Model Calculations'!$D$20-AVERAGE('Weather Data'!F3788,'Weather Data'!F3790),0))</f>
        <v>2.5</v>
      </c>
      <c r="K3789">
        <f>IF(G3789&lt;&gt;"",MAX('DDD Model Calculations'!$D$20-'Weather Data'!G3789,0),MAX('DDD Model Calculations'!$D$20-AVERAGE('Weather Data'!G3788,'Weather Data'!G3790),0))</f>
        <v>9.1000003814697266</v>
      </c>
      <c r="L3789" s="2">
        <f t="shared" si="295"/>
        <v>45427</v>
      </c>
      <c r="M3789">
        <f t="shared" si="296"/>
        <v>38186.300002098083</v>
      </c>
      <c r="N3789">
        <f t="shared" si="297"/>
        <v>40054.099990360439</v>
      </c>
      <c r="O3789">
        <f t="shared" si="298"/>
        <v>46268.100009590387</v>
      </c>
      <c r="P3789">
        <f t="shared" si="299"/>
        <v>57353.850008308887</v>
      </c>
    </row>
    <row r="3790" spans="1:16" x14ac:dyDescent="0.4">
      <c r="A3790" s="1">
        <v>2024</v>
      </c>
      <c r="B3790" s="1">
        <v>5</v>
      </c>
      <c r="C3790" s="1">
        <v>16</v>
      </c>
      <c r="D3790" s="1">
        <v>15.69999980926514</v>
      </c>
      <c r="E3790" s="1">
        <v>16.79999923706055</v>
      </c>
      <c r="F3790" s="1">
        <v>17.70000076293945</v>
      </c>
      <c r="G3790" s="1">
        <v>8.6999998092651367</v>
      </c>
      <c r="H3790">
        <f>IF(D3790&lt;&gt;"",MAX('DDD Model Calculations'!$D$20-'Weather Data'!D3790,0),MAX('DDD Model Calculations'!$D$20-AVERAGE('Weather Data'!D3789,'Weather Data'!D3791),0))</f>
        <v>2.3000001907348597</v>
      </c>
      <c r="I3790">
        <f>IF(E3790&lt;&gt;"",MAX('DDD Model Calculations'!$D$20-'Weather Data'!E3790,0),MAX('DDD Model Calculations'!$D$20-AVERAGE('Weather Data'!E3789,'Weather Data'!E3791),0))</f>
        <v>1.2000007629394496</v>
      </c>
      <c r="J3790">
        <f>IF(F3790&lt;&gt;"",MAX('DDD Model Calculations'!$D$20-'Weather Data'!F3790,0),MAX('DDD Model Calculations'!$D$20-AVERAGE('Weather Data'!F3789,'Weather Data'!F3791),0))</f>
        <v>0.29999923706055043</v>
      </c>
      <c r="K3790">
        <f>IF(G3790&lt;&gt;"",MAX('DDD Model Calculations'!$D$20-'Weather Data'!G3790,0),MAX('DDD Model Calculations'!$D$20-AVERAGE('Weather Data'!G3789,'Weather Data'!G3791),0))</f>
        <v>9.3000001907348633</v>
      </c>
      <c r="L3790" s="2">
        <f t="shared" si="295"/>
        <v>45428</v>
      </c>
      <c r="M3790">
        <f t="shared" si="296"/>
        <v>38188.600002288818</v>
      </c>
      <c r="N3790">
        <f t="shared" si="297"/>
        <v>40055.299991123378</v>
      </c>
      <c r="O3790">
        <f t="shared" si="298"/>
        <v>46268.400008827448</v>
      </c>
      <c r="P3790">
        <f t="shared" si="299"/>
        <v>57363.150008499622</v>
      </c>
    </row>
    <row r="3791" spans="1:16" x14ac:dyDescent="0.4">
      <c r="A3791" s="1">
        <v>2024</v>
      </c>
      <c r="B3791" s="1">
        <v>5</v>
      </c>
      <c r="C3791" s="1">
        <v>17</v>
      </c>
      <c r="D3791" s="1">
        <v>16.89999961853027</v>
      </c>
      <c r="E3791" s="1">
        <v>16.10000038146973</v>
      </c>
      <c r="F3791" s="1">
        <v>18.39999961853027</v>
      </c>
      <c r="G3791" s="1">
        <v>11.30000019073486</v>
      </c>
      <c r="H3791">
        <f>IF(D3791&lt;&gt;"",MAX('DDD Model Calculations'!$D$20-'Weather Data'!D3791,0),MAX('DDD Model Calculations'!$D$20-AVERAGE('Weather Data'!D3790,'Weather Data'!D3792),0))</f>
        <v>1.1000003814697301</v>
      </c>
      <c r="I3791">
        <f>IF(E3791&lt;&gt;"",MAX('DDD Model Calculations'!$D$20-'Weather Data'!E3791,0),MAX('DDD Model Calculations'!$D$20-AVERAGE('Weather Data'!E3790,'Weather Data'!E3792),0))</f>
        <v>1.8999996185302699</v>
      </c>
      <c r="J3791">
        <f>IF(F3791&lt;&gt;"",MAX('DDD Model Calculations'!$D$20-'Weather Data'!F3791,0),MAX('DDD Model Calculations'!$D$20-AVERAGE('Weather Data'!F3790,'Weather Data'!F3792),0))</f>
        <v>0</v>
      </c>
      <c r="K3791">
        <f>IF(G3791&lt;&gt;"",MAX('DDD Model Calculations'!$D$20-'Weather Data'!G3791,0),MAX('DDD Model Calculations'!$D$20-AVERAGE('Weather Data'!G3790,'Weather Data'!G3792),0))</f>
        <v>6.6999998092651403</v>
      </c>
      <c r="L3791" s="2">
        <f t="shared" si="295"/>
        <v>45429</v>
      </c>
      <c r="M3791">
        <f t="shared" si="296"/>
        <v>38189.700002670288</v>
      </c>
      <c r="N3791">
        <f t="shared" si="297"/>
        <v>40057.199990741909</v>
      </c>
      <c r="O3791">
        <f t="shared" si="298"/>
        <v>46268.400008827448</v>
      </c>
      <c r="P3791">
        <f t="shared" si="299"/>
        <v>57369.850008308887</v>
      </c>
    </row>
    <row r="3792" spans="1:16" x14ac:dyDescent="0.4">
      <c r="A3792" s="1">
        <v>2024</v>
      </c>
      <c r="B3792" s="1">
        <v>5</v>
      </c>
      <c r="C3792" s="1">
        <v>18</v>
      </c>
      <c r="D3792" s="1">
        <v>17.10000038146973</v>
      </c>
      <c r="E3792" s="1">
        <v>17.79999923706055</v>
      </c>
      <c r="F3792" s="1">
        <v>18.60000038146973</v>
      </c>
      <c r="G3792" s="1">
        <v>12.10000038146973</v>
      </c>
      <c r="H3792">
        <f>IF(D3792&lt;&gt;"",MAX('DDD Model Calculations'!$D$20-'Weather Data'!D3792,0),MAX('DDD Model Calculations'!$D$20-AVERAGE('Weather Data'!D3791,'Weather Data'!D3793),0))</f>
        <v>0.89999961853026988</v>
      </c>
      <c r="I3792">
        <f>IF(E3792&lt;&gt;"",MAX('DDD Model Calculations'!$D$20-'Weather Data'!E3792,0),MAX('DDD Model Calculations'!$D$20-AVERAGE('Weather Data'!E3791,'Weather Data'!E3793),0))</f>
        <v>0.20000076293944957</v>
      </c>
      <c r="J3792">
        <f>IF(F3792&lt;&gt;"",MAX('DDD Model Calculations'!$D$20-'Weather Data'!F3792,0),MAX('DDD Model Calculations'!$D$20-AVERAGE('Weather Data'!F3791,'Weather Data'!F3793),0))</f>
        <v>0</v>
      </c>
      <c r="K3792">
        <f>IF(G3792&lt;&gt;"",MAX('DDD Model Calculations'!$D$20-'Weather Data'!G3792,0),MAX('DDD Model Calculations'!$D$20-AVERAGE('Weather Data'!G3791,'Weather Data'!G3793),0))</f>
        <v>5.8999996185302699</v>
      </c>
      <c r="L3792" s="2">
        <f t="shared" si="295"/>
        <v>45430</v>
      </c>
      <c r="M3792">
        <f t="shared" si="296"/>
        <v>38190.600002288818</v>
      </c>
      <c r="N3792">
        <f t="shared" si="297"/>
        <v>40057.399991504848</v>
      </c>
      <c r="O3792">
        <f t="shared" si="298"/>
        <v>46268.400008827448</v>
      </c>
      <c r="P3792">
        <f t="shared" si="299"/>
        <v>57375.750007927418</v>
      </c>
    </row>
    <row r="3793" spans="1:16" x14ac:dyDescent="0.4">
      <c r="A3793" s="1">
        <v>2024</v>
      </c>
      <c r="B3793" s="1">
        <v>5</v>
      </c>
      <c r="C3793" s="1">
        <v>19</v>
      </c>
      <c r="D3793" s="1">
        <v>18</v>
      </c>
      <c r="E3793" s="1">
        <v>18.70000076293945</v>
      </c>
      <c r="F3793" s="1">
        <v>19</v>
      </c>
      <c r="G3793" s="1">
        <v>16.60000038146973</v>
      </c>
      <c r="H3793">
        <f>IF(D3793&lt;&gt;"",MAX('DDD Model Calculations'!$D$20-'Weather Data'!D3793,0),MAX('DDD Model Calculations'!$D$20-AVERAGE('Weather Data'!D3792,'Weather Data'!D3794),0))</f>
        <v>0</v>
      </c>
      <c r="I3793">
        <f>IF(E3793&lt;&gt;"",MAX('DDD Model Calculations'!$D$20-'Weather Data'!E3793,0),MAX('DDD Model Calculations'!$D$20-AVERAGE('Weather Data'!E3792,'Weather Data'!E3794),0))</f>
        <v>0</v>
      </c>
      <c r="J3793">
        <f>IF(F3793&lt;&gt;"",MAX('DDD Model Calculations'!$D$20-'Weather Data'!F3793,0),MAX('DDD Model Calculations'!$D$20-AVERAGE('Weather Data'!F3792,'Weather Data'!F3794),0))</f>
        <v>0</v>
      </c>
      <c r="K3793">
        <f>IF(G3793&lt;&gt;"",MAX('DDD Model Calculations'!$D$20-'Weather Data'!G3793,0),MAX('DDD Model Calculations'!$D$20-AVERAGE('Weather Data'!G3792,'Weather Data'!G3794),0))</f>
        <v>1.3999996185302699</v>
      </c>
      <c r="L3793" s="2">
        <f t="shared" si="295"/>
        <v>45431</v>
      </c>
      <c r="M3793">
        <f t="shared" si="296"/>
        <v>38190.600002288818</v>
      </c>
      <c r="N3793">
        <f t="shared" si="297"/>
        <v>40057.399991504848</v>
      </c>
      <c r="O3793">
        <f t="shared" si="298"/>
        <v>46268.400008827448</v>
      </c>
      <c r="P3793">
        <f t="shared" si="299"/>
        <v>57377.150007545948</v>
      </c>
    </row>
    <row r="3794" spans="1:16" x14ac:dyDescent="0.4">
      <c r="A3794" s="1">
        <v>2024</v>
      </c>
      <c r="B3794" s="1">
        <v>5</v>
      </c>
      <c r="C3794" s="1">
        <v>20</v>
      </c>
      <c r="D3794" s="1">
        <v>21.39999961853027</v>
      </c>
      <c r="E3794" s="1">
        <v>21.39999961853027</v>
      </c>
      <c r="F3794" s="1">
        <v>22.20000076293945</v>
      </c>
      <c r="G3794" s="1">
        <v>12</v>
      </c>
      <c r="H3794">
        <f>IF(D3794&lt;&gt;"",MAX('DDD Model Calculations'!$D$20-'Weather Data'!D3794,0),MAX('DDD Model Calculations'!$D$20-AVERAGE('Weather Data'!D3793,'Weather Data'!D3795),0))</f>
        <v>0</v>
      </c>
      <c r="I3794">
        <f>IF(E3794&lt;&gt;"",MAX('DDD Model Calculations'!$D$20-'Weather Data'!E3794,0),MAX('DDD Model Calculations'!$D$20-AVERAGE('Weather Data'!E3793,'Weather Data'!E3795),0))</f>
        <v>0</v>
      </c>
      <c r="J3794">
        <f>IF(F3794&lt;&gt;"",MAX('DDD Model Calculations'!$D$20-'Weather Data'!F3794,0),MAX('DDD Model Calculations'!$D$20-AVERAGE('Weather Data'!F3793,'Weather Data'!F3795),0))</f>
        <v>0</v>
      </c>
      <c r="K3794">
        <f>IF(G3794&lt;&gt;"",MAX('DDD Model Calculations'!$D$20-'Weather Data'!G3794,0),MAX('DDD Model Calculations'!$D$20-AVERAGE('Weather Data'!G3793,'Weather Data'!G3795),0))</f>
        <v>6</v>
      </c>
      <c r="L3794" s="2">
        <f t="shared" si="295"/>
        <v>45432</v>
      </c>
      <c r="M3794">
        <f t="shared" si="296"/>
        <v>38190.600002288818</v>
      </c>
      <c r="N3794">
        <f t="shared" si="297"/>
        <v>40057.399991504848</v>
      </c>
      <c r="O3794">
        <f t="shared" si="298"/>
        <v>46268.400008827448</v>
      </c>
      <c r="P3794">
        <f t="shared" si="299"/>
        <v>57383.150007545948</v>
      </c>
    </row>
    <row r="3795" spans="1:16" x14ac:dyDescent="0.4">
      <c r="A3795" s="1">
        <v>2024</v>
      </c>
      <c r="B3795" s="1">
        <v>5</v>
      </c>
      <c r="C3795" s="1">
        <v>21</v>
      </c>
      <c r="D3795" s="1">
        <v>23.39999961853027</v>
      </c>
      <c r="E3795" s="1">
        <v>21.20000076293945</v>
      </c>
      <c r="F3795" s="1">
        <v>19.89999961853027</v>
      </c>
      <c r="G3795" s="1">
        <v>11.10000038146973</v>
      </c>
      <c r="H3795">
        <f>IF(D3795&lt;&gt;"",MAX('DDD Model Calculations'!$D$20-'Weather Data'!D3795,0),MAX('DDD Model Calculations'!$D$20-AVERAGE('Weather Data'!D3794,'Weather Data'!D3796),0))</f>
        <v>0</v>
      </c>
      <c r="I3795">
        <f>IF(E3795&lt;&gt;"",MAX('DDD Model Calculations'!$D$20-'Weather Data'!E3795,0),MAX('DDD Model Calculations'!$D$20-AVERAGE('Weather Data'!E3794,'Weather Data'!E3796),0))</f>
        <v>0</v>
      </c>
      <c r="J3795">
        <f>IF(F3795&lt;&gt;"",MAX('DDD Model Calculations'!$D$20-'Weather Data'!F3795,0),MAX('DDD Model Calculations'!$D$20-AVERAGE('Weather Data'!F3794,'Weather Data'!F3796),0))</f>
        <v>0</v>
      </c>
      <c r="K3795">
        <f>IF(G3795&lt;&gt;"",MAX('DDD Model Calculations'!$D$20-'Weather Data'!G3795,0),MAX('DDD Model Calculations'!$D$20-AVERAGE('Weather Data'!G3794,'Weather Data'!G3796),0))</f>
        <v>6.8999996185302699</v>
      </c>
      <c r="L3795" s="2">
        <f t="shared" si="295"/>
        <v>45433</v>
      </c>
      <c r="M3795">
        <f t="shared" si="296"/>
        <v>38190.600002288818</v>
      </c>
      <c r="N3795">
        <f t="shared" si="297"/>
        <v>40057.399991504848</v>
      </c>
      <c r="O3795">
        <f t="shared" si="298"/>
        <v>46268.400008827448</v>
      </c>
      <c r="P3795">
        <f t="shared" si="299"/>
        <v>57390.050007164478</v>
      </c>
    </row>
    <row r="3796" spans="1:16" x14ac:dyDescent="0.4">
      <c r="A3796" s="1">
        <v>2024</v>
      </c>
      <c r="B3796" s="1">
        <v>5</v>
      </c>
      <c r="C3796" s="1">
        <v>22</v>
      </c>
      <c r="D3796" s="1">
        <v>23.79999923706055</v>
      </c>
      <c r="E3796" s="1">
        <v>21.60000038146973</v>
      </c>
      <c r="F3796" s="1">
        <v>22.60000038146973</v>
      </c>
      <c r="G3796" s="1">
        <v>10.89999961853027</v>
      </c>
      <c r="H3796">
        <f>IF(D3796&lt;&gt;"",MAX('DDD Model Calculations'!$D$20-'Weather Data'!D3796,0),MAX('DDD Model Calculations'!$D$20-AVERAGE('Weather Data'!D3795,'Weather Data'!D3797),0))</f>
        <v>0</v>
      </c>
      <c r="I3796">
        <f>IF(E3796&lt;&gt;"",MAX('DDD Model Calculations'!$D$20-'Weather Data'!E3796,0),MAX('DDD Model Calculations'!$D$20-AVERAGE('Weather Data'!E3795,'Weather Data'!E3797),0))</f>
        <v>0</v>
      </c>
      <c r="J3796">
        <f>IF(F3796&lt;&gt;"",MAX('DDD Model Calculations'!$D$20-'Weather Data'!F3796,0),MAX('DDD Model Calculations'!$D$20-AVERAGE('Weather Data'!F3795,'Weather Data'!F3797),0))</f>
        <v>0</v>
      </c>
      <c r="K3796">
        <f>IF(G3796&lt;&gt;"",MAX('DDD Model Calculations'!$D$20-'Weather Data'!G3796,0),MAX('DDD Model Calculations'!$D$20-AVERAGE('Weather Data'!G3795,'Weather Data'!G3797),0))</f>
        <v>7.1000003814697301</v>
      </c>
      <c r="L3796" s="2">
        <f t="shared" si="295"/>
        <v>45434</v>
      </c>
      <c r="M3796">
        <f t="shared" si="296"/>
        <v>38190.600002288818</v>
      </c>
      <c r="N3796">
        <f t="shared" si="297"/>
        <v>40057.399991504848</v>
      </c>
      <c r="O3796">
        <f t="shared" si="298"/>
        <v>46268.400008827448</v>
      </c>
      <c r="P3796">
        <f t="shared" si="299"/>
        <v>57397.150007545948</v>
      </c>
    </row>
    <row r="3797" spans="1:16" x14ac:dyDescent="0.4">
      <c r="A3797" s="1">
        <v>2024</v>
      </c>
      <c r="B3797" s="1">
        <v>5</v>
      </c>
      <c r="C3797" s="1">
        <v>23</v>
      </c>
      <c r="D3797" s="1">
        <v>20.20000076293945</v>
      </c>
      <c r="E3797" s="1">
        <v>18.20000076293945</v>
      </c>
      <c r="F3797" s="1">
        <v>20.29999923706055</v>
      </c>
      <c r="G3797" s="1">
        <v>10.19999980926514</v>
      </c>
      <c r="H3797">
        <f>IF(D3797&lt;&gt;"",MAX('DDD Model Calculations'!$D$20-'Weather Data'!D3797,0),MAX('DDD Model Calculations'!$D$20-AVERAGE('Weather Data'!D3796,'Weather Data'!D3798),0))</f>
        <v>0</v>
      </c>
      <c r="I3797">
        <f>IF(E3797&lt;&gt;"",MAX('DDD Model Calculations'!$D$20-'Weather Data'!E3797,0),MAX('DDD Model Calculations'!$D$20-AVERAGE('Weather Data'!E3796,'Weather Data'!E3798),0))</f>
        <v>0</v>
      </c>
      <c r="J3797">
        <f>IF(F3797&lt;&gt;"",MAX('DDD Model Calculations'!$D$20-'Weather Data'!F3797,0),MAX('DDD Model Calculations'!$D$20-AVERAGE('Weather Data'!F3796,'Weather Data'!F3798),0))</f>
        <v>0</v>
      </c>
      <c r="K3797">
        <f>IF(G3797&lt;&gt;"",MAX('DDD Model Calculations'!$D$20-'Weather Data'!G3797,0),MAX('DDD Model Calculations'!$D$20-AVERAGE('Weather Data'!G3796,'Weather Data'!G3798),0))</f>
        <v>7.8000001907348597</v>
      </c>
      <c r="L3797" s="2">
        <f t="shared" si="295"/>
        <v>45435</v>
      </c>
      <c r="M3797">
        <f t="shared" si="296"/>
        <v>38190.600002288818</v>
      </c>
      <c r="N3797">
        <f t="shared" si="297"/>
        <v>40057.399991504848</v>
      </c>
      <c r="O3797">
        <f t="shared" si="298"/>
        <v>46268.400008827448</v>
      </c>
      <c r="P3797">
        <f t="shared" si="299"/>
        <v>57404.950007736683</v>
      </c>
    </row>
    <row r="3798" spans="1:16" x14ac:dyDescent="0.4">
      <c r="A3798" s="1">
        <v>2024</v>
      </c>
      <c r="B3798" s="1">
        <v>5</v>
      </c>
      <c r="C3798" s="1">
        <v>24</v>
      </c>
      <c r="D3798" s="1">
        <v>19.70000076293945</v>
      </c>
      <c r="E3798" s="1">
        <v>17.60000038146973</v>
      </c>
      <c r="F3798" s="1">
        <v>13.19999980926514</v>
      </c>
      <c r="G3798" s="1">
        <v>6.4000000953674316</v>
      </c>
      <c r="H3798">
        <f>IF(D3798&lt;&gt;"",MAX('DDD Model Calculations'!$D$20-'Weather Data'!D3798,0),MAX('DDD Model Calculations'!$D$20-AVERAGE('Weather Data'!D3797,'Weather Data'!D3799),0))</f>
        <v>0</v>
      </c>
      <c r="I3798">
        <f>IF(E3798&lt;&gt;"",MAX('DDD Model Calculations'!$D$20-'Weather Data'!E3798,0),MAX('DDD Model Calculations'!$D$20-AVERAGE('Weather Data'!E3797,'Weather Data'!E3799),0))</f>
        <v>0.39999961853026988</v>
      </c>
      <c r="J3798">
        <f>IF(F3798&lt;&gt;"",MAX('DDD Model Calculations'!$D$20-'Weather Data'!F3798,0),MAX('DDD Model Calculations'!$D$20-AVERAGE('Weather Data'!F3797,'Weather Data'!F3799),0))</f>
        <v>4.8000001907348597</v>
      </c>
      <c r="K3798">
        <f>IF(G3798&lt;&gt;"",MAX('DDD Model Calculations'!$D$20-'Weather Data'!G3798,0),MAX('DDD Model Calculations'!$D$20-AVERAGE('Weather Data'!G3797,'Weather Data'!G3799),0))</f>
        <v>11.599999904632568</v>
      </c>
      <c r="L3798" s="2">
        <f t="shared" si="295"/>
        <v>45436</v>
      </c>
      <c r="M3798">
        <f t="shared" si="296"/>
        <v>38190.600002288818</v>
      </c>
      <c r="N3798">
        <f t="shared" si="297"/>
        <v>40057.799991123378</v>
      </c>
      <c r="O3798">
        <f t="shared" si="298"/>
        <v>46273.200009018183</v>
      </c>
      <c r="P3798">
        <f t="shared" si="299"/>
        <v>57416.550007641315</v>
      </c>
    </row>
    <row r="3799" spans="1:16" x14ac:dyDescent="0.4">
      <c r="A3799" s="1">
        <v>2024</v>
      </c>
      <c r="B3799" s="1">
        <v>5</v>
      </c>
      <c r="C3799" s="1">
        <v>25</v>
      </c>
      <c r="D3799" s="1">
        <v>16.10000038146973</v>
      </c>
      <c r="E3799" s="1">
        <v>17.29999923706055</v>
      </c>
      <c r="F3799" s="1">
        <v>13</v>
      </c>
      <c r="G3799" s="1">
        <v>13.19999980926514</v>
      </c>
      <c r="H3799">
        <f>IF(D3799&lt;&gt;"",MAX('DDD Model Calculations'!$D$20-'Weather Data'!D3799,0),MAX('DDD Model Calculations'!$D$20-AVERAGE('Weather Data'!D3798,'Weather Data'!D3800),0))</f>
        <v>1.8999996185302699</v>
      </c>
      <c r="I3799">
        <f>IF(E3799&lt;&gt;"",MAX('DDD Model Calculations'!$D$20-'Weather Data'!E3799,0),MAX('DDD Model Calculations'!$D$20-AVERAGE('Weather Data'!E3798,'Weather Data'!E3800),0))</f>
        <v>0.70000076293944957</v>
      </c>
      <c r="J3799">
        <f>IF(F3799&lt;&gt;"",MAX('DDD Model Calculations'!$D$20-'Weather Data'!F3799,0),MAX('DDD Model Calculations'!$D$20-AVERAGE('Weather Data'!F3798,'Weather Data'!F3800),0))</f>
        <v>5</v>
      </c>
      <c r="K3799">
        <f>IF(G3799&lt;&gt;"",MAX('DDD Model Calculations'!$D$20-'Weather Data'!G3799,0),MAX('DDD Model Calculations'!$D$20-AVERAGE('Weather Data'!G3798,'Weather Data'!G3800),0))</f>
        <v>4.8000001907348597</v>
      </c>
      <c r="L3799" s="2">
        <f t="shared" si="295"/>
        <v>45437</v>
      </c>
      <c r="M3799">
        <f t="shared" si="296"/>
        <v>38192.500001907349</v>
      </c>
      <c r="N3799">
        <f t="shared" si="297"/>
        <v>40058.499991886318</v>
      </c>
      <c r="O3799">
        <f t="shared" si="298"/>
        <v>46278.200009018183</v>
      </c>
      <c r="P3799">
        <f t="shared" si="299"/>
        <v>57421.35000783205</v>
      </c>
    </row>
    <row r="3800" spans="1:16" x14ac:dyDescent="0.4">
      <c r="A3800" s="1">
        <v>2024</v>
      </c>
      <c r="B3800" s="1">
        <v>5</v>
      </c>
      <c r="C3800" s="1">
        <v>26</v>
      </c>
      <c r="D3800" s="1">
        <v>16.89999961853027</v>
      </c>
      <c r="E3800" s="1">
        <v>17.5</v>
      </c>
      <c r="F3800" s="1">
        <v>17.60000038146973</v>
      </c>
      <c r="G3800" s="1">
        <v>10.30000019073486</v>
      </c>
      <c r="H3800">
        <f>IF(D3800&lt;&gt;"",MAX('DDD Model Calculations'!$D$20-'Weather Data'!D3800,0),MAX('DDD Model Calculations'!$D$20-AVERAGE('Weather Data'!D3799,'Weather Data'!D3801),0))</f>
        <v>1.1000003814697301</v>
      </c>
      <c r="I3800">
        <f>IF(E3800&lt;&gt;"",MAX('DDD Model Calculations'!$D$20-'Weather Data'!E3800,0),MAX('DDD Model Calculations'!$D$20-AVERAGE('Weather Data'!E3799,'Weather Data'!E3801),0))</f>
        <v>0.5</v>
      </c>
      <c r="J3800">
        <f>IF(F3800&lt;&gt;"",MAX('DDD Model Calculations'!$D$20-'Weather Data'!F3800,0),MAX('DDD Model Calculations'!$D$20-AVERAGE('Weather Data'!F3799,'Weather Data'!F3801),0))</f>
        <v>0.39999961853026988</v>
      </c>
      <c r="K3800">
        <f>IF(G3800&lt;&gt;"",MAX('DDD Model Calculations'!$D$20-'Weather Data'!G3800,0),MAX('DDD Model Calculations'!$D$20-AVERAGE('Weather Data'!G3799,'Weather Data'!G3801),0))</f>
        <v>7.6999998092651403</v>
      </c>
      <c r="L3800" s="2">
        <f t="shared" si="295"/>
        <v>45438</v>
      </c>
      <c r="M3800">
        <f t="shared" si="296"/>
        <v>38193.600002288818</v>
      </c>
      <c r="N3800">
        <f t="shared" si="297"/>
        <v>40058.999991886318</v>
      </c>
      <c r="O3800">
        <f t="shared" si="298"/>
        <v>46278.600008636713</v>
      </c>
      <c r="P3800">
        <f t="shared" si="299"/>
        <v>57429.050007641315</v>
      </c>
    </row>
    <row r="3801" spans="1:16" x14ac:dyDescent="0.4">
      <c r="A3801" s="1">
        <v>2024</v>
      </c>
      <c r="B3801" s="1">
        <v>5</v>
      </c>
      <c r="C3801" s="1">
        <v>27</v>
      </c>
      <c r="D3801" s="1">
        <v>20.29999923706055</v>
      </c>
      <c r="E3801" s="1">
        <v>18</v>
      </c>
      <c r="F3801" s="1">
        <v>19.89999961853027</v>
      </c>
      <c r="G3801" s="1">
        <v>14.60000038146973</v>
      </c>
      <c r="H3801">
        <f>IF(D3801&lt;&gt;"",MAX('DDD Model Calculations'!$D$20-'Weather Data'!D3801,0),MAX('DDD Model Calculations'!$D$20-AVERAGE('Weather Data'!D3800,'Weather Data'!D3802),0))</f>
        <v>0</v>
      </c>
      <c r="I3801">
        <f>IF(E3801&lt;&gt;"",MAX('DDD Model Calculations'!$D$20-'Weather Data'!E3801,0),MAX('DDD Model Calculations'!$D$20-AVERAGE('Weather Data'!E3800,'Weather Data'!E3802),0))</f>
        <v>0</v>
      </c>
      <c r="J3801">
        <f>IF(F3801&lt;&gt;"",MAX('DDD Model Calculations'!$D$20-'Weather Data'!F3801,0),MAX('DDD Model Calculations'!$D$20-AVERAGE('Weather Data'!F3800,'Weather Data'!F3802),0))</f>
        <v>0</v>
      </c>
      <c r="K3801">
        <f>IF(G3801&lt;&gt;"",MAX('DDD Model Calculations'!$D$20-'Weather Data'!G3801,0),MAX('DDD Model Calculations'!$D$20-AVERAGE('Weather Data'!G3800,'Weather Data'!G3802),0))</f>
        <v>3.3999996185302699</v>
      </c>
      <c r="L3801" s="2">
        <f t="shared" si="295"/>
        <v>45439</v>
      </c>
      <c r="M3801">
        <f t="shared" si="296"/>
        <v>38193.600002288818</v>
      </c>
      <c r="N3801">
        <f t="shared" si="297"/>
        <v>40058.999991886318</v>
      </c>
      <c r="O3801">
        <f t="shared" si="298"/>
        <v>46278.600008636713</v>
      </c>
      <c r="P3801">
        <f t="shared" si="299"/>
        <v>57432.450007259846</v>
      </c>
    </row>
    <row r="3802" spans="1:16" x14ac:dyDescent="0.4">
      <c r="A3802" s="1">
        <v>2024</v>
      </c>
      <c r="B3802" s="1">
        <v>5</v>
      </c>
      <c r="C3802" s="1">
        <v>28</v>
      </c>
      <c r="D3802" s="1">
        <v>17.20000076293945</v>
      </c>
      <c r="E3802" s="1">
        <v>15.10000038146973</v>
      </c>
      <c r="F3802" s="1">
        <v>16</v>
      </c>
      <c r="G3802" s="1">
        <v>11.60000038146973</v>
      </c>
      <c r="H3802">
        <f>IF(D3802&lt;&gt;"",MAX('DDD Model Calculations'!$D$20-'Weather Data'!D3802,0),MAX('DDD Model Calculations'!$D$20-AVERAGE('Weather Data'!D3801,'Weather Data'!D3803),0))</f>
        <v>0.79999923706055043</v>
      </c>
      <c r="I3802">
        <f>IF(E3802&lt;&gt;"",MAX('DDD Model Calculations'!$D$20-'Weather Data'!E3802,0),MAX('DDD Model Calculations'!$D$20-AVERAGE('Weather Data'!E3801,'Weather Data'!E3803),0))</f>
        <v>2.8999996185302699</v>
      </c>
      <c r="J3802">
        <f>IF(F3802&lt;&gt;"",MAX('DDD Model Calculations'!$D$20-'Weather Data'!F3802,0),MAX('DDD Model Calculations'!$D$20-AVERAGE('Weather Data'!F3801,'Weather Data'!F3803),0))</f>
        <v>2</v>
      </c>
      <c r="K3802">
        <f>IF(G3802&lt;&gt;"",MAX('DDD Model Calculations'!$D$20-'Weather Data'!G3802,0),MAX('DDD Model Calculations'!$D$20-AVERAGE('Weather Data'!G3801,'Weather Data'!G3803),0))</f>
        <v>6.3999996185302699</v>
      </c>
      <c r="L3802" s="2">
        <f t="shared" si="295"/>
        <v>45440</v>
      </c>
      <c r="M3802">
        <f t="shared" si="296"/>
        <v>38194.400001525879</v>
      </c>
      <c r="N3802">
        <f t="shared" si="297"/>
        <v>40061.899991504848</v>
      </c>
      <c r="O3802">
        <f t="shared" si="298"/>
        <v>46280.600008636713</v>
      </c>
      <c r="P3802">
        <f t="shared" si="299"/>
        <v>57438.850006878376</v>
      </c>
    </row>
    <row r="3803" spans="1:16" x14ac:dyDescent="0.4">
      <c r="A3803" s="1">
        <v>2024</v>
      </c>
      <c r="B3803" s="1">
        <v>5</v>
      </c>
      <c r="C3803" s="1">
        <v>29</v>
      </c>
      <c r="D3803" s="1">
        <v>14.60000038146973</v>
      </c>
      <c r="E3803" s="1">
        <v>13</v>
      </c>
      <c r="F3803" s="1">
        <v>12.19999980926514</v>
      </c>
      <c r="G3803" s="1">
        <v>10.89999961853027</v>
      </c>
      <c r="H3803">
        <f>IF(D3803&lt;&gt;"",MAX('DDD Model Calculations'!$D$20-'Weather Data'!D3803,0),MAX('DDD Model Calculations'!$D$20-AVERAGE('Weather Data'!D3802,'Weather Data'!D3804),0))</f>
        <v>3.3999996185302699</v>
      </c>
      <c r="I3803">
        <f>IF(E3803&lt;&gt;"",MAX('DDD Model Calculations'!$D$20-'Weather Data'!E3803,0),MAX('DDD Model Calculations'!$D$20-AVERAGE('Weather Data'!E3802,'Weather Data'!E3804),0))</f>
        <v>5</v>
      </c>
      <c r="J3803">
        <f>IF(F3803&lt;&gt;"",MAX('DDD Model Calculations'!$D$20-'Weather Data'!F3803,0),MAX('DDD Model Calculations'!$D$20-AVERAGE('Weather Data'!F3802,'Weather Data'!F3804),0))</f>
        <v>5.8000001907348597</v>
      </c>
      <c r="K3803">
        <f>IF(G3803&lt;&gt;"",MAX('DDD Model Calculations'!$D$20-'Weather Data'!G3803,0),MAX('DDD Model Calculations'!$D$20-AVERAGE('Weather Data'!G3802,'Weather Data'!G3804),0))</f>
        <v>7.1000003814697301</v>
      </c>
      <c r="L3803" s="2">
        <f t="shared" si="295"/>
        <v>45441</v>
      </c>
      <c r="M3803">
        <f t="shared" si="296"/>
        <v>38197.800001144409</v>
      </c>
      <c r="N3803">
        <f t="shared" si="297"/>
        <v>40066.899991504848</v>
      </c>
      <c r="O3803">
        <f t="shared" si="298"/>
        <v>46286.400008827448</v>
      </c>
      <c r="P3803">
        <f t="shared" si="299"/>
        <v>57445.950007259846</v>
      </c>
    </row>
    <row r="3804" spans="1:16" x14ac:dyDescent="0.4">
      <c r="A3804" s="1">
        <v>2024</v>
      </c>
      <c r="B3804" s="1">
        <v>5</v>
      </c>
      <c r="C3804" s="1">
        <v>30</v>
      </c>
      <c r="D3804" s="1">
        <v>13.39999961853027</v>
      </c>
      <c r="E3804" s="1">
        <v>11.89999961853027</v>
      </c>
      <c r="F3804" s="1">
        <v>13</v>
      </c>
      <c r="G3804" s="1">
        <v>11</v>
      </c>
      <c r="H3804">
        <f>IF(D3804&lt;&gt;"",MAX('DDD Model Calculations'!$D$20-'Weather Data'!D3804,0),MAX('DDD Model Calculations'!$D$20-AVERAGE('Weather Data'!D3803,'Weather Data'!D3805),0))</f>
        <v>4.6000003814697301</v>
      </c>
      <c r="I3804">
        <f>IF(E3804&lt;&gt;"",MAX('DDD Model Calculations'!$D$20-'Weather Data'!E3804,0),MAX('DDD Model Calculations'!$D$20-AVERAGE('Weather Data'!E3803,'Weather Data'!E3805),0))</f>
        <v>6.1000003814697301</v>
      </c>
      <c r="J3804">
        <f>IF(F3804&lt;&gt;"",MAX('DDD Model Calculations'!$D$20-'Weather Data'!F3804,0),MAX('DDD Model Calculations'!$D$20-AVERAGE('Weather Data'!F3803,'Weather Data'!F3805),0))</f>
        <v>5</v>
      </c>
      <c r="K3804">
        <f>IF(G3804&lt;&gt;"",MAX('DDD Model Calculations'!$D$20-'Weather Data'!G3804,0),MAX('DDD Model Calculations'!$D$20-AVERAGE('Weather Data'!G3803,'Weather Data'!G3805),0))</f>
        <v>7</v>
      </c>
      <c r="L3804" s="2">
        <f t="shared" si="295"/>
        <v>45442</v>
      </c>
      <c r="M3804">
        <f t="shared" si="296"/>
        <v>38202.400001525879</v>
      </c>
      <c r="N3804">
        <f t="shared" si="297"/>
        <v>40072.999991886318</v>
      </c>
      <c r="O3804">
        <f t="shared" si="298"/>
        <v>46291.400008827448</v>
      </c>
      <c r="P3804">
        <f t="shared" si="299"/>
        <v>57452.950007259846</v>
      </c>
    </row>
    <row r="3805" spans="1:16" x14ac:dyDescent="0.4">
      <c r="A3805" s="1">
        <v>2024</v>
      </c>
      <c r="B3805" s="1">
        <v>5</v>
      </c>
      <c r="C3805" s="1">
        <v>31</v>
      </c>
      <c r="D3805" s="1">
        <v>16.29999923706055</v>
      </c>
      <c r="E3805" s="1">
        <v>13.30000019073486</v>
      </c>
      <c r="F3805" s="1">
        <v>15.69999980926514</v>
      </c>
      <c r="G3805" s="1">
        <v>15.10000038146973</v>
      </c>
      <c r="H3805">
        <f>IF(D3805&lt;&gt;"",MAX('DDD Model Calculations'!$D$20-'Weather Data'!D3805,0),MAX('DDD Model Calculations'!$D$20-AVERAGE('Weather Data'!D3804,'Weather Data'!D3806),0))</f>
        <v>1.7000007629394496</v>
      </c>
      <c r="I3805">
        <f>IF(E3805&lt;&gt;"",MAX('DDD Model Calculations'!$D$20-'Weather Data'!E3805,0),MAX('DDD Model Calculations'!$D$20-AVERAGE('Weather Data'!E3804,'Weather Data'!E3806),0))</f>
        <v>4.6999998092651403</v>
      </c>
      <c r="J3805">
        <f>IF(F3805&lt;&gt;"",MAX('DDD Model Calculations'!$D$20-'Weather Data'!F3805,0),MAX('DDD Model Calculations'!$D$20-AVERAGE('Weather Data'!F3804,'Weather Data'!F3806),0))</f>
        <v>2.3000001907348597</v>
      </c>
      <c r="K3805">
        <f>IF(G3805&lt;&gt;"",MAX('DDD Model Calculations'!$D$20-'Weather Data'!G3805,0),MAX('DDD Model Calculations'!$D$20-AVERAGE('Weather Data'!G3804,'Weather Data'!G3806),0))</f>
        <v>2.8999996185302699</v>
      </c>
      <c r="L3805" s="2">
        <f t="shared" si="295"/>
        <v>45443</v>
      </c>
      <c r="M3805">
        <f t="shared" si="296"/>
        <v>38204.100002288818</v>
      </c>
      <c r="N3805">
        <f t="shared" si="297"/>
        <v>40077.699991695583</v>
      </c>
      <c r="O3805">
        <f t="shared" si="298"/>
        <v>46293.700009018183</v>
      </c>
      <c r="P3805">
        <f t="shared" si="299"/>
        <v>57455.850006878376</v>
      </c>
    </row>
    <row r="3806" spans="1:16" x14ac:dyDescent="0.4">
      <c r="A3806" s="1">
        <v>2024</v>
      </c>
      <c r="B3806" s="1">
        <v>6</v>
      </c>
      <c r="C3806" s="1">
        <v>1</v>
      </c>
      <c r="D3806" s="1">
        <v>17.60000038146973</v>
      </c>
      <c r="E3806" s="1">
        <v>15.89999961853027</v>
      </c>
      <c r="F3806" s="1">
        <v>19</v>
      </c>
      <c r="G3806" s="1">
        <v>13.60000038146973</v>
      </c>
      <c r="H3806">
        <f>IF(D3806&lt;&gt;"",MAX('DDD Model Calculations'!$D$20-'Weather Data'!D3806,0),MAX('DDD Model Calculations'!$D$20-AVERAGE('Weather Data'!D3805,'Weather Data'!D3807),0))</f>
        <v>0.39999961853026988</v>
      </c>
      <c r="I3806">
        <f>IF(E3806&lt;&gt;"",MAX('DDD Model Calculations'!$D$20-'Weather Data'!E3806,0),MAX('DDD Model Calculations'!$D$20-AVERAGE('Weather Data'!E3805,'Weather Data'!E3807),0))</f>
        <v>2.1000003814697301</v>
      </c>
      <c r="J3806">
        <f>IF(F3806&lt;&gt;"",MAX('DDD Model Calculations'!$D$20-'Weather Data'!F3806,0),MAX('DDD Model Calculations'!$D$20-AVERAGE('Weather Data'!F3805,'Weather Data'!F3807),0))</f>
        <v>0</v>
      </c>
      <c r="K3806">
        <f>IF(G3806&lt;&gt;"",MAX('DDD Model Calculations'!$D$20-'Weather Data'!G3806,0),MAX('DDD Model Calculations'!$D$20-AVERAGE('Weather Data'!G3805,'Weather Data'!G3807),0))</f>
        <v>4.3999996185302699</v>
      </c>
      <c r="L3806" s="2">
        <f t="shared" si="295"/>
        <v>45444</v>
      </c>
      <c r="M3806">
        <f t="shared" si="296"/>
        <v>38204.500001907349</v>
      </c>
      <c r="N3806">
        <f t="shared" si="297"/>
        <v>40079.799992077053</v>
      </c>
      <c r="O3806">
        <f t="shared" si="298"/>
        <v>46293.700009018183</v>
      </c>
      <c r="P3806">
        <f t="shared" si="299"/>
        <v>57460.250006496906</v>
      </c>
    </row>
    <row r="3807" spans="1:16" x14ac:dyDescent="0.4">
      <c r="A3807" s="1">
        <v>2024</v>
      </c>
      <c r="B3807" s="1">
        <v>6</v>
      </c>
      <c r="C3807" s="1">
        <v>2</v>
      </c>
      <c r="D3807" s="1">
        <v>16.29999923706055</v>
      </c>
      <c r="E3807" s="1">
        <v>16.70000076293945</v>
      </c>
      <c r="F3807" s="1">
        <v>18.89999961853027</v>
      </c>
      <c r="G3807" s="1">
        <v>14.5</v>
      </c>
      <c r="H3807">
        <f>IF(D3807&lt;&gt;"",MAX('DDD Model Calculations'!$D$20-'Weather Data'!D3807,0),MAX('DDD Model Calculations'!$D$20-AVERAGE('Weather Data'!D3806,'Weather Data'!D3808),0))</f>
        <v>1.7000007629394496</v>
      </c>
      <c r="I3807">
        <f>IF(E3807&lt;&gt;"",MAX('DDD Model Calculations'!$D$20-'Weather Data'!E3807,0),MAX('DDD Model Calculations'!$D$20-AVERAGE('Weather Data'!E3806,'Weather Data'!E3808),0))</f>
        <v>1.2999992370605504</v>
      </c>
      <c r="J3807">
        <f>IF(F3807&lt;&gt;"",MAX('DDD Model Calculations'!$D$20-'Weather Data'!F3807,0),MAX('DDD Model Calculations'!$D$20-AVERAGE('Weather Data'!F3806,'Weather Data'!F3808),0))</f>
        <v>0</v>
      </c>
      <c r="K3807">
        <f>IF(G3807&lt;&gt;"",MAX('DDD Model Calculations'!$D$20-'Weather Data'!G3807,0),MAX('DDD Model Calculations'!$D$20-AVERAGE('Weather Data'!G3806,'Weather Data'!G3808),0))</f>
        <v>3.5</v>
      </c>
      <c r="L3807" s="2">
        <f t="shared" si="295"/>
        <v>45445</v>
      </c>
      <c r="M3807">
        <f t="shared" si="296"/>
        <v>38206.200002670288</v>
      </c>
      <c r="N3807">
        <f t="shared" si="297"/>
        <v>40081.099991314113</v>
      </c>
      <c r="O3807">
        <f t="shared" si="298"/>
        <v>46293.700009018183</v>
      </c>
      <c r="P3807">
        <f t="shared" si="299"/>
        <v>57463.750006496906</v>
      </c>
    </row>
    <row r="3808" spans="1:16" x14ac:dyDescent="0.4">
      <c r="A3808" s="1">
        <v>2024</v>
      </c>
      <c r="B3808" s="1">
        <v>6</v>
      </c>
      <c r="C3808" s="1">
        <v>3</v>
      </c>
      <c r="D3808" s="1">
        <v>19.60000038146973</v>
      </c>
      <c r="E3808" s="1">
        <v>18.89999961853027</v>
      </c>
      <c r="F3808" s="1">
        <v>20.29999923706055</v>
      </c>
      <c r="G3808" s="1">
        <v>13</v>
      </c>
      <c r="H3808">
        <f>IF(D3808&lt;&gt;"",MAX('DDD Model Calculations'!$D$20-'Weather Data'!D3808,0),MAX('DDD Model Calculations'!$D$20-AVERAGE('Weather Data'!D3807,'Weather Data'!D3809),0))</f>
        <v>0</v>
      </c>
      <c r="I3808">
        <f>IF(E3808&lt;&gt;"",MAX('DDD Model Calculations'!$D$20-'Weather Data'!E3808,0),MAX('DDD Model Calculations'!$D$20-AVERAGE('Weather Data'!E3807,'Weather Data'!E3809),0))</f>
        <v>0</v>
      </c>
      <c r="J3808">
        <f>IF(F3808&lt;&gt;"",MAX('DDD Model Calculations'!$D$20-'Weather Data'!F3808,0),MAX('DDD Model Calculations'!$D$20-AVERAGE('Weather Data'!F3807,'Weather Data'!F3809),0))</f>
        <v>0</v>
      </c>
      <c r="K3808">
        <f>IF(G3808&lt;&gt;"",MAX('DDD Model Calculations'!$D$20-'Weather Data'!G3808,0),MAX('DDD Model Calculations'!$D$20-AVERAGE('Weather Data'!G3807,'Weather Data'!G3809),0))</f>
        <v>5</v>
      </c>
      <c r="L3808" s="2">
        <f t="shared" si="295"/>
        <v>45446</v>
      </c>
      <c r="M3808">
        <f t="shared" si="296"/>
        <v>38206.200002670288</v>
      </c>
      <c r="N3808">
        <f t="shared" si="297"/>
        <v>40081.099991314113</v>
      </c>
      <c r="O3808">
        <f t="shared" si="298"/>
        <v>46293.700009018183</v>
      </c>
      <c r="P3808">
        <f t="shared" si="299"/>
        <v>57468.750006496906</v>
      </c>
    </row>
    <row r="3809" spans="1:16" x14ac:dyDescent="0.4">
      <c r="A3809" s="1">
        <v>2024</v>
      </c>
      <c r="B3809" s="1">
        <v>6</v>
      </c>
      <c r="C3809" s="1">
        <v>4</v>
      </c>
      <c r="D3809" s="1">
        <v>21.10000038146973</v>
      </c>
      <c r="E3809" s="1">
        <v>20.89999961853027</v>
      </c>
      <c r="F3809" s="1">
        <v>21.5</v>
      </c>
      <c r="G3809" s="1">
        <v>14</v>
      </c>
      <c r="H3809">
        <f>IF(D3809&lt;&gt;"",MAX('DDD Model Calculations'!$D$20-'Weather Data'!D3809,0),MAX('DDD Model Calculations'!$D$20-AVERAGE('Weather Data'!D3808,'Weather Data'!D3810),0))</f>
        <v>0</v>
      </c>
      <c r="I3809">
        <f>IF(E3809&lt;&gt;"",MAX('DDD Model Calculations'!$D$20-'Weather Data'!E3809,0),MAX('DDD Model Calculations'!$D$20-AVERAGE('Weather Data'!E3808,'Weather Data'!E3810),0))</f>
        <v>0</v>
      </c>
      <c r="J3809">
        <f>IF(F3809&lt;&gt;"",MAX('DDD Model Calculations'!$D$20-'Weather Data'!F3809,0),MAX('DDD Model Calculations'!$D$20-AVERAGE('Weather Data'!F3808,'Weather Data'!F3810),0))</f>
        <v>0</v>
      </c>
      <c r="K3809">
        <f>IF(G3809&lt;&gt;"",MAX('DDD Model Calculations'!$D$20-'Weather Data'!G3809,0),MAX('DDD Model Calculations'!$D$20-AVERAGE('Weather Data'!G3808,'Weather Data'!G3810),0))</f>
        <v>4</v>
      </c>
      <c r="L3809" s="2">
        <f t="shared" si="295"/>
        <v>45447</v>
      </c>
      <c r="M3809">
        <f t="shared" si="296"/>
        <v>38206.200002670288</v>
      </c>
      <c r="N3809">
        <f t="shared" si="297"/>
        <v>40081.099991314113</v>
      </c>
      <c r="O3809">
        <f t="shared" si="298"/>
        <v>46293.700009018183</v>
      </c>
      <c r="P3809">
        <f t="shared" si="299"/>
        <v>57472.750006496906</v>
      </c>
    </row>
    <row r="3810" spans="1:16" x14ac:dyDescent="0.4">
      <c r="A3810" s="1">
        <v>2024</v>
      </c>
      <c r="B3810" s="1">
        <v>6</v>
      </c>
      <c r="C3810" s="1">
        <v>5</v>
      </c>
      <c r="D3810" s="1">
        <v>21.70000076293945</v>
      </c>
      <c r="E3810" s="1">
        <v>22</v>
      </c>
      <c r="F3810" s="1">
        <v>24.60000038146973</v>
      </c>
      <c r="G3810" s="1">
        <v>15.19999980926514</v>
      </c>
      <c r="H3810">
        <f>IF(D3810&lt;&gt;"",MAX('DDD Model Calculations'!$D$20-'Weather Data'!D3810,0),MAX('DDD Model Calculations'!$D$20-AVERAGE('Weather Data'!D3809,'Weather Data'!D3811),0))</f>
        <v>0</v>
      </c>
      <c r="I3810">
        <f>IF(E3810&lt;&gt;"",MAX('DDD Model Calculations'!$D$20-'Weather Data'!E3810,0),MAX('DDD Model Calculations'!$D$20-AVERAGE('Weather Data'!E3809,'Weather Data'!E3811),0))</f>
        <v>0</v>
      </c>
      <c r="J3810">
        <f>IF(F3810&lt;&gt;"",MAX('DDD Model Calculations'!$D$20-'Weather Data'!F3810,0),MAX('DDD Model Calculations'!$D$20-AVERAGE('Weather Data'!F3809,'Weather Data'!F3811),0))</f>
        <v>0</v>
      </c>
      <c r="K3810">
        <f>IF(G3810&lt;&gt;"",MAX('DDD Model Calculations'!$D$20-'Weather Data'!G3810,0),MAX('DDD Model Calculations'!$D$20-AVERAGE('Weather Data'!G3809,'Weather Data'!G3811),0))</f>
        <v>2.8000001907348597</v>
      </c>
      <c r="L3810" s="2">
        <f t="shared" si="295"/>
        <v>45448</v>
      </c>
      <c r="M3810">
        <f t="shared" si="296"/>
        <v>38206.200002670288</v>
      </c>
      <c r="N3810">
        <f t="shared" si="297"/>
        <v>40081.099991314113</v>
      </c>
      <c r="O3810">
        <f t="shared" si="298"/>
        <v>46293.700009018183</v>
      </c>
      <c r="P3810">
        <f t="shared" si="299"/>
        <v>57475.550006687641</v>
      </c>
    </row>
    <row r="3811" spans="1:16" x14ac:dyDescent="0.4">
      <c r="A3811" s="1">
        <v>2024</v>
      </c>
      <c r="B3811" s="1">
        <v>6</v>
      </c>
      <c r="C3811" s="1">
        <v>6</v>
      </c>
      <c r="D3811" s="1">
        <v>21.10000038146973</v>
      </c>
      <c r="E3811" s="1">
        <v>19.39999961853027</v>
      </c>
      <c r="F3811" s="1">
        <v>19</v>
      </c>
      <c r="G3811" s="1">
        <v>13.5</v>
      </c>
      <c r="H3811">
        <f>IF(D3811&lt;&gt;"",MAX('DDD Model Calculations'!$D$20-'Weather Data'!D3811,0),MAX('DDD Model Calculations'!$D$20-AVERAGE('Weather Data'!D3810,'Weather Data'!D3812),0))</f>
        <v>0</v>
      </c>
      <c r="I3811">
        <f>IF(E3811&lt;&gt;"",MAX('DDD Model Calculations'!$D$20-'Weather Data'!E3811,0),MAX('DDD Model Calculations'!$D$20-AVERAGE('Weather Data'!E3810,'Weather Data'!E3812),0))</f>
        <v>0</v>
      </c>
      <c r="J3811">
        <f>IF(F3811&lt;&gt;"",MAX('DDD Model Calculations'!$D$20-'Weather Data'!F3811,0),MAX('DDD Model Calculations'!$D$20-AVERAGE('Weather Data'!F3810,'Weather Data'!F3812),0))</f>
        <v>0</v>
      </c>
      <c r="K3811">
        <f>IF(G3811&lt;&gt;"",MAX('DDD Model Calculations'!$D$20-'Weather Data'!G3811,0),MAX('DDD Model Calculations'!$D$20-AVERAGE('Weather Data'!G3810,'Weather Data'!G3812),0))</f>
        <v>4.5</v>
      </c>
      <c r="L3811" s="2">
        <f t="shared" si="295"/>
        <v>45449</v>
      </c>
      <c r="M3811">
        <f t="shared" si="296"/>
        <v>38206.200002670288</v>
      </c>
      <c r="N3811">
        <f t="shared" si="297"/>
        <v>40081.099991314113</v>
      </c>
      <c r="O3811">
        <f t="shared" si="298"/>
        <v>46293.700009018183</v>
      </c>
      <c r="P3811">
        <f t="shared" si="299"/>
        <v>57480.050006687641</v>
      </c>
    </row>
    <row r="3812" spans="1:16" x14ac:dyDescent="0.4">
      <c r="A3812" s="1">
        <v>2024</v>
      </c>
      <c r="B3812" s="1">
        <v>6</v>
      </c>
      <c r="C3812" s="1">
        <v>7</v>
      </c>
      <c r="D3812" s="1">
        <v>16.60000038146973</v>
      </c>
      <c r="E3812" s="1">
        <v>16.10000038146973</v>
      </c>
      <c r="F3812" s="1">
        <v>16.20000076293945</v>
      </c>
      <c r="G3812" s="1">
        <v>14.89999961853027</v>
      </c>
      <c r="H3812">
        <f>IF(D3812&lt;&gt;"",MAX('DDD Model Calculations'!$D$20-'Weather Data'!D3812,0),MAX('DDD Model Calculations'!$D$20-AVERAGE('Weather Data'!D3811,'Weather Data'!D3813),0))</f>
        <v>1.3999996185302699</v>
      </c>
      <c r="I3812">
        <f>IF(E3812&lt;&gt;"",MAX('DDD Model Calculations'!$D$20-'Weather Data'!E3812,0),MAX('DDD Model Calculations'!$D$20-AVERAGE('Weather Data'!E3811,'Weather Data'!E3813),0))</f>
        <v>1.8999996185302699</v>
      </c>
      <c r="J3812">
        <f>IF(F3812&lt;&gt;"",MAX('DDD Model Calculations'!$D$20-'Weather Data'!F3812,0),MAX('DDD Model Calculations'!$D$20-AVERAGE('Weather Data'!F3811,'Weather Data'!F3813),0))</f>
        <v>1.7999992370605504</v>
      </c>
      <c r="K3812">
        <f>IF(G3812&lt;&gt;"",MAX('DDD Model Calculations'!$D$20-'Weather Data'!G3812,0),MAX('DDD Model Calculations'!$D$20-AVERAGE('Weather Data'!G3811,'Weather Data'!G3813),0))</f>
        <v>3.1000003814697301</v>
      </c>
      <c r="L3812" s="2">
        <f t="shared" si="295"/>
        <v>45450</v>
      </c>
      <c r="M3812">
        <f t="shared" si="296"/>
        <v>38207.600002288818</v>
      </c>
      <c r="N3812">
        <f t="shared" si="297"/>
        <v>40082.999990932643</v>
      </c>
      <c r="O3812">
        <f t="shared" si="298"/>
        <v>46295.500008255243</v>
      </c>
      <c r="P3812">
        <f t="shared" si="299"/>
        <v>57483.150007069111</v>
      </c>
    </row>
    <row r="3813" spans="1:16" x14ac:dyDescent="0.4">
      <c r="A3813" s="1">
        <v>2024</v>
      </c>
      <c r="B3813" s="1">
        <v>6</v>
      </c>
      <c r="C3813" s="1">
        <v>8</v>
      </c>
      <c r="D3813" s="1">
        <v>16.79999923706055</v>
      </c>
      <c r="E3813" s="1">
        <v>16.70000076293945</v>
      </c>
      <c r="F3813" s="1">
        <v>16.89999961853027</v>
      </c>
      <c r="G3813" s="1">
        <v>13.69999980926514</v>
      </c>
      <c r="H3813">
        <f>IF(D3813&lt;&gt;"",MAX('DDD Model Calculations'!$D$20-'Weather Data'!D3813,0),MAX('DDD Model Calculations'!$D$20-AVERAGE('Weather Data'!D3812,'Weather Data'!D3814),0))</f>
        <v>1.2000007629394496</v>
      </c>
      <c r="I3813">
        <f>IF(E3813&lt;&gt;"",MAX('DDD Model Calculations'!$D$20-'Weather Data'!E3813,0),MAX('DDD Model Calculations'!$D$20-AVERAGE('Weather Data'!E3812,'Weather Data'!E3814),0))</f>
        <v>1.2999992370605504</v>
      </c>
      <c r="J3813">
        <f>IF(F3813&lt;&gt;"",MAX('DDD Model Calculations'!$D$20-'Weather Data'!F3813,0),MAX('DDD Model Calculations'!$D$20-AVERAGE('Weather Data'!F3812,'Weather Data'!F3814),0))</f>
        <v>1.1000003814697301</v>
      </c>
      <c r="K3813">
        <f>IF(G3813&lt;&gt;"",MAX('DDD Model Calculations'!$D$20-'Weather Data'!G3813,0),MAX('DDD Model Calculations'!$D$20-AVERAGE('Weather Data'!G3812,'Weather Data'!G3814),0))</f>
        <v>4.3000001907348597</v>
      </c>
      <c r="L3813" s="2">
        <f t="shared" si="295"/>
        <v>45451</v>
      </c>
      <c r="M3813">
        <f t="shared" si="296"/>
        <v>38208.800003051758</v>
      </c>
      <c r="N3813">
        <f t="shared" si="297"/>
        <v>40084.299990169704</v>
      </c>
      <c r="O3813">
        <f t="shared" si="298"/>
        <v>46296.600008636713</v>
      </c>
      <c r="P3813">
        <f t="shared" si="299"/>
        <v>57487.450007259846</v>
      </c>
    </row>
    <row r="3814" spans="1:16" x14ac:dyDescent="0.4">
      <c r="A3814" s="1">
        <v>2024</v>
      </c>
      <c r="B3814" s="1">
        <v>6</v>
      </c>
      <c r="C3814" s="1">
        <v>9</v>
      </c>
      <c r="D3814" s="1">
        <v>14.80000019073486</v>
      </c>
      <c r="E3814" s="1">
        <v>16</v>
      </c>
      <c r="F3814" s="1">
        <v>16.29999923706055</v>
      </c>
      <c r="G3814" s="1">
        <v>13.5</v>
      </c>
      <c r="H3814">
        <f>IF(D3814&lt;&gt;"",MAX('DDD Model Calculations'!$D$20-'Weather Data'!D3814,0),MAX('DDD Model Calculations'!$D$20-AVERAGE('Weather Data'!D3813,'Weather Data'!D3815),0))</f>
        <v>3.1999998092651403</v>
      </c>
      <c r="I3814">
        <f>IF(E3814&lt;&gt;"",MAX('DDD Model Calculations'!$D$20-'Weather Data'!E3814,0),MAX('DDD Model Calculations'!$D$20-AVERAGE('Weather Data'!E3813,'Weather Data'!E3815),0))</f>
        <v>2</v>
      </c>
      <c r="J3814">
        <f>IF(F3814&lt;&gt;"",MAX('DDD Model Calculations'!$D$20-'Weather Data'!F3814,0),MAX('DDD Model Calculations'!$D$20-AVERAGE('Weather Data'!F3813,'Weather Data'!F3815),0))</f>
        <v>1.7000007629394496</v>
      </c>
      <c r="K3814">
        <f>IF(G3814&lt;&gt;"",MAX('DDD Model Calculations'!$D$20-'Weather Data'!G3814,0),MAX('DDD Model Calculations'!$D$20-AVERAGE('Weather Data'!G3813,'Weather Data'!G3815),0))</f>
        <v>4.5</v>
      </c>
      <c r="L3814" s="2">
        <f t="shared" si="295"/>
        <v>45452</v>
      </c>
      <c r="M3814">
        <f t="shared" si="296"/>
        <v>38212.000002861023</v>
      </c>
      <c r="N3814">
        <f t="shared" si="297"/>
        <v>40086.299990169704</v>
      </c>
      <c r="O3814">
        <f t="shared" si="298"/>
        <v>46298.300009399652</v>
      </c>
      <c r="P3814">
        <f t="shared" si="299"/>
        <v>57491.950007259846</v>
      </c>
    </row>
    <row r="3815" spans="1:16" x14ac:dyDescent="0.4">
      <c r="A3815" s="1">
        <v>2024</v>
      </c>
      <c r="B3815" s="1">
        <v>6</v>
      </c>
      <c r="C3815" s="1">
        <v>10</v>
      </c>
      <c r="D3815" s="1">
        <v>13.80000019073486</v>
      </c>
      <c r="E3815" s="1">
        <v>12.80000019073486</v>
      </c>
      <c r="F3815" s="1">
        <v>12.10000038146973</v>
      </c>
      <c r="G3815" s="1">
        <v>12.19999980926514</v>
      </c>
      <c r="H3815">
        <f>IF(D3815&lt;&gt;"",MAX('DDD Model Calculations'!$D$20-'Weather Data'!D3815,0),MAX('DDD Model Calculations'!$D$20-AVERAGE('Weather Data'!D3814,'Weather Data'!D3816),0))</f>
        <v>4.1999998092651403</v>
      </c>
      <c r="I3815">
        <f>IF(E3815&lt;&gt;"",MAX('DDD Model Calculations'!$D$20-'Weather Data'!E3815,0),MAX('DDD Model Calculations'!$D$20-AVERAGE('Weather Data'!E3814,'Weather Data'!E3816),0))</f>
        <v>5.1999998092651403</v>
      </c>
      <c r="J3815">
        <f>IF(F3815&lt;&gt;"",MAX('DDD Model Calculations'!$D$20-'Weather Data'!F3815,0),MAX('DDD Model Calculations'!$D$20-AVERAGE('Weather Data'!F3814,'Weather Data'!F3816),0))</f>
        <v>5.8999996185302699</v>
      </c>
      <c r="K3815">
        <f>IF(G3815&lt;&gt;"",MAX('DDD Model Calculations'!$D$20-'Weather Data'!G3815,0),MAX('DDD Model Calculations'!$D$20-AVERAGE('Weather Data'!G3814,'Weather Data'!G3816),0))</f>
        <v>5.8000001907348597</v>
      </c>
      <c r="L3815" s="2">
        <f t="shared" si="295"/>
        <v>45453</v>
      </c>
      <c r="M3815">
        <f t="shared" si="296"/>
        <v>38216.200002670288</v>
      </c>
      <c r="N3815">
        <f t="shared" si="297"/>
        <v>40091.499989978969</v>
      </c>
      <c r="O3815">
        <f t="shared" si="298"/>
        <v>46304.200009018183</v>
      </c>
      <c r="P3815">
        <f t="shared" si="299"/>
        <v>57497.750007450581</v>
      </c>
    </row>
    <row r="3816" spans="1:16" x14ac:dyDescent="0.4">
      <c r="A3816" s="1">
        <v>2024</v>
      </c>
      <c r="B3816" s="1">
        <v>6</v>
      </c>
      <c r="C3816" s="1">
        <v>11</v>
      </c>
      <c r="D3816" s="1">
        <v>14.60000038146973</v>
      </c>
      <c r="E3816" s="1">
        <v>14.60000038146973</v>
      </c>
      <c r="F3816" s="1">
        <v>12.5</v>
      </c>
      <c r="G3816" s="1">
        <v>9</v>
      </c>
      <c r="H3816">
        <f>IF(D3816&lt;&gt;"",MAX('DDD Model Calculations'!$D$20-'Weather Data'!D3816,0),MAX('DDD Model Calculations'!$D$20-AVERAGE('Weather Data'!D3815,'Weather Data'!D3817),0))</f>
        <v>3.3999996185302699</v>
      </c>
      <c r="I3816">
        <f>IF(E3816&lt;&gt;"",MAX('DDD Model Calculations'!$D$20-'Weather Data'!E3816,0),MAX('DDD Model Calculations'!$D$20-AVERAGE('Weather Data'!E3815,'Weather Data'!E3817),0))</f>
        <v>3.3999996185302699</v>
      </c>
      <c r="J3816">
        <f>IF(F3816&lt;&gt;"",MAX('DDD Model Calculations'!$D$20-'Weather Data'!F3816,0),MAX('DDD Model Calculations'!$D$20-AVERAGE('Weather Data'!F3815,'Weather Data'!F3817),0))</f>
        <v>5.5</v>
      </c>
      <c r="K3816">
        <f>IF(G3816&lt;&gt;"",MAX('DDD Model Calculations'!$D$20-'Weather Data'!G3816,0),MAX('DDD Model Calculations'!$D$20-AVERAGE('Weather Data'!G3815,'Weather Data'!G3817),0))</f>
        <v>9</v>
      </c>
      <c r="L3816" s="2">
        <f t="shared" si="295"/>
        <v>45454</v>
      </c>
      <c r="M3816">
        <f t="shared" si="296"/>
        <v>38219.600002288818</v>
      </c>
      <c r="N3816">
        <f t="shared" si="297"/>
        <v>40094.899989597499</v>
      </c>
      <c r="O3816">
        <f t="shared" si="298"/>
        <v>46309.700009018183</v>
      </c>
      <c r="P3816">
        <f t="shared" si="299"/>
        <v>57506.750007450581</v>
      </c>
    </row>
    <row r="3817" spans="1:16" x14ac:dyDescent="0.4">
      <c r="A3817" s="1">
        <v>2024</v>
      </c>
      <c r="B3817" s="1">
        <v>6</v>
      </c>
      <c r="C3817" s="1">
        <v>12</v>
      </c>
      <c r="D3817" s="1">
        <v>16.5</v>
      </c>
      <c r="E3817" s="1">
        <v>17.60000038146973</v>
      </c>
      <c r="F3817" s="1">
        <v>17</v>
      </c>
      <c r="G3817" s="1">
        <v>13.60000038146973</v>
      </c>
      <c r="H3817">
        <f>IF(D3817&lt;&gt;"",MAX('DDD Model Calculations'!$D$20-'Weather Data'!D3817,0),MAX('DDD Model Calculations'!$D$20-AVERAGE('Weather Data'!D3816,'Weather Data'!D3818),0))</f>
        <v>1.5</v>
      </c>
      <c r="I3817">
        <f>IF(E3817&lt;&gt;"",MAX('DDD Model Calculations'!$D$20-'Weather Data'!E3817,0),MAX('DDD Model Calculations'!$D$20-AVERAGE('Weather Data'!E3816,'Weather Data'!E3818),0))</f>
        <v>0.39999961853026988</v>
      </c>
      <c r="J3817">
        <f>IF(F3817&lt;&gt;"",MAX('DDD Model Calculations'!$D$20-'Weather Data'!F3817,0),MAX('DDD Model Calculations'!$D$20-AVERAGE('Weather Data'!F3816,'Weather Data'!F3818),0))</f>
        <v>1</v>
      </c>
      <c r="K3817">
        <f>IF(G3817&lt;&gt;"",MAX('DDD Model Calculations'!$D$20-'Weather Data'!G3817,0),MAX('DDD Model Calculations'!$D$20-AVERAGE('Weather Data'!G3816,'Weather Data'!G3818),0))</f>
        <v>4.3999996185302699</v>
      </c>
      <c r="L3817" s="2">
        <f t="shared" si="295"/>
        <v>45455</v>
      </c>
      <c r="M3817">
        <f t="shared" si="296"/>
        <v>38221.100002288818</v>
      </c>
      <c r="N3817">
        <f t="shared" si="297"/>
        <v>40095.29998921603</v>
      </c>
      <c r="O3817">
        <f t="shared" si="298"/>
        <v>46310.700009018183</v>
      </c>
      <c r="P3817">
        <f t="shared" si="299"/>
        <v>57511.150007069111</v>
      </c>
    </row>
    <row r="3818" spans="1:16" x14ac:dyDescent="0.4">
      <c r="A3818" s="1">
        <v>2024</v>
      </c>
      <c r="B3818" s="1">
        <v>6</v>
      </c>
      <c r="C3818" s="1">
        <v>13</v>
      </c>
      <c r="D3818" s="1">
        <v>23.5</v>
      </c>
      <c r="E3818" s="1">
        <v>23</v>
      </c>
      <c r="F3818" s="1">
        <v>18.20000076293945</v>
      </c>
      <c r="G3818" s="1">
        <v>16.10000038146973</v>
      </c>
      <c r="H3818">
        <f>IF(D3818&lt;&gt;"",MAX('DDD Model Calculations'!$D$20-'Weather Data'!D3818,0),MAX('DDD Model Calculations'!$D$20-AVERAGE('Weather Data'!D3817,'Weather Data'!D3819),0))</f>
        <v>0</v>
      </c>
      <c r="I3818">
        <f>IF(E3818&lt;&gt;"",MAX('DDD Model Calculations'!$D$20-'Weather Data'!E3818,0),MAX('DDD Model Calculations'!$D$20-AVERAGE('Weather Data'!E3817,'Weather Data'!E3819),0))</f>
        <v>0</v>
      </c>
      <c r="J3818">
        <f>IF(F3818&lt;&gt;"",MAX('DDD Model Calculations'!$D$20-'Weather Data'!F3818,0),MAX('DDD Model Calculations'!$D$20-AVERAGE('Weather Data'!F3817,'Weather Data'!F3819),0))</f>
        <v>0</v>
      </c>
      <c r="K3818">
        <f>IF(G3818&lt;&gt;"",MAX('DDD Model Calculations'!$D$20-'Weather Data'!G3818,0),MAX('DDD Model Calculations'!$D$20-AVERAGE('Weather Data'!G3817,'Weather Data'!G3819),0))</f>
        <v>1.8999996185302699</v>
      </c>
      <c r="L3818" s="2">
        <f t="shared" si="295"/>
        <v>45456</v>
      </c>
      <c r="M3818">
        <f t="shared" si="296"/>
        <v>38221.100002288818</v>
      </c>
      <c r="N3818">
        <f t="shared" si="297"/>
        <v>40095.29998921603</v>
      </c>
      <c r="O3818">
        <f t="shared" si="298"/>
        <v>46310.700009018183</v>
      </c>
      <c r="P3818">
        <f t="shared" si="299"/>
        <v>57513.050006687641</v>
      </c>
    </row>
    <row r="3819" spans="1:16" x14ac:dyDescent="0.4">
      <c r="A3819" s="1">
        <v>2024</v>
      </c>
      <c r="B3819" s="1">
        <v>6</v>
      </c>
      <c r="C3819" s="1">
        <v>14</v>
      </c>
      <c r="D3819" s="1">
        <v>19.39999961853027</v>
      </c>
      <c r="E3819" s="1">
        <v>17.39999961853027</v>
      </c>
      <c r="F3819" s="1">
        <v>17.29999923706055</v>
      </c>
      <c r="G3819" s="1">
        <v>13.10000038146973</v>
      </c>
      <c r="H3819">
        <f>IF(D3819&lt;&gt;"",MAX('DDD Model Calculations'!$D$20-'Weather Data'!D3819,0),MAX('DDD Model Calculations'!$D$20-AVERAGE('Weather Data'!D3818,'Weather Data'!D3820),0))</f>
        <v>0</v>
      </c>
      <c r="I3819">
        <f>IF(E3819&lt;&gt;"",MAX('DDD Model Calculations'!$D$20-'Weather Data'!E3819,0),MAX('DDD Model Calculations'!$D$20-AVERAGE('Weather Data'!E3818,'Weather Data'!E3820),0))</f>
        <v>0.60000038146973012</v>
      </c>
      <c r="J3819">
        <f>IF(F3819&lt;&gt;"",MAX('DDD Model Calculations'!$D$20-'Weather Data'!F3819,0),MAX('DDD Model Calculations'!$D$20-AVERAGE('Weather Data'!F3818,'Weather Data'!F3820),0))</f>
        <v>0.70000076293944957</v>
      </c>
      <c r="K3819">
        <f>IF(G3819&lt;&gt;"",MAX('DDD Model Calculations'!$D$20-'Weather Data'!G3819,0),MAX('DDD Model Calculations'!$D$20-AVERAGE('Weather Data'!G3818,'Weather Data'!G3820),0))</f>
        <v>4.8999996185302699</v>
      </c>
      <c r="L3819" s="2">
        <f t="shared" si="295"/>
        <v>45457</v>
      </c>
      <c r="M3819">
        <f t="shared" si="296"/>
        <v>38221.100002288818</v>
      </c>
      <c r="N3819">
        <f t="shared" si="297"/>
        <v>40095.899989597499</v>
      </c>
      <c r="O3819">
        <f t="shared" si="298"/>
        <v>46311.400009781122</v>
      </c>
      <c r="P3819">
        <f t="shared" si="299"/>
        <v>57517.950006306171</v>
      </c>
    </row>
    <row r="3820" spans="1:16" x14ac:dyDescent="0.4">
      <c r="A3820" s="1">
        <v>2024</v>
      </c>
      <c r="B3820" s="1">
        <v>6</v>
      </c>
      <c r="C3820" s="1">
        <v>15</v>
      </c>
      <c r="D3820" s="1">
        <v>17.70000076293945</v>
      </c>
      <c r="E3820" s="1">
        <v>15.80000019073486</v>
      </c>
      <c r="F3820" s="1">
        <v>13.5</v>
      </c>
      <c r="G3820" s="1">
        <v>15.30000019073486</v>
      </c>
      <c r="H3820">
        <f>IF(D3820&lt;&gt;"",MAX('DDD Model Calculations'!$D$20-'Weather Data'!D3820,0),MAX('DDD Model Calculations'!$D$20-AVERAGE('Weather Data'!D3819,'Weather Data'!D3821),0))</f>
        <v>0.29999923706055043</v>
      </c>
      <c r="I3820">
        <f>IF(E3820&lt;&gt;"",MAX('DDD Model Calculations'!$D$20-'Weather Data'!E3820,0),MAX('DDD Model Calculations'!$D$20-AVERAGE('Weather Data'!E3819,'Weather Data'!E3821),0))</f>
        <v>2.1999998092651403</v>
      </c>
      <c r="J3820">
        <f>IF(F3820&lt;&gt;"",MAX('DDD Model Calculations'!$D$20-'Weather Data'!F3820,0),MAX('DDD Model Calculations'!$D$20-AVERAGE('Weather Data'!F3819,'Weather Data'!F3821),0))</f>
        <v>4.5</v>
      </c>
      <c r="K3820">
        <f>IF(G3820&lt;&gt;"",MAX('DDD Model Calculations'!$D$20-'Weather Data'!G3820,0),MAX('DDD Model Calculations'!$D$20-AVERAGE('Weather Data'!G3819,'Weather Data'!G3821),0))</f>
        <v>2.6999998092651403</v>
      </c>
      <c r="L3820" s="2">
        <f t="shared" si="295"/>
        <v>45458</v>
      </c>
      <c r="M3820">
        <f t="shared" si="296"/>
        <v>38221.400001525879</v>
      </c>
      <c r="N3820">
        <f t="shared" si="297"/>
        <v>40098.099989406765</v>
      </c>
      <c r="O3820">
        <f t="shared" si="298"/>
        <v>46315.900009781122</v>
      </c>
      <c r="P3820">
        <f t="shared" si="299"/>
        <v>57520.650006115437</v>
      </c>
    </row>
    <row r="3821" spans="1:16" x14ac:dyDescent="0.4">
      <c r="A3821" s="1">
        <v>2024</v>
      </c>
      <c r="B3821" s="1">
        <v>6</v>
      </c>
      <c r="C3821" s="1">
        <v>16</v>
      </c>
      <c r="D3821" s="1">
        <v>17.20000076293945</v>
      </c>
      <c r="E3821" s="1">
        <v>19.10000038146973</v>
      </c>
      <c r="F3821" s="1">
        <v>13.5</v>
      </c>
      <c r="G3821" s="1">
        <v>14.89999961853027</v>
      </c>
      <c r="H3821">
        <f>IF(D3821&lt;&gt;"",MAX('DDD Model Calculations'!$D$20-'Weather Data'!D3821,0),MAX('DDD Model Calculations'!$D$20-AVERAGE('Weather Data'!D3820,'Weather Data'!D3822),0))</f>
        <v>0.79999923706055043</v>
      </c>
      <c r="I3821">
        <f>IF(E3821&lt;&gt;"",MAX('DDD Model Calculations'!$D$20-'Weather Data'!E3821,0),MAX('DDD Model Calculations'!$D$20-AVERAGE('Weather Data'!E3820,'Weather Data'!E3822),0))</f>
        <v>0</v>
      </c>
      <c r="J3821">
        <f>IF(F3821&lt;&gt;"",MAX('DDD Model Calculations'!$D$20-'Weather Data'!F3821,0),MAX('DDD Model Calculations'!$D$20-AVERAGE('Weather Data'!F3820,'Weather Data'!F3822),0))</f>
        <v>4.5</v>
      </c>
      <c r="K3821">
        <f>IF(G3821&lt;&gt;"",MAX('DDD Model Calculations'!$D$20-'Weather Data'!G3821,0),MAX('DDD Model Calculations'!$D$20-AVERAGE('Weather Data'!G3820,'Weather Data'!G3822),0))</f>
        <v>3.1000003814697301</v>
      </c>
      <c r="L3821" s="2">
        <f t="shared" si="295"/>
        <v>45459</v>
      </c>
      <c r="M3821">
        <f t="shared" si="296"/>
        <v>38222.200000762939</v>
      </c>
      <c r="N3821">
        <f t="shared" si="297"/>
        <v>40098.099989406765</v>
      </c>
      <c r="O3821">
        <f t="shared" si="298"/>
        <v>46320.400009781122</v>
      </c>
      <c r="P3821">
        <f t="shared" si="299"/>
        <v>57523.750006496906</v>
      </c>
    </row>
    <row r="3822" spans="1:16" x14ac:dyDescent="0.4">
      <c r="A3822" s="1">
        <v>2024</v>
      </c>
      <c r="B3822" s="1">
        <v>6</v>
      </c>
      <c r="C3822" s="1">
        <v>17</v>
      </c>
      <c r="D3822" s="1">
        <v>23</v>
      </c>
      <c r="E3822" s="1">
        <v>24.10000038146973</v>
      </c>
      <c r="F3822" s="1">
        <v>22.20000076293945</v>
      </c>
      <c r="G3822" s="1">
        <v>16</v>
      </c>
      <c r="H3822">
        <f>IF(D3822&lt;&gt;"",MAX('DDD Model Calculations'!$D$20-'Weather Data'!D3822,0),MAX('DDD Model Calculations'!$D$20-AVERAGE('Weather Data'!D3821,'Weather Data'!D3823),0))</f>
        <v>0</v>
      </c>
      <c r="I3822">
        <f>IF(E3822&lt;&gt;"",MAX('DDD Model Calculations'!$D$20-'Weather Data'!E3822,0),MAX('DDD Model Calculations'!$D$20-AVERAGE('Weather Data'!E3821,'Weather Data'!E3823),0))</f>
        <v>0</v>
      </c>
      <c r="J3822">
        <f>IF(F3822&lt;&gt;"",MAX('DDD Model Calculations'!$D$20-'Weather Data'!F3822,0),MAX('DDD Model Calculations'!$D$20-AVERAGE('Weather Data'!F3821,'Weather Data'!F3823),0))</f>
        <v>0</v>
      </c>
      <c r="K3822">
        <f>IF(G3822&lt;&gt;"",MAX('DDD Model Calculations'!$D$20-'Weather Data'!G3822,0),MAX('DDD Model Calculations'!$D$20-AVERAGE('Weather Data'!G3821,'Weather Data'!G3823),0))</f>
        <v>2</v>
      </c>
      <c r="L3822" s="2">
        <f t="shared" si="295"/>
        <v>45460</v>
      </c>
      <c r="M3822">
        <f t="shared" si="296"/>
        <v>38222.200000762939</v>
      </c>
      <c r="N3822">
        <f t="shared" si="297"/>
        <v>40098.099989406765</v>
      </c>
      <c r="O3822">
        <f t="shared" si="298"/>
        <v>46320.400009781122</v>
      </c>
      <c r="P3822">
        <f t="shared" si="299"/>
        <v>57525.750006496906</v>
      </c>
    </row>
    <row r="3823" spans="1:16" x14ac:dyDescent="0.4">
      <c r="A3823" s="1">
        <v>2024</v>
      </c>
      <c r="B3823" s="1">
        <v>6</v>
      </c>
      <c r="C3823" s="1">
        <v>18</v>
      </c>
      <c r="D3823" s="1">
        <v>26.89999961853027</v>
      </c>
      <c r="E3823" s="1">
        <v>27.20000076293945</v>
      </c>
      <c r="F3823" s="1">
        <v>26.20000076293945</v>
      </c>
      <c r="G3823" s="1">
        <v>15.60000038146973</v>
      </c>
      <c r="H3823">
        <f>IF(D3823&lt;&gt;"",MAX('DDD Model Calculations'!$D$20-'Weather Data'!D3823,0),MAX('DDD Model Calculations'!$D$20-AVERAGE('Weather Data'!D3822,'Weather Data'!D3824),0))</f>
        <v>0</v>
      </c>
      <c r="I3823">
        <f>IF(E3823&lt;&gt;"",MAX('DDD Model Calculations'!$D$20-'Weather Data'!E3823,0),MAX('DDD Model Calculations'!$D$20-AVERAGE('Weather Data'!E3822,'Weather Data'!E3824),0))</f>
        <v>0</v>
      </c>
      <c r="J3823">
        <f>IF(F3823&lt;&gt;"",MAX('DDD Model Calculations'!$D$20-'Weather Data'!F3823,0),MAX('DDD Model Calculations'!$D$20-AVERAGE('Weather Data'!F3822,'Weather Data'!F3824),0))</f>
        <v>0</v>
      </c>
      <c r="K3823">
        <f>IF(G3823&lt;&gt;"",MAX('DDD Model Calculations'!$D$20-'Weather Data'!G3823,0),MAX('DDD Model Calculations'!$D$20-AVERAGE('Weather Data'!G3822,'Weather Data'!G3824),0))</f>
        <v>2.3999996185302699</v>
      </c>
      <c r="L3823" s="2">
        <f t="shared" si="295"/>
        <v>45461</v>
      </c>
      <c r="M3823">
        <f t="shared" si="296"/>
        <v>38222.200000762939</v>
      </c>
      <c r="N3823">
        <f t="shared" si="297"/>
        <v>40098.099989406765</v>
      </c>
      <c r="O3823">
        <f t="shared" si="298"/>
        <v>46320.400009781122</v>
      </c>
      <c r="P3823">
        <f t="shared" si="299"/>
        <v>57528.150006115437</v>
      </c>
    </row>
    <row r="3824" spans="1:16" x14ac:dyDescent="0.4">
      <c r="A3824" s="1">
        <v>2024</v>
      </c>
      <c r="B3824" s="1">
        <v>6</v>
      </c>
      <c r="C3824" s="1">
        <v>19</v>
      </c>
      <c r="D3824" s="1">
        <v>28.70000076293945</v>
      </c>
      <c r="E3824" s="1">
        <v>26.70000076293945</v>
      </c>
      <c r="F3824" s="1">
        <v>27.70000076293945</v>
      </c>
      <c r="G3824" s="1">
        <v>15.39999961853027</v>
      </c>
      <c r="H3824">
        <f>IF(D3824&lt;&gt;"",MAX('DDD Model Calculations'!$D$20-'Weather Data'!D3824,0),MAX('DDD Model Calculations'!$D$20-AVERAGE('Weather Data'!D3823,'Weather Data'!D3825),0))</f>
        <v>0</v>
      </c>
      <c r="I3824">
        <f>IF(E3824&lt;&gt;"",MAX('DDD Model Calculations'!$D$20-'Weather Data'!E3824,0),MAX('DDD Model Calculations'!$D$20-AVERAGE('Weather Data'!E3823,'Weather Data'!E3825),0))</f>
        <v>0</v>
      </c>
      <c r="J3824">
        <f>IF(F3824&lt;&gt;"",MAX('DDD Model Calculations'!$D$20-'Weather Data'!F3824,0),MAX('DDD Model Calculations'!$D$20-AVERAGE('Weather Data'!F3823,'Weather Data'!F3825),0))</f>
        <v>0</v>
      </c>
      <c r="K3824">
        <f>IF(G3824&lt;&gt;"",MAX('DDD Model Calculations'!$D$20-'Weather Data'!G3824,0),MAX('DDD Model Calculations'!$D$20-AVERAGE('Weather Data'!G3823,'Weather Data'!G3825),0))</f>
        <v>2.6000003814697301</v>
      </c>
      <c r="L3824" s="2">
        <f t="shared" si="295"/>
        <v>45462</v>
      </c>
      <c r="M3824">
        <f t="shared" si="296"/>
        <v>38222.200000762939</v>
      </c>
      <c r="N3824">
        <f t="shared" si="297"/>
        <v>40098.099989406765</v>
      </c>
      <c r="O3824">
        <f t="shared" si="298"/>
        <v>46320.400009781122</v>
      </c>
      <c r="P3824">
        <f t="shared" si="299"/>
        <v>57530.750006496906</v>
      </c>
    </row>
    <row r="3825" spans="1:16" x14ac:dyDescent="0.4">
      <c r="A3825" s="1">
        <v>2024</v>
      </c>
      <c r="B3825" s="1">
        <v>6</v>
      </c>
      <c r="C3825" s="1">
        <v>20</v>
      </c>
      <c r="D3825" s="1">
        <v>25.5</v>
      </c>
      <c r="E3825" s="1">
        <v>24.20000076293945</v>
      </c>
      <c r="F3825" s="1">
        <v>24.5</v>
      </c>
      <c r="G3825" s="1">
        <v>13.80000019073486</v>
      </c>
      <c r="H3825">
        <f>IF(D3825&lt;&gt;"",MAX('DDD Model Calculations'!$D$20-'Weather Data'!D3825,0),MAX('DDD Model Calculations'!$D$20-AVERAGE('Weather Data'!D3824,'Weather Data'!D3826),0))</f>
        <v>0</v>
      </c>
      <c r="I3825">
        <f>IF(E3825&lt;&gt;"",MAX('DDD Model Calculations'!$D$20-'Weather Data'!E3825,0),MAX('DDD Model Calculations'!$D$20-AVERAGE('Weather Data'!E3824,'Weather Data'!E3826),0))</f>
        <v>0</v>
      </c>
      <c r="J3825">
        <f>IF(F3825&lt;&gt;"",MAX('DDD Model Calculations'!$D$20-'Weather Data'!F3825,0),MAX('DDD Model Calculations'!$D$20-AVERAGE('Weather Data'!F3824,'Weather Data'!F3826),0))</f>
        <v>0</v>
      </c>
      <c r="K3825">
        <f>IF(G3825&lt;&gt;"",MAX('DDD Model Calculations'!$D$20-'Weather Data'!G3825,0),MAX('DDD Model Calculations'!$D$20-AVERAGE('Weather Data'!G3824,'Weather Data'!G3826),0))</f>
        <v>4.1999998092651403</v>
      </c>
      <c r="L3825" s="2">
        <f t="shared" si="295"/>
        <v>45463</v>
      </c>
      <c r="M3825">
        <f t="shared" si="296"/>
        <v>38222.200000762939</v>
      </c>
      <c r="N3825">
        <f t="shared" si="297"/>
        <v>40098.099989406765</v>
      </c>
      <c r="O3825">
        <f t="shared" si="298"/>
        <v>46320.400009781122</v>
      </c>
      <c r="P3825">
        <f t="shared" si="299"/>
        <v>57534.950006306171</v>
      </c>
    </row>
    <row r="3826" spans="1:16" x14ac:dyDescent="0.4">
      <c r="A3826" s="1">
        <v>2024</v>
      </c>
      <c r="B3826" s="1">
        <v>6</v>
      </c>
      <c r="C3826" s="1">
        <v>21</v>
      </c>
      <c r="D3826" s="1">
        <v>23.10000038146973</v>
      </c>
      <c r="E3826" s="1">
        <v>24.5</v>
      </c>
      <c r="F3826" s="1">
        <v>19.79999923706055</v>
      </c>
      <c r="G3826" s="1">
        <v>15.80000019073486</v>
      </c>
      <c r="H3826">
        <f>IF(D3826&lt;&gt;"",MAX('DDD Model Calculations'!$D$20-'Weather Data'!D3826,0),MAX('DDD Model Calculations'!$D$20-AVERAGE('Weather Data'!D3825,'Weather Data'!D3827),0))</f>
        <v>0</v>
      </c>
      <c r="I3826">
        <f>IF(E3826&lt;&gt;"",MAX('DDD Model Calculations'!$D$20-'Weather Data'!E3826,0),MAX('DDD Model Calculations'!$D$20-AVERAGE('Weather Data'!E3825,'Weather Data'!E3827),0))</f>
        <v>0</v>
      </c>
      <c r="J3826">
        <f>IF(F3826&lt;&gt;"",MAX('DDD Model Calculations'!$D$20-'Weather Data'!F3826,0),MAX('DDD Model Calculations'!$D$20-AVERAGE('Weather Data'!F3825,'Weather Data'!F3827),0))</f>
        <v>0</v>
      </c>
      <c r="K3826">
        <f>IF(G3826&lt;&gt;"",MAX('DDD Model Calculations'!$D$20-'Weather Data'!G3826,0),MAX('DDD Model Calculations'!$D$20-AVERAGE('Weather Data'!G3825,'Weather Data'!G3827),0))</f>
        <v>2.1999998092651403</v>
      </c>
      <c r="L3826" s="2">
        <f t="shared" si="295"/>
        <v>45464</v>
      </c>
      <c r="M3826">
        <f t="shared" si="296"/>
        <v>38222.200000762939</v>
      </c>
      <c r="N3826">
        <f t="shared" si="297"/>
        <v>40098.099989406765</v>
      </c>
      <c r="O3826">
        <f t="shared" si="298"/>
        <v>46320.400009781122</v>
      </c>
      <c r="P3826">
        <f t="shared" si="299"/>
        <v>57537.150006115437</v>
      </c>
    </row>
    <row r="3827" spans="1:16" x14ac:dyDescent="0.4">
      <c r="A3827" s="1">
        <v>2024</v>
      </c>
      <c r="B3827" s="1">
        <v>6</v>
      </c>
      <c r="C3827" s="1">
        <v>22</v>
      </c>
      <c r="D3827" s="1">
        <v>22.39999961853027</v>
      </c>
      <c r="E3827" s="1">
        <v>25.79999923706055</v>
      </c>
      <c r="F3827" s="1">
        <v>18.79999923706055</v>
      </c>
      <c r="G3827" s="1">
        <v>16.10000038146973</v>
      </c>
      <c r="H3827">
        <f>IF(D3827&lt;&gt;"",MAX('DDD Model Calculations'!$D$20-'Weather Data'!D3827,0),MAX('DDD Model Calculations'!$D$20-AVERAGE('Weather Data'!D3826,'Weather Data'!D3828),0))</f>
        <v>0</v>
      </c>
      <c r="I3827">
        <f>IF(E3827&lt;&gt;"",MAX('DDD Model Calculations'!$D$20-'Weather Data'!E3827,0),MAX('DDD Model Calculations'!$D$20-AVERAGE('Weather Data'!E3826,'Weather Data'!E3828),0))</f>
        <v>0</v>
      </c>
      <c r="J3827">
        <f>IF(F3827&lt;&gt;"",MAX('DDD Model Calculations'!$D$20-'Weather Data'!F3827,0),MAX('DDD Model Calculations'!$D$20-AVERAGE('Weather Data'!F3826,'Weather Data'!F3828),0))</f>
        <v>0</v>
      </c>
      <c r="K3827">
        <f>IF(G3827&lt;&gt;"",MAX('DDD Model Calculations'!$D$20-'Weather Data'!G3827,0),MAX('DDD Model Calculations'!$D$20-AVERAGE('Weather Data'!G3826,'Weather Data'!G3828),0))</f>
        <v>1.8999996185302699</v>
      </c>
      <c r="L3827" s="2">
        <f t="shared" si="295"/>
        <v>45465</v>
      </c>
      <c r="M3827">
        <f t="shared" si="296"/>
        <v>38222.200000762939</v>
      </c>
      <c r="N3827">
        <f t="shared" si="297"/>
        <v>40098.099989406765</v>
      </c>
      <c r="O3827">
        <f t="shared" si="298"/>
        <v>46320.400009781122</v>
      </c>
      <c r="P3827">
        <f t="shared" si="299"/>
        <v>57539.050005733967</v>
      </c>
    </row>
    <row r="3828" spans="1:16" x14ac:dyDescent="0.4">
      <c r="A3828" s="1">
        <v>2024</v>
      </c>
      <c r="B3828" s="1">
        <v>6</v>
      </c>
      <c r="C3828" s="1">
        <v>23</v>
      </c>
      <c r="D3828" s="1">
        <v>22.60000038146973</v>
      </c>
      <c r="E3828" s="1">
        <v>20.79999923706055</v>
      </c>
      <c r="F3828" s="1">
        <v>21.5</v>
      </c>
      <c r="G3828" s="1">
        <v>16.79999923706055</v>
      </c>
      <c r="H3828">
        <f>IF(D3828&lt;&gt;"",MAX('DDD Model Calculations'!$D$20-'Weather Data'!D3828,0),MAX('DDD Model Calculations'!$D$20-AVERAGE('Weather Data'!D3827,'Weather Data'!D3829),0))</f>
        <v>0</v>
      </c>
      <c r="I3828">
        <f>IF(E3828&lt;&gt;"",MAX('DDD Model Calculations'!$D$20-'Weather Data'!E3828,0),MAX('DDD Model Calculations'!$D$20-AVERAGE('Weather Data'!E3827,'Weather Data'!E3829),0))</f>
        <v>0</v>
      </c>
      <c r="J3828">
        <f>IF(F3828&lt;&gt;"",MAX('DDD Model Calculations'!$D$20-'Weather Data'!F3828,0),MAX('DDD Model Calculations'!$D$20-AVERAGE('Weather Data'!F3827,'Weather Data'!F3829),0))</f>
        <v>0</v>
      </c>
      <c r="K3828">
        <f>IF(G3828&lt;&gt;"",MAX('DDD Model Calculations'!$D$20-'Weather Data'!G3828,0),MAX('DDD Model Calculations'!$D$20-AVERAGE('Weather Data'!G3827,'Weather Data'!G3829),0))</f>
        <v>1.2000007629394496</v>
      </c>
      <c r="L3828" s="2">
        <f t="shared" si="295"/>
        <v>45466</v>
      </c>
      <c r="M3828">
        <f t="shared" si="296"/>
        <v>38222.200000762939</v>
      </c>
      <c r="N3828">
        <f t="shared" si="297"/>
        <v>40098.099989406765</v>
      </c>
      <c r="O3828">
        <f t="shared" si="298"/>
        <v>46320.400009781122</v>
      </c>
      <c r="P3828">
        <f t="shared" si="299"/>
        <v>57540.250006496906</v>
      </c>
    </row>
    <row r="3829" spans="1:16" x14ac:dyDescent="0.4">
      <c r="A3829" s="1">
        <v>2024</v>
      </c>
      <c r="B3829" s="1">
        <v>6</v>
      </c>
      <c r="C3829" s="1">
        <v>24</v>
      </c>
      <c r="D3829" s="1">
        <v>22.89999961853027</v>
      </c>
      <c r="E3829" s="1">
        <v>20.29999923706055</v>
      </c>
      <c r="F3829" s="1">
        <v>20.60000038146973</v>
      </c>
      <c r="G3829" s="1">
        <v>16.89999961853027</v>
      </c>
      <c r="H3829">
        <f>IF(D3829&lt;&gt;"",MAX('DDD Model Calculations'!$D$20-'Weather Data'!D3829,0),MAX('DDD Model Calculations'!$D$20-AVERAGE('Weather Data'!D3828,'Weather Data'!D3830),0))</f>
        <v>0</v>
      </c>
      <c r="I3829">
        <f>IF(E3829&lt;&gt;"",MAX('DDD Model Calculations'!$D$20-'Weather Data'!E3829,0),MAX('DDD Model Calculations'!$D$20-AVERAGE('Weather Data'!E3828,'Weather Data'!E3830),0))</f>
        <v>0</v>
      </c>
      <c r="J3829">
        <f>IF(F3829&lt;&gt;"",MAX('DDD Model Calculations'!$D$20-'Weather Data'!F3829,0),MAX('DDD Model Calculations'!$D$20-AVERAGE('Weather Data'!F3828,'Weather Data'!F3830),0))</f>
        <v>0</v>
      </c>
      <c r="K3829">
        <f>IF(G3829&lt;&gt;"",MAX('DDD Model Calculations'!$D$20-'Weather Data'!G3829,0),MAX('DDD Model Calculations'!$D$20-AVERAGE('Weather Data'!G3828,'Weather Data'!G3830),0))</f>
        <v>1.1000003814697301</v>
      </c>
      <c r="L3829" s="2">
        <f t="shared" si="295"/>
        <v>45467</v>
      </c>
      <c r="M3829">
        <f t="shared" si="296"/>
        <v>38222.200000762939</v>
      </c>
      <c r="N3829">
        <f t="shared" si="297"/>
        <v>40098.099989406765</v>
      </c>
      <c r="O3829">
        <f t="shared" si="298"/>
        <v>46320.400009781122</v>
      </c>
      <c r="P3829">
        <f t="shared" si="299"/>
        <v>57541.350006878376</v>
      </c>
    </row>
    <row r="3830" spans="1:16" x14ac:dyDescent="0.4">
      <c r="A3830" s="1">
        <v>2024</v>
      </c>
      <c r="B3830" s="1">
        <v>6</v>
      </c>
      <c r="C3830" s="1">
        <v>25</v>
      </c>
      <c r="D3830" s="1">
        <v>21.79999923706055</v>
      </c>
      <c r="E3830" s="1">
        <v>20.60000038146973</v>
      </c>
      <c r="F3830" s="1">
        <v>21.5</v>
      </c>
      <c r="G3830" s="1">
        <v>21.10000038146973</v>
      </c>
      <c r="H3830">
        <f>IF(D3830&lt;&gt;"",MAX('DDD Model Calculations'!$D$20-'Weather Data'!D3830,0),MAX('DDD Model Calculations'!$D$20-AVERAGE('Weather Data'!D3829,'Weather Data'!D3831),0))</f>
        <v>0</v>
      </c>
      <c r="I3830">
        <f>IF(E3830&lt;&gt;"",MAX('DDD Model Calculations'!$D$20-'Weather Data'!E3830,0),MAX('DDD Model Calculations'!$D$20-AVERAGE('Weather Data'!E3829,'Weather Data'!E3831),0))</f>
        <v>0</v>
      </c>
      <c r="J3830">
        <f>IF(F3830&lt;&gt;"",MAX('DDD Model Calculations'!$D$20-'Weather Data'!F3830,0),MAX('DDD Model Calculations'!$D$20-AVERAGE('Weather Data'!F3829,'Weather Data'!F3831),0))</f>
        <v>0</v>
      </c>
      <c r="K3830">
        <f>IF(G3830&lt;&gt;"",MAX('DDD Model Calculations'!$D$20-'Weather Data'!G3830,0),MAX('DDD Model Calculations'!$D$20-AVERAGE('Weather Data'!G3829,'Weather Data'!G3831),0))</f>
        <v>0</v>
      </c>
      <c r="L3830" s="2">
        <f t="shared" si="295"/>
        <v>45468</v>
      </c>
      <c r="M3830">
        <f t="shared" si="296"/>
        <v>38222.200000762939</v>
      </c>
      <c r="N3830">
        <f t="shared" si="297"/>
        <v>40098.099989406765</v>
      </c>
      <c r="O3830">
        <f t="shared" si="298"/>
        <v>46320.400009781122</v>
      </c>
      <c r="P3830">
        <f t="shared" si="299"/>
        <v>57541.350006878376</v>
      </c>
    </row>
    <row r="3831" spans="1:16" x14ac:dyDescent="0.4">
      <c r="A3831" s="1">
        <v>2024</v>
      </c>
      <c r="B3831" s="1">
        <v>6</v>
      </c>
      <c r="C3831" s="1">
        <v>26</v>
      </c>
      <c r="D3831" s="1">
        <v>22.5</v>
      </c>
      <c r="E3831" s="1">
        <v>20.79999923706055</v>
      </c>
      <c r="F3831" s="1">
        <v>20.60000038146973</v>
      </c>
      <c r="G3831" s="1">
        <v>12.39999961853027</v>
      </c>
      <c r="H3831">
        <f>IF(D3831&lt;&gt;"",MAX('DDD Model Calculations'!$D$20-'Weather Data'!D3831,0),MAX('DDD Model Calculations'!$D$20-AVERAGE('Weather Data'!D3830,'Weather Data'!D3832),0))</f>
        <v>0</v>
      </c>
      <c r="I3831">
        <f>IF(E3831&lt;&gt;"",MAX('DDD Model Calculations'!$D$20-'Weather Data'!E3831,0),MAX('DDD Model Calculations'!$D$20-AVERAGE('Weather Data'!E3830,'Weather Data'!E3832),0))</f>
        <v>0</v>
      </c>
      <c r="J3831">
        <f>IF(F3831&lt;&gt;"",MAX('DDD Model Calculations'!$D$20-'Weather Data'!F3831,0),MAX('DDD Model Calculations'!$D$20-AVERAGE('Weather Data'!F3830,'Weather Data'!F3832),0))</f>
        <v>0</v>
      </c>
      <c r="K3831">
        <f>IF(G3831&lt;&gt;"",MAX('DDD Model Calculations'!$D$20-'Weather Data'!G3831,0),MAX('DDD Model Calculations'!$D$20-AVERAGE('Weather Data'!G3830,'Weather Data'!G3832),0))</f>
        <v>5.6000003814697301</v>
      </c>
      <c r="L3831" s="2">
        <f t="shared" si="295"/>
        <v>45469</v>
      </c>
      <c r="M3831">
        <f t="shared" si="296"/>
        <v>38222.200000762939</v>
      </c>
      <c r="N3831">
        <f t="shared" si="297"/>
        <v>40098.099989406765</v>
      </c>
      <c r="O3831">
        <f t="shared" si="298"/>
        <v>46320.400009781122</v>
      </c>
      <c r="P3831">
        <f t="shared" si="299"/>
        <v>57546.950007259846</v>
      </c>
    </row>
    <row r="3832" spans="1:16" x14ac:dyDescent="0.4">
      <c r="A3832" s="1">
        <v>2024</v>
      </c>
      <c r="B3832" s="1">
        <v>6</v>
      </c>
      <c r="C3832" s="1">
        <v>27</v>
      </c>
      <c r="D3832" s="1">
        <v>17.29999923706055</v>
      </c>
      <c r="E3832" s="1">
        <v>15.69999980926514</v>
      </c>
      <c r="F3832" s="1">
        <v>14.19999980926514</v>
      </c>
      <c r="G3832" s="1">
        <v>14.69999980926514</v>
      </c>
      <c r="H3832">
        <f>IF(D3832&lt;&gt;"",MAX('DDD Model Calculations'!$D$20-'Weather Data'!D3832,0),MAX('DDD Model Calculations'!$D$20-AVERAGE('Weather Data'!D3831,'Weather Data'!D3833),0))</f>
        <v>0.70000076293944957</v>
      </c>
      <c r="I3832">
        <f>IF(E3832&lt;&gt;"",MAX('DDD Model Calculations'!$D$20-'Weather Data'!E3832,0),MAX('DDD Model Calculations'!$D$20-AVERAGE('Weather Data'!E3831,'Weather Data'!E3833),0))</f>
        <v>2.3000001907348597</v>
      </c>
      <c r="J3832">
        <f>IF(F3832&lt;&gt;"",MAX('DDD Model Calculations'!$D$20-'Weather Data'!F3832,0),MAX('DDD Model Calculations'!$D$20-AVERAGE('Weather Data'!F3831,'Weather Data'!F3833),0))</f>
        <v>3.8000001907348597</v>
      </c>
      <c r="K3832">
        <f>IF(G3832&lt;&gt;"",MAX('DDD Model Calculations'!$D$20-'Weather Data'!G3832,0),MAX('DDD Model Calculations'!$D$20-AVERAGE('Weather Data'!G3831,'Weather Data'!G3833),0))</f>
        <v>3.3000001907348597</v>
      </c>
      <c r="L3832" s="2">
        <f t="shared" si="295"/>
        <v>45470</v>
      </c>
      <c r="M3832">
        <f t="shared" si="296"/>
        <v>38222.900001525879</v>
      </c>
      <c r="N3832">
        <f t="shared" si="297"/>
        <v>40100.399989597499</v>
      </c>
      <c r="O3832">
        <f t="shared" si="298"/>
        <v>46324.200009971857</v>
      </c>
      <c r="P3832">
        <f t="shared" si="299"/>
        <v>57550.250007450581</v>
      </c>
    </row>
    <row r="3833" spans="1:16" x14ac:dyDescent="0.4">
      <c r="A3833" s="1">
        <v>2024</v>
      </c>
      <c r="B3833" s="1">
        <v>6</v>
      </c>
      <c r="C3833" s="1">
        <v>28</v>
      </c>
      <c r="D3833" s="1">
        <v>16.39999961853027</v>
      </c>
      <c r="E3833" s="1">
        <v>16</v>
      </c>
      <c r="F3833" s="1">
        <v>15.30000019073486</v>
      </c>
      <c r="G3833" s="1">
        <v>11.80000019073486</v>
      </c>
      <c r="H3833">
        <f>IF(D3833&lt;&gt;"",MAX('DDD Model Calculations'!$D$20-'Weather Data'!D3833,0),MAX('DDD Model Calculations'!$D$20-AVERAGE('Weather Data'!D3832,'Weather Data'!D3834),0))</f>
        <v>1.6000003814697301</v>
      </c>
      <c r="I3833">
        <f>IF(E3833&lt;&gt;"",MAX('DDD Model Calculations'!$D$20-'Weather Data'!E3833,0),MAX('DDD Model Calculations'!$D$20-AVERAGE('Weather Data'!E3832,'Weather Data'!E3834),0))</f>
        <v>2</v>
      </c>
      <c r="J3833">
        <f>IF(F3833&lt;&gt;"",MAX('DDD Model Calculations'!$D$20-'Weather Data'!F3833,0),MAX('DDD Model Calculations'!$D$20-AVERAGE('Weather Data'!F3832,'Weather Data'!F3834),0))</f>
        <v>2.6999998092651403</v>
      </c>
      <c r="K3833">
        <f>IF(G3833&lt;&gt;"",MAX('DDD Model Calculations'!$D$20-'Weather Data'!G3833,0),MAX('DDD Model Calculations'!$D$20-AVERAGE('Weather Data'!G3832,'Weather Data'!G3834),0))</f>
        <v>6.1999998092651403</v>
      </c>
      <c r="L3833" s="2">
        <f t="shared" si="295"/>
        <v>45471</v>
      </c>
      <c r="M3833">
        <f t="shared" si="296"/>
        <v>38224.500001907349</v>
      </c>
      <c r="N3833">
        <f t="shared" si="297"/>
        <v>40102.399989597499</v>
      </c>
      <c r="O3833">
        <f t="shared" si="298"/>
        <v>46326.900009781122</v>
      </c>
      <c r="P3833">
        <f t="shared" si="299"/>
        <v>57556.450007259846</v>
      </c>
    </row>
    <row r="3834" spans="1:16" x14ac:dyDescent="0.4">
      <c r="A3834" s="1">
        <v>2024</v>
      </c>
      <c r="B3834" s="1">
        <v>6</v>
      </c>
      <c r="C3834" s="1">
        <v>29</v>
      </c>
      <c r="D3834" s="1">
        <v>22.60000038146973</v>
      </c>
      <c r="E3834" s="1">
        <v>22.60000038146973</v>
      </c>
      <c r="F3834" s="1">
        <v>19.39999961853027</v>
      </c>
      <c r="G3834" s="1">
        <v>10.39999961853027</v>
      </c>
      <c r="H3834">
        <f>IF(D3834&lt;&gt;"",MAX('DDD Model Calculations'!$D$20-'Weather Data'!D3834,0),MAX('DDD Model Calculations'!$D$20-AVERAGE('Weather Data'!D3833,'Weather Data'!D3835),0))</f>
        <v>0</v>
      </c>
      <c r="I3834">
        <f>IF(E3834&lt;&gt;"",MAX('DDD Model Calculations'!$D$20-'Weather Data'!E3834,0),MAX('DDD Model Calculations'!$D$20-AVERAGE('Weather Data'!E3833,'Weather Data'!E3835),0))</f>
        <v>0</v>
      </c>
      <c r="J3834">
        <f>IF(F3834&lt;&gt;"",MAX('DDD Model Calculations'!$D$20-'Weather Data'!F3834,0),MAX('DDD Model Calculations'!$D$20-AVERAGE('Weather Data'!F3833,'Weather Data'!F3835),0))</f>
        <v>0</v>
      </c>
      <c r="K3834">
        <f>IF(G3834&lt;&gt;"",MAX('DDD Model Calculations'!$D$20-'Weather Data'!G3834,0),MAX('DDD Model Calculations'!$D$20-AVERAGE('Weather Data'!G3833,'Weather Data'!G3835),0))</f>
        <v>7.6000003814697301</v>
      </c>
      <c r="L3834" s="2">
        <f t="shared" si="295"/>
        <v>45472</v>
      </c>
      <c r="M3834">
        <f t="shared" si="296"/>
        <v>38224.500001907349</v>
      </c>
      <c r="N3834">
        <f t="shared" si="297"/>
        <v>40102.399989597499</v>
      </c>
      <c r="O3834">
        <f t="shared" si="298"/>
        <v>46326.900009781122</v>
      </c>
      <c r="P3834">
        <f t="shared" si="299"/>
        <v>57564.050007641315</v>
      </c>
    </row>
    <row r="3835" spans="1:16" x14ac:dyDescent="0.4">
      <c r="A3835" s="1">
        <v>2024</v>
      </c>
      <c r="B3835" s="1">
        <v>6</v>
      </c>
      <c r="C3835" s="1">
        <v>30</v>
      </c>
      <c r="D3835" s="1">
        <v>17.70000076293945</v>
      </c>
      <c r="E3835" s="1">
        <v>15.89999961853027</v>
      </c>
      <c r="F3835" s="1">
        <v>20.29999923706055</v>
      </c>
      <c r="G3835" s="1">
        <v>13.69999980926514</v>
      </c>
      <c r="H3835">
        <f>IF(D3835&lt;&gt;"",MAX('DDD Model Calculations'!$D$20-'Weather Data'!D3835,0),MAX('DDD Model Calculations'!$D$20-AVERAGE('Weather Data'!D3834,'Weather Data'!D3836),0))</f>
        <v>0.29999923706055043</v>
      </c>
      <c r="I3835">
        <f>IF(E3835&lt;&gt;"",MAX('DDD Model Calculations'!$D$20-'Weather Data'!E3835,0),MAX('DDD Model Calculations'!$D$20-AVERAGE('Weather Data'!E3834,'Weather Data'!E3836),0))</f>
        <v>2.1000003814697301</v>
      </c>
      <c r="J3835">
        <f>IF(F3835&lt;&gt;"",MAX('DDD Model Calculations'!$D$20-'Weather Data'!F3835,0),MAX('DDD Model Calculations'!$D$20-AVERAGE('Weather Data'!F3834,'Weather Data'!F3836),0))</f>
        <v>0</v>
      </c>
      <c r="K3835">
        <f>IF(G3835&lt;&gt;"",MAX('DDD Model Calculations'!$D$20-'Weather Data'!G3835,0),MAX('DDD Model Calculations'!$D$20-AVERAGE('Weather Data'!G3834,'Weather Data'!G3836),0))</f>
        <v>4.3000001907348597</v>
      </c>
      <c r="L3835" s="2">
        <f t="shared" si="295"/>
        <v>45473</v>
      </c>
      <c r="M3835">
        <f t="shared" si="296"/>
        <v>38224.800001144409</v>
      </c>
      <c r="N3835">
        <f t="shared" si="297"/>
        <v>40104.499989978969</v>
      </c>
      <c r="O3835">
        <f t="shared" si="298"/>
        <v>46326.900009781122</v>
      </c>
      <c r="P3835">
        <f t="shared" si="299"/>
        <v>57568.35000783205</v>
      </c>
    </row>
    <row r="3836" spans="1:16" x14ac:dyDescent="0.4">
      <c r="A3836" s="1">
        <v>2024</v>
      </c>
      <c r="B3836" s="1">
        <v>7</v>
      </c>
      <c r="C3836" s="1">
        <v>1</v>
      </c>
      <c r="D3836" s="1">
        <v>17.60000038146973</v>
      </c>
      <c r="E3836" s="1">
        <v>16.5</v>
      </c>
      <c r="F3836" s="1">
        <v>19.20000076293945</v>
      </c>
      <c r="G3836" s="1">
        <v>14.60000038146973</v>
      </c>
      <c r="H3836">
        <f>IF(D3836&lt;&gt;"",MAX('DDD Model Calculations'!$D$20-'Weather Data'!D3836,0),MAX('DDD Model Calculations'!$D$20-AVERAGE('Weather Data'!D3835,'Weather Data'!D3837),0))</f>
        <v>0.39999961853026988</v>
      </c>
      <c r="I3836">
        <f>IF(E3836&lt;&gt;"",MAX('DDD Model Calculations'!$D$20-'Weather Data'!E3836,0),MAX('DDD Model Calculations'!$D$20-AVERAGE('Weather Data'!E3835,'Weather Data'!E3837),0))</f>
        <v>1.5</v>
      </c>
      <c r="J3836">
        <f>IF(F3836&lt;&gt;"",MAX('DDD Model Calculations'!$D$20-'Weather Data'!F3836,0),MAX('DDD Model Calculations'!$D$20-AVERAGE('Weather Data'!F3835,'Weather Data'!F3837),0))</f>
        <v>0</v>
      </c>
      <c r="K3836">
        <f>IF(G3836&lt;&gt;"",MAX('DDD Model Calculations'!$D$20-'Weather Data'!G3836,0),MAX('DDD Model Calculations'!$D$20-AVERAGE('Weather Data'!G3835,'Weather Data'!G3837),0))</f>
        <v>3.3999996185302699</v>
      </c>
      <c r="L3836" s="2">
        <f t="shared" si="295"/>
        <v>45474</v>
      </c>
      <c r="M3836">
        <f t="shared" si="296"/>
        <v>38225.200000762939</v>
      </c>
      <c r="N3836">
        <f t="shared" si="297"/>
        <v>40105.999989978969</v>
      </c>
      <c r="O3836">
        <f t="shared" si="298"/>
        <v>46326.900009781122</v>
      </c>
      <c r="P3836">
        <f t="shared" si="299"/>
        <v>57571.750007450581</v>
      </c>
    </row>
    <row r="3837" spans="1:16" x14ac:dyDescent="0.4">
      <c r="A3837" s="1">
        <v>2024</v>
      </c>
      <c r="B3837" s="1">
        <v>7</v>
      </c>
      <c r="C3837" s="1">
        <v>2</v>
      </c>
      <c r="D3837" s="1">
        <v>18.79999923706055</v>
      </c>
      <c r="E3837" s="1">
        <v>17.39999961853027</v>
      </c>
      <c r="F3837" s="1">
        <v>19.70000076293945</v>
      </c>
      <c r="G3837" s="1">
        <v>15.30000019073486</v>
      </c>
      <c r="H3837">
        <f>IF(D3837&lt;&gt;"",MAX('DDD Model Calculations'!$D$20-'Weather Data'!D3837,0),MAX('DDD Model Calculations'!$D$20-AVERAGE('Weather Data'!D3836,'Weather Data'!D3838),0))</f>
        <v>0</v>
      </c>
      <c r="I3837">
        <f>IF(E3837&lt;&gt;"",MAX('DDD Model Calculations'!$D$20-'Weather Data'!E3837,0),MAX('DDD Model Calculations'!$D$20-AVERAGE('Weather Data'!E3836,'Weather Data'!E3838),0))</f>
        <v>0.60000038146973012</v>
      </c>
      <c r="J3837">
        <f>IF(F3837&lt;&gt;"",MAX('DDD Model Calculations'!$D$20-'Weather Data'!F3837,0),MAX('DDD Model Calculations'!$D$20-AVERAGE('Weather Data'!F3836,'Weather Data'!F3838),0))</f>
        <v>0</v>
      </c>
      <c r="K3837">
        <f>IF(G3837&lt;&gt;"",MAX('DDD Model Calculations'!$D$20-'Weather Data'!G3837,0),MAX('DDD Model Calculations'!$D$20-AVERAGE('Weather Data'!G3836,'Weather Data'!G3838),0))</f>
        <v>2.6999998092651403</v>
      </c>
      <c r="L3837" s="2">
        <f t="shared" si="295"/>
        <v>45475</v>
      </c>
      <c r="M3837">
        <f t="shared" si="296"/>
        <v>38225.200000762939</v>
      </c>
      <c r="N3837">
        <f t="shared" si="297"/>
        <v>40106.599990360439</v>
      </c>
      <c r="O3837">
        <f t="shared" si="298"/>
        <v>46326.900009781122</v>
      </c>
      <c r="P3837">
        <f t="shared" si="299"/>
        <v>57574.450007259846</v>
      </c>
    </row>
    <row r="3838" spans="1:16" x14ac:dyDescent="0.4">
      <c r="A3838" s="1">
        <v>2024</v>
      </c>
      <c r="B3838" s="1">
        <v>7</v>
      </c>
      <c r="C3838" s="1">
        <v>3</v>
      </c>
      <c r="D3838" s="1">
        <v>24.79999923706055</v>
      </c>
      <c r="E3838" s="1">
        <v>23.10000038146973</v>
      </c>
      <c r="F3838" s="1">
        <v>23.10000038146973</v>
      </c>
      <c r="G3838" s="1">
        <v>19.10000038146973</v>
      </c>
      <c r="H3838">
        <f>IF(D3838&lt;&gt;"",MAX('DDD Model Calculations'!$D$20-'Weather Data'!D3838,0),MAX('DDD Model Calculations'!$D$20-AVERAGE('Weather Data'!D3837,'Weather Data'!D3839),0))</f>
        <v>0</v>
      </c>
      <c r="I3838">
        <f>IF(E3838&lt;&gt;"",MAX('DDD Model Calculations'!$D$20-'Weather Data'!E3838,0),MAX('DDD Model Calculations'!$D$20-AVERAGE('Weather Data'!E3837,'Weather Data'!E3839),0))</f>
        <v>0</v>
      </c>
      <c r="J3838">
        <f>IF(F3838&lt;&gt;"",MAX('DDD Model Calculations'!$D$20-'Weather Data'!F3838,0),MAX('DDD Model Calculations'!$D$20-AVERAGE('Weather Data'!F3837,'Weather Data'!F3839),0))</f>
        <v>0</v>
      </c>
      <c r="K3838">
        <f>IF(G3838&lt;&gt;"",MAX('DDD Model Calculations'!$D$20-'Weather Data'!G3838,0),MAX('DDD Model Calculations'!$D$20-AVERAGE('Weather Data'!G3837,'Weather Data'!G3839),0))</f>
        <v>0</v>
      </c>
      <c r="L3838" s="2">
        <f t="shared" si="295"/>
        <v>45476</v>
      </c>
      <c r="M3838">
        <f t="shared" si="296"/>
        <v>38225.200000762939</v>
      </c>
      <c r="N3838">
        <f t="shared" si="297"/>
        <v>40106.599990360439</v>
      </c>
      <c r="O3838">
        <f t="shared" si="298"/>
        <v>46326.900009781122</v>
      </c>
      <c r="P3838">
        <f t="shared" si="299"/>
        <v>57574.450007259846</v>
      </c>
    </row>
    <row r="3839" spans="1:16" x14ac:dyDescent="0.4">
      <c r="A3839" s="1">
        <v>2024</v>
      </c>
      <c r="B3839" s="1">
        <v>7</v>
      </c>
      <c r="C3839" s="1">
        <v>4</v>
      </c>
      <c r="D3839" s="1">
        <v>24.70000076293945</v>
      </c>
      <c r="E3839" s="1">
        <v>22.79999923706055</v>
      </c>
      <c r="F3839" s="1">
        <v>24.10000038146973</v>
      </c>
      <c r="G3839" s="1">
        <v>18.39999961853027</v>
      </c>
      <c r="H3839">
        <f>IF(D3839&lt;&gt;"",MAX('DDD Model Calculations'!$D$20-'Weather Data'!D3839,0),MAX('DDD Model Calculations'!$D$20-AVERAGE('Weather Data'!D3838,'Weather Data'!D3840),0))</f>
        <v>0</v>
      </c>
      <c r="I3839">
        <f>IF(E3839&lt;&gt;"",MAX('DDD Model Calculations'!$D$20-'Weather Data'!E3839,0),MAX('DDD Model Calculations'!$D$20-AVERAGE('Weather Data'!E3838,'Weather Data'!E3840),0))</f>
        <v>0</v>
      </c>
      <c r="J3839">
        <f>IF(F3839&lt;&gt;"",MAX('DDD Model Calculations'!$D$20-'Weather Data'!F3839,0),MAX('DDD Model Calculations'!$D$20-AVERAGE('Weather Data'!F3838,'Weather Data'!F3840),0))</f>
        <v>0</v>
      </c>
      <c r="K3839">
        <f>IF(G3839&lt;&gt;"",MAX('DDD Model Calculations'!$D$20-'Weather Data'!G3839,0),MAX('DDD Model Calculations'!$D$20-AVERAGE('Weather Data'!G3838,'Weather Data'!G3840),0))</f>
        <v>0</v>
      </c>
      <c r="L3839" s="2">
        <f t="shared" si="295"/>
        <v>45477</v>
      </c>
      <c r="M3839">
        <f t="shared" si="296"/>
        <v>38225.200000762939</v>
      </c>
      <c r="N3839">
        <f t="shared" si="297"/>
        <v>40106.599990360439</v>
      </c>
      <c r="O3839">
        <f t="shared" si="298"/>
        <v>46326.900009781122</v>
      </c>
      <c r="P3839">
        <f t="shared" si="299"/>
        <v>57574.450007259846</v>
      </c>
    </row>
    <row r="3840" spans="1:16" x14ac:dyDescent="0.4">
      <c r="A3840" s="1">
        <v>2024</v>
      </c>
      <c r="B3840" s="1">
        <v>7</v>
      </c>
      <c r="C3840" s="1">
        <v>5</v>
      </c>
      <c r="D3840" s="1">
        <v>24.10000038146973</v>
      </c>
      <c r="E3840" s="1">
        <v>22.10000038146973</v>
      </c>
      <c r="F3840" s="1">
        <v>24.60000038146973</v>
      </c>
      <c r="G3840" s="1">
        <v>18.10000038146973</v>
      </c>
      <c r="H3840">
        <f>IF(D3840&lt;&gt;"",MAX('DDD Model Calculations'!$D$20-'Weather Data'!D3840,0),MAX('DDD Model Calculations'!$D$20-AVERAGE('Weather Data'!D3839,'Weather Data'!D3841),0))</f>
        <v>0</v>
      </c>
      <c r="I3840">
        <f>IF(E3840&lt;&gt;"",MAX('DDD Model Calculations'!$D$20-'Weather Data'!E3840,0),MAX('DDD Model Calculations'!$D$20-AVERAGE('Weather Data'!E3839,'Weather Data'!E3841),0))</f>
        <v>0</v>
      </c>
      <c r="J3840">
        <f>IF(F3840&lt;&gt;"",MAX('DDD Model Calculations'!$D$20-'Weather Data'!F3840,0),MAX('DDD Model Calculations'!$D$20-AVERAGE('Weather Data'!F3839,'Weather Data'!F3841),0))</f>
        <v>0</v>
      </c>
      <c r="K3840">
        <f>IF(G3840&lt;&gt;"",MAX('DDD Model Calculations'!$D$20-'Weather Data'!G3840,0),MAX('DDD Model Calculations'!$D$20-AVERAGE('Weather Data'!G3839,'Weather Data'!G3841),0))</f>
        <v>0</v>
      </c>
      <c r="L3840" s="2">
        <f t="shared" si="295"/>
        <v>45478</v>
      </c>
      <c r="M3840">
        <f t="shared" si="296"/>
        <v>38225.200000762939</v>
      </c>
      <c r="N3840">
        <f t="shared" si="297"/>
        <v>40106.599990360439</v>
      </c>
      <c r="O3840">
        <f t="shared" si="298"/>
        <v>46326.900009781122</v>
      </c>
      <c r="P3840">
        <f t="shared" si="299"/>
        <v>57574.450007259846</v>
      </c>
    </row>
    <row r="3841" spans="1:16" x14ac:dyDescent="0.4">
      <c r="A3841" s="1">
        <v>2024</v>
      </c>
      <c r="B3841" s="1">
        <v>7</v>
      </c>
      <c r="C3841" s="1">
        <v>6</v>
      </c>
      <c r="D3841" s="1">
        <v>23.20000076293945</v>
      </c>
      <c r="E3841" s="1">
        <v>21.10000038146973</v>
      </c>
      <c r="F3841" s="1">
        <v>22.89999961853027</v>
      </c>
      <c r="G3841" s="1">
        <v>19.79999923706055</v>
      </c>
      <c r="H3841">
        <f>IF(D3841&lt;&gt;"",MAX('DDD Model Calculations'!$D$20-'Weather Data'!D3841,0),MAX('DDD Model Calculations'!$D$20-AVERAGE('Weather Data'!D3840,'Weather Data'!D3842),0))</f>
        <v>0</v>
      </c>
      <c r="I3841">
        <f>IF(E3841&lt;&gt;"",MAX('DDD Model Calculations'!$D$20-'Weather Data'!E3841,0),MAX('DDD Model Calculations'!$D$20-AVERAGE('Weather Data'!E3840,'Weather Data'!E3842),0))</f>
        <v>0</v>
      </c>
      <c r="J3841">
        <f>IF(F3841&lt;&gt;"",MAX('DDD Model Calculations'!$D$20-'Weather Data'!F3841,0),MAX('DDD Model Calculations'!$D$20-AVERAGE('Weather Data'!F3840,'Weather Data'!F3842),0))</f>
        <v>0</v>
      </c>
      <c r="K3841">
        <f>IF(G3841&lt;&gt;"",MAX('DDD Model Calculations'!$D$20-'Weather Data'!G3841,0),MAX('DDD Model Calculations'!$D$20-AVERAGE('Weather Data'!G3840,'Weather Data'!G3842),0))</f>
        <v>0</v>
      </c>
      <c r="L3841" s="2">
        <f t="shared" si="295"/>
        <v>45479</v>
      </c>
      <c r="M3841">
        <f t="shared" si="296"/>
        <v>38225.200000762939</v>
      </c>
      <c r="N3841">
        <f t="shared" si="297"/>
        <v>40106.599990360439</v>
      </c>
      <c r="O3841">
        <f t="shared" si="298"/>
        <v>46326.900009781122</v>
      </c>
      <c r="P3841">
        <f t="shared" si="299"/>
        <v>57574.450007259846</v>
      </c>
    </row>
    <row r="3842" spans="1:16" x14ac:dyDescent="0.4">
      <c r="A3842" s="1">
        <v>2024</v>
      </c>
      <c r="B3842" s="1">
        <v>7</v>
      </c>
      <c r="C3842" s="1">
        <v>7</v>
      </c>
      <c r="D3842" s="1">
        <v>22.89999961853027</v>
      </c>
      <c r="E3842" s="1">
        <v>20.60000038146973</v>
      </c>
      <c r="F3842" s="1">
        <v>22.79999923706055</v>
      </c>
      <c r="G3842" s="1">
        <v>18</v>
      </c>
      <c r="H3842">
        <f>IF(D3842&lt;&gt;"",MAX('DDD Model Calculations'!$D$20-'Weather Data'!D3842,0),MAX('DDD Model Calculations'!$D$20-AVERAGE('Weather Data'!D3841,'Weather Data'!D3843),0))</f>
        <v>0</v>
      </c>
      <c r="I3842">
        <f>IF(E3842&lt;&gt;"",MAX('DDD Model Calculations'!$D$20-'Weather Data'!E3842,0),MAX('DDD Model Calculations'!$D$20-AVERAGE('Weather Data'!E3841,'Weather Data'!E3843),0))</f>
        <v>0</v>
      </c>
      <c r="J3842">
        <f>IF(F3842&lt;&gt;"",MAX('DDD Model Calculations'!$D$20-'Weather Data'!F3842,0),MAX('DDD Model Calculations'!$D$20-AVERAGE('Weather Data'!F3841,'Weather Data'!F3843),0))</f>
        <v>0</v>
      </c>
      <c r="K3842">
        <f>IF(G3842&lt;&gt;"",MAX('DDD Model Calculations'!$D$20-'Weather Data'!G3842,0),MAX('DDD Model Calculations'!$D$20-AVERAGE('Weather Data'!G3841,'Weather Data'!G3843),0))</f>
        <v>0</v>
      </c>
      <c r="L3842" s="2">
        <f t="shared" ref="L3842:L3905" si="300">DATE(A3842,B3842,C3842)</f>
        <v>45480</v>
      </c>
      <c r="M3842">
        <f t="shared" si="296"/>
        <v>38225.200000762939</v>
      </c>
      <c r="N3842">
        <f t="shared" si="297"/>
        <v>40106.599990360439</v>
      </c>
      <c r="O3842">
        <f t="shared" si="298"/>
        <v>46326.900009781122</v>
      </c>
      <c r="P3842">
        <f t="shared" si="299"/>
        <v>57574.450007259846</v>
      </c>
    </row>
    <row r="3843" spans="1:16" x14ac:dyDescent="0.4">
      <c r="A3843" s="1">
        <v>2024</v>
      </c>
      <c r="B3843" s="1">
        <v>7</v>
      </c>
      <c r="C3843" s="1">
        <v>8</v>
      </c>
      <c r="D3843" s="1">
        <v>23.60000038146973</v>
      </c>
      <c r="E3843" s="1">
        <v>22.39999961853027</v>
      </c>
      <c r="F3843" s="1">
        <v>23.29999923706055</v>
      </c>
      <c r="G3843" s="1">
        <v>19.39999961853027</v>
      </c>
      <c r="H3843">
        <f>IF(D3843&lt;&gt;"",MAX('DDD Model Calculations'!$D$20-'Weather Data'!D3843,0),MAX('DDD Model Calculations'!$D$20-AVERAGE('Weather Data'!D3842,'Weather Data'!D3844),0))</f>
        <v>0</v>
      </c>
      <c r="I3843">
        <f>IF(E3843&lt;&gt;"",MAX('DDD Model Calculations'!$D$20-'Weather Data'!E3843,0),MAX('DDD Model Calculations'!$D$20-AVERAGE('Weather Data'!E3842,'Weather Data'!E3844),0))</f>
        <v>0</v>
      </c>
      <c r="J3843">
        <f>IF(F3843&lt;&gt;"",MAX('DDD Model Calculations'!$D$20-'Weather Data'!F3843,0),MAX('DDD Model Calculations'!$D$20-AVERAGE('Weather Data'!F3842,'Weather Data'!F3844),0))</f>
        <v>0</v>
      </c>
      <c r="K3843">
        <f>IF(G3843&lt;&gt;"",MAX('DDD Model Calculations'!$D$20-'Weather Data'!G3843,0),MAX('DDD Model Calculations'!$D$20-AVERAGE('Weather Data'!G3842,'Weather Data'!G3844),0))</f>
        <v>0</v>
      </c>
      <c r="L3843" s="2">
        <f t="shared" si="300"/>
        <v>45481</v>
      </c>
      <c r="M3843">
        <f t="shared" ref="M3843:M3906" si="301">M3842+H3843</f>
        <v>38225.200000762939</v>
      </c>
      <c r="N3843">
        <f t="shared" ref="N3843:N3906" si="302">N3842+I3843</f>
        <v>40106.599990360439</v>
      </c>
      <c r="O3843">
        <f t="shared" ref="O3843:O3906" si="303">O3842+J3843</f>
        <v>46326.900009781122</v>
      </c>
      <c r="P3843">
        <f t="shared" ref="P3843:P3906" si="304">P3842+K3843</f>
        <v>57574.450007259846</v>
      </c>
    </row>
    <row r="3844" spans="1:16" x14ac:dyDescent="0.4">
      <c r="A3844" s="1">
        <v>2024</v>
      </c>
      <c r="B3844" s="1">
        <v>7</v>
      </c>
      <c r="C3844" s="1">
        <v>9</v>
      </c>
      <c r="D3844" s="1">
        <v>25</v>
      </c>
      <c r="E3844" s="1">
        <v>23</v>
      </c>
      <c r="F3844" s="1">
        <v>23.79999923706055</v>
      </c>
      <c r="G3844" s="1">
        <v>20.60000038146973</v>
      </c>
      <c r="H3844">
        <f>IF(D3844&lt;&gt;"",MAX('DDD Model Calculations'!$D$20-'Weather Data'!D3844,0),MAX('DDD Model Calculations'!$D$20-AVERAGE('Weather Data'!D3843,'Weather Data'!D3845),0))</f>
        <v>0</v>
      </c>
      <c r="I3844">
        <f>IF(E3844&lt;&gt;"",MAX('DDD Model Calculations'!$D$20-'Weather Data'!E3844,0),MAX('DDD Model Calculations'!$D$20-AVERAGE('Weather Data'!E3843,'Weather Data'!E3845),0))</f>
        <v>0</v>
      </c>
      <c r="J3844">
        <f>IF(F3844&lt;&gt;"",MAX('DDD Model Calculations'!$D$20-'Weather Data'!F3844,0),MAX('DDD Model Calculations'!$D$20-AVERAGE('Weather Data'!F3843,'Weather Data'!F3845),0))</f>
        <v>0</v>
      </c>
      <c r="K3844">
        <f>IF(G3844&lt;&gt;"",MAX('DDD Model Calculations'!$D$20-'Weather Data'!G3844,0),MAX('DDD Model Calculations'!$D$20-AVERAGE('Weather Data'!G3843,'Weather Data'!G3845),0))</f>
        <v>0</v>
      </c>
      <c r="L3844" s="2">
        <f t="shared" si="300"/>
        <v>45482</v>
      </c>
      <c r="M3844">
        <f t="shared" si="301"/>
        <v>38225.200000762939</v>
      </c>
      <c r="N3844">
        <f t="shared" si="302"/>
        <v>40106.599990360439</v>
      </c>
      <c r="O3844">
        <f t="shared" si="303"/>
        <v>46326.900009781122</v>
      </c>
      <c r="P3844">
        <f t="shared" si="304"/>
        <v>57574.450007259846</v>
      </c>
    </row>
    <row r="3845" spans="1:16" x14ac:dyDescent="0.4">
      <c r="A3845" s="1">
        <v>2024</v>
      </c>
      <c r="B3845" s="1">
        <v>7</v>
      </c>
      <c r="C3845" s="1">
        <v>10</v>
      </c>
      <c r="D3845" s="1">
        <v>20.70000076293945</v>
      </c>
      <c r="E3845" s="1">
        <v>20.39999961853027</v>
      </c>
      <c r="F3845" s="1">
        <v>19.5</v>
      </c>
      <c r="G3845" s="1">
        <v>17.5</v>
      </c>
      <c r="H3845">
        <f>IF(D3845&lt;&gt;"",MAX('DDD Model Calculations'!$D$20-'Weather Data'!D3845,0),MAX('DDD Model Calculations'!$D$20-AVERAGE('Weather Data'!D3844,'Weather Data'!D3846),0))</f>
        <v>0</v>
      </c>
      <c r="I3845">
        <f>IF(E3845&lt;&gt;"",MAX('DDD Model Calculations'!$D$20-'Weather Data'!E3845,0),MAX('DDD Model Calculations'!$D$20-AVERAGE('Weather Data'!E3844,'Weather Data'!E3846),0))</f>
        <v>0</v>
      </c>
      <c r="J3845">
        <f>IF(F3845&lt;&gt;"",MAX('DDD Model Calculations'!$D$20-'Weather Data'!F3845,0),MAX('DDD Model Calculations'!$D$20-AVERAGE('Weather Data'!F3844,'Weather Data'!F3846),0))</f>
        <v>0</v>
      </c>
      <c r="K3845">
        <f>IF(G3845&lt;&gt;"",MAX('DDD Model Calculations'!$D$20-'Weather Data'!G3845,0),MAX('DDD Model Calculations'!$D$20-AVERAGE('Weather Data'!G3844,'Weather Data'!G3846),0))</f>
        <v>0.5</v>
      </c>
      <c r="L3845" s="2">
        <f t="shared" si="300"/>
        <v>45483</v>
      </c>
      <c r="M3845">
        <f t="shared" si="301"/>
        <v>38225.200000762939</v>
      </c>
      <c r="N3845">
        <f t="shared" si="302"/>
        <v>40106.599990360439</v>
      </c>
      <c r="O3845">
        <f t="shared" si="303"/>
        <v>46326.900009781122</v>
      </c>
      <c r="P3845">
        <f t="shared" si="304"/>
        <v>57574.950007259846</v>
      </c>
    </row>
    <row r="3846" spans="1:16" x14ac:dyDescent="0.4">
      <c r="A3846" s="1">
        <v>2024</v>
      </c>
      <c r="B3846" s="1">
        <v>7</v>
      </c>
      <c r="C3846" s="1">
        <v>11</v>
      </c>
      <c r="D3846" s="1">
        <v>22.89999961853027</v>
      </c>
      <c r="E3846" s="1">
        <v>21.29999923706055</v>
      </c>
      <c r="F3846" s="1">
        <v>20.10000038146973</v>
      </c>
      <c r="G3846" s="1">
        <v>17.39999961853027</v>
      </c>
      <c r="H3846">
        <f>IF(D3846&lt;&gt;"",MAX('DDD Model Calculations'!$D$20-'Weather Data'!D3846,0),MAX('DDD Model Calculations'!$D$20-AVERAGE('Weather Data'!D3845,'Weather Data'!D3847),0))</f>
        <v>0</v>
      </c>
      <c r="I3846">
        <f>IF(E3846&lt;&gt;"",MAX('DDD Model Calculations'!$D$20-'Weather Data'!E3846,0),MAX('DDD Model Calculations'!$D$20-AVERAGE('Weather Data'!E3845,'Weather Data'!E3847),0))</f>
        <v>0</v>
      </c>
      <c r="J3846">
        <f>IF(F3846&lt;&gt;"",MAX('DDD Model Calculations'!$D$20-'Weather Data'!F3846,0),MAX('DDD Model Calculations'!$D$20-AVERAGE('Weather Data'!F3845,'Weather Data'!F3847),0))</f>
        <v>0</v>
      </c>
      <c r="K3846">
        <f>IF(G3846&lt;&gt;"",MAX('DDD Model Calculations'!$D$20-'Weather Data'!G3846,0),MAX('DDD Model Calculations'!$D$20-AVERAGE('Weather Data'!G3845,'Weather Data'!G3847),0))</f>
        <v>0.60000038146973012</v>
      </c>
      <c r="L3846" s="2">
        <f t="shared" si="300"/>
        <v>45484</v>
      </c>
      <c r="M3846">
        <f t="shared" si="301"/>
        <v>38225.200000762939</v>
      </c>
      <c r="N3846">
        <f t="shared" si="302"/>
        <v>40106.599990360439</v>
      </c>
      <c r="O3846">
        <f t="shared" si="303"/>
        <v>46326.900009781122</v>
      </c>
      <c r="P3846">
        <f t="shared" si="304"/>
        <v>57575.550007641315</v>
      </c>
    </row>
    <row r="3847" spans="1:16" x14ac:dyDescent="0.4">
      <c r="A3847" s="1">
        <v>2024</v>
      </c>
      <c r="B3847" s="1">
        <v>7</v>
      </c>
      <c r="C3847" s="1">
        <v>12</v>
      </c>
      <c r="D3847" s="1">
        <v>22.70000076293945</v>
      </c>
      <c r="E3847" s="1">
        <v>21.10000038146973</v>
      </c>
      <c r="F3847" s="1">
        <v>23.10000038146973</v>
      </c>
      <c r="G3847" s="1">
        <v>22.20000076293945</v>
      </c>
      <c r="H3847">
        <f>IF(D3847&lt;&gt;"",MAX('DDD Model Calculations'!$D$20-'Weather Data'!D3847,0),MAX('DDD Model Calculations'!$D$20-AVERAGE('Weather Data'!D3846,'Weather Data'!D3848),0))</f>
        <v>0</v>
      </c>
      <c r="I3847">
        <f>IF(E3847&lt;&gt;"",MAX('DDD Model Calculations'!$D$20-'Weather Data'!E3847,0),MAX('DDD Model Calculations'!$D$20-AVERAGE('Weather Data'!E3846,'Weather Data'!E3848),0))</f>
        <v>0</v>
      </c>
      <c r="J3847">
        <f>IF(F3847&lt;&gt;"",MAX('DDD Model Calculations'!$D$20-'Weather Data'!F3847,0),MAX('DDD Model Calculations'!$D$20-AVERAGE('Weather Data'!F3846,'Weather Data'!F3848),0))</f>
        <v>0</v>
      </c>
      <c r="K3847">
        <f>IF(G3847&lt;&gt;"",MAX('DDD Model Calculations'!$D$20-'Weather Data'!G3847,0),MAX('DDD Model Calculations'!$D$20-AVERAGE('Weather Data'!G3846,'Weather Data'!G3848),0))</f>
        <v>0</v>
      </c>
      <c r="L3847" s="2">
        <f t="shared" si="300"/>
        <v>45485</v>
      </c>
      <c r="M3847">
        <f t="shared" si="301"/>
        <v>38225.200000762939</v>
      </c>
      <c r="N3847">
        <f t="shared" si="302"/>
        <v>40106.599990360439</v>
      </c>
      <c r="O3847">
        <f t="shared" si="303"/>
        <v>46326.900009781122</v>
      </c>
      <c r="P3847">
        <f t="shared" si="304"/>
        <v>57575.550007641315</v>
      </c>
    </row>
    <row r="3848" spans="1:16" x14ac:dyDescent="0.4">
      <c r="A3848" s="1">
        <v>2024</v>
      </c>
      <c r="B3848" s="1">
        <v>7</v>
      </c>
      <c r="C3848" s="1">
        <v>13</v>
      </c>
      <c r="D3848" s="1">
        <v>22.60000038146973</v>
      </c>
      <c r="E3848" s="1">
        <v>22.60000038146973</v>
      </c>
      <c r="F3848" s="1">
        <v>24.20000076293945</v>
      </c>
      <c r="G3848" s="1">
        <v>22.60000038146973</v>
      </c>
      <c r="H3848">
        <f>IF(D3848&lt;&gt;"",MAX('DDD Model Calculations'!$D$20-'Weather Data'!D3848,0),MAX('DDD Model Calculations'!$D$20-AVERAGE('Weather Data'!D3847,'Weather Data'!D3849),0))</f>
        <v>0</v>
      </c>
      <c r="I3848">
        <f>IF(E3848&lt;&gt;"",MAX('DDD Model Calculations'!$D$20-'Weather Data'!E3848,0),MAX('DDD Model Calculations'!$D$20-AVERAGE('Weather Data'!E3847,'Weather Data'!E3849),0))</f>
        <v>0</v>
      </c>
      <c r="J3848">
        <f>IF(F3848&lt;&gt;"",MAX('DDD Model Calculations'!$D$20-'Weather Data'!F3848,0),MAX('DDD Model Calculations'!$D$20-AVERAGE('Weather Data'!F3847,'Weather Data'!F3849),0))</f>
        <v>0</v>
      </c>
      <c r="K3848">
        <f>IF(G3848&lt;&gt;"",MAX('DDD Model Calculations'!$D$20-'Weather Data'!G3848,0),MAX('DDD Model Calculations'!$D$20-AVERAGE('Weather Data'!G3847,'Weather Data'!G3849),0))</f>
        <v>0</v>
      </c>
      <c r="L3848" s="2">
        <f t="shared" si="300"/>
        <v>45486</v>
      </c>
      <c r="M3848">
        <f t="shared" si="301"/>
        <v>38225.200000762939</v>
      </c>
      <c r="N3848">
        <f t="shared" si="302"/>
        <v>40106.599990360439</v>
      </c>
      <c r="O3848">
        <f t="shared" si="303"/>
        <v>46326.900009781122</v>
      </c>
      <c r="P3848">
        <f t="shared" si="304"/>
        <v>57575.550007641315</v>
      </c>
    </row>
    <row r="3849" spans="1:16" x14ac:dyDescent="0.4">
      <c r="A3849" s="1">
        <v>2024</v>
      </c>
      <c r="B3849" s="1">
        <v>7</v>
      </c>
      <c r="C3849" s="1">
        <v>14</v>
      </c>
      <c r="D3849" s="1">
        <v>23.79999923706055</v>
      </c>
      <c r="E3849" s="1">
        <v>23.29999923706055</v>
      </c>
      <c r="F3849" s="1">
        <v>23.39999961853027</v>
      </c>
      <c r="G3849" s="1">
        <v>22.60000038146973</v>
      </c>
      <c r="H3849">
        <f>IF(D3849&lt;&gt;"",MAX('DDD Model Calculations'!$D$20-'Weather Data'!D3849,0),MAX('DDD Model Calculations'!$D$20-AVERAGE('Weather Data'!D3848,'Weather Data'!D3850),0))</f>
        <v>0</v>
      </c>
      <c r="I3849">
        <f>IF(E3849&lt;&gt;"",MAX('DDD Model Calculations'!$D$20-'Weather Data'!E3849,0),MAX('DDD Model Calculations'!$D$20-AVERAGE('Weather Data'!E3848,'Weather Data'!E3850),0))</f>
        <v>0</v>
      </c>
      <c r="J3849">
        <f>IF(F3849&lt;&gt;"",MAX('DDD Model Calculations'!$D$20-'Weather Data'!F3849,0),MAX('DDD Model Calculations'!$D$20-AVERAGE('Weather Data'!F3848,'Weather Data'!F3850),0))</f>
        <v>0</v>
      </c>
      <c r="K3849">
        <f>IF(G3849&lt;&gt;"",MAX('DDD Model Calculations'!$D$20-'Weather Data'!G3849,0),MAX('DDD Model Calculations'!$D$20-AVERAGE('Weather Data'!G3848,'Weather Data'!G3850),0))</f>
        <v>0</v>
      </c>
      <c r="L3849" s="2">
        <f t="shared" si="300"/>
        <v>45487</v>
      </c>
      <c r="M3849">
        <f t="shared" si="301"/>
        <v>38225.200000762939</v>
      </c>
      <c r="N3849">
        <f t="shared" si="302"/>
        <v>40106.599990360439</v>
      </c>
      <c r="O3849">
        <f t="shared" si="303"/>
        <v>46326.900009781122</v>
      </c>
      <c r="P3849">
        <f t="shared" si="304"/>
        <v>57575.550007641315</v>
      </c>
    </row>
    <row r="3850" spans="1:16" x14ac:dyDescent="0.4">
      <c r="A3850" s="1">
        <v>2024</v>
      </c>
      <c r="B3850" s="1">
        <v>7</v>
      </c>
      <c r="C3850" s="1">
        <v>15</v>
      </c>
      <c r="D3850" s="1">
        <v>23.89999961853027</v>
      </c>
      <c r="E3850" s="1">
        <v>22.20000076293945</v>
      </c>
      <c r="F3850" s="1">
        <v>24.70000076293945</v>
      </c>
      <c r="G3850" s="1">
        <v>16.29999923706055</v>
      </c>
      <c r="H3850">
        <f>IF(D3850&lt;&gt;"",MAX('DDD Model Calculations'!$D$20-'Weather Data'!D3850,0),MAX('DDD Model Calculations'!$D$20-AVERAGE('Weather Data'!D3849,'Weather Data'!D3851),0))</f>
        <v>0</v>
      </c>
      <c r="I3850">
        <f>IF(E3850&lt;&gt;"",MAX('DDD Model Calculations'!$D$20-'Weather Data'!E3850,0),MAX('DDD Model Calculations'!$D$20-AVERAGE('Weather Data'!E3849,'Weather Data'!E3851),0))</f>
        <v>0</v>
      </c>
      <c r="J3850">
        <f>IF(F3850&lt;&gt;"",MAX('DDD Model Calculations'!$D$20-'Weather Data'!F3850,0),MAX('DDD Model Calculations'!$D$20-AVERAGE('Weather Data'!F3849,'Weather Data'!F3851),0))</f>
        <v>0</v>
      </c>
      <c r="K3850">
        <f>IF(G3850&lt;&gt;"",MAX('DDD Model Calculations'!$D$20-'Weather Data'!G3850,0),MAX('DDD Model Calculations'!$D$20-AVERAGE('Weather Data'!G3849,'Weather Data'!G3851),0))</f>
        <v>1.7000007629394496</v>
      </c>
      <c r="L3850" s="2">
        <f t="shared" si="300"/>
        <v>45488</v>
      </c>
      <c r="M3850">
        <f t="shared" si="301"/>
        <v>38225.200000762939</v>
      </c>
      <c r="N3850">
        <f t="shared" si="302"/>
        <v>40106.599990360439</v>
      </c>
      <c r="O3850">
        <f t="shared" si="303"/>
        <v>46326.900009781122</v>
      </c>
      <c r="P3850">
        <f t="shared" si="304"/>
        <v>57577.250008404255</v>
      </c>
    </row>
    <row r="3851" spans="1:16" x14ac:dyDescent="0.4">
      <c r="A3851" s="1">
        <v>2024</v>
      </c>
      <c r="B3851" s="1">
        <v>7</v>
      </c>
      <c r="C3851" s="1">
        <v>16</v>
      </c>
      <c r="D3851" s="1">
        <v>24.10000038146973</v>
      </c>
      <c r="E3851" s="1">
        <v>23.70000076293945</v>
      </c>
      <c r="F3851" s="1">
        <v>22.5</v>
      </c>
      <c r="G3851" s="1">
        <v>17.60000038146973</v>
      </c>
      <c r="H3851">
        <f>IF(D3851&lt;&gt;"",MAX('DDD Model Calculations'!$D$20-'Weather Data'!D3851,0),MAX('DDD Model Calculations'!$D$20-AVERAGE('Weather Data'!D3850,'Weather Data'!D3852),0))</f>
        <v>0</v>
      </c>
      <c r="I3851">
        <f>IF(E3851&lt;&gt;"",MAX('DDD Model Calculations'!$D$20-'Weather Data'!E3851,0),MAX('DDD Model Calculations'!$D$20-AVERAGE('Weather Data'!E3850,'Weather Data'!E3852),0))</f>
        <v>0</v>
      </c>
      <c r="J3851">
        <f>IF(F3851&lt;&gt;"",MAX('DDD Model Calculations'!$D$20-'Weather Data'!F3851,0),MAX('DDD Model Calculations'!$D$20-AVERAGE('Weather Data'!F3850,'Weather Data'!F3852),0))</f>
        <v>0</v>
      </c>
      <c r="K3851">
        <f>IF(G3851&lt;&gt;"",MAX('DDD Model Calculations'!$D$20-'Weather Data'!G3851,0),MAX('DDD Model Calculations'!$D$20-AVERAGE('Weather Data'!G3850,'Weather Data'!G3852),0))</f>
        <v>0.39999961853026988</v>
      </c>
      <c r="L3851" s="2">
        <f t="shared" si="300"/>
        <v>45489</v>
      </c>
      <c r="M3851">
        <f t="shared" si="301"/>
        <v>38225.200000762939</v>
      </c>
      <c r="N3851">
        <f t="shared" si="302"/>
        <v>40106.599990360439</v>
      </c>
      <c r="O3851">
        <f t="shared" si="303"/>
        <v>46326.900009781122</v>
      </c>
      <c r="P3851">
        <f t="shared" si="304"/>
        <v>57577.650008022785</v>
      </c>
    </row>
    <row r="3852" spans="1:16" x14ac:dyDescent="0.4">
      <c r="A3852" s="1">
        <v>2024</v>
      </c>
      <c r="B3852" s="1">
        <v>7</v>
      </c>
      <c r="C3852" s="1">
        <v>17</v>
      </c>
      <c r="D3852" s="1">
        <v>22.39999961853027</v>
      </c>
      <c r="E3852" s="1">
        <v>20.60000038146973</v>
      </c>
      <c r="F3852" s="1">
        <v>21.70000076293945</v>
      </c>
      <c r="G3852" s="1">
        <v>15.10000038146973</v>
      </c>
      <c r="H3852">
        <f>IF(D3852&lt;&gt;"",MAX('DDD Model Calculations'!$D$20-'Weather Data'!D3852,0),MAX('DDD Model Calculations'!$D$20-AVERAGE('Weather Data'!D3851,'Weather Data'!D3853),0))</f>
        <v>0</v>
      </c>
      <c r="I3852">
        <f>IF(E3852&lt;&gt;"",MAX('DDD Model Calculations'!$D$20-'Weather Data'!E3852,0),MAX('DDD Model Calculations'!$D$20-AVERAGE('Weather Data'!E3851,'Weather Data'!E3853),0))</f>
        <v>0</v>
      </c>
      <c r="J3852">
        <f>IF(F3852&lt;&gt;"",MAX('DDD Model Calculations'!$D$20-'Weather Data'!F3852,0),MAX('DDD Model Calculations'!$D$20-AVERAGE('Weather Data'!F3851,'Weather Data'!F3853),0))</f>
        <v>0</v>
      </c>
      <c r="K3852">
        <f>IF(G3852&lt;&gt;"",MAX('DDD Model Calculations'!$D$20-'Weather Data'!G3852,0),MAX('DDD Model Calculations'!$D$20-AVERAGE('Weather Data'!G3851,'Weather Data'!G3853),0))</f>
        <v>2.8999996185302699</v>
      </c>
      <c r="L3852" s="2">
        <f t="shared" si="300"/>
        <v>45490</v>
      </c>
      <c r="M3852">
        <f t="shared" si="301"/>
        <v>38225.200000762939</v>
      </c>
      <c r="N3852">
        <f t="shared" si="302"/>
        <v>40106.599990360439</v>
      </c>
      <c r="O3852">
        <f t="shared" si="303"/>
        <v>46326.900009781122</v>
      </c>
      <c r="P3852">
        <f t="shared" si="304"/>
        <v>57580.550007641315</v>
      </c>
    </row>
    <row r="3853" spans="1:16" x14ac:dyDescent="0.4">
      <c r="A3853" s="1">
        <v>2024</v>
      </c>
      <c r="B3853" s="1">
        <v>7</v>
      </c>
      <c r="C3853" s="1">
        <v>18</v>
      </c>
      <c r="D3853" s="1">
        <v>18.5</v>
      </c>
      <c r="E3853" s="1">
        <v>17.20000076293945</v>
      </c>
      <c r="F3853" s="1">
        <v>16.39999961853027</v>
      </c>
      <c r="G3853" s="1">
        <v>16.70000076293945</v>
      </c>
      <c r="H3853">
        <f>IF(D3853&lt;&gt;"",MAX('DDD Model Calculations'!$D$20-'Weather Data'!D3853,0),MAX('DDD Model Calculations'!$D$20-AVERAGE('Weather Data'!D3852,'Weather Data'!D3854),0))</f>
        <v>0</v>
      </c>
      <c r="I3853">
        <f>IF(E3853&lt;&gt;"",MAX('DDD Model Calculations'!$D$20-'Weather Data'!E3853,0),MAX('DDD Model Calculations'!$D$20-AVERAGE('Weather Data'!E3852,'Weather Data'!E3854),0))</f>
        <v>0.79999923706055043</v>
      </c>
      <c r="J3853">
        <f>IF(F3853&lt;&gt;"",MAX('DDD Model Calculations'!$D$20-'Weather Data'!F3853,0),MAX('DDD Model Calculations'!$D$20-AVERAGE('Weather Data'!F3852,'Weather Data'!F3854),0))</f>
        <v>1.6000003814697301</v>
      </c>
      <c r="K3853">
        <f>IF(G3853&lt;&gt;"",MAX('DDD Model Calculations'!$D$20-'Weather Data'!G3853,0),MAX('DDD Model Calculations'!$D$20-AVERAGE('Weather Data'!G3852,'Weather Data'!G3854),0))</f>
        <v>1.2999992370605504</v>
      </c>
      <c r="L3853" s="2">
        <f t="shared" si="300"/>
        <v>45491</v>
      </c>
      <c r="M3853">
        <f t="shared" si="301"/>
        <v>38225.200000762939</v>
      </c>
      <c r="N3853">
        <f t="shared" si="302"/>
        <v>40107.399989597499</v>
      </c>
      <c r="O3853">
        <f t="shared" si="303"/>
        <v>46328.500010162592</v>
      </c>
      <c r="P3853">
        <f t="shared" si="304"/>
        <v>57581.850006878376</v>
      </c>
    </row>
    <row r="3854" spans="1:16" x14ac:dyDescent="0.4">
      <c r="A3854" s="1">
        <v>2024</v>
      </c>
      <c r="B3854" s="1">
        <v>7</v>
      </c>
      <c r="C3854" s="1">
        <v>19</v>
      </c>
      <c r="D3854" s="1">
        <v>19.10000038146973</v>
      </c>
      <c r="E3854" s="1">
        <v>17.10000038146973</v>
      </c>
      <c r="F3854" s="1">
        <v>19</v>
      </c>
      <c r="G3854" s="1">
        <v>19.29999923706055</v>
      </c>
      <c r="H3854">
        <f>IF(D3854&lt;&gt;"",MAX('DDD Model Calculations'!$D$20-'Weather Data'!D3854,0),MAX('DDD Model Calculations'!$D$20-AVERAGE('Weather Data'!D3853,'Weather Data'!D3855),0))</f>
        <v>0</v>
      </c>
      <c r="I3854">
        <f>IF(E3854&lt;&gt;"",MAX('DDD Model Calculations'!$D$20-'Weather Data'!E3854,0),MAX('DDD Model Calculations'!$D$20-AVERAGE('Weather Data'!E3853,'Weather Data'!E3855),0))</f>
        <v>0.89999961853026988</v>
      </c>
      <c r="J3854">
        <f>IF(F3854&lt;&gt;"",MAX('DDD Model Calculations'!$D$20-'Weather Data'!F3854,0),MAX('DDD Model Calculations'!$D$20-AVERAGE('Weather Data'!F3853,'Weather Data'!F3855),0))</f>
        <v>0</v>
      </c>
      <c r="K3854">
        <f>IF(G3854&lt;&gt;"",MAX('DDD Model Calculations'!$D$20-'Weather Data'!G3854,0),MAX('DDD Model Calculations'!$D$20-AVERAGE('Weather Data'!G3853,'Weather Data'!G3855),0))</f>
        <v>0</v>
      </c>
      <c r="L3854" s="2">
        <f t="shared" si="300"/>
        <v>45492</v>
      </c>
      <c r="M3854">
        <f t="shared" si="301"/>
        <v>38225.200000762939</v>
      </c>
      <c r="N3854">
        <f t="shared" si="302"/>
        <v>40108.29998921603</v>
      </c>
      <c r="O3854">
        <f t="shared" si="303"/>
        <v>46328.500010162592</v>
      </c>
      <c r="P3854">
        <f t="shared" si="304"/>
        <v>57581.850006878376</v>
      </c>
    </row>
    <row r="3855" spans="1:16" x14ac:dyDescent="0.4">
      <c r="A3855" s="1">
        <v>2024</v>
      </c>
      <c r="B3855" s="1">
        <v>7</v>
      </c>
      <c r="C3855" s="1">
        <v>20</v>
      </c>
      <c r="D3855" s="1">
        <v>21.29999923706055</v>
      </c>
      <c r="E3855" s="1">
        <v>19.5</v>
      </c>
      <c r="F3855" s="1">
        <v>20.79999923706055</v>
      </c>
      <c r="G3855" s="1">
        <v>17.79999923706055</v>
      </c>
      <c r="H3855">
        <f>IF(D3855&lt;&gt;"",MAX('DDD Model Calculations'!$D$20-'Weather Data'!D3855,0),MAX('DDD Model Calculations'!$D$20-AVERAGE('Weather Data'!D3854,'Weather Data'!D3856),0))</f>
        <v>0</v>
      </c>
      <c r="I3855">
        <f>IF(E3855&lt;&gt;"",MAX('DDD Model Calculations'!$D$20-'Weather Data'!E3855,0),MAX('DDD Model Calculations'!$D$20-AVERAGE('Weather Data'!E3854,'Weather Data'!E3856),0))</f>
        <v>0</v>
      </c>
      <c r="J3855">
        <f>IF(F3855&lt;&gt;"",MAX('DDD Model Calculations'!$D$20-'Weather Data'!F3855,0),MAX('DDD Model Calculations'!$D$20-AVERAGE('Weather Data'!F3854,'Weather Data'!F3856),0))</f>
        <v>0</v>
      </c>
      <c r="K3855">
        <f>IF(G3855&lt;&gt;"",MAX('DDD Model Calculations'!$D$20-'Weather Data'!G3855,0),MAX('DDD Model Calculations'!$D$20-AVERAGE('Weather Data'!G3854,'Weather Data'!G3856),0))</f>
        <v>0.20000076293944957</v>
      </c>
      <c r="L3855" s="2">
        <f t="shared" si="300"/>
        <v>45493</v>
      </c>
      <c r="M3855">
        <f t="shared" si="301"/>
        <v>38225.200000762939</v>
      </c>
      <c r="N3855">
        <f t="shared" si="302"/>
        <v>40108.29998921603</v>
      </c>
      <c r="O3855">
        <f t="shared" si="303"/>
        <v>46328.500010162592</v>
      </c>
      <c r="P3855">
        <f t="shared" si="304"/>
        <v>57582.050007641315</v>
      </c>
    </row>
    <row r="3856" spans="1:16" x14ac:dyDescent="0.4">
      <c r="A3856" s="1">
        <v>2024</v>
      </c>
      <c r="B3856" s="1">
        <v>7</v>
      </c>
      <c r="C3856" s="1">
        <v>21</v>
      </c>
      <c r="D3856" s="1">
        <v>22.70000076293945</v>
      </c>
      <c r="E3856" s="1">
        <v>20.5</v>
      </c>
      <c r="F3856" s="1">
        <v>18.79999923706055</v>
      </c>
      <c r="G3856" s="1">
        <v>16.39999961853027</v>
      </c>
      <c r="H3856">
        <f>IF(D3856&lt;&gt;"",MAX('DDD Model Calculations'!$D$20-'Weather Data'!D3856,0),MAX('DDD Model Calculations'!$D$20-AVERAGE('Weather Data'!D3855,'Weather Data'!D3857),0))</f>
        <v>0</v>
      </c>
      <c r="I3856">
        <f>IF(E3856&lt;&gt;"",MAX('DDD Model Calculations'!$D$20-'Weather Data'!E3856,0),MAX('DDD Model Calculations'!$D$20-AVERAGE('Weather Data'!E3855,'Weather Data'!E3857),0))</f>
        <v>0</v>
      </c>
      <c r="J3856">
        <f>IF(F3856&lt;&gt;"",MAX('DDD Model Calculations'!$D$20-'Weather Data'!F3856,0),MAX('DDD Model Calculations'!$D$20-AVERAGE('Weather Data'!F3855,'Weather Data'!F3857),0))</f>
        <v>0</v>
      </c>
      <c r="K3856">
        <f>IF(G3856&lt;&gt;"",MAX('DDD Model Calculations'!$D$20-'Weather Data'!G3856,0),MAX('DDD Model Calculations'!$D$20-AVERAGE('Weather Data'!G3855,'Weather Data'!G3857),0))</f>
        <v>1.6000003814697301</v>
      </c>
      <c r="L3856" s="2">
        <f t="shared" si="300"/>
        <v>45494</v>
      </c>
      <c r="M3856">
        <f t="shared" si="301"/>
        <v>38225.200000762939</v>
      </c>
      <c r="N3856">
        <f t="shared" si="302"/>
        <v>40108.29998921603</v>
      </c>
      <c r="O3856">
        <f t="shared" si="303"/>
        <v>46328.500010162592</v>
      </c>
      <c r="P3856">
        <f t="shared" si="304"/>
        <v>57583.650008022785</v>
      </c>
    </row>
    <row r="3857" spans="1:16" x14ac:dyDescent="0.4">
      <c r="A3857" s="1">
        <v>2024</v>
      </c>
      <c r="B3857" s="1">
        <v>7</v>
      </c>
      <c r="C3857" s="1">
        <v>22</v>
      </c>
      <c r="D3857" s="1">
        <v>22.10000038146973</v>
      </c>
      <c r="E3857" s="1">
        <v>20.70000076293945</v>
      </c>
      <c r="F3857" s="1">
        <v>19.10000038146973</v>
      </c>
      <c r="G3857" s="1">
        <v>15.19999980926514</v>
      </c>
      <c r="H3857">
        <f>IF(D3857&lt;&gt;"",MAX('DDD Model Calculations'!$D$20-'Weather Data'!D3857,0),MAX('DDD Model Calculations'!$D$20-AVERAGE('Weather Data'!D3856,'Weather Data'!D3858),0))</f>
        <v>0</v>
      </c>
      <c r="I3857">
        <f>IF(E3857&lt;&gt;"",MAX('DDD Model Calculations'!$D$20-'Weather Data'!E3857,0),MAX('DDD Model Calculations'!$D$20-AVERAGE('Weather Data'!E3856,'Weather Data'!E3858),0))</f>
        <v>0</v>
      </c>
      <c r="J3857">
        <f>IF(F3857&lt;&gt;"",MAX('DDD Model Calculations'!$D$20-'Weather Data'!F3857,0),MAX('DDD Model Calculations'!$D$20-AVERAGE('Weather Data'!F3856,'Weather Data'!F3858),0))</f>
        <v>0</v>
      </c>
      <c r="K3857">
        <f>IF(G3857&lt;&gt;"",MAX('DDD Model Calculations'!$D$20-'Weather Data'!G3857,0),MAX('DDD Model Calculations'!$D$20-AVERAGE('Weather Data'!G3856,'Weather Data'!G3858),0))</f>
        <v>2.8000001907348597</v>
      </c>
      <c r="L3857" s="2">
        <f t="shared" si="300"/>
        <v>45495</v>
      </c>
      <c r="M3857">
        <f t="shared" si="301"/>
        <v>38225.200000762939</v>
      </c>
      <c r="N3857">
        <f t="shared" si="302"/>
        <v>40108.29998921603</v>
      </c>
      <c r="O3857">
        <f t="shared" si="303"/>
        <v>46328.500010162592</v>
      </c>
      <c r="P3857">
        <f t="shared" si="304"/>
        <v>57586.45000821352</v>
      </c>
    </row>
    <row r="3858" spans="1:16" x14ac:dyDescent="0.4">
      <c r="A3858" s="1">
        <v>2024</v>
      </c>
      <c r="B3858" s="1">
        <v>7</v>
      </c>
      <c r="C3858" s="1">
        <v>23</v>
      </c>
      <c r="D3858" s="1">
        <v>23.5</v>
      </c>
      <c r="E3858" s="1">
        <v>21</v>
      </c>
      <c r="F3858" s="1">
        <v>22.10000038146973</v>
      </c>
      <c r="G3858" s="1">
        <v>16.79999923706055</v>
      </c>
      <c r="H3858">
        <f>IF(D3858&lt;&gt;"",MAX('DDD Model Calculations'!$D$20-'Weather Data'!D3858,0),MAX('DDD Model Calculations'!$D$20-AVERAGE('Weather Data'!D3857,'Weather Data'!D3859),0))</f>
        <v>0</v>
      </c>
      <c r="I3858">
        <f>IF(E3858&lt;&gt;"",MAX('DDD Model Calculations'!$D$20-'Weather Data'!E3858,0),MAX('DDD Model Calculations'!$D$20-AVERAGE('Weather Data'!E3857,'Weather Data'!E3859),0))</f>
        <v>0</v>
      </c>
      <c r="J3858">
        <f>IF(F3858&lt;&gt;"",MAX('DDD Model Calculations'!$D$20-'Weather Data'!F3858,0),MAX('DDD Model Calculations'!$D$20-AVERAGE('Weather Data'!F3857,'Weather Data'!F3859),0))</f>
        <v>0</v>
      </c>
      <c r="K3858">
        <f>IF(G3858&lt;&gt;"",MAX('DDD Model Calculations'!$D$20-'Weather Data'!G3858,0),MAX('DDD Model Calculations'!$D$20-AVERAGE('Weather Data'!G3857,'Weather Data'!G3859),0))</f>
        <v>1.2000007629394496</v>
      </c>
      <c r="L3858" s="2">
        <f t="shared" si="300"/>
        <v>45496</v>
      </c>
      <c r="M3858">
        <f t="shared" si="301"/>
        <v>38225.200000762939</v>
      </c>
      <c r="N3858">
        <f t="shared" si="302"/>
        <v>40108.29998921603</v>
      </c>
      <c r="O3858">
        <f t="shared" si="303"/>
        <v>46328.500010162592</v>
      </c>
      <c r="P3858">
        <f t="shared" si="304"/>
        <v>57587.65000897646</v>
      </c>
    </row>
    <row r="3859" spans="1:16" x14ac:dyDescent="0.4">
      <c r="A3859" s="1">
        <v>2024</v>
      </c>
      <c r="B3859" s="1">
        <v>7</v>
      </c>
      <c r="C3859" s="1">
        <v>24</v>
      </c>
      <c r="D3859" s="1">
        <v>21.60000038146973</v>
      </c>
      <c r="E3859" s="1">
        <v>19.89999961853027</v>
      </c>
      <c r="F3859" s="1">
        <v>21.29999923706055</v>
      </c>
      <c r="G3859" s="1">
        <v>15.69999980926514</v>
      </c>
      <c r="H3859">
        <f>IF(D3859&lt;&gt;"",MAX('DDD Model Calculations'!$D$20-'Weather Data'!D3859,0),MAX('DDD Model Calculations'!$D$20-AVERAGE('Weather Data'!D3858,'Weather Data'!D3860),0))</f>
        <v>0</v>
      </c>
      <c r="I3859">
        <f>IF(E3859&lt;&gt;"",MAX('DDD Model Calculations'!$D$20-'Weather Data'!E3859,0),MAX('DDD Model Calculations'!$D$20-AVERAGE('Weather Data'!E3858,'Weather Data'!E3860),0))</f>
        <v>0</v>
      </c>
      <c r="J3859">
        <f>IF(F3859&lt;&gt;"",MAX('DDD Model Calculations'!$D$20-'Weather Data'!F3859,0),MAX('DDD Model Calculations'!$D$20-AVERAGE('Weather Data'!F3858,'Weather Data'!F3860),0))</f>
        <v>0</v>
      </c>
      <c r="K3859">
        <f>IF(G3859&lt;&gt;"",MAX('DDD Model Calculations'!$D$20-'Weather Data'!G3859,0),MAX('DDD Model Calculations'!$D$20-AVERAGE('Weather Data'!G3858,'Weather Data'!G3860),0))</f>
        <v>2.3000001907348597</v>
      </c>
      <c r="L3859" s="2">
        <f t="shared" si="300"/>
        <v>45497</v>
      </c>
      <c r="M3859">
        <f t="shared" si="301"/>
        <v>38225.200000762939</v>
      </c>
      <c r="N3859">
        <f t="shared" si="302"/>
        <v>40108.29998921603</v>
      </c>
      <c r="O3859">
        <f t="shared" si="303"/>
        <v>46328.500010162592</v>
      </c>
      <c r="P3859">
        <f t="shared" si="304"/>
        <v>57589.950009167194</v>
      </c>
    </row>
    <row r="3860" spans="1:16" x14ac:dyDescent="0.4">
      <c r="A3860" s="1">
        <v>2024</v>
      </c>
      <c r="B3860" s="1">
        <v>7</v>
      </c>
      <c r="C3860" s="1">
        <v>25</v>
      </c>
      <c r="D3860" s="1">
        <v>20.29999923706055</v>
      </c>
      <c r="E3860" s="1">
        <v>18.5</v>
      </c>
      <c r="F3860" s="1">
        <v>18.39999961853027</v>
      </c>
      <c r="G3860" s="1">
        <v>17.5</v>
      </c>
      <c r="H3860">
        <f>IF(D3860&lt;&gt;"",MAX('DDD Model Calculations'!$D$20-'Weather Data'!D3860,0),MAX('DDD Model Calculations'!$D$20-AVERAGE('Weather Data'!D3859,'Weather Data'!D3861),0))</f>
        <v>0</v>
      </c>
      <c r="I3860">
        <f>IF(E3860&lt;&gt;"",MAX('DDD Model Calculations'!$D$20-'Weather Data'!E3860,0),MAX('DDD Model Calculations'!$D$20-AVERAGE('Weather Data'!E3859,'Weather Data'!E3861),0))</f>
        <v>0</v>
      </c>
      <c r="J3860">
        <f>IF(F3860&lt;&gt;"",MAX('DDD Model Calculations'!$D$20-'Weather Data'!F3860,0),MAX('DDD Model Calculations'!$D$20-AVERAGE('Weather Data'!F3859,'Weather Data'!F3861),0))</f>
        <v>0</v>
      </c>
      <c r="K3860">
        <f>IF(G3860&lt;&gt;"",MAX('DDD Model Calculations'!$D$20-'Weather Data'!G3860,0),MAX('DDD Model Calculations'!$D$20-AVERAGE('Weather Data'!G3859,'Weather Data'!G3861),0))</f>
        <v>0.5</v>
      </c>
      <c r="L3860" s="2">
        <f t="shared" si="300"/>
        <v>45498</v>
      </c>
      <c r="M3860">
        <f t="shared" si="301"/>
        <v>38225.200000762939</v>
      </c>
      <c r="N3860">
        <f t="shared" si="302"/>
        <v>40108.29998921603</v>
      </c>
      <c r="O3860">
        <f t="shared" si="303"/>
        <v>46328.500010162592</v>
      </c>
      <c r="P3860">
        <f t="shared" si="304"/>
        <v>57590.450009167194</v>
      </c>
    </row>
    <row r="3861" spans="1:16" x14ac:dyDescent="0.4">
      <c r="A3861" s="1">
        <v>2024</v>
      </c>
      <c r="B3861" s="1">
        <v>7</v>
      </c>
      <c r="C3861" s="1">
        <v>26</v>
      </c>
      <c r="D3861" s="1">
        <v>20.5</v>
      </c>
      <c r="E3861" s="1">
        <v>18.29999923706055</v>
      </c>
      <c r="F3861" s="1">
        <v>20.39999961853027</v>
      </c>
      <c r="G3861" s="1">
        <v>17.89999961853027</v>
      </c>
      <c r="H3861">
        <f>IF(D3861&lt;&gt;"",MAX('DDD Model Calculations'!$D$20-'Weather Data'!D3861,0),MAX('DDD Model Calculations'!$D$20-AVERAGE('Weather Data'!D3860,'Weather Data'!D3862),0))</f>
        <v>0</v>
      </c>
      <c r="I3861">
        <f>IF(E3861&lt;&gt;"",MAX('DDD Model Calculations'!$D$20-'Weather Data'!E3861,0),MAX('DDD Model Calculations'!$D$20-AVERAGE('Weather Data'!E3860,'Weather Data'!E3862),0))</f>
        <v>0</v>
      </c>
      <c r="J3861">
        <f>IF(F3861&lt;&gt;"",MAX('DDD Model Calculations'!$D$20-'Weather Data'!F3861,0),MAX('DDD Model Calculations'!$D$20-AVERAGE('Weather Data'!F3860,'Weather Data'!F3862),0))</f>
        <v>0</v>
      </c>
      <c r="K3861">
        <f>IF(G3861&lt;&gt;"",MAX('DDD Model Calculations'!$D$20-'Weather Data'!G3861,0),MAX('DDD Model Calculations'!$D$20-AVERAGE('Weather Data'!G3860,'Weather Data'!G3862),0))</f>
        <v>0.10000038146973012</v>
      </c>
      <c r="L3861" s="2">
        <f t="shared" si="300"/>
        <v>45499</v>
      </c>
      <c r="M3861">
        <f t="shared" si="301"/>
        <v>38225.200000762939</v>
      </c>
      <c r="N3861">
        <f t="shared" si="302"/>
        <v>40108.29998921603</v>
      </c>
      <c r="O3861">
        <f t="shared" si="303"/>
        <v>46328.500010162592</v>
      </c>
      <c r="P3861">
        <f t="shared" si="304"/>
        <v>57590.550009548664</v>
      </c>
    </row>
    <row r="3862" spans="1:16" x14ac:dyDescent="0.4">
      <c r="A3862" s="1">
        <v>2024</v>
      </c>
      <c r="B3862" s="1">
        <v>7</v>
      </c>
      <c r="C3862" s="1">
        <v>27</v>
      </c>
      <c r="D3862" s="1">
        <v>21.5</v>
      </c>
      <c r="E3862" s="1">
        <v>19.5</v>
      </c>
      <c r="F3862" s="1">
        <v>21.39999961853027</v>
      </c>
      <c r="G3862" s="1">
        <v>22</v>
      </c>
      <c r="H3862">
        <f>IF(D3862&lt;&gt;"",MAX('DDD Model Calculations'!$D$20-'Weather Data'!D3862,0),MAX('DDD Model Calculations'!$D$20-AVERAGE('Weather Data'!D3861,'Weather Data'!D3863),0))</f>
        <v>0</v>
      </c>
      <c r="I3862">
        <f>IF(E3862&lt;&gt;"",MAX('DDD Model Calculations'!$D$20-'Weather Data'!E3862,0),MAX('DDD Model Calculations'!$D$20-AVERAGE('Weather Data'!E3861,'Weather Data'!E3863),0))</f>
        <v>0</v>
      </c>
      <c r="J3862">
        <f>IF(F3862&lt;&gt;"",MAX('DDD Model Calculations'!$D$20-'Weather Data'!F3862,0),MAX('DDD Model Calculations'!$D$20-AVERAGE('Weather Data'!F3861,'Weather Data'!F3863),0))</f>
        <v>0</v>
      </c>
      <c r="K3862">
        <f>IF(G3862&lt;&gt;"",MAX('DDD Model Calculations'!$D$20-'Weather Data'!G3862,0),MAX('DDD Model Calculations'!$D$20-AVERAGE('Weather Data'!G3861,'Weather Data'!G3863),0))</f>
        <v>0</v>
      </c>
      <c r="L3862" s="2">
        <f t="shared" si="300"/>
        <v>45500</v>
      </c>
      <c r="M3862">
        <f t="shared" si="301"/>
        <v>38225.200000762939</v>
      </c>
      <c r="N3862">
        <f t="shared" si="302"/>
        <v>40108.29998921603</v>
      </c>
      <c r="O3862">
        <f t="shared" si="303"/>
        <v>46328.500010162592</v>
      </c>
      <c r="P3862">
        <f t="shared" si="304"/>
        <v>57590.550009548664</v>
      </c>
    </row>
    <row r="3863" spans="1:16" x14ac:dyDescent="0.4">
      <c r="A3863" s="1">
        <v>2024</v>
      </c>
      <c r="B3863" s="1">
        <v>7</v>
      </c>
      <c r="C3863" s="1">
        <v>28</v>
      </c>
      <c r="D3863" s="1">
        <v>22.89999961853027</v>
      </c>
      <c r="E3863" s="1">
        <v>21.39999961853027</v>
      </c>
      <c r="F3863" s="1">
        <v>22.10000038146973</v>
      </c>
      <c r="G3863" s="1">
        <v>24.5</v>
      </c>
      <c r="H3863">
        <f>IF(D3863&lt;&gt;"",MAX('DDD Model Calculations'!$D$20-'Weather Data'!D3863,0),MAX('DDD Model Calculations'!$D$20-AVERAGE('Weather Data'!D3862,'Weather Data'!D3864),0))</f>
        <v>0</v>
      </c>
      <c r="I3863">
        <f>IF(E3863&lt;&gt;"",MAX('DDD Model Calculations'!$D$20-'Weather Data'!E3863,0),MAX('DDD Model Calculations'!$D$20-AVERAGE('Weather Data'!E3862,'Weather Data'!E3864),0))</f>
        <v>0</v>
      </c>
      <c r="J3863">
        <f>IF(F3863&lt;&gt;"",MAX('DDD Model Calculations'!$D$20-'Weather Data'!F3863,0),MAX('DDD Model Calculations'!$D$20-AVERAGE('Weather Data'!F3862,'Weather Data'!F3864),0))</f>
        <v>0</v>
      </c>
      <c r="K3863">
        <f>IF(G3863&lt;&gt;"",MAX('DDD Model Calculations'!$D$20-'Weather Data'!G3863,0),MAX('DDD Model Calculations'!$D$20-AVERAGE('Weather Data'!G3862,'Weather Data'!G3864),0))</f>
        <v>0</v>
      </c>
      <c r="L3863" s="2">
        <f t="shared" si="300"/>
        <v>45501</v>
      </c>
      <c r="M3863">
        <f t="shared" si="301"/>
        <v>38225.200000762939</v>
      </c>
      <c r="N3863">
        <f t="shared" si="302"/>
        <v>40108.29998921603</v>
      </c>
      <c r="O3863">
        <f t="shared" si="303"/>
        <v>46328.500010162592</v>
      </c>
      <c r="P3863">
        <f t="shared" si="304"/>
        <v>57590.550009548664</v>
      </c>
    </row>
    <row r="3864" spans="1:16" x14ac:dyDescent="0.4">
      <c r="A3864" s="1">
        <v>2024</v>
      </c>
      <c r="B3864" s="1">
        <v>7</v>
      </c>
      <c r="C3864" s="1">
        <v>29</v>
      </c>
      <c r="D3864" s="1">
        <v>23.70000076293945</v>
      </c>
      <c r="E3864" s="1">
        <v>21.70000076293945</v>
      </c>
      <c r="F3864" s="1">
        <v>20.79999923706055</v>
      </c>
      <c r="G3864" s="1">
        <v>21.39999961853027</v>
      </c>
      <c r="H3864">
        <f>IF(D3864&lt;&gt;"",MAX('DDD Model Calculations'!$D$20-'Weather Data'!D3864,0),MAX('DDD Model Calculations'!$D$20-AVERAGE('Weather Data'!D3863,'Weather Data'!D3865),0))</f>
        <v>0</v>
      </c>
      <c r="I3864">
        <f>IF(E3864&lt;&gt;"",MAX('DDD Model Calculations'!$D$20-'Weather Data'!E3864,0),MAX('DDD Model Calculations'!$D$20-AVERAGE('Weather Data'!E3863,'Weather Data'!E3865),0))</f>
        <v>0</v>
      </c>
      <c r="J3864">
        <f>IF(F3864&lt;&gt;"",MAX('DDD Model Calculations'!$D$20-'Weather Data'!F3864,0),MAX('DDD Model Calculations'!$D$20-AVERAGE('Weather Data'!F3863,'Weather Data'!F3865),0))</f>
        <v>0</v>
      </c>
      <c r="K3864">
        <f>IF(G3864&lt;&gt;"",MAX('DDD Model Calculations'!$D$20-'Weather Data'!G3864,0),MAX('DDD Model Calculations'!$D$20-AVERAGE('Weather Data'!G3863,'Weather Data'!G3865),0))</f>
        <v>0</v>
      </c>
      <c r="L3864" s="2">
        <f t="shared" si="300"/>
        <v>45502</v>
      </c>
      <c r="M3864">
        <f t="shared" si="301"/>
        <v>38225.200000762939</v>
      </c>
      <c r="N3864">
        <f t="shared" si="302"/>
        <v>40108.29998921603</v>
      </c>
      <c r="O3864">
        <f t="shared" si="303"/>
        <v>46328.500010162592</v>
      </c>
      <c r="P3864">
        <f t="shared" si="304"/>
        <v>57590.550009548664</v>
      </c>
    </row>
    <row r="3865" spans="1:16" x14ac:dyDescent="0.4">
      <c r="A3865" s="1">
        <v>2024</v>
      </c>
      <c r="B3865" s="1">
        <v>7</v>
      </c>
      <c r="C3865" s="1">
        <v>30</v>
      </c>
      <c r="D3865" s="1">
        <v>25.89999961853027</v>
      </c>
      <c r="E3865" s="1">
        <v>24.29999923706055</v>
      </c>
      <c r="F3865" s="1">
        <v>22.29999923706055</v>
      </c>
      <c r="G3865" s="1">
        <v>22.89999961853027</v>
      </c>
      <c r="H3865">
        <f>IF(D3865&lt;&gt;"",MAX('DDD Model Calculations'!$D$20-'Weather Data'!D3865,0),MAX('DDD Model Calculations'!$D$20-AVERAGE('Weather Data'!D3864,'Weather Data'!D3866),0))</f>
        <v>0</v>
      </c>
      <c r="I3865">
        <f>IF(E3865&lt;&gt;"",MAX('DDD Model Calculations'!$D$20-'Weather Data'!E3865,0),MAX('DDD Model Calculations'!$D$20-AVERAGE('Weather Data'!E3864,'Weather Data'!E3866),0))</f>
        <v>0</v>
      </c>
      <c r="J3865">
        <f>IF(F3865&lt;&gt;"",MAX('DDD Model Calculations'!$D$20-'Weather Data'!F3865,0),MAX('DDD Model Calculations'!$D$20-AVERAGE('Weather Data'!F3864,'Weather Data'!F3866),0))</f>
        <v>0</v>
      </c>
      <c r="K3865">
        <f>IF(G3865&lt;&gt;"",MAX('DDD Model Calculations'!$D$20-'Weather Data'!G3865,0),MAX('DDD Model Calculations'!$D$20-AVERAGE('Weather Data'!G3864,'Weather Data'!G3866),0))</f>
        <v>0</v>
      </c>
      <c r="L3865" s="2">
        <f t="shared" si="300"/>
        <v>45503</v>
      </c>
      <c r="M3865">
        <f t="shared" si="301"/>
        <v>38225.200000762939</v>
      </c>
      <c r="N3865">
        <f t="shared" si="302"/>
        <v>40108.29998921603</v>
      </c>
      <c r="O3865">
        <f t="shared" si="303"/>
        <v>46328.500010162592</v>
      </c>
      <c r="P3865">
        <f t="shared" si="304"/>
        <v>57590.550009548664</v>
      </c>
    </row>
    <row r="3866" spans="1:16" x14ac:dyDescent="0.4">
      <c r="A3866" s="1">
        <v>2024</v>
      </c>
      <c r="B3866" s="1">
        <v>7</v>
      </c>
      <c r="C3866" s="1">
        <v>31</v>
      </c>
      <c r="D3866" s="1">
        <v>26.70000076293945</v>
      </c>
      <c r="E3866" s="1">
        <v>25.20000076293945</v>
      </c>
      <c r="F3866" s="1">
        <v>24.70000076293945</v>
      </c>
      <c r="G3866" s="1">
        <v>23.10000038146973</v>
      </c>
      <c r="H3866">
        <f>IF(D3866&lt;&gt;"",MAX('DDD Model Calculations'!$D$20-'Weather Data'!D3866,0),MAX('DDD Model Calculations'!$D$20-AVERAGE('Weather Data'!D3865,'Weather Data'!D3867),0))</f>
        <v>0</v>
      </c>
      <c r="I3866">
        <f>IF(E3866&lt;&gt;"",MAX('DDD Model Calculations'!$D$20-'Weather Data'!E3866,0),MAX('DDD Model Calculations'!$D$20-AVERAGE('Weather Data'!E3865,'Weather Data'!E3867),0))</f>
        <v>0</v>
      </c>
      <c r="J3866">
        <f>IF(F3866&lt;&gt;"",MAX('DDD Model Calculations'!$D$20-'Weather Data'!F3866,0),MAX('DDD Model Calculations'!$D$20-AVERAGE('Weather Data'!F3865,'Weather Data'!F3867),0))</f>
        <v>0</v>
      </c>
      <c r="K3866">
        <f>IF(G3866&lt;&gt;"",MAX('DDD Model Calculations'!$D$20-'Weather Data'!G3866,0),MAX('DDD Model Calculations'!$D$20-AVERAGE('Weather Data'!G3865,'Weather Data'!G3867),0))</f>
        <v>0</v>
      </c>
      <c r="L3866" s="2">
        <f t="shared" si="300"/>
        <v>45504</v>
      </c>
      <c r="M3866">
        <f t="shared" si="301"/>
        <v>38225.200000762939</v>
      </c>
      <c r="N3866">
        <f t="shared" si="302"/>
        <v>40108.29998921603</v>
      </c>
      <c r="O3866">
        <f t="shared" si="303"/>
        <v>46328.500010162592</v>
      </c>
      <c r="P3866">
        <f t="shared" si="304"/>
        <v>57590.550009548664</v>
      </c>
    </row>
    <row r="3867" spans="1:16" x14ac:dyDescent="0.4">
      <c r="A3867" s="1">
        <v>2024</v>
      </c>
      <c r="B3867" s="1">
        <v>8</v>
      </c>
      <c r="C3867" s="1">
        <v>1</v>
      </c>
      <c r="D3867" s="1">
        <v>25.39999961853027</v>
      </c>
      <c r="E3867" s="1">
        <v>25.29999923706055</v>
      </c>
      <c r="F3867" s="1">
        <v>26</v>
      </c>
      <c r="G3867" s="1">
        <v>23.89999961853027</v>
      </c>
      <c r="H3867">
        <f>IF(D3867&lt;&gt;"",MAX('DDD Model Calculations'!$D$20-'Weather Data'!D3867,0),MAX('DDD Model Calculations'!$D$20-AVERAGE('Weather Data'!D3866,'Weather Data'!D3868),0))</f>
        <v>0</v>
      </c>
      <c r="I3867">
        <f>IF(E3867&lt;&gt;"",MAX('DDD Model Calculations'!$D$20-'Weather Data'!E3867,0),MAX('DDD Model Calculations'!$D$20-AVERAGE('Weather Data'!E3866,'Weather Data'!E3868),0))</f>
        <v>0</v>
      </c>
      <c r="J3867">
        <f>IF(F3867&lt;&gt;"",MAX('DDD Model Calculations'!$D$20-'Weather Data'!F3867,0),MAX('DDD Model Calculations'!$D$20-AVERAGE('Weather Data'!F3866,'Weather Data'!F3868),0))</f>
        <v>0</v>
      </c>
      <c r="K3867">
        <f>IF(G3867&lt;&gt;"",MAX('DDD Model Calculations'!$D$20-'Weather Data'!G3867,0),MAX('DDD Model Calculations'!$D$20-AVERAGE('Weather Data'!G3866,'Weather Data'!G3868),0))</f>
        <v>0</v>
      </c>
      <c r="L3867" s="2">
        <f t="shared" si="300"/>
        <v>45505</v>
      </c>
      <c r="M3867">
        <f t="shared" si="301"/>
        <v>38225.200000762939</v>
      </c>
      <c r="N3867">
        <f t="shared" si="302"/>
        <v>40108.29998921603</v>
      </c>
      <c r="O3867">
        <f t="shared" si="303"/>
        <v>46328.500010162592</v>
      </c>
      <c r="P3867">
        <f t="shared" si="304"/>
        <v>57590.550009548664</v>
      </c>
    </row>
    <row r="3868" spans="1:16" x14ac:dyDescent="0.4">
      <c r="A3868" s="1">
        <v>2024</v>
      </c>
      <c r="B3868" s="1">
        <v>8</v>
      </c>
      <c r="C3868" s="1">
        <v>2</v>
      </c>
      <c r="D3868" s="1">
        <v>25.79999923706055</v>
      </c>
      <c r="E3868" s="1">
        <v>23.29999923706055</v>
      </c>
      <c r="F3868" s="1">
        <v>25.10000038146973</v>
      </c>
      <c r="G3868" s="1">
        <v>23</v>
      </c>
      <c r="H3868">
        <f>IF(D3868&lt;&gt;"",MAX('DDD Model Calculations'!$D$20-'Weather Data'!D3868,0),MAX('DDD Model Calculations'!$D$20-AVERAGE('Weather Data'!D3867,'Weather Data'!D3869),0))</f>
        <v>0</v>
      </c>
      <c r="I3868">
        <f>IF(E3868&lt;&gt;"",MAX('DDD Model Calculations'!$D$20-'Weather Data'!E3868,0),MAX('DDD Model Calculations'!$D$20-AVERAGE('Weather Data'!E3867,'Weather Data'!E3869),0))</f>
        <v>0</v>
      </c>
      <c r="J3868">
        <f>IF(F3868&lt;&gt;"",MAX('DDD Model Calculations'!$D$20-'Weather Data'!F3868,0),MAX('DDD Model Calculations'!$D$20-AVERAGE('Weather Data'!F3867,'Weather Data'!F3869),0))</f>
        <v>0</v>
      </c>
      <c r="K3868">
        <f>IF(G3868&lt;&gt;"",MAX('DDD Model Calculations'!$D$20-'Weather Data'!G3868,0),MAX('DDD Model Calculations'!$D$20-AVERAGE('Weather Data'!G3867,'Weather Data'!G3869),0))</f>
        <v>0</v>
      </c>
      <c r="L3868" s="2">
        <f t="shared" si="300"/>
        <v>45506</v>
      </c>
      <c r="M3868">
        <f t="shared" si="301"/>
        <v>38225.200000762939</v>
      </c>
      <c r="N3868">
        <f t="shared" si="302"/>
        <v>40108.29998921603</v>
      </c>
      <c r="O3868">
        <f t="shared" si="303"/>
        <v>46328.500010162592</v>
      </c>
      <c r="P3868">
        <f t="shared" si="304"/>
        <v>57590.550009548664</v>
      </c>
    </row>
    <row r="3869" spans="1:16" x14ac:dyDescent="0.4">
      <c r="A3869" s="1">
        <v>2024</v>
      </c>
      <c r="B3869" s="1">
        <v>8</v>
      </c>
      <c r="C3869" s="1">
        <v>3</v>
      </c>
      <c r="D3869" s="1">
        <v>25.10000038146973</v>
      </c>
      <c r="E3869" s="1">
        <v>23.10000038146973</v>
      </c>
      <c r="F3869" s="1">
        <v>25.5</v>
      </c>
      <c r="G3869" s="1">
        <v>18.60000038146973</v>
      </c>
      <c r="H3869">
        <f>IF(D3869&lt;&gt;"",MAX('DDD Model Calculations'!$D$20-'Weather Data'!D3869,0),MAX('DDD Model Calculations'!$D$20-AVERAGE('Weather Data'!D3868,'Weather Data'!D3870),0))</f>
        <v>0</v>
      </c>
      <c r="I3869">
        <f>IF(E3869&lt;&gt;"",MAX('DDD Model Calculations'!$D$20-'Weather Data'!E3869,0),MAX('DDD Model Calculations'!$D$20-AVERAGE('Weather Data'!E3868,'Weather Data'!E3870),0))</f>
        <v>0</v>
      </c>
      <c r="J3869">
        <f>IF(F3869&lt;&gt;"",MAX('DDD Model Calculations'!$D$20-'Weather Data'!F3869,0),MAX('DDD Model Calculations'!$D$20-AVERAGE('Weather Data'!F3868,'Weather Data'!F3870),0))</f>
        <v>0</v>
      </c>
      <c r="K3869">
        <f>IF(G3869&lt;&gt;"",MAX('DDD Model Calculations'!$D$20-'Weather Data'!G3869,0),MAX('DDD Model Calculations'!$D$20-AVERAGE('Weather Data'!G3868,'Weather Data'!G3870),0))</f>
        <v>0</v>
      </c>
      <c r="L3869" s="2">
        <f t="shared" si="300"/>
        <v>45507</v>
      </c>
      <c r="M3869">
        <f t="shared" si="301"/>
        <v>38225.200000762939</v>
      </c>
      <c r="N3869">
        <f t="shared" si="302"/>
        <v>40108.29998921603</v>
      </c>
      <c r="O3869">
        <f t="shared" si="303"/>
        <v>46328.500010162592</v>
      </c>
      <c r="P3869">
        <f t="shared" si="304"/>
        <v>57590.550009548664</v>
      </c>
    </row>
    <row r="3870" spans="1:16" x14ac:dyDescent="0.4">
      <c r="A3870" s="1">
        <v>2024</v>
      </c>
      <c r="B3870" s="1">
        <v>8</v>
      </c>
      <c r="C3870" s="1">
        <v>4</v>
      </c>
      <c r="D3870" s="1">
        <v>23.79999923706055</v>
      </c>
      <c r="E3870" s="1">
        <v>22.79999923706055</v>
      </c>
      <c r="F3870" s="1">
        <v>24.89999961853027</v>
      </c>
      <c r="G3870" s="1">
        <v>18.10000038146973</v>
      </c>
      <c r="H3870">
        <f>IF(D3870&lt;&gt;"",MAX('DDD Model Calculations'!$D$20-'Weather Data'!D3870,0),MAX('DDD Model Calculations'!$D$20-AVERAGE('Weather Data'!D3869,'Weather Data'!D3871),0))</f>
        <v>0</v>
      </c>
      <c r="I3870">
        <f>IF(E3870&lt;&gt;"",MAX('DDD Model Calculations'!$D$20-'Weather Data'!E3870,0),MAX('DDD Model Calculations'!$D$20-AVERAGE('Weather Data'!E3869,'Weather Data'!E3871),0))</f>
        <v>0</v>
      </c>
      <c r="J3870">
        <f>IF(F3870&lt;&gt;"",MAX('DDD Model Calculations'!$D$20-'Weather Data'!F3870,0),MAX('DDD Model Calculations'!$D$20-AVERAGE('Weather Data'!F3869,'Weather Data'!F3871),0))</f>
        <v>0</v>
      </c>
      <c r="K3870">
        <f>IF(G3870&lt;&gt;"",MAX('DDD Model Calculations'!$D$20-'Weather Data'!G3870,0),MAX('DDD Model Calculations'!$D$20-AVERAGE('Weather Data'!G3869,'Weather Data'!G3871),0))</f>
        <v>0</v>
      </c>
      <c r="L3870" s="2">
        <f t="shared" si="300"/>
        <v>45508</v>
      </c>
      <c r="M3870">
        <f t="shared" si="301"/>
        <v>38225.200000762939</v>
      </c>
      <c r="N3870">
        <f t="shared" si="302"/>
        <v>40108.29998921603</v>
      </c>
      <c r="O3870">
        <f t="shared" si="303"/>
        <v>46328.500010162592</v>
      </c>
      <c r="P3870">
        <f t="shared" si="304"/>
        <v>57590.550009548664</v>
      </c>
    </row>
    <row r="3871" spans="1:16" x14ac:dyDescent="0.4">
      <c r="A3871" s="1">
        <v>2024</v>
      </c>
      <c r="B3871" s="1">
        <v>8</v>
      </c>
      <c r="C3871" s="1">
        <v>5</v>
      </c>
      <c r="D3871" s="1">
        <v>23.20000076293945</v>
      </c>
      <c r="E3871" s="1">
        <v>22.60000038146973</v>
      </c>
      <c r="F3871" s="1">
        <v>16.10000038146973</v>
      </c>
      <c r="G3871" s="1">
        <v>16.79999923706055</v>
      </c>
      <c r="H3871">
        <f>IF(D3871&lt;&gt;"",MAX('DDD Model Calculations'!$D$20-'Weather Data'!D3871,0),MAX('DDD Model Calculations'!$D$20-AVERAGE('Weather Data'!D3870,'Weather Data'!D3872),0))</f>
        <v>0</v>
      </c>
      <c r="I3871">
        <f>IF(E3871&lt;&gt;"",MAX('DDD Model Calculations'!$D$20-'Weather Data'!E3871,0),MAX('DDD Model Calculations'!$D$20-AVERAGE('Weather Data'!E3870,'Weather Data'!E3872),0))</f>
        <v>0</v>
      </c>
      <c r="J3871">
        <f>IF(F3871&lt;&gt;"",MAX('DDD Model Calculations'!$D$20-'Weather Data'!F3871,0),MAX('DDD Model Calculations'!$D$20-AVERAGE('Weather Data'!F3870,'Weather Data'!F3872),0))</f>
        <v>1.8999996185302699</v>
      </c>
      <c r="K3871">
        <f>IF(G3871&lt;&gt;"",MAX('DDD Model Calculations'!$D$20-'Weather Data'!G3871,0),MAX('DDD Model Calculations'!$D$20-AVERAGE('Weather Data'!G3870,'Weather Data'!G3872),0))</f>
        <v>1.2000007629394496</v>
      </c>
      <c r="L3871" s="2">
        <f t="shared" si="300"/>
        <v>45509</v>
      </c>
      <c r="M3871">
        <f t="shared" si="301"/>
        <v>38225.200000762939</v>
      </c>
      <c r="N3871">
        <f t="shared" si="302"/>
        <v>40108.29998921603</v>
      </c>
      <c r="O3871">
        <f t="shared" si="303"/>
        <v>46330.400009781122</v>
      </c>
      <c r="P3871">
        <f t="shared" si="304"/>
        <v>57591.750010311604</v>
      </c>
    </row>
    <row r="3872" spans="1:16" x14ac:dyDescent="0.4">
      <c r="A3872" s="1">
        <v>2024</v>
      </c>
      <c r="B3872" s="1">
        <v>8</v>
      </c>
      <c r="C3872" s="1">
        <v>6</v>
      </c>
      <c r="D3872" s="1">
        <v>18.29999923706055</v>
      </c>
      <c r="E3872" s="1">
        <v>16.89999961853027</v>
      </c>
      <c r="F3872" s="1">
        <v>17.70000076293945</v>
      </c>
      <c r="G3872" s="1">
        <v>17.20000076293945</v>
      </c>
      <c r="H3872">
        <f>IF(D3872&lt;&gt;"",MAX('DDD Model Calculations'!$D$20-'Weather Data'!D3872,0),MAX('DDD Model Calculations'!$D$20-AVERAGE('Weather Data'!D3871,'Weather Data'!D3873),0))</f>
        <v>0</v>
      </c>
      <c r="I3872">
        <f>IF(E3872&lt;&gt;"",MAX('DDD Model Calculations'!$D$20-'Weather Data'!E3872,0),MAX('DDD Model Calculations'!$D$20-AVERAGE('Weather Data'!E3871,'Weather Data'!E3873),0))</f>
        <v>1.1000003814697301</v>
      </c>
      <c r="J3872">
        <f>IF(F3872&lt;&gt;"",MAX('DDD Model Calculations'!$D$20-'Weather Data'!F3872,0),MAX('DDD Model Calculations'!$D$20-AVERAGE('Weather Data'!F3871,'Weather Data'!F3873),0))</f>
        <v>0.29999923706055043</v>
      </c>
      <c r="K3872">
        <f>IF(G3872&lt;&gt;"",MAX('DDD Model Calculations'!$D$20-'Weather Data'!G3872,0),MAX('DDD Model Calculations'!$D$20-AVERAGE('Weather Data'!G3871,'Weather Data'!G3873),0))</f>
        <v>0.79999923706055043</v>
      </c>
      <c r="L3872" s="2">
        <f t="shared" si="300"/>
        <v>45510</v>
      </c>
      <c r="M3872">
        <f t="shared" si="301"/>
        <v>38225.200000762939</v>
      </c>
      <c r="N3872">
        <f t="shared" si="302"/>
        <v>40109.399989597499</v>
      </c>
      <c r="O3872">
        <f t="shared" si="303"/>
        <v>46330.700009018183</v>
      </c>
      <c r="P3872">
        <f t="shared" si="304"/>
        <v>57592.550009548664</v>
      </c>
    </row>
    <row r="3873" spans="1:16" x14ac:dyDescent="0.4">
      <c r="A3873" s="1">
        <v>2024</v>
      </c>
      <c r="B3873" s="1">
        <v>8</v>
      </c>
      <c r="C3873" s="1">
        <v>7</v>
      </c>
      <c r="D3873" s="1">
        <v>18.89999961853027</v>
      </c>
      <c r="E3873" s="1">
        <v>18.5</v>
      </c>
      <c r="F3873" s="1">
        <v>18.39999961853027</v>
      </c>
      <c r="G3873" s="1">
        <v>17.5</v>
      </c>
      <c r="H3873">
        <f>IF(D3873&lt;&gt;"",MAX('DDD Model Calculations'!$D$20-'Weather Data'!D3873,0),MAX('DDD Model Calculations'!$D$20-AVERAGE('Weather Data'!D3872,'Weather Data'!D3874),0))</f>
        <v>0</v>
      </c>
      <c r="I3873">
        <f>IF(E3873&lt;&gt;"",MAX('DDD Model Calculations'!$D$20-'Weather Data'!E3873,0),MAX('DDD Model Calculations'!$D$20-AVERAGE('Weather Data'!E3872,'Weather Data'!E3874),0))</f>
        <v>0</v>
      </c>
      <c r="J3873">
        <f>IF(F3873&lt;&gt;"",MAX('DDD Model Calculations'!$D$20-'Weather Data'!F3873,0),MAX('DDD Model Calculations'!$D$20-AVERAGE('Weather Data'!F3872,'Weather Data'!F3874),0))</f>
        <v>0</v>
      </c>
      <c r="K3873">
        <f>IF(G3873&lt;&gt;"",MAX('DDD Model Calculations'!$D$20-'Weather Data'!G3873,0),MAX('DDD Model Calculations'!$D$20-AVERAGE('Weather Data'!G3872,'Weather Data'!G3874),0))</f>
        <v>0.5</v>
      </c>
      <c r="L3873" s="2">
        <f t="shared" si="300"/>
        <v>45511</v>
      </c>
      <c r="M3873">
        <f t="shared" si="301"/>
        <v>38225.200000762939</v>
      </c>
      <c r="N3873">
        <f t="shared" si="302"/>
        <v>40109.399989597499</v>
      </c>
      <c r="O3873">
        <f t="shared" si="303"/>
        <v>46330.700009018183</v>
      </c>
      <c r="P3873">
        <f t="shared" si="304"/>
        <v>57593.050009548664</v>
      </c>
    </row>
    <row r="3874" spans="1:16" x14ac:dyDescent="0.4">
      <c r="A3874" s="1">
        <v>2024</v>
      </c>
      <c r="B3874" s="1">
        <v>8</v>
      </c>
      <c r="C3874" s="1">
        <v>8</v>
      </c>
      <c r="D3874" s="1">
        <v>21.5</v>
      </c>
      <c r="E3874" s="1">
        <v>19.5</v>
      </c>
      <c r="F3874" s="1">
        <v>18.79999923706055</v>
      </c>
      <c r="G3874" s="1">
        <v>17.79999923706055</v>
      </c>
      <c r="H3874">
        <f>IF(D3874&lt;&gt;"",MAX('DDD Model Calculations'!$D$20-'Weather Data'!D3874,0),MAX('DDD Model Calculations'!$D$20-AVERAGE('Weather Data'!D3873,'Weather Data'!D3875),0))</f>
        <v>0</v>
      </c>
      <c r="I3874">
        <f>IF(E3874&lt;&gt;"",MAX('DDD Model Calculations'!$D$20-'Weather Data'!E3874,0),MAX('DDD Model Calculations'!$D$20-AVERAGE('Weather Data'!E3873,'Weather Data'!E3875),0))</f>
        <v>0</v>
      </c>
      <c r="J3874">
        <f>IF(F3874&lt;&gt;"",MAX('DDD Model Calculations'!$D$20-'Weather Data'!F3874,0),MAX('DDD Model Calculations'!$D$20-AVERAGE('Weather Data'!F3873,'Weather Data'!F3875),0))</f>
        <v>0</v>
      </c>
      <c r="K3874">
        <f>IF(G3874&lt;&gt;"",MAX('DDD Model Calculations'!$D$20-'Weather Data'!G3874,0),MAX('DDD Model Calculations'!$D$20-AVERAGE('Weather Data'!G3873,'Weather Data'!G3875),0))</f>
        <v>0.20000076293944957</v>
      </c>
      <c r="L3874" s="2">
        <f t="shared" si="300"/>
        <v>45512</v>
      </c>
      <c r="M3874">
        <f t="shared" si="301"/>
        <v>38225.200000762939</v>
      </c>
      <c r="N3874">
        <f t="shared" si="302"/>
        <v>40109.399989597499</v>
      </c>
      <c r="O3874">
        <f t="shared" si="303"/>
        <v>46330.700009018183</v>
      </c>
      <c r="P3874">
        <f t="shared" si="304"/>
        <v>57593.250010311604</v>
      </c>
    </row>
    <row r="3875" spans="1:16" x14ac:dyDescent="0.4">
      <c r="A3875" s="1">
        <v>2024</v>
      </c>
      <c r="B3875" s="1">
        <v>8</v>
      </c>
      <c r="C3875" s="1">
        <v>9</v>
      </c>
      <c r="D3875" s="1">
        <v>21.70000076293945</v>
      </c>
      <c r="E3875" s="1">
        <v>20.39999961853027</v>
      </c>
      <c r="F3875" s="1">
        <v>19.60000038146973</v>
      </c>
      <c r="G3875" s="1">
        <v>14.5</v>
      </c>
      <c r="H3875">
        <f>IF(D3875&lt;&gt;"",MAX('DDD Model Calculations'!$D$20-'Weather Data'!D3875,0),MAX('DDD Model Calculations'!$D$20-AVERAGE('Weather Data'!D3874,'Weather Data'!D3876),0))</f>
        <v>0</v>
      </c>
      <c r="I3875">
        <f>IF(E3875&lt;&gt;"",MAX('DDD Model Calculations'!$D$20-'Weather Data'!E3875,0),MAX('DDD Model Calculations'!$D$20-AVERAGE('Weather Data'!E3874,'Weather Data'!E3876),0))</f>
        <v>0</v>
      </c>
      <c r="J3875">
        <f>IF(F3875&lt;&gt;"",MAX('DDD Model Calculations'!$D$20-'Weather Data'!F3875,0),MAX('DDD Model Calculations'!$D$20-AVERAGE('Weather Data'!F3874,'Weather Data'!F3876),0))</f>
        <v>0</v>
      </c>
      <c r="K3875">
        <f>IF(G3875&lt;&gt;"",MAX('DDD Model Calculations'!$D$20-'Weather Data'!G3875,0),MAX('DDD Model Calculations'!$D$20-AVERAGE('Weather Data'!G3874,'Weather Data'!G3876),0))</f>
        <v>3.5</v>
      </c>
      <c r="L3875" s="2">
        <f t="shared" si="300"/>
        <v>45513</v>
      </c>
      <c r="M3875">
        <f t="shared" si="301"/>
        <v>38225.200000762939</v>
      </c>
      <c r="N3875">
        <f t="shared" si="302"/>
        <v>40109.399989597499</v>
      </c>
      <c r="O3875">
        <f t="shared" si="303"/>
        <v>46330.700009018183</v>
      </c>
      <c r="P3875">
        <f t="shared" si="304"/>
        <v>57596.750010311604</v>
      </c>
    </row>
    <row r="3876" spans="1:16" x14ac:dyDescent="0.4">
      <c r="A3876" s="1">
        <v>2024</v>
      </c>
      <c r="B3876" s="1">
        <v>8</v>
      </c>
      <c r="C3876" s="1">
        <v>10</v>
      </c>
      <c r="D3876" s="1">
        <v>19</v>
      </c>
      <c r="E3876" s="1">
        <v>16.89999961853027</v>
      </c>
      <c r="F3876" s="1">
        <v>19.60000038146973</v>
      </c>
      <c r="G3876" s="1">
        <v>14.30000019073486</v>
      </c>
      <c r="H3876">
        <f>IF(D3876&lt;&gt;"",MAX('DDD Model Calculations'!$D$20-'Weather Data'!D3876,0),MAX('DDD Model Calculations'!$D$20-AVERAGE('Weather Data'!D3875,'Weather Data'!D3877),0))</f>
        <v>0</v>
      </c>
      <c r="I3876">
        <f>IF(E3876&lt;&gt;"",MAX('DDD Model Calculations'!$D$20-'Weather Data'!E3876,0),MAX('DDD Model Calculations'!$D$20-AVERAGE('Weather Data'!E3875,'Weather Data'!E3877),0))</f>
        <v>1.1000003814697301</v>
      </c>
      <c r="J3876">
        <f>IF(F3876&lt;&gt;"",MAX('DDD Model Calculations'!$D$20-'Weather Data'!F3876,0),MAX('DDD Model Calculations'!$D$20-AVERAGE('Weather Data'!F3875,'Weather Data'!F3877),0))</f>
        <v>0</v>
      </c>
      <c r="K3876">
        <f>IF(G3876&lt;&gt;"",MAX('DDD Model Calculations'!$D$20-'Weather Data'!G3876,0),MAX('DDD Model Calculations'!$D$20-AVERAGE('Weather Data'!G3875,'Weather Data'!G3877),0))</f>
        <v>3.6999998092651403</v>
      </c>
      <c r="L3876" s="2">
        <f t="shared" si="300"/>
        <v>45514</v>
      </c>
      <c r="M3876">
        <f t="shared" si="301"/>
        <v>38225.200000762939</v>
      </c>
      <c r="N3876">
        <f t="shared" si="302"/>
        <v>40110.499989978969</v>
      </c>
      <c r="O3876">
        <f t="shared" si="303"/>
        <v>46330.700009018183</v>
      </c>
      <c r="P3876">
        <f t="shared" si="304"/>
        <v>57600.450010120869</v>
      </c>
    </row>
    <row r="3877" spans="1:16" x14ac:dyDescent="0.4">
      <c r="A3877" s="1">
        <v>2024</v>
      </c>
      <c r="B3877" s="1">
        <v>8</v>
      </c>
      <c r="C3877" s="1">
        <v>11</v>
      </c>
      <c r="D3877" s="1">
        <v>18.10000038146973</v>
      </c>
      <c r="E3877" s="1">
        <v>17.5</v>
      </c>
      <c r="F3877" s="1">
        <v>17.29999923706055</v>
      </c>
      <c r="G3877" s="1">
        <v>18.10000038146973</v>
      </c>
      <c r="H3877">
        <f>IF(D3877&lt;&gt;"",MAX('DDD Model Calculations'!$D$20-'Weather Data'!D3877,0),MAX('DDD Model Calculations'!$D$20-AVERAGE('Weather Data'!D3876,'Weather Data'!D3878),0))</f>
        <v>0</v>
      </c>
      <c r="I3877">
        <f>IF(E3877&lt;&gt;"",MAX('DDD Model Calculations'!$D$20-'Weather Data'!E3877,0),MAX('DDD Model Calculations'!$D$20-AVERAGE('Weather Data'!E3876,'Weather Data'!E3878),0))</f>
        <v>0.5</v>
      </c>
      <c r="J3877">
        <f>IF(F3877&lt;&gt;"",MAX('DDD Model Calculations'!$D$20-'Weather Data'!F3877,0),MAX('DDD Model Calculations'!$D$20-AVERAGE('Weather Data'!F3876,'Weather Data'!F3878),0))</f>
        <v>0.70000076293944957</v>
      </c>
      <c r="K3877">
        <f>IF(G3877&lt;&gt;"",MAX('DDD Model Calculations'!$D$20-'Weather Data'!G3877,0),MAX('DDD Model Calculations'!$D$20-AVERAGE('Weather Data'!G3876,'Weather Data'!G3878),0))</f>
        <v>0</v>
      </c>
      <c r="L3877" s="2">
        <f t="shared" si="300"/>
        <v>45515</v>
      </c>
      <c r="M3877">
        <f t="shared" si="301"/>
        <v>38225.200000762939</v>
      </c>
      <c r="N3877">
        <f t="shared" si="302"/>
        <v>40110.999989978969</v>
      </c>
      <c r="O3877">
        <f t="shared" si="303"/>
        <v>46331.400009781122</v>
      </c>
      <c r="P3877">
        <f t="shared" si="304"/>
        <v>57600.450010120869</v>
      </c>
    </row>
    <row r="3878" spans="1:16" x14ac:dyDescent="0.4">
      <c r="A3878" s="1">
        <v>2024</v>
      </c>
      <c r="B3878" s="1">
        <v>8</v>
      </c>
      <c r="C3878" s="1">
        <v>12</v>
      </c>
      <c r="D3878" s="1">
        <v>19.20000076293945</v>
      </c>
      <c r="E3878" s="1">
        <v>17.79999923706055</v>
      </c>
      <c r="F3878" s="1">
        <v>17.39999961853027</v>
      </c>
      <c r="G3878" s="1">
        <v>19.39999961853027</v>
      </c>
      <c r="H3878">
        <f>IF(D3878&lt;&gt;"",MAX('DDD Model Calculations'!$D$20-'Weather Data'!D3878,0),MAX('DDD Model Calculations'!$D$20-AVERAGE('Weather Data'!D3877,'Weather Data'!D3879),0))</f>
        <v>0</v>
      </c>
      <c r="I3878">
        <f>IF(E3878&lt;&gt;"",MAX('DDD Model Calculations'!$D$20-'Weather Data'!E3878,0),MAX('DDD Model Calculations'!$D$20-AVERAGE('Weather Data'!E3877,'Weather Data'!E3879),0))</f>
        <v>0.20000076293944957</v>
      </c>
      <c r="J3878">
        <f>IF(F3878&lt;&gt;"",MAX('DDD Model Calculations'!$D$20-'Weather Data'!F3878,0),MAX('DDD Model Calculations'!$D$20-AVERAGE('Weather Data'!F3877,'Weather Data'!F3879),0))</f>
        <v>0.60000038146973012</v>
      </c>
      <c r="K3878">
        <f>IF(G3878&lt;&gt;"",MAX('DDD Model Calculations'!$D$20-'Weather Data'!G3878,0),MAX('DDD Model Calculations'!$D$20-AVERAGE('Weather Data'!G3877,'Weather Data'!G3879),0))</f>
        <v>0</v>
      </c>
      <c r="L3878" s="2">
        <f t="shared" si="300"/>
        <v>45516</v>
      </c>
      <c r="M3878">
        <f t="shared" si="301"/>
        <v>38225.200000762939</v>
      </c>
      <c r="N3878">
        <f t="shared" si="302"/>
        <v>40111.199990741909</v>
      </c>
      <c r="O3878">
        <f t="shared" si="303"/>
        <v>46332.000010162592</v>
      </c>
      <c r="P3878">
        <f t="shared" si="304"/>
        <v>57600.450010120869</v>
      </c>
    </row>
    <row r="3879" spans="1:16" x14ac:dyDescent="0.4">
      <c r="A3879" s="1">
        <v>2024</v>
      </c>
      <c r="B3879" s="1">
        <v>8</v>
      </c>
      <c r="C3879" s="1">
        <v>13</v>
      </c>
      <c r="D3879" s="1">
        <v>20.29999923706055</v>
      </c>
      <c r="E3879" s="1">
        <v>18.89999961853027</v>
      </c>
      <c r="F3879" s="1">
        <v>20.10000038146973</v>
      </c>
      <c r="G3879" s="1">
        <v>21.29999923706055</v>
      </c>
      <c r="H3879">
        <f>IF(D3879&lt;&gt;"",MAX('DDD Model Calculations'!$D$20-'Weather Data'!D3879,0),MAX('DDD Model Calculations'!$D$20-AVERAGE('Weather Data'!D3878,'Weather Data'!D3880),0))</f>
        <v>0</v>
      </c>
      <c r="I3879">
        <f>IF(E3879&lt;&gt;"",MAX('DDD Model Calculations'!$D$20-'Weather Data'!E3879,0),MAX('DDD Model Calculations'!$D$20-AVERAGE('Weather Data'!E3878,'Weather Data'!E3880),0))</f>
        <v>0</v>
      </c>
      <c r="J3879">
        <f>IF(F3879&lt;&gt;"",MAX('DDD Model Calculations'!$D$20-'Weather Data'!F3879,0),MAX('DDD Model Calculations'!$D$20-AVERAGE('Weather Data'!F3878,'Weather Data'!F3880),0))</f>
        <v>0</v>
      </c>
      <c r="K3879">
        <f>IF(G3879&lt;&gt;"",MAX('DDD Model Calculations'!$D$20-'Weather Data'!G3879,0),MAX('DDD Model Calculations'!$D$20-AVERAGE('Weather Data'!G3878,'Weather Data'!G3880),0))</f>
        <v>0</v>
      </c>
      <c r="L3879" s="2">
        <f t="shared" si="300"/>
        <v>45517</v>
      </c>
      <c r="M3879">
        <f t="shared" si="301"/>
        <v>38225.200000762939</v>
      </c>
      <c r="N3879">
        <f t="shared" si="302"/>
        <v>40111.199990741909</v>
      </c>
      <c r="O3879">
        <f t="shared" si="303"/>
        <v>46332.000010162592</v>
      </c>
      <c r="P3879">
        <f t="shared" si="304"/>
        <v>57600.450010120869</v>
      </c>
    </row>
    <row r="3880" spans="1:16" x14ac:dyDescent="0.4">
      <c r="A3880" s="1">
        <v>2024</v>
      </c>
      <c r="B3880" s="1">
        <v>8</v>
      </c>
      <c r="C3880" s="1">
        <v>14</v>
      </c>
      <c r="D3880" s="1">
        <v>21.89999961853027</v>
      </c>
      <c r="E3880" s="1">
        <v>19.89999961853027</v>
      </c>
      <c r="F3880" s="1">
        <v>22.79999923706055</v>
      </c>
      <c r="G3880" s="1">
        <v>20.89999961853027</v>
      </c>
      <c r="H3880">
        <f>IF(D3880&lt;&gt;"",MAX('DDD Model Calculations'!$D$20-'Weather Data'!D3880,0),MAX('DDD Model Calculations'!$D$20-AVERAGE('Weather Data'!D3879,'Weather Data'!D3881),0))</f>
        <v>0</v>
      </c>
      <c r="I3880">
        <f>IF(E3880&lt;&gt;"",MAX('DDD Model Calculations'!$D$20-'Weather Data'!E3880,0),MAX('DDD Model Calculations'!$D$20-AVERAGE('Weather Data'!E3879,'Weather Data'!E3881),0))</f>
        <v>0</v>
      </c>
      <c r="J3880">
        <f>IF(F3880&lt;&gt;"",MAX('DDD Model Calculations'!$D$20-'Weather Data'!F3880,0),MAX('DDD Model Calculations'!$D$20-AVERAGE('Weather Data'!F3879,'Weather Data'!F3881),0))</f>
        <v>0</v>
      </c>
      <c r="K3880">
        <f>IF(G3880&lt;&gt;"",MAX('DDD Model Calculations'!$D$20-'Weather Data'!G3880,0),MAX('DDD Model Calculations'!$D$20-AVERAGE('Weather Data'!G3879,'Weather Data'!G3881),0))</f>
        <v>0</v>
      </c>
      <c r="L3880" s="2">
        <f t="shared" si="300"/>
        <v>45518</v>
      </c>
      <c r="M3880">
        <f t="shared" si="301"/>
        <v>38225.200000762939</v>
      </c>
      <c r="N3880">
        <f t="shared" si="302"/>
        <v>40111.199990741909</v>
      </c>
      <c r="O3880">
        <f t="shared" si="303"/>
        <v>46332.000010162592</v>
      </c>
      <c r="P3880">
        <f t="shared" si="304"/>
        <v>57600.450010120869</v>
      </c>
    </row>
    <row r="3881" spans="1:16" x14ac:dyDescent="0.4">
      <c r="A3881" s="1">
        <v>2024</v>
      </c>
      <c r="B3881" s="1">
        <v>8</v>
      </c>
      <c r="C3881" s="1">
        <v>15</v>
      </c>
      <c r="D3881" s="1">
        <v>22.39999961853027</v>
      </c>
      <c r="E3881" s="1">
        <v>20</v>
      </c>
      <c r="F3881" s="1">
        <v>23.70000076293945</v>
      </c>
      <c r="G3881" s="1">
        <v>21.10000038146973</v>
      </c>
      <c r="H3881">
        <f>IF(D3881&lt;&gt;"",MAX('DDD Model Calculations'!$D$20-'Weather Data'!D3881,0),MAX('DDD Model Calculations'!$D$20-AVERAGE('Weather Data'!D3880,'Weather Data'!D3882),0))</f>
        <v>0</v>
      </c>
      <c r="I3881">
        <f>IF(E3881&lt;&gt;"",MAX('DDD Model Calculations'!$D$20-'Weather Data'!E3881,0),MAX('DDD Model Calculations'!$D$20-AVERAGE('Weather Data'!E3880,'Weather Data'!E3882),0))</f>
        <v>0</v>
      </c>
      <c r="J3881">
        <f>IF(F3881&lt;&gt;"",MAX('DDD Model Calculations'!$D$20-'Weather Data'!F3881,0),MAX('DDD Model Calculations'!$D$20-AVERAGE('Weather Data'!F3880,'Weather Data'!F3882),0))</f>
        <v>0</v>
      </c>
      <c r="K3881">
        <f>IF(G3881&lt;&gt;"",MAX('DDD Model Calculations'!$D$20-'Weather Data'!G3881,0),MAX('DDD Model Calculations'!$D$20-AVERAGE('Weather Data'!G3880,'Weather Data'!G3882),0))</f>
        <v>0</v>
      </c>
      <c r="L3881" s="2">
        <f t="shared" si="300"/>
        <v>45519</v>
      </c>
      <c r="M3881">
        <f t="shared" si="301"/>
        <v>38225.200000762939</v>
      </c>
      <c r="N3881">
        <f t="shared" si="302"/>
        <v>40111.199990741909</v>
      </c>
      <c r="O3881">
        <f t="shared" si="303"/>
        <v>46332.000010162592</v>
      </c>
      <c r="P3881">
        <f t="shared" si="304"/>
        <v>57600.450010120869</v>
      </c>
    </row>
    <row r="3882" spans="1:16" x14ac:dyDescent="0.4">
      <c r="A3882" s="1">
        <v>2024</v>
      </c>
      <c r="B3882" s="1">
        <v>8</v>
      </c>
      <c r="C3882" s="1">
        <v>16</v>
      </c>
      <c r="D3882" s="1">
        <v>21.20000076293945</v>
      </c>
      <c r="E3882" s="1">
        <v>21.5</v>
      </c>
      <c r="F3882" s="1">
        <v>23.39999961853027</v>
      </c>
      <c r="G3882" s="1">
        <v>18.89999961853027</v>
      </c>
      <c r="H3882">
        <f>IF(D3882&lt;&gt;"",MAX('DDD Model Calculations'!$D$20-'Weather Data'!D3882,0),MAX('DDD Model Calculations'!$D$20-AVERAGE('Weather Data'!D3881,'Weather Data'!D3883),0))</f>
        <v>0</v>
      </c>
      <c r="I3882">
        <f>IF(E3882&lt;&gt;"",MAX('DDD Model Calculations'!$D$20-'Weather Data'!E3882,0),MAX('DDD Model Calculations'!$D$20-AVERAGE('Weather Data'!E3881,'Weather Data'!E3883),0))</f>
        <v>0</v>
      </c>
      <c r="J3882">
        <f>IF(F3882&lt;&gt;"",MAX('DDD Model Calculations'!$D$20-'Weather Data'!F3882,0),MAX('DDD Model Calculations'!$D$20-AVERAGE('Weather Data'!F3881,'Weather Data'!F3883),0))</f>
        <v>0</v>
      </c>
      <c r="K3882">
        <f>IF(G3882&lt;&gt;"",MAX('DDD Model Calculations'!$D$20-'Weather Data'!G3882,0),MAX('DDD Model Calculations'!$D$20-AVERAGE('Weather Data'!G3881,'Weather Data'!G3883),0))</f>
        <v>0</v>
      </c>
      <c r="L3882" s="2">
        <f t="shared" si="300"/>
        <v>45520</v>
      </c>
      <c r="M3882">
        <f t="shared" si="301"/>
        <v>38225.200000762939</v>
      </c>
      <c r="N3882">
        <f t="shared" si="302"/>
        <v>40111.199990741909</v>
      </c>
      <c r="O3882">
        <f t="shared" si="303"/>
        <v>46332.000010162592</v>
      </c>
      <c r="P3882">
        <f t="shared" si="304"/>
        <v>57600.450010120869</v>
      </c>
    </row>
    <row r="3883" spans="1:16" x14ac:dyDescent="0.4">
      <c r="A3883" s="1">
        <v>2024</v>
      </c>
      <c r="B3883" s="1">
        <v>8</v>
      </c>
      <c r="C3883" s="1">
        <v>17</v>
      </c>
      <c r="D3883" s="1">
        <v>22.29999923706055</v>
      </c>
      <c r="E3883" s="1">
        <v>23.10000038146973</v>
      </c>
      <c r="F3883" s="1">
        <v>22.10000038146973</v>
      </c>
      <c r="G3883" s="1">
        <v>20.20000076293945</v>
      </c>
      <c r="H3883">
        <f>IF(D3883&lt;&gt;"",MAX('DDD Model Calculations'!$D$20-'Weather Data'!D3883,0),MAX('DDD Model Calculations'!$D$20-AVERAGE('Weather Data'!D3882,'Weather Data'!D3884),0))</f>
        <v>0</v>
      </c>
      <c r="I3883">
        <f>IF(E3883&lt;&gt;"",MAX('DDD Model Calculations'!$D$20-'Weather Data'!E3883,0),MAX('DDD Model Calculations'!$D$20-AVERAGE('Weather Data'!E3882,'Weather Data'!E3884),0))</f>
        <v>0</v>
      </c>
      <c r="J3883">
        <f>IF(F3883&lt;&gt;"",MAX('DDD Model Calculations'!$D$20-'Weather Data'!F3883,0),MAX('DDD Model Calculations'!$D$20-AVERAGE('Weather Data'!F3882,'Weather Data'!F3884),0))</f>
        <v>0</v>
      </c>
      <c r="K3883">
        <f>IF(G3883&lt;&gt;"",MAX('DDD Model Calculations'!$D$20-'Weather Data'!G3883,0),MAX('DDD Model Calculations'!$D$20-AVERAGE('Weather Data'!G3882,'Weather Data'!G3884),0))</f>
        <v>0</v>
      </c>
      <c r="L3883" s="2">
        <f t="shared" si="300"/>
        <v>45521</v>
      </c>
      <c r="M3883">
        <f t="shared" si="301"/>
        <v>38225.200000762939</v>
      </c>
      <c r="N3883">
        <f t="shared" si="302"/>
        <v>40111.199990741909</v>
      </c>
      <c r="O3883">
        <f t="shared" si="303"/>
        <v>46332.000010162592</v>
      </c>
      <c r="P3883">
        <f t="shared" si="304"/>
        <v>57600.450010120869</v>
      </c>
    </row>
    <row r="3884" spans="1:16" x14ac:dyDescent="0.4">
      <c r="A3884" s="1">
        <v>2024</v>
      </c>
      <c r="B3884" s="1">
        <v>8</v>
      </c>
      <c r="C3884" s="1">
        <v>18</v>
      </c>
      <c r="D3884" s="1">
        <v>21.39999961853027</v>
      </c>
      <c r="E3884" s="1">
        <v>20.39999961853027</v>
      </c>
      <c r="F3884" s="1">
        <v>22.89999961853027</v>
      </c>
      <c r="G3884" s="1">
        <v>17.60000038146973</v>
      </c>
      <c r="H3884">
        <f>IF(D3884&lt;&gt;"",MAX('DDD Model Calculations'!$D$20-'Weather Data'!D3884,0),MAX('DDD Model Calculations'!$D$20-AVERAGE('Weather Data'!D3883,'Weather Data'!D3885),0))</f>
        <v>0</v>
      </c>
      <c r="I3884">
        <f>IF(E3884&lt;&gt;"",MAX('DDD Model Calculations'!$D$20-'Weather Data'!E3884,0),MAX('DDD Model Calculations'!$D$20-AVERAGE('Weather Data'!E3883,'Weather Data'!E3885),0))</f>
        <v>0</v>
      </c>
      <c r="J3884">
        <f>IF(F3884&lt;&gt;"",MAX('DDD Model Calculations'!$D$20-'Weather Data'!F3884,0),MAX('DDD Model Calculations'!$D$20-AVERAGE('Weather Data'!F3883,'Weather Data'!F3885),0))</f>
        <v>0</v>
      </c>
      <c r="K3884">
        <f>IF(G3884&lt;&gt;"",MAX('DDD Model Calculations'!$D$20-'Weather Data'!G3884,0),MAX('DDD Model Calculations'!$D$20-AVERAGE('Weather Data'!G3883,'Weather Data'!G3885),0))</f>
        <v>0.39999961853026988</v>
      </c>
      <c r="L3884" s="2">
        <f t="shared" si="300"/>
        <v>45522</v>
      </c>
      <c r="M3884">
        <f t="shared" si="301"/>
        <v>38225.200000762939</v>
      </c>
      <c r="N3884">
        <f t="shared" si="302"/>
        <v>40111.199990741909</v>
      </c>
      <c r="O3884">
        <f t="shared" si="303"/>
        <v>46332.000010162592</v>
      </c>
      <c r="P3884">
        <f t="shared" si="304"/>
        <v>57600.850009739399</v>
      </c>
    </row>
    <row r="3885" spans="1:16" x14ac:dyDescent="0.4">
      <c r="A3885" s="1">
        <v>2024</v>
      </c>
      <c r="B3885" s="1">
        <v>8</v>
      </c>
      <c r="C3885" s="1">
        <v>19</v>
      </c>
      <c r="D3885" s="1">
        <v>14.89999961853027</v>
      </c>
      <c r="E3885" s="1">
        <v>15</v>
      </c>
      <c r="F3885" s="1">
        <v>15</v>
      </c>
      <c r="G3885" s="1">
        <v>14.5</v>
      </c>
      <c r="H3885">
        <f>IF(D3885&lt;&gt;"",MAX('DDD Model Calculations'!$D$20-'Weather Data'!D3885,0),MAX('DDD Model Calculations'!$D$20-AVERAGE('Weather Data'!D3884,'Weather Data'!D3886),0))</f>
        <v>3.1000003814697301</v>
      </c>
      <c r="I3885">
        <f>IF(E3885&lt;&gt;"",MAX('DDD Model Calculations'!$D$20-'Weather Data'!E3885,0),MAX('DDD Model Calculations'!$D$20-AVERAGE('Weather Data'!E3884,'Weather Data'!E3886),0))</f>
        <v>3</v>
      </c>
      <c r="J3885">
        <f>IF(F3885&lt;&gt;"",MAX('DDD Model Calculations'!$D$20-'Weather Data'!F3885,0),MAX('DDD Model Calculations'!$D$20-AVERAGE('Weather Data'!F3884,'Weather Data'!F3886),0))</f>
        <v>3</v>
      </c>
      <c r="K3885">
        <f>IF(G3885&lt;&gt;"",MAX('DDD Model Calculations'!$D$20-'Weather Data'!G3885,0),MAX('DDD Model Calculations'!$D$20-AVERAGE('Weather Data'!G3884,'Weather Data'!G3886),0))</f>
        <v>3.5</v>
      </c>
      <c r="L3885" s="2">
        <f t="shared" si="300"/>
        <v>45523</v>
      </c>
      <c r="M3885">
        <f t="shared" si="301"/>
        <v>38228.300001144409</v>
      </c>
      <c r="N3885">
        <f t="shared" si="302"/>
        <v>40114.199990741909</v>
      </c>
      <c r="O3885">
        <f t="shared" si="303"/>
        <v>46335.000010162592</v>
      </c>
      <c r="P3885">
        <f t="shared" si="304"/>
        <v>57604.350009739399</v>
      </c>
    </row>
    <row r="3886" spans="1:16" x14ac:dyDescent="0.4">
      <c r="A3886" s="1">
        <v>2024</v>
      </c>
      <c r="B3886" s="1">
        <v>8</v>
      </c>
      <c r="C3886" s="1">
        <v>20</v>
      </c>
      <c r="D3886" s="1">
        <v>15.80000019073486</v>
      </c>
      <c r="E3886" s="1">
        <v>14.5</v>
      </c>
      <c r="F3886" s="1">
        <v>15.39999961853027</v>
      </c>
      <c r="G3886" s="1">
        <v>13.10000038146973</v>
      </c>
      <c r="H3886">
        <f>IF(D3886&lt;&gt;"",MAX('DDD Model Calculations'!$D$20-'Weather Data'!D3886,0),MAX('DDD Model Calculations'!$D$20-AVERAGE('Weather Data'!D3885,'Weather Data'!D3887),0))</f>
        <v>2.1999998092651403</v>
      </c>
      <c r="I3886">
        <f>IF(E3886&lt;&gt;"",MAX('DDD Model Calculations'!$D$20-'Weather Data'!E3886,0),MAX('DDD Model Calculations'!$D$20-AVERAGE('Weather Data'!E3885,'Weather Data'!E3887),0))</f>
        <v>3.5</v>
      </c>
      <c r="J3886">
        <f>IF(F3886&lt;&gt;"",MAX('DDD Model Calculations'!$D$20-'Weather Data'!F3886,0),MAX('DDD Model Calculations'!$D$20-AVERAGE('Weather Data'!F3885,'Weather Data'!F3887),0))</f>
        <v>2.6000003814697301</v>
      </c>
      <c r="K3886">
        <f>IF(G3886&lt;&gt;"",MAX('DDD Model Calculations'!$D$20-'Weather Data'!G3886,0),MAX('DDD Model Calculations'!$D$20-AVERAGE('Weather Data'!G3885,'Weather Data'!G3887),0))</f>
        <v>4.8999996185302699</v>
      </c>
      <c r="L3886" s="2">
        <f t="shared" si="300"/>
        <v>45524</v>
      </c>
      <c r="M3886">
        <f t="shared" si="301"/>
        <v>38230.500000953674</v>
      </c>
      <c r="N3886">
        <f t="shared" si="302"/>
        <v>40117.699990741909</v>
      </c>
      <c r="O3886">
        <f t="shared" si="303"/>
        <v>46337.600010544062</v>
      </c>
      <c r="P3886">
        <f t="shared" si="304"/>
        <v>57609.250009357929</v>
      </c>
    </row>
    <row r="3887" spans="1:16" x14ac:dyDescent="0.4">
      <c r="A3887" s="1">
        <v>2024</v>
      </c>
      <c r="B3887" s="1">
        <v>8</v>
      </c>
      <c r="C3887" s="1">
        <v>21</v>
      </c>
      <c r="D3887" s="1">
        <v>16.60000038146973</v>
      </c>
      <c r="E3887" s="1">
        <v>14.30000019073486</v>
      </c>
      <c r="F3887" s="1">
        <v>15.69999980926514</v>
      </c>
      <c r="G3887" s="1">
        <v>15.89999961853027</v>
      </c>
      <c r="H3887">
        <f>IF(D3887&lt;&gt;"",MAX('DDD Model Calculations'!$D$20-'Weather Data'!D3887,0),MAX('DDD Model Calculations'!$D$20-AVERAGE('Weather Data'!D3886,'Weather Data'!D3888),0))</f>
        <v>1.3999996185302699</v>
      </c>
      <c r="I3887">
        <f>IF(E3887&lt;&gt;"",MAX('DDD Model Calculations'!$D$20-'Weather Data'!E3887,0),MAX('DDD Model Calculations'!$D$20-AVERAGE('Weather Data'!E3886,'Weather Data'!E3888),0))</f>
        <v>3.6999998092651403</v>
      </c>
      <c r="J3887">
        <f>IF(F3887&lt;&gt;"",MAX('DDD Model Calculations'!$D$20-'Weather Data'!F3887,0),MAX('DDD Model Calculations'!$D$20-AVERAGE('Weather Data'!F3886,'Weather Data'!F3888),0))</f>
        <v>2.3000001907348597</v>
      </c>
      <c r="K3887">
        <f>IF(G3887&lt;&gt;"",MAX('DDD Model Calculations'!$D$20-'Weather Data'!G3887,0),MAX('DDD Model Calculations'!$D$20-AVERAGE('Weather Data'!G3886,'Weather Data'!G3888),0))</f>
        <v>2.1000003814697301</v>
      </c>
      <c r="L3887" s="2">
        <f t="shared" si="300"/>
        <v>45525</v>
      </c>
      <c r="M3887">
        <f t="shared" si="301"/>
        <v>38231.900000572205</v>
      </c>
      <c r="N3887">
        <f t="shared" si="302"/>
        <v>40121.399990551174</v>
      </c>
      <c r="O3887">
        <f t="shared" si="303"/>
        <v>46339.900010734797</v>
      </c>
      <c r="P3887">
        <f t="shared" si="304"/>
        <v>57611.350009739399</v>
      </c>
    </row>
    <row r="3888" spans="1:16" x14ac:dyDescent="0.4">
      <c r="A3888" s="1">
        <v>2024</v>
      </c>
      <c r="B3888" s="1">
        <v>8</v>
      </c>
      <c r="C3888" s="1">
        <v>22</v>
      </c>
      <c r="D3888" s="1">
        <v>17.89999961853027</v>
      </c>
      <c r="E3888" s="1">
        <v>15.5</v>
      </c>
      <c r="F3888" s="1">
        <v>18.10000038146973</v>
      </c>
      <c r="G3888" s="1">
        <v>18</v>
      </c>
      <c r="H3888">
        <f>IF(D3888&lt;&gt;"",MAX('DDD Model Calculations'!$D$20-'Weather Data'!D3888,0),MAX('DDD Model Calculations'!$D$20-AVERAGE('Weather Data'!D3887,'Weather Data'!D3889),0))</f>
        <v>0.10000038146973012</v>
      </c>
      <c r="I3888">
        <f>IF(E3888&lt;&gt;"",MAX('DDD Model Calculations'!$D$20-'Weather Data'!E3888,0),MAX('DDD Model Calculations'!$D$20-AVERAGE('Weather Data'!E3887,'Weather Data'!E3889),0))</f>
        <v>2.5</v>
      </c>
      <c r="J3888">
        <f>IF(F3888&lt;&gt;"",MAX('DDD Model Calculations'!$D$20-'Weather Data'!F3888,0),MAX('DDD Model Calculations'!$D$20-AVERAGE('Weather Data'!F3887,'Weather Data'!F3889),0))</f>
        <v>0</v>
      </c>
      <c r="K3888">
        <f>IF(G3888&lt;&gt;"",MAX('DDD Model Calculations'!$D$20-'Weather Data'!G3888,0),MAX('DDD Model Calculations'!$D$20-AVERAGE('Weather Data'!G3887,'Weather Data'!G3889),0))</f>
        <v>0</v>
      </c>
      <c r="L3888" s="2">
        <f t="shared" si="300"/>
        <v>45526</v>
      </c>
      <c r="M3888">
        <f t="shared" si="301"/>
        <v>38232.000000953674</v>
      </c>
      <c r="N3888">
        <f t="shared" si="302"/>
        <v>40123.899990551174</v>
      </c>
      <c r="O3888">
        <f t="shared" si="303"/>
        <v>46339.900010734797</v>
      </c>
      <c r="P3888">
        <f t="shared" si="304"/>
        <v>57611.350009739399</v>
      </c>
    </row>
    <row r="3889" spans="1:16" x14ac:dyDescent="0.4">
      <c r="A3889" s="1">
        <v>2024</v>
      </c>
      <c r="B3889" s="1">
        <v>8</v>
      </c>
      <c r="C3889" s="1">
        <v>23</v>
      </c>
      <c r="D3889" s="1">
        <v>19.5</v>
      </c>
      <c r="E3889" s="1">
        <v>17</v>
      </c>
      <c r="F3889" s="1">
        <v>18</v>
      </c>
      <c r="G3889" s="1">
        <v>19.70000076293945</v>
      </c>
      <c r="H3889">
        <f>IF(D3889&lt;&gt;"",MAX('DDD Model Calculations'!$D$20-'Weather Data'!D3889,0),MAX('DDD Model Calculations'!$D$20-AVERAGE('Weather Data'!D3888,'Weather Data'!D3890),0))</f>
        <v>0</v>
      </c>
      <c r="I3889">
        <f>IF(E3889&lt;&gt;"",MAX('DDD Model Calculations'!$D$20-'Weather Data'!E3889,0),MAX('DDD Model Calculations'!$D$20-AVERAGE('Weather Data'!E3888,'Weather Data'!E3890),0))</f>
        <v>1</v>
      </c>
      <c r="J3889">
        <f>IF(F3889&lt;&gt;"",MAX('DDD Model Calculations'!$D$20-'Weather Data'!F3889,0),MAX('DDD Model Calculations'!$D$20-AVERAGE('Weather Data'!F3888,'Weather Data'!F3890),0))</f>
        <v>0</v>
      </c>
      <c r="K3889">
        <f>IF(G3889&lt;&gt;"",MAX('DDD Model Calculations'!$D$20-'Weather Data'!G3889,0),MAX('DDD Model Calculations'!$D$20-AVERAGE('Weather Data'!G3888,'Weather Data'!G3890),0))</f>
        <v>0</v>
      </c>
      <c r="L3889" s="2">
        <f t="shared" si="300"/>
        <v>45527</v>
      </c>
      <c r="M3889">
        <f t="shared" si="301"/>
        <v>38232.000000953674</v>
      </c>
      <c r="N3889">
        <f t="shared" si="302"/>
        <v>40124.899990551174</v>
      </c>
      <c r="O3889">
        <f t="shared" si="303"/>
        <v>46339.900010734797</v>
      </c>
      <c r="P3889">
        <f t="shared" si="304"/>
        <v>57611.350009739399</v>
      </c>
    </row>
    <row r="3890" spans="1:16" x14ac:dyDescent="0.4">
      <c r="A3890" s="1">
        <v>2024</v>
      </c>
      <c r="B3890" s="1">
        <v>8</v>
      </c>
      <c r="C3890" s="1">
        <v>24</v>
      </c>
      <c r="D3890" s="1">
        <v>20.29999923706055</v>
      </c>
      <c r="E3890" s="1">
        <v>18.89999961853027</v>
      </c>
      <c r="F3890" s="1">
        <v>19.10000038146973</v>
      </c>
      <c r="G3890" s="1">
        <v>19.5</v>
      </c>
      <c r="H3890">
        <f>IF(D3890&lt;&gt;"",MAX('DDD Model Calculations'!$D$20-'Weather Data'!D3890,0),MAX('DDD Model Calculations'!$D$20-AVERAGE('Weather Data'!D3889,'Weather Data'!D3891),0))</f>
        <v>0</v>
      </c>
      <c r="I3890">
        <f>IF(E3890&lt;&gt;"",MAX('DDD Model Calculations'!$D$20-'Weather Data'!E3890,0),MAX('DDD Model Calculations'!$D$20-AVERAGE('Weather Data'!E3889,'Weather Data'!E3891),0))</f>
        <v>0</v>
      </c>
      <c r="J3890">
        <f>IF(F3890&lt;&gt;"",MAX('DDD Model Calculations'!$D$20-'Weather Data'!F3890,0),MAX('DDD Model Calculations'!$D$20-AVERAGE('Weather Data'!F3889,'Weather Data'!F3891),0))</f>
        <v>0</v>
      </c>
      <c r="K3890">
        <f>IF(G3890&lt;&gt;"",MAX('DDD Model Calculations'!$D$20-'Weather Data'!G3890,0),MAX('DDD Model Calculations'!$D$20-AVERAGE('Weather Data'!G3889,'Weather Data'!G3891),0))</f>
        <v>0</v>
      </c>
      <c r="L3890" s="2">
        <f t="shared" si="300"/>
        <v>45528</v>
      </c>
      <c r="M3890">
        <f t="shared" si="301"/>
        <v>38232.000000953674</v>
      </c>
      <c r="N3890">
        <f t="shared" si="302"/>
        <v>40124.899990551174</v>
      </c>
      <c r="O3890">
        <f t="shared" si="303"/>
        <v>46339.900010734797</v>
      </c>
      <c r="P3890">
        <f t="shared" si="304"/>
        <v>57611.350009739399</v>
      </c>
    </row>
    <row r="3891" spans="1:16" x14ac:dyDescent="0.4">
      <c r="A3891" s="1">
        <v>2024</v>
      </c>
      <c r="B3891" s="1">
        <v>8</v>
      </c>
      <c r="C3891" s="1">
        <v>25</v>
      </c>
      <c r="D3891" s="1">
        <v>22.20000076293945</v>
      </c>
      <c r="E3891" s="1">
        <v>20.79999923706055</v>
      </c>
      <c r="F3891" s="1">
        <v>22</v>
      </c>
      <c r="G3891" s="1">
        <v>20.5</v>
      </c>
      <c r="H3891">
        <f>IF(D3891&lt;&gt;"",MAX('DDD Model Calculations'!$D$20-'Weather Data'!D3891,0),MAX('DDD Model Calculations'!$D$20-AVERAGE('Weather Data'!D3890,'Weather Data'!D3892),0))</f>
        <v>0</v>
      </c>
      <c r="I3891">
        <f>IF(E3891&lt;&gt;"",MAX('DDD Model Calculations'!$D$20-'Weather Data'!E3891,0),MAX('DDD Model Calculations'!$D$20-AVERAGE('Weather Data'!E3890,'Weather Data'!E3892),0))</f>
        <v>0</v>
      </c>
      <c r="J3891">
        <f>IF(F3891&lt;&gt;"",MAX('DDD Model Calculations'!$D$20-'Weather Data'!F3891,0),MAX('DDD Model Calculations'!$D$20-AVERAGE('Weather Data'!F3890,'Weather Data'!F3892),0))</f>
        <v>0</v>
      </c>
      <c r="K3891">
        <f>IF(G3891&lt;&gt;"",MAX('DDD Model Calculations'!$D$20-'Weather Data'!G3891,0),MAX('DDD Model Calculations'!$D$20-AVERAGE('Weather Data'!G3890,'Weather Data'!G3892),0))</f>
        <v>0</v>
      </c>
      <c r="L3891" s="2">
        <f t="shared" si="300"/>
        <v>45529</v>
      </c>
      <c r="M3891">
        <f t="shared" si="301"/>
        <v>38232.000000953674</v>
      </c>
      <c r="N3891">
        <f t="shared" si="302"/>
        <v>40124.899990551174</v>
      </c>
      <c r="O3891">
        <f t="shared" si="303"/>
        <v>46339.900010734797</v>
      </c>
      <c r="P3891">
        <f t="shared" si="304"/>
        <v>57611.350009739399</v>
      </c>
    </row>
    <row r="3892" spans="1:16" x14ac:dyDescent="0.4">
      <c r="A3892" s="1">
        <v>2024</v>
      </c>
      <c r="B3892" s="1">
        <v>8</v>
      </c>
      <c r="C3892" s="1">
        <v>26</v>
      </c>
      <c r="D3892" s="1">
        <v>23</v>
      </c>
      <c r="E3892" s="1">
        <v>22.70000076293945</v>
      </c>
      <c r="F3892" s="1">
        <v>21.70000076293945</v>
      </c>
      <c r="G3892" s="1">
        <v>24.20000076293945</v>
      </c>
      <c r="H3892">
        <f>IF(D3892&lt;&gt;"",MAX('DDD Model Calculations'!$D$20-'Weather Data'!D3892,0),MAX('DDD Model Calculations'!$D$20-AVERAGE('Weather Data'!D3891,'Weather Data'!D3893),0))</f>
        <v>0</v>
      </c>
      <c r="I3892">
        <f>IF(E3892&lt;&gt;"",MAX('DDD Model Calculations'!$D$20-'Weather Data'!E3892,0),MAX('DDD Model Calculations'!$D$20-AVERAGE('Weather Data'!E3891,'Weather Data'!E3893),0))</f>
        <v>0</v>
      </c>
      <c r="J3892">
        <f>IF(F3892&lt;&gt;"",MAX('DDD Model Calculations'!$D$20-'Weather Data'!F3892,0),MAX('DDD Model Calculations'!$D$20-AVERAGE('Weather Data'!F3891,'Weather Data'!F3893),0))</f>
        <v>0</v>
      </c>
      <c r="K3892">
        <f>IF(G3892&lt;&gt;"",MAX('DDD Model Calculations'!$D$20-'Weather Data'!G3892,0),MAX('DDD Model Calculations'!$D$20-AVERAGE('Weather Data'!G3891,'Weather Data'!G3893),0))</f>
        <v>0</v>
      </c>
      <c r="L3892" s="2">
        <f t="shared" si="300"/>
        <v>45530</v>
      </c>
      <c r="M3892">
        <f t="shared" si="301"/>
        <v>38232.000000953674</v>
      </c>
      <c r="N3892">
        <f t="shared" si="302"/>
        <v>40124.899990551174</v>
      </c>
      <c r="O3892">
        <f t="shared" si="303"/>
        <v>46339.900010734797</v>
      </c>
      <c r="P3892">
        <f t="shared" si="304"/>
        <v>57611.350009739399</v>
      </c>
    </row>
    <row r="3893" spans="1:16" x14ac:dyDescent="0.4">
      <c r="A3893" s="1">
        <v>2024</v>
      </c>
      <c r="B3893" s="1">
        <v>8</v>
      </c>
      <c r="C3893" s="1">
        <v>27</v>
      </c>
      <c r="D3893" s="1">
        <v>26.39999961853027</v>
      </c>
      <c r="E3893" s="1">
        <v>24.39999961853027</v>
      </c>
      <c r="F3893" s="1">
        <v>22.89999961853027</v>
      </c>
      <c r="G3893" s="1">
        <v>18.39999961853027</v>
      </c>
      <c r="H3893">
        <f>IF(D3893&lt;&gt;"",MAX('DDD Model Calculations'!$D$20-'Weather Data'!D3893,0),MAX('DDD Model Calculations'!$D$20-AVERAGE('Weather Data'!D3892,'Weather Data'!D3894),0))</f>
        <v>0</v>
      </c>
      <c r="I3893">
        <f>IF(E3893&lt;&gt;"",MAX('DDD Model Calculations'!$D$20-'Weather Data'!E3893,0),MAX('DDD Model Calculations'!$D$20-AVERAGE('Weather Data'!E3892,'Weather Data'!E3894),0))</f>
        <v>0</v>
      </c>
      <c r="J3893">
        <f>IF(F3893&lt;&gt;"",MAX('DDD Model Calculations'!$D$20-'Weather Data'!F3893,0),MAX('DDD Model Calculations'!$D$20-AVERAGE('Weather Data'!F3892,'Weather Data'!F3894),0))</f>
        <v>0</v>
      </c>
      <c r="K3893">
        <f>IF(G3893&lt;&gt;"",MAX('DDD Model Calculations'!$D$20-'Weather Data'!G3893,0),MAX('DDD Model Calculations'!$D$20-AVERAGE('Weather Data'!G3892,'Weather Data'!G3894),0))</f>
        <v>0</v>
      </c>
      <c r="L3893" s="2">
        <f t="shared" si="300"/>
        <v>45531</v>
      </c>
      <c r="M3893">
        <f t="shared" si="301"/>
        <v>38232.000000953674</v>
      </c>
      <c r="N3893">
        <f t="shared" si="302"/>
        <v>40124.899990551174</v>
      </c>
      <c r="O3893">
        <f t="shared" si="303"/>
        <v>46339.900010734797</v>
      </c>
      <c r="P3893">
        <f t="shared" si="304"/>
        <v>57611.350009739399</v>
      </c>
    </row>
    <row r="3894" spans="1:16" x14ac:dyDescent="0.4">
      <c r="A3894" s="1">
        <v>2024</v>
      </c>
      <c r="B3894" s="1">
        <v>8</v>
      </c>
      <c r="C3894" s="1">
        <v>28</v>
      </c>
      <c r="D3894" s="1">
        <v>21.39999961853027</v>
      </c>
      <c r="E3894" s="1">
        <v>21.79999923706055</v>
      </c>
      <c r="F3894" s="1">
        <v>16.60000038146973</v>
      </c>
      <c r="G3894" s="1">
        <v>12.69999980926514</v>
      </c>
      <c r="H3894">
        <f>IF(D3894&lt;&gt;"",MAX('DDD Model Calculations'!$D$20-'Weather Data'!D3894,0),MAX('DDD Model Calculations'!$D$20-AVERAGE('Weather Data'!D3893,'Weather Data'!D3895),0))</f>
        <v>0</v>
      </c>
      <c r="I3894">
        <f>IF(E3894&lt;&gt;"",MAX('DDD Model Calculations'!$D$20-'Weather Data'!E3894,0),MAX('DDD Model Calculations'!$D$20-AVERAGE('Weather Data'!E3893,'Weather Data'!E3895),0))</f>
        <v>0</v>
      </c>
      <c r="J3894">
        <f>IF(F3894&lt;&gt;"",MAX('DDD Model Calculations'!$D$20-'Weather Data'!F3894,0),MAX('DDD Model Calculations'!$D$20-AVERAGE('Weather Data'!F3893,'Weather Data'!F3895),0))</f>
        <v>1.3999996185302699</v>
      </c>
      <c r="K3894">
        <f>IF(G3894&lt;&gt;"",MAX('DDD Model Calculations'!$D$20-'Weather Data'!G3894,0),MAX('DDD Model Calculations'!$D$20-AVERAGE('Weather Data'!G3893,'Weather Data'!G3895),0))</f>
        <v>5.3000001907348597</v>
      </c>
      <c r="L3894" s="2">
        <f t="shared" si="300"/>
        <v>45532</v>
      </c>
      <c r="M3894">
        <f t="shared" si="301"/>
        <v>38232.000000953674</v>
      </c>
      <c r="N3894">
        <f t="shared" si="302"/>
        <v>40124.899990551174</v>
      </c>
      <c r="O3894">
        <f t="shared" si="303"/>
        <v>46341.300010353327</v>
      </c>
      <c r="P3894">
        <f t="shared" si="304"/>
        <v>57616.650009930134</v>
      </c>
    </row>
    <row r="3895" spans="1:16" x14ac:dyDescent="0.4">
      <c r="A3895" s="1">
        <v>2024</v>
      </c>
      <c r="B3895" s="1">
        <v>8</v>
      </c>
      <c r="C3895" s="1">
        <v>29</v>
      </c>
      <c r="D3895" s="1">
        <v>19.70000076293945</v>
      </c>
      <c r="E3895" s="1">
        <v>20.10000038146973</v>
      </c>
      <c r="F3895" s="1">
        <v>15.39999961853027</v>
      </c>
      <c r="G3895" s="1">
        <v>12.69999980926514</v>
      </c>
      <c r="H3895">
        <f>IF(D3895&lt;&gt;"",MAX('DDD Model Calculations'!$D$20-'Weather Data'!D3895,0),MAX('DDD Model Calculations'!$D$20-AVERAGE('Weather Data'!D3894,'Weather Data'!D3896),0))</f>
        <v>0</v>
      </c>
      <c r="I3895">
        <f>IF(E3895&lt;&gt;"",MAX('DDD Model Calculations'!$D$20-'Weather Data'!E3895,0),MAX('DDD Model Calculations'!$D$20-AVERAGE('Weather Data'!E3894,'Weather Data'!E3896),0))</f>
        <v>0</v>
      </c>
      <c r="J3895">
        <f>IF(F3895&lt;&gt;"",MAX('DDD Model Calculations'!$D$20-'Weather Data'!F3895,0),MAX('DDD Model Calculations'!$D$20-AVERAGE('Weather Data'!F3894,'Weather Data'!F3896),0))</f>
        <v>2.6000003814697301</v>
      </c>
      <c r="K3895">
        <f>IF(G3895&lt;&gt;"",MAX('DDD Model Calculations'!$D$20-'Weather Data'!G3895,0),MAX('DDD Model Calculations'!$D$20-AVERAGE('Weather Data'!G3894,'Weather Data'!G3896),0))</f>
        <v>5.3000001907348597</v>
      </c>
      <c r="L3895" s="2">
        <f t="shared" si="300"/>
        <v>45533</v>
      </c>
      <c r="M3895">
        <f t="shared" si="301"/>
        <v>38232.000000953674</v>
      </c>
      <c r="N3895">
        <f t="shared" si="302"/>
        <v>40124.899990551174</v>
      </c>
      <c r="O3895">
        <f t="shared" si="303"/>
        <v>46343.900010734797</v>
      </c>
      <c r="P3895">
        <f t="shared" si="304"/>
        <v>57621.950010120869</v>
      </c>
    </row>
    <row r="3896" spans="1:16" x14ac:dyDescent="0.4">
      <c r="A3896" s="1">
        <v>2024</v>
      </c>
      <c r="B3896" s="1">
        <v>8</v>
      </c>
      <c r="C3896" s="1">
        <v>30</v>
      </c>
      <c r="D3896" s="1">
        <v>21</v>
      </c>
      <c r="E3896" s="1">
        <v>21.10000038146973</v>
      </c>
      <c r="F3896" s="1">
        <v>16.70000076293945</v>
      </c>
      <c r="G3896" s="1">
        <v>19.70000076293945</v>
      </c>
      <c r="H3896">
        <f>IF(D3896&lt;&gt;"",MAX('DDD Model Calculations'!$D$20-'Weather Data'!D3896,0),MAX('DDD Model Calculations'!$D$20-AVERAGE('Weather Data'!D3895,'Weather Data'!D3897),0))</f>
        <v>0</v>
      </c>
      <c r="I3896">
        <f>IF(E3896&lt;&gt;"",MAX('DDD Model Calculations'!$D$20-'Weather Data'!E3896,0),MAX('DDD Model Calculations'!$D$20-AVERAGE('Weather Data'!E3895,'Weather Data'!E3897),0))</f>
        <v>0</v>
      </c>
      <c r="J3896">
        <f>IF(F3896&lt;&gt;"",MAX('DDD Model Calculations'!$D$20-'Weather Data'!F3896,0),MAX('DDD Model Calculations'!$D$20-AVERAGE('Weather Data'!F3895,'Weather Data'!F3897),0))</f>
        <v>1.2999992370605504</v>
      </c>
      <c r="K3896">
        <f>IF(G3896&lt;&gt;"",MAX('DDD Model Calculations'!$D$20-'Weather Data'!G3896,0),MAX('DDD Model Calculations'!$D$20-AVERAGE('Weather Data'!G3895,'Weather Data'!G3897),0))</f>
        <v>0</v>
      </c>
      <c r="L3896" s="2">
        <f t="shared" si="300"/>
        <v>45534</v>
      </c>
      <c r="M3896">
        <f t="shared" si="301"/>
        <v>38232.000000953674</v>
      </c>
      <c r="N3896">
        <f t="shared" si="302"/>
        <v>40124.899990551174</v>
      </c>
      <c r="O3896">
        <f t="shared" si="303"/>
        <v>46345.200009971857</v>
      </c>
      <c r="P3896">
        <f t="shared" si="304"/>
        <v>57621.950010120869</v>
      </c>
    </row>
    <row r="3897" spans="1:16" x14ac:dyDescent="0.4">
      <c r="A3897" s="1">
        <v>2024</v>
      </c>
      <c r="B3897" s="1">
        <v>8</v>
      </c>
      <c r="C3897" s="1">
        <v>31</v>
      </c>
      <c r="D3897" s="1">
        <v>22.10000038146973</v>
      </c>
      <c r="E3897" s="1">
        <v>20.60000038146973</v>
      </c>
      <c r="F3897" s="1">
        <v>20.39999961853027</v>
      </c>
      <c r="G3897" s="1">
        <v>18.89999961853027</v>
      </c>
      <c r="H3897">
        <f>IF(D3897&lt;&gt;"",MAX('DDD Model Calculations'!$D$20-'Weather Data'!D3897,0),MAX('DDD Model Calculations'!$D$20-AVERAGE('Weather Data'!D3896,'Weather Data'!D3898),0))</f>
        <v>0</v>
      </c>
      <c r="I3897">
        <f>IF(E3897&lt;&gt;"",MAX('DDD Model Calculations'!$D$20-'Weather Data'!E3897,0),MAX('DDD Model Calculations'!$D$20-AVERAGE('Weather Data'!E3896,'Weather Data'!E3898),0))</f>
        <v>0</v>
      </c>
      <c r="J3897">
        <f>IF(F3897&lt;&gt;"",MAX('DDD Model Calculations'!$D$20-'Weather Data'!F3897,0),MAX('DDD Model Calculations'!$D$20-AVERAGE('Weather Data'!F3896,'Weather Data'!F3898),0))</f>
        <v>0</v>
      </c>
      <c r="K3897">
        <f>IF(G3897&lt;&gt;"",MAX('DDD Model Calculations'!$D$20-'Weather Data'!G3897,0),MAX('DDD Model Calculations'!$D$20-AVERAGE('Weather Data'!G3896,'Weather Data'!G3898),0))</f>
        <v>0</v>
      </c>
      <c r="L3897" s="2">
        <f t="shared" si="300"/>
        <v>45535</v>
      </c>
      <c r="M3897">
        <f t="shared" si="301"/>
        <v>38232.000000953674</v>
      </c>
      <c r="N3897">
        <f t="shared" si="302"/>
        <v>40124.899990551174</v>
      </c>
      <c r="O3897">
        <f t="shared" si="303"/>
        <v>46345.200009971857</v>
      </c>
      <c r="P3897">
        <f t="shared" si="304"/>
        <v>57621.950010120869</v>
      </c>
    </row>
    <row r="3898" spans="1:16" x14ac:dyDescent="0.4">
      <c r="A3898" s="1">
        <v>2024</v>
      </c>
      <c r="B3898" s="1">
        <v>9</v>
      </c>
      <c r="C3898" s="1">
        <v>1</v>
      </c>
      <c r="D3898" s="1">
        <v>19.89999961853027</v>
      </c>
      <c r="E3898" s="1">
        <v>17.39999961853027</v>
      </c>
      <c r="F3898" s="1">
        <v>17.70000076293945</v>
      </c>
      <c r="G3898" s="1">
        <v>14.39999961853027</v>
      </c>
      <c r="H3898">
        <f>IF(D3898&lt;&gt;"",MAX('DDD Model Calculations'!$D$20-'Weather Data'!D3898,0),MAX('DDD Model Calculations'!$D$20-AVERAGE('Weather Data'!D3897,'Weather Data'!D3899),0))</f>
        <v>0</v>
      </c>
      <c r="I3898">
        <f>IF(E3898&lt;&gt;"",MAX('DDD Model Calculations'!$D$20-'Weather Data'!E3898,0),MAX('DDD Model Calculations'!$D$20-AVERAGE('Weather Data'!E3897,'Weather Data'!E3899),0))</f>
        <v>0.60000038146973012</v>
      </c>
      <c r="J3898">
        <f>IF(F3898&lt;&gt;"",MAX('DDD Model Calculations'!$D$20-'Weather Data'!F3898,0),MAX('DDD Model Calculations'!$D$20-AVERAGE('Weather Data'!F3897,'Weather Data'!F3899),0))</f>
        <v>0.29999923706055043</v>
      </c>
      <c r="K3898">
        <f>IF(G3898&lt;&gt;"",MAX('DDD Model Calculations'!$D$20-'Weather Data'!G3898,0),MAX('DDD Model Calculations'!$D$20-AVERAGE('Weather Data'!G3897,'Weather Data'!G3899),0))</f>
        <v>3.6000003814697301</v>
      </c>
      <c r="L3898" s="2">
        <f t="shared" si="300"/>
        <v>45536</v>
      </c>
      <c r="M3898">
        <f t="shared" si="301"/>
        <v>38232.000000953674</v>
      </c>
      <c r="N3898">
        <f t="shared" si="302"/>
        <v>40125.499990932643</v>
      </c>
      <c r="O3898">
        <f t="shared" si="303"/>
        <v>46345.500009208918</v>
      </c>
      <c r="P3898">
        <f t="shared" si="304"/>
        <v>57625.550010502338</v>
      </c>
    </row>
    <row r="3899" spans="1:16" x14ac:dyDescent="0.4">
      <c r="A3899" s="1">
        <v>2024</v>
      </c>
      <c r="B3899" s="1">
        <v>9</v>
      </c>
      <c r="C3899" s="1">
        <v>2</v>
      </c>
      <c r="D3899" s="1">
        <v>15.30000019073486</v>
      </c>
      <c r="E3899" s="1">
        <v>13.80000019073486</v>
      </c>
      <c r="F3899" s="1">
        <v>13.30000019073486</v>
      </c>
      <c r="G3899" s="1">
        <v>14.80000019073486</v>
      </c>
      <c r="H3899">
        <f>IF(D3899&lt;&gt;"",MAX('DDD Model Calculations'!$D$20-'Weather Data'!D3899,0),MAX('DDD Model Calculations'!$D$20-AVERAGE('Weather Data'!D3898,'Weather Data'!D3900),0))</f>
        <v>2.6999998092651403</v>
      </c>
      <c r="I3899">
        <f>IF(E3899&lt;&gt;"",MAX('DDD Model Calculations'!$D$20-'Weather Data'!E3899,0),MAX('DDD Model Calculations'!$D$20-AVERAGE('Weather Data'!E3898,'Weather Data'!E3900),0))</f>
        <v>4.1999998092651403</v>
      </c>
      <c r="J3899">
        <f>IF(F3899&lt;&gt;"",MAX('DDD Model Calculations'!$D$20-'Weather Data'!F3899,0),MAX('DDD Model Calculations'!$D$20-AVERAGE('Weather Data'!F3898,'Weather Data'!F3900),0))</f>
        <v>4.6999998092651403</v>
      </c>
      <c r="K3899">
        <f>IF(G3899&lt;&gt;"",MAX('DDD Model Calculations'!$D$20-'Weather Data'!G3899,0),MAX('DDD Model Calculations'!$D$20-AVERAGE('Weather Data'!G3898,'Weather Data'!G3900),0))</f>
        <v>3.1999998092651403</v>
      </c>
      <c r="L3899" s="2">
        <f t="shared" si="300"/>
        <v>45537</v>
      </c>
      <c r="M3899">
        <f t="shared" si="301"/>
        <v>38234.700000762939</v>
      </c>
      <c r="N3899">
        <f t="shared" si="302"/>
        <v>40129.699990741909</v>
      </c>
      <c r="O3899">
        <f t="shared" si="303"/>
        <v>46350.200009018183</v>
      </c>
      <c r="P3899">
        <f t="shared" si="304"/>
        <v>57628.750010311604</v>
      </c>
    </row>
    <row r="3900" spans="1:16" x14ac:dyDescent="0.4">
      <c r="A3900" s="1">
        <v>2024</v>
      </c>
      <c r="B3900" s="1">
        <v>9</v>
      </c>
      <c r="C3900" s="1">
        <v>3</v>
      </c>
      <c r="D3900" s="1">
        <v>16.29999923706055</v>
      </c>
      <c r="E3900" s="1">
        <v>13.60000038146973</v>
      </c>
      <c r="F3900" s="1">
        <v>14.60000038146973</v>
      </c>
      <c r="G3900" s="1">
        <v>15.19999980926514</v>
      </c>
      <c r="H3900">
        <f>IF(D3900&lt;&gt;"",MAX('DDD Model Calculations'!$D$20-'Weather Data'!D3900,0),MAX('DDD Model Calculations'!$D$20-AVERAGE('Weather Data'!D3899,'Weather Data'!D3901),0))</f>
        <v>1.7000007629394496</v>
      </c>
      <c r="I3900">
        <f>IF(E3900&lt;&gt;"",MAX('DDD Model Calculations'!$D$20-'Weather Data'!E3900,0),MAX('DDD Model Calculations'!$D$20-AVERAGE('Weather Data'!E3899,'Weather Data'!E3901),0))</f>
        <v>4.3999996185302699</v>
      </c>
      <c r="J3900">
        <f>IF(F3900&lt;&gt;"",MAX('DDD Model Calculations'!$D$20-'Weather Data'!F3900,0),MAX('DDD Model Calculations'!$D$20-AVERAGE('Weather Data'!F3899,'Weather Data'!F3901),0))</f>
        <v>3.3999996185302699</v>
      </c>
      <c r="K3900">
        <f>IF(G3900&lt;&gt;"",MAX('DDD Model Calculations'!$D$20-'Weather Data'!G3900,0),MAX('DDD Model Calculations'!$D$20-AVERAGE('Weather Data'!G3899,'Weather Data'!G3901),0))</f>
        <v>2.8000001907348597</v>
      </c>
      <c r="L3900" s="2">
        <f t="shared" si="300"/>
        <v>45538</v>
      </c>
      <c r="M3900">
        <f t="shared" si="301"/>
        <v>38236.400001525879</v>
      </c>
      <c r="N3900">
        <f t="shared" si="302"/>
        <v>40134.099990360439</v>
      </c>
      <c r="O3900">
        <f t="shared" si="303"/>
        <v>46353.600008636713</v>
      </c>
      <c r="P3900">
        <f t="shared" si="304"/>
        <v>57631.550010502338</v>
      </c>
    </row>
    <row r="3901" spans="1:16" x14ac:dyDescent="0.4">
      <c r="A3901" s="1">
        <v>2024</v>
      </c>
      <c r="B3901" s="1">
        <v>9</v>
      </c>
      <c r="C3901" s="1">
        <v>4</v>
      </c>
      <c r="D3901" s="1">
        <v>18.20000076293945</v>
      </c>
      <c r="E3901" s="1">
        <v>16.29999923706055</v>
      </c>
      <c r="F3901" s="1">
        <v>17.79999923706055</v>
      </c>
      <c r="G3901" s="1">
        <v>17.79999923706055</v>
      </c>
      <c r="H3901">
        <f>IF(D3901&lt;&gt;"",MAX('DDD Model Calculations'!$D$20-'Weather Data'!D3901,0),MAX('DDD Model Calculations'!$D$20-AVERAGE('Weather Data'!D3900,'Weather Data'!D3902),0))</f>
        <v>0</v>
      </c>
      <c r="I3901">
        <f>IF(E3901&lt;&gt;"",MAX('DDD Model Calculations'!$D$20-'Weather Data'!E3901,0),MAX('DDD Model Calculations'!$D$20-AVERAGE('Weather Data'!E3900,'Weather Data'!E3902),0))</f>
        <v>1.7000007629394496</v>
      </c>
      <c r="J3901">
        <f>IF(F3901&lt;&gt;"",MAX('DDD Model Calculations'!$D$20-'Weather Data'!F3901,0),MAX('DDD Model Calculations'!$D$20-AVERAGE('Weather Data'!F3900,'Weather Data'!F3902),0))</f>
        <v>0.20000076293944957</v>
      </c>
      <c r="K3901">
        <f>IF(G3901&lt;&gt;"",MAX('DDD Model Calculations'!$D$20-'Weather Data'!G3901,0),MAX('DDD Model Calculations'!$D$20-AVERAGE('Weather Data'!G3900,'Weather Data'!G3902),0))</f>
        <v>0.20000076293944957</v>
      </c>
      <c r="L3901" s="2">
        <f t="shared" si="300"/>
        <v>45539</v>
      </c>
      <c r="M3901">
        <f t="shared" si="301"/>
        <v>38236.400001525879</v>
      </c>
      <c r="N3901">
        <f t="shared" si="302"/>
        <v>40135.799991123378</v>
      </c>
      <c r="O3901">
        <f t="shared" si="303"/>
        <v>46353.800009399652</v>
      </c>
      <c r="P3901">
        <f t="shared" si="304"/>
        <v>57631.750011265278</v>
      </c>
    </row>
    <row r="3902" spans="1:16" x14ac:dyDescent="0.4">
      <c r="A3902" s="1">
        <v>2024</v>
      </c>
      <c r="B3902" s="1">
        <v>9</v>
      </c>
      <c r="C3902" s="1">
        <v>5</v>
      </c>
      <c r="D3902" s="1">
        <v>20.10000038146973</v>
      </c>
      <c r="E3902" s="1">
        <v>18.60000038146973</v>
      </c>
      <c r="F3902" s="1">
        <v>17.29999923706055</v>
      </c>
      <c r="G3902" s="1">
        <v>11.89999961853027</v>
      </c>
      <c r="H3902">
        <f>IF(D3902&lt;&gt;"",MAX('DDD Model Calculations'!$D$20-'Weather Data'!D3902,0),MAX('DDD Model Calculations'!$D$20-AVERAGE('Weather Data'!D3901,'Weather Data'!D3903),0))</f>
        <v>0</v>
      </c>
      <c r="I3902">
        <f>IF(E3902&lt;&gt;"",MAX('DDD Model Calculations'!$D$20-'Weather Data'!E3902,0),MAX('DDD Model Calculations'!$D$20-AVERAGE('Weather Data'!E3901,'Weather Data'!E3903),0))</f>
        <v>0</v>
      </c>
      <c r="J3902">
        <f>IF(F3902&lt;&gt;"",MAX('DDD Model Calculations'!$D$20-'Weather Data'!F3902,0),MAX('DDD Model Calculations'!$D$20-AVERAGE('Weather Data'!F3901,'Weather Data'!F3903),0))</f>
        <v>0.70000076293944957</v>
      </c>
      <c r="K3902">
        <f>IF(G3902&lt;&gt;"",MAX('DDD Model Calculations'!$D$20-'Weather Data'!G3902,0),MAX('DDD Model Calculations'!$D$20-AVERAGE('Weather Data'!G3901,'Weather Data'!G3903),0))</f>
        <v>6.1000003814697301</v>
      </c>
      <c r="L3902" s="2">
        <f t="shared" si="300"/>
        <v>45540</v>
      </c>
      <c r="M3902">
        <f t="shared" si="301"/>
        <v>38236.400001525879</v>
      </c>
      <c r="N3902">
        <f t="shared" si="302"/>
        <v>40135.799991123378</v>
      </c>
      <c r="O3902">
        <f t="shared" si="303"/>
        <v>46354.500010162592</v>
      </c>
      <c r="P3902">
        <f t="shared" si="304"/>
        <v>57637.850011646748</v>
      </c>
    </row>
    <row r="3903" spans="1:16" x14ac:dyDescent="0.4">
      <c r="A3903" s="1">
        <v>2024</v>
      </c>
      <c r="B3903" s="1">
        <v>9</v>
      </c>
      <c r="C3903" s="1">
        <v>6</v>
      </c>
      <c r="D3903" s="1">
        <v>18.79999923706055</v>
      </c>
      <c r="E3903" s="1">
        <v>16</v>
      </c>
      <c r="F3903" s="1">
        <v>17.5</v>
      </c>
      <c r="G3903" s="1">
        <v>7.1999998092651367</v>
      </c>
      <c r="H3903">
        <f>IF(D3903&lt;&gt;"",MAX('DDD Model Calculations'!$D$20-'Weather Data'!D3903,0),MAX('DDD Model Calculations'!$D$20-AVERAGE('Weather Data'!D3902,'Weather Data'!D3904),0))</f>
        <v>0</v>
      </c>
      <c r="I3903">
        <f>IF(E3903&lt;&gt;"",MAX('DDD Model Calculations'!$D$20-'Weather Data'!E3903,0),MAX('DDD Model Calculations'!$D$20-AVERAGE('Weather Data'!E3902,'Weather Data'!E3904),0))</f>
        <v>2</v>
      </c>
      <c r="J3903">
        <f>IF(F3903&lt;&gt;"",MAX('DDD Model Calculations'!$D$20-'Weather Data'!F3903,0),MAX('DDD Model Calculations'!$D$20-AVERAGE('Weather Data'!F3902,'Weather Data'!F3904),0))</f>
        <v>0.5</v>
      </c>
      <c r="K3903">
        <f>IF(G3903&lt;&gt;"",MAX('DDD Model Calculations'!$D$20-'Weather Data'!G3903,0),MAX('DDD Model Calculations'!$D$20-AVERAGE('Weather Data'!G3902,'Weather Data'!G3904),0))</f>
        <v>10.800000190734863</v>
      </c>
      <c r="L3903" s="2">
        <f t="shared" si="300"/>
        <v>45541</v>
      </c>
      <c r="M3903">
        <f t="shared" si="301"/>
        <v>38236.400001525879</v>
      </c>
      <c r="N3903">
        <f t="shared" si="302"/>
        <v>40137.799991123378</v>
      </c>
      <c r="O3903">
        <f t="shared" si="303"/>
        <v>46355.000010162592</v>
      </c>
      <c r="P3903">
        <f t="shared" si="304"/>
        <v>57648.650011837482</v>
      </c>
    </row>
    <row r="3904" spans="1:16" x14ac:dyDescent="0.4">
      <c r="A3904" s="1">
        <v>2024</v>
      </c>
      <c r="B3904" s="1">
        <v>9</v>
      </c>
      <c r="C3904" s="1">
        <v>7</v>
      </c>
      <c r="D3904" s="1">
        <v>12.10000038146973</v>
      </c>
      <c r="E3904" s="1">
        <v>10.89999961853027</v>
      </c>
      <c r="F3904" s="1">
        <v>11.10000038146973</v>
      </c>
      <c r="G3904" s="1">
        <v>8.5</v>
      </c>
      <c r="H3904">
        <f>IF(D3904&lt;&gt;"",MAX('DDD Model Calculations'!$D$20-'Weather Data'!D3904,0),MAX('DDD Model Calculations'!$D$20-AVERAGE('Weather Data'!D3903,'Weather Data'!D3905),0))</f>
        <v>5.8999996185302699</v>
      </c>
      <c r="I3904">
        <f>IF(E3904&lt;&gt;"",MAX('DDD Model Calculations'!$D$20-'Weather Data'!E3904,0),MAX('DDD Model Calculations'!$D$20-AVERAGE('Weather Data'!E3903,'Weather Data'!E3905),0))</f>
        <v>7.1000003814697301</v>
      </c>
      <c r="J3904">
        <f>IF(F3904&lt;&gt;"",MAX('DDD Model Calculations'!$D$20-'Weather Data'!F3904,0),MAX('DDD Model Calculations'!$D$20-AVERAGE('Weather Data'!F3903,'Weather Data'!F3905),0))</f>
        <v>6.8999996185302699</v>
      </c>
      <c r="K3904">
        <f>IF(G3904&lt;&gt;"",MAX('DDD Model Calculations'!$D$20-'Weather Data'!G3904,0),MAX('DDD Model Calculations'!$D$20-AVERAGE('Weather Data'!G3903,'Weather Data'!G3905),0))</f>
        <v>9.5</v>
      </c>
      <c r="L3904" s="2">
        <f t="shared" si="300"/>
        <v>45542</v>
      </c>
      <c r="M3904">
        <f t="shared" si="301"/>
        <v>38242.300001144409</v>
      </c>
      <c r="N3904">
        <f t="shared" si="302"/>
        <v>40144.899991504848</v>
      </c>
      <c r="O3904">
        <f t="shared" si="303"/>
        <v>46361.900009781122</v>
      </c>
      <c r="P3904">
        <f t="shared" si="304"/>
        <v>57658.150011837482</v>
      </c>
    </row>
    <row r="3905" spans="1:16" x14ac:dyDescent="0.4">
      <c r="A3905" s="1">
        <v>2024</v>
      </c>
      <c r="B3905" s="1">
        <v>9</v>
      </c>
      <c r="C3905" s="1">
        <v>8</v>
      </c>
      <c r="D3905" s="1">
        <v>12.89999961853027</v>
      </c>
      <c r="E3905" s="1">
        <v>12.30000019073486</v>
      </c>
      <c r="F3905" s="1">
        <v>9.1999998092651367</v>
      </c>
      <c r="G3905" s="1">
        <v>14.89999961853027</v>
      </c>
      <c r="H3905">
        <f>IF(D3905&lt;&gt;"",MAX('DDD Model Calculations'!$D$20-'Weather Data'!D3905,0),MAX('DDD Model Calculations'!$D$20-AVERAGE('Weather Data'!D3904,'Weather Data'!D3906),0))</f>
        <v>5.1000003814697301</v>
      </c>
      <c r="I3905">
        <f>IF(E3905&lt;&gt;"",MAX('DDD Model Calculations'!$D$20-'Weather Data'!E3905,0),MAX('DDD Model Calculations'!$D$20-AVERAGE('Weather Data'!E3904,'Weather Data'!E3906),0))</f>
        <v>5.6999998092651403</v>
      </c>
      <c r="J3905">
        <f>IF(F3905&lt;&gt;"",MAX('DDD Model Calculations'!$D$20-'Weather Data'!F3905,0),MAX('DDD Model Calculations'!$D$20-AVERAGE('Weather Data'!F3904,'Weather Data'!F3906),0))</f>
        <v>8.8000001907348633</v>
      </c>
      <c r="K3905">
        <f>IF(G3905&lt;&gt;"",MAX('DDD Model Calculations'!$D$20-'Weather Data'!G3905,0),MAX('DDD Model Calculations'!$D$20-AVERAGE('Weather Data'!G3904,'Weather Data'!G3906),0))</f>
        <v>3.1000003814697301</v>
      </c>
      <c r="L3905" s="2">
        <f t="shared" si="300"/>
        <v>45543</v>
      </c>
      <c r="M3905">
        <f t="shared" si="301"/>
        <v>38247.400001525879</v>
      </c>
      <c r="N3905">
        <f t="shared" si="302"/>
        <v>40150.599991314113</v>
      </c>
      <c r="O3905">
        <f t="shared" si="303"/>
        <v>46370.700009971857</v>
      </c>
      <c r="P3905">
        <f t="shared" si="304"/>
        <v>57661.250012218952</v>
      </c>
    </row>
    <row r="3906" spans="1:16" x14ac:dyDescent="0.4">
      <c r="A3906" s="1">
        <v>2024</v>
      </c>
      <c r="B3906" s="1">
        <v>9</v>
      </c>
      <c r="C3906" s="1">
        <v>9</v>
      </c>
      <c r="D3906" s="1">
        <v>16.60000038146973</v>
      </c>
      <c r="E3906" s="1">
        <v>17</v>
      </c>
      <c r="F3906" s="1">
        <v>12.89999961853027</v>
      </c>
      <c r="G3906" s="1">
        <v>15.19999980926514</v>
      </c>
      <c r="H3906">
        <f>IF(D3906&lt;&gt;"",MAX('DDD Model Calculations'!$D$20-'Weather Data'!D3906,0),MAX('DDD Model Calculations'!$D$20-AVERAGE('Weather Data'!D3905,'Weather Data'!D3907),0))</f>
        <v>1.3999996185302699</v>
      </c>
      <c r="I3906">
        <f>IF(E3906&lt;&gt;"",MAX('DDD Model Calculations'!$D$20-'Weather Data'!E3906,0),MAX('DDD Model Calculations'!$D$20-AVERAGE('Weather Data'!E3905,'Weather Data'!E3907),0))</f>
        <v>1</v>
      </c>
      <c r="J3906">
        <f>IF(F3906&lt;&gt;"",MAX('DDD Model Calculations'!$D$20-'Weather Data'!F3906,0),MAX('DDD Model Calculations'!$D$20-AVERAGE('Weather Data'!F3905,'Weather Data'!F3907),0))</f>
        <v>5.1000003814697301</v>
      </c>
      <c r="K3906">
        <f>IF(G3906&lt;&gt;"",MAX('DDD Model Calculations'!$D$20-'Weather Data'!G3906,0),MAX('DDD Model Calculations'!$D$20-AVERAGE('Weather Data'!G3905,'Weather Data'!G3907),0))</f>
        <v>2.8000001907348597</v>
      </c>
      <c r="L3906" s="2">
        <f t="shared" ref="L3906:L3969" si="305">DATE(A3906,B3906,C3906)</f>
        <v>45544</v>
      </c>
      <c r="M3906">
        <f t="shared" si="301"/>
        <v>38248.800001144409</v>
      </c>
      <c r="N3906">
        <f t="shared" si="302"/>
        <v>40151.599991314113</v>
      </c>
      <c r="O3906">
        <f t="shared" si="303"/>
        <v>46375.800010353327</v>
      </c>
      <c r="P3906">
        <f t="shared" si="304"/>
        <v>57664.050012409687</v>
      </c>
    </row>
    <row r="3907" spans="1:16" x14ac:dyDescent="0.4">
      <c r="A3907" s="1">
        <v>2024</v>
      </c>
      <c r="B3907" s="1">
        <v>9</v>
      </c>
      <c r="C3907" s="1">
        <v>10</v>
      </c>
      <c r="D3907" s="1">
        <v>16.39999961853027</v>
      </c>
      <c r="E3907" s="1">
        <v>15.60000038146973</v>
      </c>
      <c r="F3907" s="1">
        <v>13.10000038146973</v>
      </c>
      <c r="G3907" s="1">
        <v>15.69999980926514</v>
      </c>
      <c r="H3907">
        <f>IF(D3907&lt;&gt;"",MAX('DDD Model Calculations'!$D$20-'Weather Data'!D3907,0),MAX('DDD Model Calculations'!$D$20-AVERAGE('Weather Data'!D3906,'Weather Data'!D3908),0))</f>
        <v>1.6000003814697301</v>
      </c>
      <c r="I3907">
        <f>IF(E3907&lt;&gt;"",MAX('DDD Model Calculations'!$D$20-'Weather Data'!E3907,0),MAX('DDD Model Calculations'!$D$20-AVERAGE('Weather Data'!E3906,'Weather Data'!E3908),0))</f>
        <v>2.3999996185302699</v>
      </c>
      <c r="J3907">
        <f>IF(F3907&lt;&gt;"",MAX('DDD Model Calculations'!$D$20-'Weather Data'!F3907,0),MAX('DDD Model Calculations'!$D$20-AVERAGE('Weather Data'!F3906,'Weather Data'!F3908),0))</f>
        <v>4.8999996185302699</v>
      </c>
      <c r="K3907">
        <f>IF(G3907&lt;&gt;"",MAX('DDD Model Calculations'!$D$20-'Weather Data'!G3907,0),MAX('DDD Model Calculations'!$D$20-AVERAGE('Weather Data'!G3906,'Weather Data'!G3908),0))</f>
        <v>2.3000001907348597</v>
      </c>
      <c r="L3907" s="2">
        <f t="shared" si="305"/>
        <v>45545</v>
      </c>
      <c r="M3907">
        <f t="shared" ref="M3907:M3970" si="306">M3906+H3907</f>
        <v>38250.400001525879</v>
      </c>
      <c r="N3907">
        <f t="shared" ref="N3907:N3970" si="307">N3906+I3907</f>
        <v>40153.999990932643</v>
      </c>
      <c r="O3907">
        <f t="shared" ref="O3907:O3970" si="308">O3906+J3907</f>
        <v>46380.700009971857</v>
      </c>
      <c r="P3907">
        <f t="shared" ref="P3907:P3970" si="309">P3906+K3907</f>
        <v>57666.350012600422</v>
      </c>
    </row>
    <row r="3908" spans="1:16" x14ac:dyDescent="0.4">
      <c r="A3908" s="1">
        <v>2024</v>
      </c>
      <c r="B3908" s="1">
        <v>9</v>
      </c>
      <c r="C3908" s="1">
        <v>11</v>
      </c>
      <c r="D3908" s="1">
        <v>17.39999961853027</v>
      </c>
      <c r="E3908" s="1">
        <v>17.39999961853027</v>
      </c>
      <c r="F3908" s="1">
        <v>16.70000076293945</v>
      </c>
      <c r="G3908" s="1">
        <v>18</v>
      </c>
      <c r="H3908">
        <f>IF(D3908&lt;&gt;"",MAX('DDD Model Calculations'!$D$20-'Weather Data'!D3908,0),MAX('DDD Model Calculations'!$D$20-AVERAGE('Weather Data'!D3907,'Weather Data'!D3909),0))</f>
        <v>0.60000038146973012</v>
      </c>
      <c r="I3908">
        <f>IF(E3908&lt;&gt;"",MAX('DDD Model Calculations'!$D$20-'Weather Data'!E3908,0),MAX('DDD Model Calculations'!$D$20-AVERAGE('Weather Data'!E3907,'Weather Data'!E3909),0))</f>
        <v>0.60000038146973012</v>
      </c>
      <c r="J3908">
        <f>IF(F3908&lt;&gt;"",MAX('DDD Model Calculations'!$D$20-'Weather Data'!F3908,0),MAX('DDD Model Calculations'!$D$20-AVERAGE('Weather Data'!F3907,'Weather Data'!F3909),0))</f>
        <v>1.2999992370605504</v>
      </c>
      <c r="K3908">
        <f>IF(G3908&lt;&gt;"",MAX('DDD Model Calculations'!$D$20-'Weather Data'!G3908,0),MAX('DDD Model Calculations'!$D$20-AVERAGE('Weather Data'!G3907,'Weather Data'!G3909),0))</f>
        <v>0</v>
      </c>
      <c r="L3908" s="2">
        <f t="shared" si="305"/>
        <v>45546</v>
      </c>
      <c r="M3908">
        <f t="shared" si="306"/>
        <v>38251.000001907349</v>
      </c>
      <c r="N3908">
        <f t="shared" si="307"/>
        <v>40154.599991314113</v>
      </c>
      <c r="O3908">
        <f t="shared" si="308"/>
        <v>46382.000009208918</v>
      </c>
      <c r="P3908">
        <f t="shared" si="309"/>
        <v>57666.350012600422</v>
      </c>
    </row>
    <row r="3909" spans="1:16" x14ac:dyDescent="0.4">
      <c r="A3909" s="1">
        <v>2024</v>
      </c>
      <c r="B3909" s="1">
        <v>9</v>
      </c>
      <c r="C3909" s="1">
        <v>12</v>
      </c>
      <c r="D3909" s="1">
        <v>19.10000038146973</v>
      </c>
      <c r="E3909" s="1">
        <v>19.29999923706055</v>
      </c>
      <c r="F3909" s="1">
        <v>19.5</v>
      </c>
      <c r="G3909" s="1">
        <v>17.29999923706055</v>
      </c>
      <c r="H3909">
        <f>IF(D3909&lt;&gt;"",MAX('DDD Model Calculations'!$D$20-'Weather Data'!D3909,0),MAX('DDD Model Calculations'!$D$20-AVERAGE('Weather Data'!D3908,'Weather Data'!D3910),0))</f>
        <v>0</v>
      </c>
      <c r="I3909">
        <f>IF(E3909&lt;&gt;"",MAX('DDD Model Calculations'!$D$20-'Weather Data'!E3909,0),MAX('DDD Model Calculations'!$D$20-AVERAGE('Weather Data'!E3908,'Weather Data'!E3910),0))</f>
        <v>0</v>
      </c>
      <c r="J3909">
        <f>IF(F3909&lt;&gt;"",MAX('DDD Model Calculations'!$D$20-'Weather Data'!F3909,0),MAX('DDD Model Calculations'!$D$20-AVERAGE('Weather Data'!F3908,'Weather Data'!F3910),0))</f>
        <v>0</v>
      </c>
      <c r="K3909">
        <f>IF(G3909&lt;&gt;"",MAX('DDD Model Calculations'!$D$20-'Weather Data'!G3909,0),MAX('DDD Model Calculations'!$D$20-AVERAGE('Weather Data'!G3908,'Weather Data'!G3910),0))</f>
        <v>0.70000076293944957</v>
      </c>
      <c r="L3909" s="2">
        <f t="shared" si="305"/>
        <v>45547</v>
      </c>
      <c r="M3909">
        <f t="shared" si="306"/>
        <v>38251.000001907349</v>
      </c>
      <c r="N3909">
        <f t="shared" si="307"/>
        <v>40154.599991314113</v>
      </c>
      <c r="O3909">
        <f t="shared" si="308"/>
        <v>46382.000009208918</v>
      </c>
      <c r="P3909">
        <f t="shared" si="309"/>
        <v>57667.050013363361</v>
      </c>
    </row>
    <row r="3910" spans="1:16" x14ac:dyDescent="0.4">
      <c r="A3910" s="1">
        <v>2024</v>
      </c>
      <c r="B3910" s="1">
        <v>9</v>
      </c>
      <c r="C3910" s="1">
        <v>13</v>
      </c>
      <c r="D3910" s="1">
        <v>20.39999961853027</v>
      </c>
      <c r="E3910" s="1">
        <v>21</v>
      </c>
      <c r="F3910" s="1">
        <v>19.89999961853027</v>
      </c>
      <c r="G3910" s="1">
        <v>17.70000076293945</v>
      </c>
      <c r="H3910">
        <f>IF(D3910&lt;&gt;"",MAX('DDD Model Calculations'!$D$20-'Weather Data'!D3910,0),MAX('DDD Model Calculations'!$D$20-AVERAGE('Weather Data'!D3909,'Weather Data'!D3911),0))</f>
        <v>0</v>
      </c>
      <c r="I3910">
        <f>IF(E3910&lt;&gt;"",MAX('DDD Model Calculations'!$D$20-'Weather Data'!E3910,0),MAX('DDD Model Calculations'!$D$20-AVERAGE('Weather Data'!E3909,'Weather Data'!E3911),0))</f>
        <v>0</v>
      </c>
      <c r="J3910">
        <f>IF(F3910&lt;&gt;"",MAX('DDD Model Calculations'!$D$20-'Weather Data'!F3910,0),MAX('DDD Model Calculations'!$D$20-AVERAGE('Weather Data'!F3909,'Weather Data'!F3911),0))</f>
        <v>0</v>
      </c>
      <c r="K3910">
        <f>IF(G3910&lt;&gt;"",MAX('DDD Model Calculations'!$D$20-'Weather Data'!G3910,0),MAX('DDD Model Calculations'!$D$20-AVERAGE('Weather Data'!G3909,'Weather Data'!G3911),0))</f>
        <v>0.29999923706055043</v>
      </c>
      <c r="L3910" s="2">
        <f t="shared" si="305"/>
        <v>45548</v>
      </c>
      <c r="M3910">
        <f t="shared" si="306"/>
        <v>38251.000001907349</v>
      </c>
      <c r="N3910">
        <f t="shared" si="307"/>
        <v>40154.599991314113</v>
      </c>
      <c r="O3910">
        <f t="shared" si="308"/>
        <v>46382.000009208918</v>
      </c>
      <c r="P3910">
        <f t="shared" si="309"/>
        <v>57667.350012600422</v>
      </c>
    </row>
    <row r="3911" spans="1:16" x14ac:dyDescent="0.4">
      <c r="A3911" s="1">
        <v>2024</v>
      </c>
      <c r="B3911" s="1">
        <v>9</v>
      </c>
      <c r="C3911" s="1">
        <v>14</v>
      </c>
      <c r="D3911" s="1">
        <v>20.20000076293945</v>
      </c>
      <c r="E3911" s="1">
        <v>20.70000076293945</v>
      </c>
      <c r="F3911" s="1">
        <v>21</v>
      </c>
      <c r="G3911" s="1">
        <v>18</v>
      </c>
      <c r="H3911">
        <f>IF(D3911&lt;&gt;"",MAX('DDD Model Calculations'!$D$20-'Weather Data'!D3911,0),MAX('DDD Model Calculations'!$D$20-AVERAGE('Weather Data'!D3910,'Weather Data'!D3912),0))</f>
        <v>0</v>
      </c>
      <c r="I3911">
        <f>IF(E3911&lt;&gt;"",MAX('DDD Model Calculations'!$D$20-'Weather Data'!E3911,0),MAX('DDD Model Calculations'!$D$20-AVERAGE('Weather Data'!E3910,'Weather Data'!E3912),0))</f>
        <v>0</v>
      </c>
      <c r="J3911">
        <f>IF(F3911&lt;&gt;"",MAX('DDD Model Calculations'!$D$20-'Weather Data'!F3911,0),MAX('DDD Model Calculations'!$D$20-AVERAGE('Weather Data'!F3910,'Weather Data'!F3912),0))</f>
        <v>0</v>
      </c>
      <c r="K3911">
        <f>IF(G3911&lt;&gt;"",MAX('DDD Model Calculations'!$D$20-'Weather Data'!G3911,0),MAX('DDD Model Calculations'!$D$20-AVERAGE('Weather Data'!G3910,'Weather Data'!G3912),0))</f>
        <v>0</v>
      </c>
      <c r="L3911" s="2">
        <f t="shared" si="305"/>
        <v>45549</v>
      </c>
      <c r="M3911">
        <f t="shared" si="306"/>
        <v>38251.000001907349</v>
      </c>
      <c r="N3911">
        <f t="shared" si="307"/>
        <v>40154.599991314113</v>
      </c>
      <c r="O3911">
        <f t="shared" si="308"/>
        <v>46382.000009208918</v>
      </c>
      <c r="P3911">
        <f t="shared" si="309"/>
        <v>57667.350012600422</v>
      </c>
    </row>
    <row r="3912" spans="1:16" x14ac:dyDescent="0.4">
      <c r="A3912" s="1">
        <v>2024</v>
      </c>
      <c r="B3912" s="1">
        <v>9</v>
      </c>
      <c r="C3912" s="1">
        <v>15</v>
      </c>
      <c r="D3912" s="1">
        <v>21.70000076293945</v>
      </c>
      <c r="E3912" s="1">
        <v>20.70000076293945</v>
      </c>
      <c r="F3912" s="1">
        <v>21.70000076293945</v>
      </c>
      <c r="G3912" s="1">
        <v>22</v>
      </c>
      <c r="H3912">
        <f>IF(D3912&lt;&gt;"",MAX('DDD Model Calculations'!$D$20-'Weather Data'!D3912,0),MAX('DDD Model Calculations'!$D$20-AVERAGE('Weather Data'!D3911,'Weather Data'!D3913),0))</f>
        <v>0</v>
      </c>
      <c r="I3912">
        <f>IF(E3912&lt;&gt;"",MAX('DDD Model Calculations'!$D$20-'Weather Data'!E3912,0),MAX('DDD Model Calculations'!$D$20-AVERAGE('Weather Data'!E3911,'Weather Data'!E3913),0))</f>
        <v>0</v>
      </c>
      <c r="J3912">
        <f>IF(F3912&lt;&gt;"",MAX('DDD Model Calculations'!$D$20-'Weather Data'!F3912,0),MAX('DDD Model Calculations'!$D$20-AVERAGE('Weather Data'!F3911,'Weather Data'!F3913),0))</f>
        <v>0</v>
      </c>
      <c r="K3912">
        <f>IF(G3912&lt;&gt;"",MAX('DDD Model Calculations'!$D$20-'Weather Data'!G3912,0),MAX('DDD Model Calculations'!$D$20-AVERAGE('Weather Data'!G3911,'Weather Data'!G3913),0))</f>
        <v>0</v>
      </c>
      <c r="L3912" s="2">
        <f t="shared" si="305"/>
        <v>45550</v>
      </c>
      <c r="M3912">
        <f t="shared" si="306"/>
        <v>38251.000001907349</v>
      </c>
      <c r="N3912">
        <f t="shared" si="307"/>
        <v>40154.599991314113</v>
      </c>
      <c r="O3912">
        <f t="shared" si="308"/>
        <v>46382.000009208918</v>
      </c>
      <c r="P3912">
        <f t="shared" si="309"/>
        <v>57667.350012600422</v>
      </c>
    </row>
    <row r="3913" spans="1:16" x14ac:dyDescent="0.4">
      <c r="A3913" s="1">
        <v>2024</v>
      </c>
      <c r="B3913" s="1">
        <v>9</v>
      </c>
      <c r="C3913" s="1">
        <v>16</v>
      </c>
      <c r="D3913" s="1">
        <v>21.70000076293945</v>
      </c>
      <c r="E3913" s="1">
        <v>20.10000038146973</v>
      </c>
      <c r="F3913" s="1">
        <v>21.5</v>
      </c>
      <c r="G3913" s="1">
        <v>22.29999923706055</v>
      </c>
      <c r="H3913">
        <f>IF(D3913&lt;&gt;"",MAX('DDD Model Calculations'!$D$20-'Weather Data'!D3913,0),MAX('DDD Model Calculations'!$D$20-AVERAGE('Weather Data'!D3912,'Weather Data'!D3914),0))</f>
        <v>0</v>
      </c>
      <c r="I3913">
        <f>IF(E3913&lt;&gt;"",MAX('DDD Model Calculations'!$D$20-'Weather Data'!E3913,0),MAX('DDD Model Calculations'!$D$20-AVERAGE('Weather Data'!E3912,'Weather Data'!E3914),0))</f>
        <v>0</v>
      </c>
      <c r="J3913">
        <f>IF(F3913&lt;&gt;"",MAX('DDD Model Calculations'!$D$20-'Weather Data'!F3913,0),MAX('DDD Model Calculations'!$D$20-AVERAGE('Weather Data'!F3912,'Weather Data'!F3914),0))</f>
        <v>0</v>
      </c>
      <c r="K3913">
        <f>IF(G3913&lt;&gt;"",MAX('DDD Model Calculations'!$D$20-'Weather Data'!G3913,0),MAX('DDD Model Calculations'!$D$20-AVERAGE('Weather Data'!G3912,'Weather Data'!G3914),0))</f>
        <v>0</v>
      </c>
      <c r="L3913" s="2">
        <f t="shared" si="305"/>
        <v>45551</v>
      </c>
      <c r="M3913">
        <f t="shared" si="306"/>
        <v>38251.000001907349</v>
      </c>
      <c r="N3913">
        <f t="shared" si="307"/>
        <v>40154.599991314113</v>
      </c>
      <c r="O3913">
        <f t="shared" si="308"/>
        <v>46382.000009208918</v>
      </c>
      <c r="P3913">
        <f t="shared" si="309"/>
        <v>57667.350012600422</v>
      </c>
    </row>
    <row r="3914" spans="1:16" x14ac:dyDescent="0.4">
      <c r="A3914" s="1">
        <v>2024</v>
      </c>
      <c r="B3914" s="1">
        <v>9</v>
      </c>
      <c r="C3914" s="1">
        <v>17</v>
      </c>
      <c r="D3914" s="1">
        <v>20.5</v>
      </c>
      <c r="E3914" s="1">
        <v>19.29999923706055</v>
      </c>
      <c r="F3914" s="1">
        <v>21.39999961853027</v>
      </c>
      <c r="G3914" s="1">
        <v>21.39999961853027</v>
      </c>
      <c r="H3914">
        <f>IF(D3914&lt;&gt;"",MAX('DDD Model Calculations'!$D$20-'Weather Data'!D3914,0),MAX('DDD Model Calculations'!$D$20-AVERAGE('Weather Data'!D3913,'Weather Data'!D3915),0))</f>
        <v>0</v>
      </c>
      <c r="I3914">
        <f>IF(E3914&lt;&gt;"",MAX('DDD Model Calculations'!$D$20-'Weather Data'!E3914,0),MAX('DDD Model Calculations'!$D$20-AVERAGE('Weather Data'!E3913,'Weather Data'!E3915),0))</f>
        <v>0</v>
      </c>
      <c r="J3914">
        <f>IF(F3914&lt;&gt;"",MAX('DDD Model Calculations'!$D$20-'Weather Data'!F3914,0),MAX('DDD Model Calculations'!$D$20-AVERAGE('Weather Data'!F3913,'Weather Data'!F3915),0))</f>
        <v>0</v>
      </c>
      <c r="K3914">
        <f>IF(G3914&lt;&gt;"",MAX('DDD Model Calculations'!$D$20-'Weather Data'!G3914,0),MAX('DDD Model Calculations'!$D$20-AVERAGE('Weather Data'!G3913,'Weather Data'!G3915),0))</f>
        <v>0</v>
      </c>
      <c r="L3914" s="2">
        <f t="shared" si="305"/>
        <v>45552</v>
      </c>
      <c r="M3914">
        <f t="shared" si="306"/>
        <v>38251.000001907349</v>
      </c>
      <c r="N3914">
        <f t="shared" si="307"/>
        <v>40154.599991314113</v>
      </c>
      <c r="O3914">
        <f t="shared" si="308"/>
        <v>46382.000009208918</v>
      </c>
      <c r="P3914">
        <f t="shared" si="309"/>
        <v>57667.350012600422</v>
      </c>
    </row>
    <row r="3915" spans="1:16" x14ac:dyDescent="0.4">
      <c r="A3915" s="1">
        <v>2024</v>
      </c>
      <c r="B3915" s="1">
        <v>9</v>
      </c>
      <c r="C3915" s="1">
        <v>18</v>
      </c>
      <c r="D3915" s="1">
        <v>19.89999961853027</v>
      </c>
      <c r="E3915" s="1">
        <v>20</v>
      </c>
      <c r="F3915" s="1">
        <v>19.89999961853027</v>
      </c>
      <c r="G3915" s="1">
        <v>21.79999923706055</v>
      </c>
      <c r="H3915">
        <f>IF(D3915&lt;&gt;"",MAX('DDD Model Calculations'!$D$20-'Weather Data'!D3915,0),MAX('DDD Model Calculations'!$D$20-AVERAGE('Weather Data'!D3914,'Weather Data'!D3916),0))</f>
        <v>0</v>
      </c>
      <c r="I3915">
        <f>IF(E3915&lt;&gt;"",MAX('DDD Model Calculations'!$D$20-'Weather Data'!E3915,0),MAX('DDD Model Calculations'!$D$20-AVERAGE('Weather Data'!E3914,'Weather Data'!E3916),0))</f>
        <v>0</v>
      </c>
      <c r="J3915">
        <f>IF(F3915&lt;&gt;"",MAX('DDD Model Calculations'!$D$20-'Weather Data'!F3915,0),MAX('DDD Model Calculations'!$D$20-AVERAGE('Weather Data'!F3914,'Weather Data'!F3916),0))</f>
        <v>0</v>
      </c>
      <c r="K3915">
        <f>IF(G3915&lt;&gt;"",MAX('DDD Model Calculations'!$D$20-'Weather Data'!G3915,0),MAX('DDD Model Calculations'!$D$20-AVERAGE('Weather Data'!G3914,'Weather Data'!G3916),0))</f>
        <v>0</v>
      </c>
      <c r="L3915" s="2">
        <f t="shared" si="305"/>
        <v>45553</v>
      </c>
      <c r="M3915">
        <f t="shared" si="306"/>
        <v>38251.000001907349</v>
      </c>
      <c r="N3915">
        <f t="shared" si="307"/>
        <v>40154.599991314113</v>
      </c>
      <c r="O3915">
        <f t="shared" si="308"/>
        <v>46382.000009208918</v>
      </c>
      <c r="P3915">
        <f t="shared" si="309"/>
        <v>57667.350012600422</v>
      </c>
    </row>
    <row r="3916" spans="1:16" x14ac:dyDescent="0.4">
      <c r="A3916" s="1">
        <v>2024</v>
      </c>
      <c r="B3916" s="1">
        <v>9</v>
      </c>
      <c r="C3916" s="1">
        <v>19</v>
      </c>
      <c r="D3916" s="1">
        <v>20.5</v>
      </c>
      <c r="E3916" s="1">
        <v>19.89999961853027</v>
      </c>
      <c r="F3916" s="1">
        <v>20.29999923706055</v>
      </c>
      <c r="G3916" s="1">
        <v>18.60000038146973</v>
      </c>
      <c r="H3916">
        <f>IF(D3916&lt;&gt;"",MAX('DDD Model Calculations'!$D$20-'Weather Data'!D3916,0),MAX('DDD Model Calculations'!$D$20-AVERAGE('Weather Data'!D3915,'Weather Data'!D3917),0))</f>
        <v>0</v>
      </c>
      <c r="I3916">
        <f>IF(E3916&lt;&gt;"",MAX('DDD Model Calculations'!$D$20-'Weather Data'!E3916,0),MAX('DDD Model Calculations'!$D$20-AVERAGE('Weather Data'!E3915,'Weather Data'!E3917),0))</f>
        <v>0</v>
      </c>
      <c r="J3916">
        <f>IF(F3916&lt;&gt;"",MAX('DDD Model Calculations'!$D$20-'Weather Data'!F3916,0),MAX('DDD Model Calculations'!$D$20-AVERAGE('Weather Data'!F3915,'Weather Data'!F3917),0))</f>
        <v>0</v>
      </c>
      <c r="K3916">
        <f>IF(G3916&lt;&gt;"",MAX('DDD Model Calculations'!$D$20-'Weather Data'!G3916,0),MAX('DDD Model Calculations'!$D$20-AVERAGE('Weather Data'!G3915,'Weather Data'!G3917),0))</f>
        <v>0</v>
      </c>
      <c r="L3916" s="2">
        <f t="shared" si="305"/>
        <v>45554</v>
      </c>
      <c r="M3916">
        <f t="shared" si="306"/>
        <v>38251.000001907349</v>
      </c>
      <c r="N3916">
        <f t="shared" si="307"/>
        <v>40154.599991314113</v>
      </c>
      <c r="O3916">
        <f t="shared" si="308"/>
        <v>46382.000009208918</v>
      </c>
      <c r="P3916">
        <f t="shared" si="309"/>
        <v>57667.350012600422</v>
      </c>
    </row>
    <row r="3917" spans="1:16" x14ac:dyDescent="0.4">
      <c r="A3917" s="1">
        <v>2024</v>
      </c>
      <c r="B3917" s="1">
        <v>9</v>
      </c>
      <c r="C3917" s="1">
        <v>20</v>
      </c>
      <c r="D3917" s="1">
        <v>20</v>
      </c>
      <c r="E3917" s="1">
        <v>19.79999923706055</v>
      </c>
      <c r="F3917" s="1">
        <v>20.60000038146973</v>
      </c>
      <c r="G3917" s="1">
        <v>18.20000076293945</v>
      </c>
      <c r="H3917">
        <f>IF(D3917&lt;&gt;"",MAX('DDD Model Calculations'!$D$20-'Weather Data'!D3917,0),MAX('DDD Model Calculations'!$D$20-AVERAGE('Weather Data'!D3916,'Weather Data'!D3918),0))</f>
        <v>0</v>
      </c>
      <c r="I3917">
        <f>IF(E3917&lt;&gt;"",MAX('DDD Model Calculations'!$D$20-'Weather Data'!E3917,0),MAX('DDD Model Calculations'!$D$20-AVERAGE('Weather Data'!E3916,'Weather Data'!E3918),0))</f>
        <v>0</v>
      </c>
      <c r="J3917">
        <f>IF(F3917&lt;&gt;"",MAX('DDD Model Calculations'!$D$20-'Weather Data'!F3917,0),MAX('DDD Model Calculations'!$D$20-AVERAGE('Weather Data'!F3916,'Weather Data'!F3918),0))</f>
        <v>0</v>
      </c>
      <c r="K3917">
        <f>IF(G3917&lt;&gt;"",MAX('DDD Model Calculations'!$D$20-'Weather Data'!G3917,0),MAX('DDD Model Calculations'!$D$20-AVERAGE('Weather Data'!G3916,'Weather Data'!G3918),0))</f>
        <v>0</v>
      </c>
      <c r="L3917" s="2">
        <f t="shared" si="305"/>
        <v>45555</v>
      </c>
      <c r="M3917">
        <f t="shared" si="306"/>
        <v>38251.000001907349</v>
      </c>
      <c r="N3917">
        <f t="shared" si="307"/>
        <v>40154.599991314113</v>
      </c>
      <c r="O3917">
        <f t="shared" si="308"/>
        <v>46382.000009208918</v>
      </c>
      <c r="P3917">
        <f t="shared" si="309"/>
        <v>57667.350012600422</v>
      </c>
    </row>
    <row r="3918" spans="1:16" x14ac:dyDescent="0.4">
      <c r="A3918" s="1">
        <v>2024</v>
      </c>
      <c r="B3918" s="1">
        <v>9</v>
      </c>
      <c r="C3918" s="1">
        <v>21</v>
      </c>
      <c r="D3918" s="1">
        <v>21.5</v>
      </c>
      <c r="E3918" s="1">
        <v>20.5</v>
      </c>
      <c r="F3918" s="1">
        <v>19.39999961853027</v>
      </c>
      <c r="G3918" s="1">
        <v>16</v>
      </c>
      <c r="H3918">
        <f>IF(D3918&lt;&gt;"",MAX('DDD Model Calculations'!$D$20-'Weather Data'!D3918,0),MAX('DDD Model Calculations'!$D$20-AVERAGE('Weather Data'!D3917,'Weather Data'!D3919),0))</f>
        <v>0</v>
      </c>
      <c r="I3918">
        <f>IF(E3918&lt;&gt;"",MAX('DDD Model Calculations'!$D$20-'Weather Data'!E3918,0),MAX('DDD Model Calculations'!$D$20-AVERAGE('Weather Data'!E3917,'Weather Data'!E3919),0))</f>
        <v>0</v>
      </c>
      <c r="J3918">
        <f>IF(F3918&lt;&gt;"",MAX('DDD Model Calculations'!$D$20-'Weather Data'!F3918,0),MAX('DDD Model Calculations'!$D$20-AVERAGE('Weather Data'!F3917,'Weather Data'!F3919),0))</f>
        <v>0</v>
      </c>
      <c r="K3918">
        <f>IF(G3918&lt;&gt;"",MAX('DDD Model Calculations'!$D$20-'Weather Data'!G3918,0),MAX('DDD Model Calculations'!$D$20-AVERAGE('Weather Data'!G3917,'Weather Data'!G3919),0))</f>
        <v>2</v>
      </c>
      <c r="L3918" s="2">
        <f t="shared" si="305"/>
        <v>45556</v>
      </c>
      <c r="M3918">
        <f t="shared" si="306"/>
        <v>38251.000001907349</v>
      </c>
      <c r="N3918">
        <f t="shared" si="307"/>
        <v>40154.599991314113</v>
      </c>
      <c r="O3918">
        <f t="shared" si="308"/>
        <v>46382.000009208918</v>
      </c>
      <c r="P3918">
        <f t="shared" si="309"/>
        <v>57669.350012600422</v>
      </c>
    </row>
    <row r="3919" spans="1:16" x14ac:dyDescent="0.4">
      <c r="A3919" s="1">
        <v>2024</v>
      </c>
      <c r="B3919" s="1">
        <v>9</v>
      </c>
      <c r="C3919" s="1">
        <v>22</v>
      </c>
      <c r="D3919" s="1">
        <v>19.60000038146973</v>
      </c>
      <c r="E3919" s="1">
        <v>18.79999923706055</v>
      </c>
      <c r="F3919" s="1">
        <v>17.29999923706055</v>
      </c>
      <c r="G3919" s="1">
        <v>10.69999980926514</v>
      </c>
      <c r="H3919">
        <f>IF(D3919&lt;&gt;"",MAX('DDD Model Calculations'!$D$20-'Weather Data'!D3919,0),MAX('DDD Model Calculations'!$D$20-AVERAGE('Weather Data'!D3918,'Weather Data'!D3920),0))</f>
        <v>0</v>
      </c>
      <c r="I3919">
        <f>IF(E3919&lt;&gt;"",MAX('DDD Model Calculations'!$D$20-'Weather Data'!E3919,0),MAX('DDD Model Calculations'!$D$20-AVERAGE('Weather Data'!E3918,'Weather Data'!E3920),0))</f>
        <v>0</v>
      </c>
      <c r="J3919">
        <f>IF(F3919&lt;&gt;"",MAX('DDD Model Calculations'!$D$20-'Weather Data'!F3919,0),MAX('DDD Model Calculations'!$D$20-AVERAGE('Weather Data'!F3918,'Weather Data'!F3920),0))</f>
        <v>0.70000076293944957</v>
      </c>
      <c r="K3919">
        <f>IF(G3919&lt;&gt;"",MAX('DDD Model Calculations'!$D$20-'Weather Data'!G3919,0),MAX('DDD Model Calculations'!$D$20-AVERAGE('Weather Data'!G3918,'Weather Data'!G3920),0))</f>
        <v>7.3000001907348597</v>
      </c>
      <c r="L3919" s="2">
        <f t="shared" si="305"/>
        <v>45557</v>
      </c>
      <c r="M3919">
        <f t="shared" si="306"/>
        <v>38251.000001907349</v>
      </c>
      <c r="N3919">
        <f t="shared" si="307"/>
        <v>40154.599991314113</v>
      </c>
      <c r="O3919">
        <f t="shared" si="308"/>
        <v>46382.700009971857</v>
      </c>
      <c r="P3919">
        <f t="shared" si="309"/>
        <v>57676.650012791157</v>
      </c>
    </row>
    <row r="3920" spans="1:16" x14ac:dyDescent="0.4">
      <c r="A3920" s="1">
        <v>2024</v>
      </c>
      <c r="B3920" s="1">
        <v>9</v>
      </c>
      <c r="C3920" s="1">
        <v>23</v>
      </c>
      <c r="D3920" s="1">
        <v>19.39999961853027</v>
      </c>
      <c r="E3920" s="1">
        <v>20</v>
      </c>
      <c r="F3920" s="1">
        <v>15.89999961853027</v>
      </c>
      <c r="G3920" s="1">
        <v>10.69999980926514</v>
      </c>
      <c r="H3920">
        <f>IF(D3920&lt;&gt;"",MAX('DDD Model Calculations'!$D$20-'Weather Data'!D3920,0),MAX('DDD Model Calculations'!$D$20-AVERAGE('Weather Data'!D3919,'Weather Data'!D3921),0))</f>
        <v>0</v>
      </c>
      <c r="I3920">
        <f>IF(E3920&lt;&gt;"",MAX('DDD Model Calculations'!$D$20-'Weather Data'!E3920,0),MAX('DDD Model Calculations'!$D$20-AVERAGE('Weather Data'!E3919,'Weather Data'!E3921),0))</f>
        <v>0</v>
      </c>
      <c r="J3920">
        <f>IF(F3920&lt;&gt;"",MAX('DDD Model Calculations'!$D$20-'Weather Data'!F3920,0),MAX('DDD Model Calculations'!$D$20-AVERAGE('Weather Data'!F3919,'Weather Data'!F3921),0))</f>
        <v>2.1000003814697301</v>
      </c>
      <c r="K3920">
        <f>IF(G3920&lt;&gt;"",MAX('DDD Model Calculations'!$D$20-'Weather Data'!G3920,0),MAX('DDD Model Calculations'!$D$20-AVERAGE('Weather Data'!G3919,'Weather Data'!G3921),0))</f>
        <v>7.3000001907348597</v>
      </c>
      <c r="L3920" s="2">
        <f t="shared" si="305"/>
        <v>45558</v>
      </c>
      <c r="M3920">
        <f t="shared" si="306"/>
        <v>38251.000001907349</v>
      </c>
      <c r="N3920">
        <f t="shared" si="307"/>
        <v>40154.599991314113</v>
      </c>
      <c r="O3920">
        <f t="shared" si="308"/>
        <v>46384.800010353327</v>
      </c>
      <c r="P3920">
        <f t="shared" si="309"/>
        <v>57683.950012981892</v>
      </c>
    </row>
    <row r="3921" spans="1:16" x14ac:dyDescent="0.4">
      <c r="A3921" s="1">
        <v>2024</v>
      </c>
      <c r="B3921" s="1">
        <v>9</v>
      </c>
      <c r="C3921" s="1">
        <v>24</v>
      </c>
      <c r="D3921" s="1">
        <v>17.89999961853027</v>
      </c>
      <c r="E3921" s="1">
        <v>18.79999923706055</v>
      </c>
      <c r="F3921" s="1">
        <v>16.5</v>
      </c>
      <c r="G3921" s="1">
        <v>12.80000019073486</v>
      </c>
      <c r="H3921">
        <f>IF(D3921&lt;&gt;"",MAX('DDD Model Calculations'!$D$20-'Weather Data'!D3921,0),MAX('DDD Model Calculations'!$D$20-AVERAGE('Weather Data'!D3920,'Weather Data'!D3922),0))</f>
        <v>0.10000038146973012</v>
      </c>
      <c r="I3921">
        <f>IF(E3921&lt;&gt;"",MAX('DDD Model Calculations'!$D$20-'Weather Data'!E3921,0),MAX('DDD Model Calculations'!$D$20-AVERAGE('Weather Data'!E3920,'Weather Data'!E3922),0))</f>
        <v>0</v>
      </c>
      <c r="J3921">
        <f>IF(F3921&lt;&gt;"",MAX('DDD Model Calculations'!$D$20-'Weather Data'!F3921,0),MAX('DDD Model Calculations'!$D$20-AVERAGE('Weather Data'!F3920,'Weather Data'!F3922),0))</f>
        <v>1.5</v>
      </c>
      <c r="K3921">
        <f>IF(G3921&lt;&gt;"",MAX('DDD Model Calculations'!$D$20-'Weather Data'!G3921,0),MAX('DDD Model Calculations'!$D$20-AVERAGE('Weather Data'!G3920,'Weather Data'!G3922),0))</f>
        <v>5.1999998092651403</v>
      </c>
      <c r="L3921" s="2">
        <f t="shared" si="305"/>
        <v>45559</v>
      </c>
      <c r="M3921">
        <f t="shared" si="306"/>
        <v>38251.100002288818</v>
      </c>
      <c r="N3921">
        <f t="shared" si="307"/>
        <v>40154.599991314113</v>
      </c>
      <c r="O3921">
        <f t="shared" si="308"/>
        <v>46386.300010353327</v>
      </c>
      <c r="P3921">
        <f t="shared" si="309"/>
        <v>57689.150012791157</v>
      </c>
    </row>
    <row r="3922" spans="1:16" x14ac:dyDescent="0.4">
      <c r="A3922" s="1">
        <v>2024</v>
      </c>
      <c r="B3922" s="1">
        <v>9</v>
      </c>
      <c r="C3922" s="1">
        <v>25</v>
      </c>
      <c r="D3922" s="1">
        <v>20.60000038146973</v>
      </c>
      <c r="E3922" s="1">
        <v>19.29999923706055</v>
      </c>
      <c r="F3922" s="1">
        <v>14.60000038146973</v>
      </c>
      <c r="G3922" s="1">
        <v>16.29999923706055</v>
      </c>
      <c r="H3922">
        <f>IF(D3922&lt;&gt;"",MAX('DDD Model Calculations'!$D$20-'Weather Data'!D3922,0),MAX('DDD Model Calculations'!$D$20-AVERAGE('Weather Data'!D3921,'Weather Data'!D3923),0))</f>
        <v>0</v>
      </c>
      <c r="I3922">
        <f>IF(E3922&lt;&gt;"",MAX('DDD Model Calculations'!$D$20-'Weather Data'!E3922,0),MAX('DDD Model Calculations'!$D$20-AVERAGE('Weather Data'!E3921,'Weather Data'!E3923),0))</f>
        <v>0</v>
      </c>
      <c r="J3922">
        <f>IF(F3922&lt;&gt;"",MAX('DDD Model Calculations'!$D$20-'Weather Data'!F3922,0),MAX('DDD Model Calculations'!$D$20-AVERAGE('Weather Data'!F3921,'Weather Data'!F3923),0))</f>
        <v>3.3999996185302699</v>
      </c>
      <c r="K3922">
        <f>IF(G3922&lt;&gt;"",MAX('DDD Model Calculations'!$D$20-'Weather Data'!G3922,0),MAX('DDD Model Calculations'!$D$20-AVERAGE('Weather Data'!G3921,'Weather Data'!G3923),0))</f>
        <v>1.7000007629394496</v>
      </c>
      <c r="L3922" s="2">
        <f t="shared" si="305"/>
        <v>45560</v>
      </c>
      <c r="M3922">
        <f t="shared" si="306"/>
        <v>38251.100002288818</v>
      </c>
      <c r="N3922">
        <f t="shared" si="307"/>
        <v>40154.599991314113</v>
      </c>
      <c r="O3922">
        <f t="shared" si="308"/>
        <v>46389.700009971857</v>
      </c>
      <c r="P3922">
        <f t="shared" si="309"/>
        <v>57690.850013554096</v>
      </c>
    </row>
    <row r="3923" spans="1:16" x14ac:dyDescent="0.4">
      <c r="A3923" s="1">
        <v>2024</v>
      </c>
      <c r="B3923" s="1">
        <v>9</v>
      </c>
      <c r="C3923" s="1">
        <v>26</v>
      </c>
      <c r="D3923" s="1">
        <v>19.39999961853027</v>
      </c>
      <c r="E3923" s="1">
        <v>17.60000038146973</v>
      </c>
      <c r="F3923" s="1">
        <v>16.60000038146973</v>
      </c>
      <c r="G3923" s="1">
        <v>16.10000038146973</v>
      </c>
      <c r="H3923">
        <f>IF(D3923&lt;&gt;"",MAX('DDD Model Calculations'!$D$20-'Weather Data'!D3923,0),MAX('DDD Model Calculations'!$D$20-AVERAGE('Weather Data'!D3922,'Weather Data'!D3924),0))</f>
        <v>0</v>
      </c>
      <c r="I3923">
        <f>IF(E3923&lt;&gt;"",MAX('DDD Model Calculations'!$D$20-'Weather Data'!E3923,0),MAX('DDD Model Calculations'!$D$20-AVERAGE('Weather Data'!E3922,'Weather Data'!E3924),0))</f>
        <v>0.39999961853026988</v>
      </c>
      <c r="J3923">
        <f>IF(F3923&lt;&gt;"",MAX('DDD Model Calculations'!$D$20-'Weather Data'!F3923,0),MAX('DDD Model Calculations'!$D$20-AVERAGE('Weather Data'!F3922,'Weather Data'!F3924),0))</f>
        <v>1.3999996185302699</v>
      </c>
      <c r="K3923">
        <f>IF(G3923&lt;&gt;"",MAX('DDD Model Calculations'!$D$20-'Weather Data'!G3923,0),MAX('DDD Model Calculations'!$D$20-AVERAGE('Weather Data'!G3922,'Weather Data'!G3924),0))</f>
        <v>1.8999996185302699</v>
      </c>
      <c r="L3923" s="2">
        <f t="shared" si="305"/>
        <v>45561</v>
      </c>
      <c r="M3923">
        <f t="shared" si="306"/>
        <v>38251.100002288818</v>
      </c>
      <c r="N3923">
        <f t="shared" si="307"/>
        <v>40154.999990932643</v>
      </c>
      <c r="O3923">
        <f t="shared" si="308"/>
        <v>46391.100009590387</v>
      </c>
      <c r="P3923">
        <f t="shared" si="309"/>
        <v>57692.750013172626</v>
      </c>
    </row>
    <row r="3924" spans="1:16" x14ac:dyDescent="0.4">
      <c r="A3924" s="1">
        <v>2024</v>
      </c>
      <c r="B3924" s="1">
        <v>9</v>
      </c>
      <c r="C3924" s="1">
        <v>27</v>
      </c>
      <c r="D3924" s="1">
        <v>17.79999923706055</v>
      </c>
      <c r="E3924" s="1">
        <v>18</v>
      </c>
      <c r="F3924" s="1">
        <v>15.5</v>
      </c>
      <c r="G3924" s="1">
        <v>17.60000038146973</v>
      </c>
      <c r="H3924">
        <f>IF(D3924&lt;&gt;"",MAX('DDD Model Calculations'!$D$20-'Weather Data'!D3924,0),MAX('DDD Model Calculations'!$D$20-AVERAGE('Weather Data'!D3923,'Weather Data'!D3925),0))</f>
        <v>0.20000076293944957</v>
      </c>
      <c r="I3924">
        <f>IF(E3924&lt;&gt;"",MAX('DDD Model Calculations'!$D$20-'Weather Data'!E3924,0),MAX('DDD Model Calculations'!$D$20-AVERAGE('Weather Data'!E3923,'Weather Data'!E3925),0))</f>
        <v>0</v>
      </c>
      <c r="J3924">
        <f>IF(F3924&lt;&gt;"",MAX('DDD Model Calculations'!$D$20-'Weather Data'!F3924,0),MAX('DDD Model Calculations'!$D$20-AVERAGE('Weather Data'!F3923,'Weather Data'!F3925),0))</f>
        <v>2.5</v>
      </c>
      <c r="K3924">
        <f>IF(G3924&lt;&gt;"",MAX('DDD Model Calculations'!$D$20-'Weather Data'!G3924,0),MAX('DDD Model Calculations'!$D$20-AVERAGE('Weather Data'!G3923,'Weather Data'!G3925),0))</f>
        <v>0.39999961853026988</v>
      </c>
      <c r="L3924" s="2">
        <f t="shared" si="305"/>
        <v>45562</v>
      </c>
      <c r="M3924">
        <f t="shared" si="306"/>
        <v>38251.300003051758</v>
      </c>
      <c r="N3924">
        <f t="shared" si="307"/>
        <v>40154.999990932643</v>
      </c>
      <c r="O3924">
        <f t="shared" si="308"/>
        <v>46393.600009590387</v>
      </c>
      <c r="P3924">
        <f t="shared" si="309"/>
        <v>57693.150012791157</v>
      </c>
    </row>
    <row r="3925" spans="1:16" x14ac:dyDescent="0.4">
      <c r="A3925" s="1">
        <v>2024</v>
      </c>
      <c r="B3925" s="1">
        <v>9</v>
      </c>
      <c r="C3925" s="1">
        <v>28</v>
      </c>
      <c r="D3925" s="1">
        <v>20.29999923706055</v>
      </c>
      <c r="E3925" s="1">
        <v>19.60000038146973</v>
      </c>
      <c r="F3925" s="1">
        <v>15.60000038146973</v>
      </c>
      <c r="G3925" s="1">
        <v>17.5</v>
      </c>
      <c r="H3925">
        <f>IF(D3925&lt;&gt;"",MAX('DDD Model Calculations'!$D$20-'Weather Data'!D3925,0),MAX('DDD Model Calculations'!$D$20-AVERAGE('Weather Data'!D3924,'Weather Data'!D3926),0))</f>
        <v>0</v>
      </c>
      <c r="I3925">
        <f>IF(E3925&lt;&gt;"",MAX('DDD Model Calculations'!$D$20-'Weather Data'!E3925,0),MAX('DDD Model Calculations'!$D$20-AVERAGE('Weather Data'!E3924,'Weather Data'!E3926),0))</f>
        <v>0</v>
      </c>
      <c r="J3925">
        <f>IF(F3925&lt;&gt;"",MAX('DDD Model Calculations'!$D$20-'Weather Data'!F3925,0),MAX('DDD Model Calculations'!$D$20-AVERAGE('Weather Data'!F3924,'Weather Data'!F3926),0))</f>
        <v>2.3999996185302699</v>
      </c>
      <c r="K3925">
        <f>IF(G3925&lt;&gt;"",MAX('DDD Model Calculations'!$D$20-'Weather Data'!G3925,0),MAX('DDD Model Calculations'!$D$20-AVERAGE('Weather Data'!G3924,'Weather Data'!G3926),0))</f>
        <v>0.5</v>
      </c>
      <c r="L3925" s="2">
        <f t="shared" si="305"/>
        <v>45563</v>
      </c>
      <c r="M3925">
        <f t="shared" si="306"/>
        <v>38251.300003051758</v>
      </c>
      <c r="N3925">
        <f t="shared" si="307"/>
        <v>40154.999990932643</v>
      </c>
      <c r="O3925">
        <f t="shared" si="308"/>
        <v>46396.000009208918</v>
      </c>
      <c r="P3925">
        <f t="shared" si="309"/>
        <v>57693.650012791157</v>
      </c>
    </row>
    <row r="3926" spans="1:16" x14ac:dyDescent="0.4">
      <c r="A3926" s="1">
        <v>2024</v>
      </c>
      <c r="B3926" s="1">
        <v>9</v>
      </c>
      <c r="C3926" s="1">
        <v>29</v>
      </c>
      <c r="D3926" s="1">
        <v>20.70000076293945</v>
      </c>
      <c r="E3926" s="1">
        <v>20</v>
      </c>
      <c r="F3926" s="1">
        <v>16.79999923706055</v>
      </c>
      <c r="G3926" s="1">
        <v>11.80000019073486</v>
      </c>
      <c r="H3926">
        <f>IF(D3926&lt;&gt;"",MAX('DDD Model Calculations'!$D$20-'Weather Data'!D3926,0),MAX('DDD Model Calculations'!$D$20-AVERAGE('Weather Data'!D3925,'Weather Data'!D3927),0))</f>
        <v>0</v>
      </c>
      <c r="I3926">
        <f>IF(E3926&lt;&gt;"",MAX('DDD Model Calculations'!$D$20-'Weather Data'!E3926,0),MAX('DDD Model Calculations'!$D$20-AVERAGE('Weather Data'!E3925,'Weather Data'!E3927),0))</f>
        <v>0</v>
      </c>
      <c r="J3926">
        <f>IF(F3926&lt;&gt;"",MAX('DDD Model Calculations'!$D$20-'Weather Data'!F3926,0),MAX('DDD Model Calculations'!$D$20-AVERAGE('Weather Data'!F3925,'Weather Data'!F3927),0))</f>
        <v>1.2000007629394496</v>
      </c>
      <c r="K3926">
        <f>IF(G3926&lt;&gt;"",MAX('DDD Model Calculations'!$D$20-'Weather Data'!G3926,0),MAX('DDD Model Calculations'!$D$20-AVERAGE('Weather Data'!G3925,'Weather Data'!G3927),0))</f>
        <v>6.1999998092651403</v>
      </c>
      <c r="L3926" s="2">
        <f t="shared" si="305"/>
        <v>45564</v>
      </c>
      <c r="M3926">
        <f t="shared" si="306"/>
        <v>38251.300003051758</v>
      </c>
      <c r="N3926">
        <f t="shared" si="307"/>
        <v>40154.999990932643</v>
      </c>
      <c r="O3926">
        <f t="shared" si="308"/>
        <v>46397.200009971857</v>
      </c>
      <c r="P3926">
        <f t="shared" si="309"/>
        <v>57699.850012600422</v>
      </c>
    </row>
    <row r="3927" spans="1:16" x14ac:dyDescent="0.4">
      <c r="A3927" s="1">
        <v>2024</v>
      </c>
      <c r="B3927" s="1">
        <v>9</v>
      </c>
      <c r="C3927" s="1">
        <v>30</v>
      </c>
      <c r="D3927" s="1">
        <v>19.29999923706055</v>
      </c>
      <c r="E3927" s="1">
        <v>19</v>
      </c>
      <c r="F3927" s="1">
        <v>17.29999923706055</v>
      </c>
      <c r="G3927" s="1">
        <v>12.39999961853027</v>
      </c>
      <c r="H3927">
        <f>IF(D3927&lt;&gt;"",MAX('DDD Model Calculations'!$D$20-'Weather Data'!D3927,0),MAX('DDD Model Calculations'!$D$20-AVERAGE('Weather Data'!D3926,'Weather Data'!D3928),0))</f>
        <v>0</v>
      </c>
      <c r="I3927">
        <f>IF(E3927&lt;&gt;"",MAX('DDD Model Calculations'!$D$20-'Weather Data'!E3927,0),MAX('DDD Model Calculations'!$D$20-AVERAGE('Weather Data'!E3926,'Weather Data'!E3928),0))</f>
        <v>0</v>
      </c>
      <c r="J3927">
        <f>IF(F3927&lt;&gt;"",MAX('DDD Model Calculations'!$D$20-'Weather Data'!F3927,0),MAX('DDD Model Calculations'!$D$20-AVERAGE('Weather Data'!F3926,'Weather Data'!F3928),0))</f>
        <v>0.70000076293944957</v>
      </c>
      <c r="K3927">
        <f>IF(G3927&lt;&gt;"",MAX('DDD Model Calculations'!$D$20-'Weather Data'!G3927,0),MAX('DDD Model Calculations'!$D$20-AVERAGE('Weather Data'!G3926,'Weather Data'!G3928),0))</f>
        <v>5.6000003814697301</v>
      </c>
      <c r="L3927" s="2">
        <f t="shared" si="305"/>
        <v>45565</v>
      </c>
      <c r="M3927">
        <f t="shared" si="306"/>
        <v>38251.300003051758</v>
      </c>
      <c r="N3927">
        <f t="shared" si="307"/>
        <v>40154.999990932643</v>
      </c>
      <c r="O3927">
        <f t="shared" si="308"/>
        <v>46397.900010734797</v>
      </c>
      <c r="P3927">
        <f t="shared" si="309"/>
        <v>57705.450012981892</v>
      </c>
    </row>
    <row r="3928" spans="1:16" x14ac:dyDescent="0.4">
      <c r="A3928" s="1">
        <v>2024</v>
      </c>
      <c r="B3928" s="1">
        <v>10</v>
      </c>
      <c r="C3928" s="1">
        <v>1</v>
      </c>
      <c r="D3928" s="1">
        <v>16.5</v>
      </c>
      <c r="E3928" s="1">
        <v>15.89999961853027</v>
      </c>
      <c r="F3928" s="1">
        <v>17.10000038146973</v>
      </c>
      <c r="G3928" s="1">
        <v>10.89999961853027</v>
      </c>
      <c r="H3928">
        <f>IF(D3928&lt;&gt;"",MAX('DDD Model Calculations'!$D$20-'Weather Data'!D3928,0),MAX('DDD Model Calculations'!$D$20-AVERAGE('Weather Data'!D3927,'Weather Data'!D3929),0))</f>
        <v>1.5</v>
      </c>
      <c r="I3928">
        <f>IF(E3928&lt;&gt;"",MAX('DDD Model Calculations'!$D$20-'Weather Data'!E3928,0),MAX('DDD Model Calculations'!$D$20-AVERAGE('Weather Data'!E3927,'Weather Data'!E3929),0))</f>
        <v>2.1000003814697301</v>
      </c>
      <c r="J3928">
        <f>IF(F3928&lt;&gt;"",MAX('DDD Model Calculations'!$D$20-'Weather Data'!F3928,0),MAX('DDD Model Calculations'!$D$20-AVERAGE('Weather Data'!F3927,'Weather Data'!F3929),0))</f>
        <v>0.89999961853026988</v>
      </c>
      <c r="K3928">
        <f>IF(G3928&lt;&gt;"",MAX('DDD Model Calculations'!$D$20-'Weather Data'!G3928,0),MAX('DDD Model Calculations'!$D$20-AVERAGE('Weather Data'!G3927,'Weather Data'!G3929),0))</f>
        <v>7.1000003814697301</v>
      </c>
      <c r="L3928" s="2">
        <f t="shared" si="305"/>
        <v>45566</v>
      </c>
      <c r="M3928">
        <f t="shared" si="306"/>
        <v>38252.800003051758</v>
      </c>
      <c r="N3928">
        <f t="shared" si="307"/>
        <v>40157.099991314113</v>
      </c>
      <c r="O3928">
        <f t="shared" si="308"/>
        <v>46398.800010353327</v>
      </c>
      <c r="P3928">
        <f t="shared" si="309"/>
        <v>57712.550013363361</v>
      </c>
    </row>
    <row r="3929" spans="1:16" x14ac:dyDescent="0.4">
      <c r="A3929" s="1">
        <v>2024</v>
      </c>
      <c r="B3929" s="1">
        <v>10</v>
      </c>
      <c r="C3929" s="1">
        <v>2</v>
      </c>
      <c r="D3929" s="1">
        <v>14.5</v>
      </c>
      <c r="E3929" s="1">
        <v>12.30000019073486</v>
      </c>
      <c r="F3929" s="1">
        <v>11</v>
      </c>
      <c r="G3929" s="1">
        <v>12.60000038146973</v>
      </c>
      <c r="H3929">
        <f>IF(D3929&lt;&gt;"",MAX('DDD Model Calculations'!$D$20-'Weather Data'!D3929,0),MAX('DDD Model Calculations'!$D$20-AVERAGE('Weather Data'!D3928,'Weather Data'!D3930),0))</f>
        <v>3.5</v>
      </c>
      <c r="I3929">
        <f>IF(E3929&lt;&gt;"",MAX('DDD Model Calculations'!$D$20-'Weather Data'!E3929,0),MAX('DDD Model Calculations'!$D$20-AVERAGE('Weather Data'!E3928,'Weather Data'!E3930),0))</f>
        <v>5.6999998092651403</v>
      </c>
      <c r="J3929">
        <f>IF(F3929&lt;&gt;"",MAX('DDD Model Calculations'!$D$20-'Weather Data'!F3929,0),MAX('DDD Model Calculations'!$D$20-AVERAGE('Weather Data'!F3928,'Weather Data'!F3930),0))</f>
        <v>7</v>
      </c>
      <c r="K3929">
        <f>IF(G3929&lt;&gt;"",MAX('DDD Model Calculations'!$D$20-'Weather Data'!G3929,0),MAX('DDD Model Calculations'!$D$20-AVERAGE('Weather Data'!G3928,'Weather Data'!G3930),0))</f>
        <v>5.3999996185302699</v>
      </c>
      <c r="L3929" s="2">
        <f t="shared" si="305"/>
        <v>45567</v>
      </c>
      <c r="M3929">
        <f t="shared" si="306"/>
        <v>38256.300003051758</v>
      </c>
      <c r="N3929">
        <f t="shared" si="307"/>
        <v>40162.799991123378</v>
      </c>
      <c r="O3929">
        <f t="shared" si="308"/>
        <v>46405.800010353327</v>
      </c>
      <c r="P3929">
        <f t="shared" si="309"/>
        <v>57717.950012981892</v>
      </c>
    </row>
    <row r="3930" spans="1:16" x14ac:dyDescent="0.4">
      <c r="A3930" s="1">
        <v>2024</v>
      </c>
      <c r="B3930" s="1">
        <v>10</v>
      </c>
      <c r="C3930" s="1">
        <v>3</v>
      </c>
      <c r="D3930" s="1">
        <v>16.20000076293945</v>
      </c>
      <c r="E3930" s="1">
        <v>14.80000019073486</v>
      </c>
      <c r="F3930" s="1">
        <v>13.19999980926514</v>
      </c>
      <c r="G3930" s="1">
        <v>8.8999996185302734</v>
      </c>
      <c r="H3930">
        <f>IF(D3930&lt;&gt;"",MAX('DDD Model Calculations'!$D$20-'Weather Data'!D3930,0),MAX('DDD Model Calculations'!$D$20-AVERAGE('Weather Data'!D3929,'Weather Data'!D3931),0))</f>
        <v>1.7999992370605504</v>
      </c>
      <c r="I3930">
        <f>IF(E3930&lt;&gt;"",MAX('DDD Model Calculations'!$D$20-'Weather Data'!E3930,0),MAX('DDD Model Calculations'!$D$20-AVERAGE('Weather Data'!E3929,'Weather Data'!E3931),0))</f>
        <v>3.1999998092651403</v>
      </c>
      <c r="J3930">
        <f>IF(F3930&lt;&gt;"",MAX('DDD Model Calculations'!$D$20-'Weather Data'!F3930,0),MAX('DDD Model Calculations'!$D$20-AVERAGE('Weather Data'!F3929,'Weather Data'!F3931),0))</f>
        <v>4.8000001907348597</v>
      </c>
      <c r="K3930">
        <f>IF(G3930&lt;&gt;"",MAX('DDD Model Calculations'!$D$20-'Weather Data'!G3930,0),MAX('DDD Model Calculations'!$D$20-AVERAGE('Weather Data'!G3929,'Weather Data'!G3931),0))</f>
        <v>9.1000003814697266</v>
      </c>
      <c r="L3930" s="2">
        <f t="shared" si="305"/>
        <v>45568</v>
      </c>
      <c r="M3930">
        <f t="shared" si="306"/>
        <v>38258.100002288818</v>
      </c>
      <c r="N3930">
        <f t="shared" si="307"/>
        <v>40165.999990932643</v>
      </c>
      <c r="O3930">
        <f t="shared" si="308"/>
        <v>46410.600010544062</v>
      </c>
      <c r="P3930">
        <f t="shared" si="309"/>
        <v>57727.050013363361</v>
      </c>
    </row>
    <row r="3931" spans="1:16" x14ac:dyDescent="0.4">
      <c r="A3931" s="1">
        <v>2024</v>
      </c>
      <c r="B3931" s="1">
        <v>10</v>
      </c>
      <c r="C3931" s="1">
        <v>4</v>
      </c>
      <c r="D3931" s="1">
        <v>15.80000019073486</v>
      </c>
      <c r="E3931" s="1">
        <v>14.5</v>
      </c>
      <c r="F3931" s="1">
        <v>13.69999980926514</v>
      </c>
      <c r="G3931" s="1">
        <v>6.3000001907348633</v>
      </c>
      <c r="H3931">
        <f>IF(D3931&lt;&gt;"",MAX('DDD Model Calculations'!$D$20-'Weather Data'!D3931,0),MAX('DDD Model Calculations'!$D$20-AVERAGE('Weather Data'!D3930,'Weather Data'!D3932),0))</f>
        <v>2.1999998092651403</v>
      </c>
      <c r="I3931">
        <f>IF(E3931&lt;&gt;"",MAX('DDD Model Calculations'!$D$20-'Weather Data'!E3931,0),MAX('DDD Model Calculations'!$D$20-AVERAGE('Weather Data'!E3930,'Weather Data'!E3932),0))</f>
        <v>3.5</v>
      </c>
      <c r="J3931">
        <f>IF(F3931&lt;&gt;"",MAX('DDD Model Calculations'!$D$20-'Weather Data'!F3931,0),MAX('DDD Model Calculations'!$D$20-AVERAGE('Weather Data'!F3930,'Weather Data'!F3932),0))</f>
        <v>4.3000001907348597</v>
      </c>
      <c r="K3931">
        <f>IF(G3931&lt;&gt;"",MAX('DDD Model Calculations'!$D$20-'Weather Data'!G3931,0),MAX('DDD Model Calculations'!$D$20-AVERAGE('Weather Data'!G3930,'Weather Data'!G3932),0))</f>
        <v>11.699999809265137</v>
      </c>
      <c r="L3931" s="2">
        <f t="shared" si="305"/>
        <v>45569</v>
      </c>
      <c r="M3931">
        <f t="shared" si="306"/>
        <v>38260.300002098083</v>
      </c>
      <c r="N3931">
        <f t="shared" si="307"/>
        <v>40169.499990932643</v>
      </c>
      <c r="O3931">
        <f t="shared" si="308"/>
        <v>46414.900010734797</v>
      </c>
      <c r="P3931">
        <f t="shared" si="309"/>
        <v>57738.750013172626</v>
      </c>
    </row>
    <row r="3932" spans="1:16" x14ac:dyDescent="0.4">
      <c r="A3932" s="1">
        <v>2024</v>
      </c>
      <c r="B3932" s="1">
        <v>10</v>
      </c>
      <c r="C3932" s="1">
        <v>5</v>
      </c>
      <c r="D3932" s="1">
        <v>12.89999961853027</v>
      </c>
      <c r="E3932" s="1">
        <v>11.89999961853027</v>
      </c>
      <c r="F3932" s="1">
        <v>10.60000038146973</v>
      </c>
      <c r="G3932" s="1">
        <v>9</v>
      </c>
      <c r="H3932">
        <f>IF(D3932&lt;&gt;"",MAX('DDD Model Calculations'!$D$20-'Weather Data'!D3932,0),MAX('DDD Model Calculations'!$D$20-AVERAGE('Weather Data'!D3931,'Weather Data'!D3933),0))</f>
        <v>5.1000003814697301</v>
      </c>
      <c r="I3932">
        <f>IF(E3932&lt;&gt;"",MAX('DDD Model Calculations'!$D$20-'Weather Data'!E3932,0),MAX('DDD Model Calculations'!$D$20-AVERAGE('Weather Data'!E3931,'Weather Data'!E3933),0))</f>
        <v>6.1000003814697301</v>
      </c>
      <c r="J3932">
        <f>IF(F3932&lt;&gt;"",MAX('DDD Model Calculations'!$D$20-'Weather Data'!F3932,0),MAX('DDD Model Calculations'!$D$20-AVERAGE('Weather Data'!F3931,'Weather Data'!F3933),0))</f>
        <v>7.3999996185302699</v>
      </c>
      <c r="K3932">
        <f>IF(G3932&lt;&gt;"",MAX('DDD Model Calculations'!$D$20-'Weather Data'!G3932,0),MAX('DDD Model Calculations'!$D$20-AVERAGE('Weather Data'!G3931,'Weather Data'!G3933),0))</f>
        <v>9</v>
      </c>
      <c r="L3932" s="2">
        <f t="shared" si="305"/>
        <v>45570</v>
      </c>
      <c r="M3932">
        <f t="shared" si="306"/>
        <v>38265.400002479553</v>
      </c>
      <c r="N3932">
        <f t="shared" si="307"/>
        <v>40175.599991314113</v>
      </c>
      <c r="O3932">
        <f t="shared" si="308"/>
        <v>46422.300010353327</v>
      </c>
      <c r="P3932">
        <f t="shared" si="309"/>
        <v>57747.750013172626</v>
      </c>
    </row>
    <row r="3933" spans="1:16" x14ac:dyDescent="0.4">
      <c r="A3933" s="1">
        <v>2024</v>
      </c>
      <c r="B3933" s="1">
        <v>10</v>
      </c>
      <c r="C3933" s="1">
        <v>6</v>
      </c>
      <c r="D3933" s="1">
        <v>17.20000076293945</v>
      </c>
      <c r="E3933" s="1">
        <v>17.29999923706055</v>
      </c>
      <c r="F3933" s="1">
        <v>11.80000019073486</v>
      </c>
      <c r="G3933" s="1">
        <v>8.3000001907348633</v>
      </c>
      <c r="H3933">
        <f>IF(D3933&lt;&gt;"",MAX('DDD Model Calculations'!$D$20-'Weather Data'!D3933,0),MAX('DDD Model Calculations'!$D$20-AVERAGE('Weather Data'!D3932,'Weather Data'!D3934),0))</f>
        <v>0.79999923706055043</v>
      </c>
      <c r="I3933">
        <f>IF(E3933&lt;&gt;"",MAX('DDD Model Calculations'!$D$20-'Weather Data'!E3933,0),MAX('DDD Model Calculations'!$D$20-AVERAGE('Weather Data'!E3932,'Weather Data'!E3934),0))</f>
        <v>0.70000076293944957</v>
      </c>
      <c r="J3933">
        <f>IF(F3933&lt;&gt;"",MAX('DDD Model Calculations'!$D$20-'Weather Data'!F3933,0),MAX('DDD Model Calculations'!$D$20-AVERAGE('Weather Data'!F3932,'Weather Data'!F3934),0))</f>
        <v>6.1999998092651403</v>
      </c>
      <c r="K3933">
        <f>IF(G3933&lt;&gt;"",MAX('DDD Model Calculations'!$D$20-'Weather Data'!G3933,0),MAX('DDD Model Calculations'!$D$20-AVERAGE('Weather Data'!G3932,'Weather Data'!G3934),0))</f>
        <v>9.6999998092651367</v>
      </c>
      <c r="L3933" s="2">
        <f t="shared" si="305"/>
        <v>45571</v>
      </c>
      <c r="M3933">
        <f t="shared" si="306"/>
        <v>38266.200001716614</v>
      </c>
      <c r="N3933">
        <f t="shared" si="307"/>
        <v>40176.299992077053</v>
      </c>
      <c r="O3933">
        <f t="shared" si="308"/>
        <v>46428.500010162592</v>
      </c>
      <c r="P3933">
        <f t="shared" si="309"/>
        <v>57757.450012981892</v>
      </c>
    </row>
    <row r="3934" spans="1:16" x14ac:dyDescent="0.4">
      <c r="A3934" s="1">
        <v>2024</v>
      </c>
      <c r="B3934" s="1">
        <v>10</v>
      </c>
      <c r="C3934" s="1">
        <v>7</v>
      </c>
      <c r="D3934" s="1">
        <v>13.10000038146973</v>
      </c>
      <c r="E3934" s="1">
        <v>11.19999980926514</v>
      </c>
      <c r="F3934" s="1">
        <v>8.3000001907348633</v>
      </c>
      <c r="G3934" s="1">
        <v>9.3999996185302734</v>
      </c>
      <c r="H3934">
        <f>IF(D3934&lt;&gt;"",MAX('DDD Model Calculations'!$D$20-'Weather Data'!D3934,0),MAX('DDD Model Calculations'!$D$20-AVERAGE('Weather Data'!D3933,'Weather Data'!D3935),0))</f>
        <v>4.8999996185302699</v>
      </c>
      <c r="I3934">
        <f>IF(E3934&lt;&gt;"",MAX('DDD Model Calculations'!$D$20-'Weather Data'!E3934,0),MAX('DDD Model Calculations'!$D$20-AVERAGE('Weather Data'!E3933,'Weather Data'!E3935),0))</f>
        <v>6.8000001907348597</v>
      </c>
      <c r="J3934">
        <f>IF(F3934&lt;&gt;"",MAX('DDD Model Calculations'!$D$20-'Weather Data'!F3934,0),MAX('DDD Model Calculations'!$D$20-AVERAGE('Weather Data'!F3933,'Weather Data'!F3935),0))</f>
        <v>9.6999998092651367</v>
      </c>
      <c r="K3934">
        <f>IF(G3934&lt;&gt;"",MAX('DDD Model Calculations'!$D$20-'Weather Data'!G3934,0),MAX('DDD Model Calculations'!$D$20-AVERAGE('Weather Data'!G3933,'Weather Data'!G3935),0))</f>
        <v>8.6000003814697266</v>
      </c>
      <c r="L3934" s="2">
        <f t="shared" si="305"/>
        <v>45572</v>
      </c>
      <c r="M3934">
        <f t="shared" si="306"/>
        <v>38271.100001335144</v>
      </c>
      <c r="N3934">
        <f t="shared" si="307"/>
        <v>40183.099992267787</v>
      </c>
      <c r="O3934">
        <f t="shared" si="308"/>
        <v>46438.200009971857</v>
      </c>
      <c r="P3934">
        <f t="shared" si="309"/>
        <v>57766.050013363361</v>
      </c>
    </row>
    <row r="3935" spans="1:16" x14ac:dyDescent="0.4">
      <c r="A3935" s="1">
        <v>2024</v>
      </c>
      <c r="B3935" s="1">
        <v>10</v>
      </c>
      <c r="C3935" s="1">
        <v>8</v>
      </c>
      <c r="D3935" s="1">
        <v>9.8999996185302734</v>
      </c>
      <c r="E3935" s="1">
        <v>10.30000019073486</v>
      </c>
      <c r="F3935" s="1">
        <v>7.9000000953674316</v>
      </c>
      <c r="G3935" s="1">
        <v>6.6999998092651367</v>
      </c>
      <c r="H3935">
        <f>IF(D3935&lt;&gt;"",MAX('DDD Model Calculations'!$D$20-'Weather Data'!D3935,0),MAX('DDD Model Calculations'!$D$20-AVERAGE('Weather Data'!D3934,'Weather Data'!D3936),0))</f>
        <v>8.1000003814697266</v>
      </c>
      <c r="I3935">
        <f>IF(E3935&lt;&gt;"",MAX('DDD Model Calculations'!$D$20-'Weather Data'!E3935,0),MAX('DDD Model Calculations'!$D$20-AVERAGE('Weather Data'!E3934,'Weather Data'!E3936),0))</f>
        <v>7.6999998092651403</v>
      </c>
      <c r="J3935">
        <f>IF(F3935&lt;&gt;"",MAX('DDD Model Calculations'!$D$20-'Weather Data'!F3935,0),MAX('DDD Model Calculations'!$D$20-AVERAGE('Weather Data'!F3934,'Weather Data'!F3936),0))</f>
        <v>10.099999904632568</v>
      </c>
      <c r="K3935">
        <f>IF(G3935&lt;&gt;"",MAX('DDD Model Calculations'!$D$20-'Weather Data'!G3935,0),MAX('DDD Model Calculations'!$D$20-AVERAGE('Weather Data'!G3934,'Weather Data'!G3936),0))</f>
        <v>11.300000190734863</v>
      </c>
      <c r="L3935" s="2">
        <f t="shared" si="305"/>
        <v>45573</v>
      </c>
      <c r="M3935">
        <f t="shared" si="306"/>
        <v>38279.200001716614</v>
      </c>
      <c r="N3935">
        <f t="shared" si="307"/>
        <v>40190.799992077053</v>
      </c>
      <c r="O3935">
        <f t="shared" si="308"/>
        <v>46448.30000987649</v>
      </c>
      <c r="P3935">
        <f t="shared" si="309"/>
        <v>57777.350013554096</v>
      </c>
    </row>
    <row r="3936" spans="1:16" x14ac:dyDescent="0.4">
      <c r="A3936" s="1">
        <v>2024</v>
      </c>
      <c r="B3936" s="1">
        <v>10</v>
      </c>
      <c r="C3936" s="1">
        <v>9</v>
      </c>
      <c r="D3936" s="1">
        <v>8.8000001907348633</v>
      </c>
      <c r="E3936" s="1">
        <v>8.5</v>
      </c>
      <c r="F3936" s="1">
        <v>5.8000001907348633</v>
      </c>
      <c r="G3936" s="1">
        <v>4.9000000953674316</v>
      </c>
      <c r="H3936">
        <f>IF(D3936&lt;&gt;"",MAX('DDD Model Calculations'!$D$20-'Weather Data'!D3936,0),MAX('DDD Model Calculations'!$D$20-AVERAGE('Weather Data'!D3935,'Weather Data'!D3937),0))</f>
        <v>9.1999998092651367</v>
      </c>
      <c r="I3936">
        <f>IF(E3936&lt;&gt;"",MAX('DDD Model Calculations'!$D$20-'Weather Data'!E3936,0),MAX('DDD Model Calculations'!$D$20-AVERAGE('Weather Data'!E3935,'Weather Data'!E3937),0))</f>
        <v>9.5</v>
      </c>
      <c r="J3936">
        <f>IF(F3936&lt;&gt;"",MAX('DDD Model Calculations'!$D$20-'Weather Data'!F3936,0),MAX('DDD Model Calculations'!$D$20-AVERAGE('Weather Data'!F3935,'Weather Data'!F3937),0))</f>
        <v>12.199999809265137</v>
      </c>
      <c r="K3936">
        <f>IF(G3936&lt;&gt;"",MAX('DDD Model Calculations'!$D$20-'Weather Data'!G3936,0),MAX('DDD Model Calculations'!$D$20-AVERAGE('Weather Data'!G3935,'Weather Data'!G3937),0))</f>
        <v>13.099999904632568</v>
      </c>
      <c r="L3936" s="2">
        <f t="shared" si="305"/>
        <v>45574</v>
      </c>
      <c r="M3936">
        <f t="shared" si="306"/>
        <v>38288.400001525879</v>
      </c>
      <c r="N3936">
        <f t="shared" si="307"/>
        <v>40200.299992077053</v>
      </c>
      <c r="O3936">
        <f t="shared" si="308"/>
        <v>46460.500009685755</v>
      </c>
      <c r="P3936">
        <f t="shared" si="309"/>
        <v>57790.450013458729</v>
      </c>
    </row>
    <row r="3937" spans="1:16" x14ac:dyDescent="0.4">
      <c r="A3937" s="1">
        <v>2024</v>
      </c>
      <c r="B3937" s="1">
        <v>10</v>
      </c>
      <c r="C3937" s="1">
        <v>10</v>
      </c>
      <c r="D3937" s="1">
        <v>9.8999996185302734</v>
      </c>
      <c r="E3937" s="1">
        <v>7.6999998092651367</v>
      </c>
      <c r="F3937" s="1">
        <v>7.1999998092651367</v>
      </c>
      <c r="G3937" s="1">
        <v>8.5</v>
      </c>
      <c r="H3937">
        <f>IF(D3937&lt;&gt;"",MAX('DDD Model Calculations'!$D$20-'Weather Data'!D3937,0),MAX('DDD Model Calculations'!$D$20-AVERAGE('Weather Data'!D3936,'Weather Data'!D3938),0))</f>
        <v>8.1000003814697266</v>
      </c>
      <c r="I3937">
        <f>IF(E3937&lt;&gt;"",MAX('DDD Model Calculations'!$D$20-'Weather Data'!E3937,0),MAX('DDD Model Calculations'!$D$20-AVERAGE('Weather Data'!E3936,'Weather Data'!E3938),0))</f>
        <v>10.300000190734863</v>
      </c>
      <c r="J3937">
        <f>IF(F3937&lt;&gt;"",MAX('DDD Model Calculations'!$D$20-'Weather Data'!F3937,0),MAX('DDD Model Calculations'!$D$20-AVERAGE('Weather Data'!F3936,'Weather Data'!F3938),0))</f>
        <v>10.800000190734863</v>
      </c>
      <c r="K3937">
        <f>IF(G3937&lt;&gt;"",MAX('DDD Model Calculations'!$D$20-'Weather Data'!G3937,0),MAX('DDD Model Calculations'!$D$20-AVERAGE('Weather Data'!G3936,'Weather Data'!G3938),0))</f>
        <v>9.5</v>
      </c>
      <c r="L3937" s="2">
        <f t="shared" si="305"/>
        <v>45575</v>
      </c>
      <c r="M3937">
        <f t="shared" si="306"/>
        <v>38296.500001907349</v>
      </c>
      <c r="N3937">
        <f t="shared" si="307"/>
        <v>40210.599992267787</v>
      </c>
      <c r="O3937">
        <f t="shared" si="308"/>
        <v>46471.30000987649</v>
      </c>
      <c r="P3937">
        <f t="shared" si="309"/>
        <v>57799.950013458729</v>
      </c>
    </row>
    <row r="3938" spans="1:16" x14ac:dyDescent="0.4">
      <c r="A3938" s="1">
        <v>2024</v>
      </c>
      <c r="B3938" s="1">
        <v>10</v>
      </c>
      <c r="C3938" s="1">
        <v>11</v>
      </c>
      <c r="D3938" s="1">
        <v>13.10000038146973</v>
      </c>
      <c r="E3938" s="1">
        <v>12.5</v>
      </c>
      <c r="F3938" s="1">
        <v>10</v>
      </c>
      <c r="G3938" s="1">
        <v>9.8999996185302734</v>
      </c>
      <c r="H3938">
        <f>IF(D3938&lt;&gt;"",MAX('DDD Model Calculations'!$D$20-'Weather Data'!D3938,0),MAX('DDD Model Calculations'!$D$20-AVERAGE('Weather Data'!D3937,'Weather Data'!D3939),0))</f>
        <v>4.8999996185302699</v>
      </c>
      <c r="I3938">
        <f>IF(E3938&lt;&gt;"",MAX('DDD Model Calculations'!$D$20-'Weather Data'!E3938,0),MAX('DDD Model Calculations'!$D$20-AVERAGE('Weather Data'!E3937,'Weather Data'!E3939),0))</f>
        <v>5.5</v>
      </c>
      <c r="J3938">
        <f>IF(F3938&lt;&gt;"",MAX('DDD Model Calculations'!$D$20-'Weather Data'!F3938,0),MAX('DDD Model Calculations'!$D$20-AVERAGE('Weather Data'!F3937,'Weather Data'!F3939),0))</f>
        <v>8</v>
      </c>
      <c r="K3938">
        <f>IF(G3938&lt;&gt;"",MAX('DDD Model Calculations'!$D$20-'Weather Data'!G3938,0),MAX('DDD Model Calculations'!$D$20-AVERAGE('Weather Data'!G3937,'Weather Data'!G3939),0))</f>
        <v>8.1000003814697266</v>
      </c>
      <c r="L3938" s="2">
        <f t="shared" si="305"/>
        <v>45576</v>
      </c>
      <c r="M3938">
        <f t="shared" si="306"/>
        <v>38301.400001525879</v>
      </c>
      <c r="N3938">
        <f t="shared" si="307"/>
        <v>40216.099992267787</v>
      </c>
      <c r="O3938">
        <f t="shared" si="308"/>
        <v>46479.30000987649</v>
      </c>
      <c r="P3938">
        <f t="shared" si="309"/>
        <v>57808.050013840199</v>
      </c>
    </row>
    <row r="3939" spans="1:16" x14ac:dyDescent="0.4">
      <c r="A3939" s="1">
        <v>2024</v>
      </c>
      <c r="B3939" s="1">
        <v>10</v>
      </c>
      <c r="C3939" s="1">
        <v>12</v>
      </c>
      <c r="D3939" s="1">
        <v>12.30000019073486</v>
      </c>
      <c r="E3939" s="1">
        <v>12.89999961853027</v>
      </c>
      <c r="F3939" s="1">
        <v>8.8999996185302734</v>
      </c>
      <c r="G3939" s="1">
        <v>6.1999998092651367</v>
      </c>
      <c r="H3939">
        <f>IF(D3939&lt;&gt;"",MAX('DDD Model Calculations'!$D$20-'Weather Data'!D3939,0),MAX('DDD Model Calculations'!$D$20-AVERAGE('Weather Data'!D3938,'Weather Data'!D3940),0))</f>
        <v>5.6999998092651403</v>
      </c>
      <c r="I3939">
        <f>IF(E3939&lt;&gt;"",MAX('DDD Model Calculations'!$D$20-'Weather Data'!E3939,0),MAX('DDD Model Calculations'!$D$20-AVERAGE('Weather Data'!E3938,'Weather Data'!E3940),0))</f>
        <v>5.1000003814697301</v>
      </c>
      <c r="J3939">
        <f>IF(F3939&lt;&gt;"",MAX('DDD Model Calculations'!$D$20-'Weather Data'!F3939,0),MAX('DDD Model Calculations'!$D$20-AVERAGE('Weather Data'!F3938,'Weather Data'!F3940),0))</f>
        <v>9.1000003814697266</v>
      </c>
      <c r="K3939">
        <f>IF(G3939&lt;&gt;"",MAX('DDD Model Calculations'!$D$20-'Weather Data'!G3939,0),MAX('DDD Model Calculations'!$D$20-AVERAGE('Weather Data'!G3938,'Weather Data'!G3940),0))</f>
        <v>11.800000190734863</v>
      </c>
      <c r="L3939" s="2">
        <f t="shared" si="305"/>
        <v>45577</v>
      </c>
      <c r="M3939">
        <f t="shared" si="306"/>
        <v>38307.100001335144</v>
      </c>
      <c r="N3939">
        <f t="shared" si="307"/>
        <v>40221.199992649257</v>
      </c>
      <c r="O3939">
        <f t="shared" si="308"/>
        <v>46488.400010257959</v>
      </c>
      <c r="P3939">
        <f t="shared" si="309"/>
        <v>57819.850014030933</v>
      </c>
    </row>
    <row r="3940" spans="1:16" x14ac:dyDescent="0.4">
      <c r="A3940" s="1">
        <v>2024</v>
      </c>
      <c r="B3940" s="1">
        <v>10</v>
      </c>
      <c r="C3940" s="1">
        <v>13</v>
      </c>
      <c r="D3940" s="1">
        <v>9.8000001907348633</v>
      </c>
      <c r="E3940" s="1">
        <v>8.6000003814697266</v>
      </c>
      <c r="F3940" s="1">
        <v>7.5</v>
      </c>
      <c r="G3940" s="1">
        <v>6.0999999046325684</v>
      </c>
      <c r="H3940">
        <f>IF(D3940&lt;&gt;"",MAX('DDD Model Calculations'!$D$20-'Weather Data'!D3940,0),MAX('DDD Model Calculations'!$D$20-AVERAGE('Weather Data'!D3939,'Weather Data'!D3941),0))</f>
        <v>8.1999998092651367</v>
      </c>
      <c r="I3940">
        <f>IF(E3940&lt;&gt;"",MAX('DDD Model Calculations'!$D$20-'Weather Data'!E3940,0),MAX('DDD Model Calculations'!$D$20-AVERAGE('Weather Data'!E3939,'Weather Data'!E3941),0))</f>
        <v>9.3999996185302734</v>
      </c>
      <c r="J3940">
        <f>IF(F3940&lt;&gt;"",MAX('DDD Model Calculations'!$D$20-'Weather Data'!F3940,0),MAX('DDD Model Calculations'!$D$20-AVERAGE('Weather Data'!F3939,'Weather Data'!F3941),0))</f>
        <v>10.5</v>
      </c>
      <c r="K3940">
        <f>IF(G3940&lt;&gt;"",MAX('DDD Model Calculations'!$D$20-'Weather Data'!G3940,0),MAX('DDD Model Calculations'!$D$20-AVERAGE('Weather Data'!G3939,'Weather Data'!G3941),0))</f>
        <v>11.900000095367432</v>
      </c>
      <c r="L3940" s="2">
        <f t="shared" si="305"/>
        <v>45578</v>
      </c>
      <c r="M3940">
        <f t="shared" si="306"/>
        <v>38315.300001144409</v>
      </c>
      <c r="N3940">
        <f t="shared" si="307"/>
        <v>40230.599992267787</v>
      </c>
      <c r="O3940">
        <f t="shared" si="308"/>
        <v>46498.900010257959</v>
      </c>
      <c r="P3940">
        <f t="shared" si="309"/>
        <v>57831.750014126301</v>
      </c>
    </row>
    <row r="3941" spans="1:16" x14ac:dyDescent="0.4">
      <c r="A3941" s="1">
        <v>2024</v>
      </c>
      <c r="B3941" s="1">
        <v>10</v>
      </c>
      <c r="C3941" s="1">
        <v>14</v>
      </c>
      <c r="D3941" s="1">
        <v>7.4000000953674316</v>
      </c>
      <c r="E3941" s="1">
        <v>6.5999999046325684</v>
      </c>
      <c r="F3941" s="1">
        <v>7.0999999046325684</v>
      </c>
      <c r="G3941" s="1">
        <v>2.7000000476837158</v>
      </c>
      <c r="H3941">
        <f>IF(D3941&lt;&gt;"",MAX('DDD Model Calculations'!$D$20-'Weather Data'!D3941,0),MAX('DDD Model Calculations'!$D$20-AVERAGE('Weather Data'!D3940,'Weather Data'!D3942),0))</f>
        <v>10.599999904632568</v>
      </c>
      <c r="I3941">
        <f>IF(E3941&lt;&gt;"",MAX('DDD Model Calculations'!$D$20-'Weather Data'!E3941,0),MAX('DDD Model Calculations'!$D$20-AVERAGE('Weather Data'!E3940,'Weather Data'!E3942),0))</f>
        <v>11.400000095367432</v>
      </c>
      <c r="J3941">
        <f>IF(F3941&lt;&gt;"",MAX('DDD Model Calculations'!$D$20-'Weather Data'!F3941,0),MAX('DDD Model Calculations'!$D$20-AVERAGE('Weather Data'!F3940,'Weather Data'!F3942),0))</f>
        <v>10.900000095367432</v>
      </c>
      <c r="K3941">
        <f>IF(G3941&lt;&gt;"",MAX('DDD Model Calculations'!$D$20-'Weather Data'!G3941,0),MAX('DDD Model Calculations'!$D$20-AVERAGE('Weather Data'!G3940,'Weather Data'!G3942),0))</f>
        <v>15.299999952316284</v>
      </c>
      <c r="L3941" s="2">
        <f t="shared" si="305"/>
        <v>45579</v>
      </c>
      <c r="M3941">
        <f t="shared" si="306"/>
        <v>38325.900001049042</v>
      </c>
      <c r="N3941">
        <f t="shared" si="307"/>
        <v>40241.999992363155</v>
      </c>
      <c r="O3941">
        <f t="shared" si="308"/>
        <v>46509.800010353327</v>
      </c>
      <c r="P3941">
        <f t="shared" si="309"/>
        <v>57847.050014078617</v>
      </c>
    </row>
    <row r="3942" spans="1:16" x14ac:dyDescent="0.4">
      <c r="A3942" s="1">
        <v>2024</v>
      </c>
      <c r="B3942" s="1">
        <v>10</v>
      </c>
      <c r="C3942" s="1">
        <v>15</v>
      </c>
      <c r="D3942" s="1">
        <v>6.5999999046325684</v>
      </c>
      <c r="E3942" s="1">
        <v>6.0999999046325684</v>
      </c>
      <c r="F3942" s="1">
        <v>6.9000000953674316</v>
      </c>
      <c r="G3942" s="1">
        <v>2.9000000953674321</v>
      </c>
      <c r="H3942">
        <f>IF(D3942&lt;&gt;"",MAX('DDD Model Calculations'!$D$20-'Weather Data'!D3942,0),MAX('DDD Model Calculations'!$D$20-AVERAGE('Weather Data'!D3941,'Weather Data'!D3943),0))</f>
        <v>11.400000095367432</v>
      </c>
      <c r="I3942">
        <f>IF(E3942&lt;&gt;"",MAX('DDD Model Calculations'!$D$20-'Weather Data'!E3942,0),MAX('DDD Model Calculations'!$D$20-AVERAGE('Weather Data'!E3941,'Weather Data'!E3943),0))</f>
        <v>11.900000095367432</v>
      </c>
      <c r="J3942">
        <f>IF(F3942&lt;&gt;"",MAX('DDD Model Calculations'!$D$20-'Weather Data'!F3942,0),MAX('DDD Model Calculations'!$D$20-AVERAGE('Weather Data'!F3941,'Weather Data'!F3943),0))</f>
        <v>11.099999904632568</v>
      </c>
      <c r="K3942">
        <f>IF(G3942&lt;&gt;"",MAX('DDD Model Calculations'!$D$20-'Weather Data'!G3942,0),MAX('DDD Model Calculations'!$D$20-AVERAGE('Weather Data'!G3941,'Weather Data'!G3943),0))</f>
        <v>15.099999904632568</v>
      </c>
      <c r="L3942" s="2">
        <f t="shared" si="305"/>
        <v>45580</v>
      </c>
      <c r="M3942">
        <f t="shared" si="306"/>
        <v>38337.300001144409</v>
      </c>
      <c r="N3942">
        <f t="shared" si="307"/>
        <v>40253.899992458522</v>
      </c>
      <c r="O3942">
        <f t="shared" si="308"/>
        <v>46520.900010257959</v>
      </c>
      <c r="P3942">
        <f t="shared" si="309"/>
        <v>57862.15001398325</v>
      </c>
    </row>
    <row r="3943" spans="1:16" x14ac:dyDescent="0.4">
      <c r="A3943" s="1">
        <v>2024</v>
      </c>
      <c r="B3943" s="1">
        <v>10</v>
      </c>
      <c r="C3943" s="1">
        <v>16</v>
      </c>
      <c r="D3943" s="1">
        <v>6.4000000953674316</v>
      </c>
      <c r="E3943" s="1">
        <v>5.4000000953674316</v>
      </c>
      <c r="F3943" s="1">
        <v>5.5</v>
      </c>
      <c r="G3943" s="1">
        <v>5.8000001907348633</v>
      </c>
      <c r="H3943">
        <f>IF(D3943&lt;&gt;"",MAX('DDD Model Calculations'!$D$20-'Weather Data'!D3943,0),MAX('DDD Model Calculations'!$D$20-AVERAGE('Weather Data'!D3942,'Weather Data'!D3944),0))</f>
        <v>11.599999904632568</v>
      </c>
      <c r="I3943">
        <f>IF(E3943&lt;&gt;"",MAX('DDD Model Calculations'!$D$20-'Weather Data'!E3943,0),MAX('DDD Model Calculations'!$D$20-AVERAGE('Weather Data'!E3942,'Weather Data'!E3944),0))</f>
        <v>12.599999904632568</v>
      </c>
      <c r="J3943">
        <f>IF(F3943&lt;&gt;"",MAX('DDD Model Calculations'!$D$20-'Weather Data'!F3943,0),MAX('DDD Model Calculations'!$D$20-AVERAGE('Weather Data'!F3942,'Weather Data'!F3944),0))</f>
        <v>12.5</v>
      </c>
      <c r="K3943">
        <f>IF(G3943&lt;&gt;"",MAX('DDD Model Calculations'!$D$20-'Weather Data'!G3943,0),MAX('DDD Model Calculations'!$D$20-AVERAGE('Weather Data'!G3942,'Weather Data'!G3944),0))</f>
        <v>12.199999809265137</v>
      </c>
      <c r="L3943" s="2">
        <f t="shared" si="305"/>
        <v>45581</v>
      </c>
      <c r="M3943">
        <f t="shared" si="306"/>
        <v>38348.900001049042</v>
      </c>
      <c r="N3943">
        <f t="shared" si="307"/>
        <v>40266.499992363155</v>
      </c>
      <c r="O3943">
        <f t="shared" si="308"/>
        <v>46533.400010257959</v>
      </c>
      <c r="P3943">
        <f t="shared" si="309"/>
        <v>57874.350013792515</v>
      </c>
    </row>
    <row r="3944" spans="1:16" x14ac:dyDescent="0.4">
      <c r="A3944" s="1">
        <v>2024</v>
      </c>
      <c r="B3944" s="1">
        <v>10</v>
      </c>
      <c r="C3944" s="1">
        <v>17</v>
      </c>
      <c r="D3944" s="1">
        <v>7.8000001907348633</v>
      </c>
      <c r="E3944" s="1">
        <v>6.9000000953674316</v>
      </c>
      <c r="F3944" s="1">
        <v>6.3000001907348633</v>
      </c>
      <c r="G3944" s="1">
        <v>5.8000001907348633</v>
      </c>
      <c r="H3944">
        <f>IF(D3944&lt;&gt;"",MAX('DDD Model Calculations'!$D$20-'Weather Data'!D3944,0),MAX('DDD Model Calculations'!$D$20-AVERAGE('Weather Data'!D3943,'Weather Data'!D3945),0))</f>
        <v>10.199999809265137</v>
      </c>
      <c r="I3944">
        <f>IF(E3944&lt;&gt;"",MAX('DDD Model Calculations'!$D$20-'Weather Data'!E3944,0),MAX('DDD Model Calculations'!$D$20-AVERAGE('Weather Data'!E3943,'Weather Data'!E3945),0))</f>
        <v>11.099999904632568</v>
      </c>
      <c r="J3944">
        <f>IF(F3944&lt;&gt;"",MAX('DDD Model Calculations'!$D$20-'Weather Data'!F3944,0),MAX('DDD Model Calculations'!$D$20-AVERAGE('Weather Data'!F3943,'Weather Data'!F3945),0))</f>
        <v>11.699999809265137</v>
      </c>
      <c r="K3944">
        <f>IF(G3944&lt;&gt;"",MAX('DDD Model Calculations'!$D$20-'Weather Data'!G3944,0),MAX('DDD Model Calculations'!$D$20-AVERAGE('Weather Data'!G3943,'Weather Data'!G3945),0))</f>
        <v>12.199999809265137</v>
      </c>
      <c r="L3944" s="2">
        <f t="shared" si="305"/>
        <v>45582</v>
      </c>
      <c r="M3944">
        <f t="shared" si="306"/>
        <v>38359.100000858307</v>
      </c>
      <c r="N3944">
        <f t="shared" si="307"/>
        <v>40277.599992267787</v>
      </c>
      <c r="O3944">
        <f t="shared" si="308"/>
        <v>46545.100010067225</v>
      </c>
      <c r="P3944">
        <f t="shared" si="309"/>
        <v>57886.55001360178</v>
      </c>
    </row>
    <row r="3945" spans="1:16" x14ac:dyDescent="0.4">
      <c r="A3945" s="1">
        <v>2024</v>
      </c>
      <c r="B3945" s="1">
        <v>10</v>
      </c>
      <c r="C3945" s="1">
        <v>18</v>
      </c>
      <c r="D3945" s="1">
        <v>10.10000038146973</v>
      </c>
      <c r="E3945" s="1">
        <v>8.8999996185302734</v>
      </c>
      <c r="F3945" s="1">
        <v>8.3000001907348633</v>
      </c>
      <c r="G3945" s="1">
        <v>12.10000038146973</v>
      </c>
      <c r="H3945">
        <f>IF(D3945&lt;&gt;"",MAX('DDD Model Calculations'!$D$20-'Weather Data'!D3945,0),MAX('DDD Model Calculations'!$D$20-AVERAGE('Weather Data'!D3944,'Weather Data'!D3946),0))</f>
        <v>7.8999996185302699</v>
      </c>
      <c r="I3945">
        <f>IF(E3945&lt;&gt;"",MAX('DDD Model Calculations'!$D$20-'Weather Data'!E3945,0),MAX('DDD Model Calculations'!$D$20-AVERAGE('Weather Data'!E3944,'Weather Data'!E3946),0))</f>
        <v>9.1000003814697266</v>
      </c>
      <c r="J3945">
        <f>IF(F3945&lt;&gt;"",MAX('DDD Model Calculations'!$D$20-'Weather Data'!F3945,0),MAX('DDD Model Calculations'!$D$20-AVERAGE('Weather Data'!F3944,'Weather Data'!F3946),0))</f>
        <v>9.6999998092651367</v>
      </c>
      <c r="K3945">
        <f>IF(G3945&lt;&gt;"",MAX('DDD Model Calculations'!$D$20-'Weather Data'!G3945,0),MAX('DDD Model Calculations'!$D$20-AVERAGE('Weather Data'!G3944,'Weather Data'!G3946),0))</f>
        <v>5.8999996185302699</v>
      </c>
      <c r="L3945" s="2">
        <f t="shared" si="305"/>
        <v>45583</v>
      </c>
      <c r="M3945">
        <f t="shared" si="306"/>
        <v>38367.000000476837</v>
      </c>
      <c r="N3945">
        <f t="shared" si="307"/>
        <v>40286.699992649257</v>
      </c>
      <c r="O3945">
        <f t="shared" si="308"/>
        <v>46554.80000987649</v>
      </c>
      <c r="P3945">
        <f t="shared" si="309"/>
        <v>57892.45001322031</v>
      </c>
    </row>
    <row r="3946" spans="1:16" x14ac:dyDescent="0.4">
      <c r="A3946" s="1">
        <v>2024</v>
      </c>
      <c r="B3946" s="1">
        <v>10</v>
      </c>
      <c r="C3946" s="1">
        <v>19</v>
      </c>
      <c r="D3946" s="1">
        <v>11.39999961853027</v>
      </c>
      <c r="E3946" s="1">
        <v>10.69999980926514</v>
      </c>
      <c r="F3946" s="1">
        <v>10.89999961853027</v>
      </c>
      <c r="G3946" s="1">
        <v>7.9000000953674316</v>
      </c>
      <c r="H3946">
        <f>IF(D3946&lt;&gt;"",MAX('DDD Model Calculations'!$D$20-'Weather Data'!D3946,0),MAX('DDD Model Calculations'!$D$20-AVERAGE('Weather Data'!D3945,'Weather Data'!D3947),0))</f>
        <v>6.6000003814697301</v>
      </c>
      <c r="I3946">
        <f>IF(E3946&lt;&gt;"",MAX('DDD Model Calculations'!$D$20-'Weather Data'!E3946,0),MAX('DDD Model Calculations'!$D$20-AVERAGE('Weather Data'!E3945,'Weather Data'!E3947),0))</f>
        <v>7.3000001907348597</v>
      </c>
      <c r="J3946">
        <f>IF(F3946&lt;&gt;"",MAX('DDD Model Calculations'!$D$20-'Weather Data'!F3946,0),MAX('DDD Model Calculations'!$D$20-AVERAGE('Weather Data'!F3945,'Weather Data'!F3947),0))</f>
        <v>7.1000003814697301</v>
      </c>
      <c r="K3946">
        <f>IF(G3946&lt;&gt;"",MAX('DDD Model Calculations'!$D$20-'Weather Data'!G3946,0),MAX('DDD Model Calculations'!$D$20-AVERAGE('Weather Data'!G3945,'Weather Data'!G3947),0))</f>
        <v>10.099999904632568</v>
      </c>
      <c r="L3946" s="2">
        <f t="shared" si="305"/>
        <v>45584</v>
      </c>
      <c r="M3946">
        <f t="shared" si="306"/>
        <v>38373.600000858307</v>
      </c>
      <c r="N3946">
        <f t="shared" si="307"/>
        <v>40293.999992839992</v>
      </c>
      <c r="O3946">
        <f t="shared" si="308"/>
        <v>46561.900010257959</v>
      </c>
      <c r="P3946">
        <f t="shared" si="309"/>
        <v>57902.550013124943</v>
      </c>
    </row>
    <row r="3947" spans="1:16" x14ac:dyDescent="0.4">
      <c r="A3947" s="1">
        <v>2024</v>
      </c>
      <c r="B3947" s="1">
        <v>10</v>
      </c>
      <c r="C3947" s="1">
        <v>20</v>
      </c>
      <c r="D3947" s="1">
        <v>13.89999961853027</v>
      </c>
      <c r="E3947" s="1">
        <v>12.39999961853027</v>
      </c>
      <c r="F3947" s="1">
        <v>13.39999961853027</v>
      </c>
      <c r="G3947" s="1">
        <v>11.39999961853027</v>
      </c>
      <c r="H3947">
        <f>IF(D3947&lt;&gt;"",MAX('DDD Model Calculations'!$D$20-'Weather Data'!D3947,0),MAX('DDD Model Calculations'!$D$20-AVERAGE('Weather Data'!D3946,'Weather Data'!D3948),0))</f>
        <v>4.1000003814697301</v>
      </c>
      <c r="I3947">
        <f>IF(E3947&lt;&gt;"",MAX('DDD Model Calculations'!$D$20-'Weather Data'!E3947,0),MAX('DDD Model Calculations'!$D$20-AVERAGE('Weather Data'!E3946,'Weather Data'!E3948),0))</f>
        <v>5.6000003814697301</v>
      </c>
      <c r="J3947">
        <f>IF(F3947&lt;&gt;"",MAX('DDD Model Calculations'!$D$20-'Weather Data'!F3947,0),MAX('DDD Model Calculations'!$D$20-AVERAGE('Weather Data'!F3946,'Weather Data'!F3948),0))</f>
        <v>4.6000003814697301</v>
      </c>
      <c r="K3947">
        <f>IF(G3947&lt;&gt;"",MAX('DDD Model Calculations'!$D$20-'Weather Data'!G3947,0),MAX('DDD Model Calculations'!$D$20-AVERAGE('Weather Data'!G3946,'Weather Data'!G3948),0))</f>
        <v>6.6000003814697301</v>
      </c>
      <c r="L3947" s="2">
        <f t="shared" si="305"/>
        <v>45585</v>
      </c>
      <c r="M3947">
        <f t="shared" si="306"/>
        <v>38377.700001239777</v>
      </c>
      <c r="N3947">
        <f t="shared" si="307"/>
        <v>40299.599993221462</v>
      </c>
      <c r="O3947">
        <f t="shared" si="308"/>
        <v>46566.500010639429</v>
      </c>
      <c r="P3947">
        <f t="shared" si="309"/>
        <v>57909.150013506413</v>
      </c>
    </row>
    <row r="3948" spans="1:16" x14ac:dyDescent="0.4">
      <c r="A3948" s="1">
        <v>2024</v>
      </c>
      <c r="B3948" s="1">
        <v>10</v>
      </c>
      <c r="C3948" s="1">
        <v>21</v>
      </c>
      <c r="D3948" s="1">
        <v>19.20000076293945</v>
      </c>
      <c r="E3948" s="1">
        <v>16.89999961853027</v>
      </c>
      <c r="F3948" s="1">
        <v>17.5</v>
      </c>
      <c r="G3948" s="1">
        <v>10</v>
      </c>
      <c r="H3948">
        <f>IF(D3948&lt;&gt;"",MAX('DDD Model Calculations'!$D$20-'Weather Data'!D3948,0),MAX('DDD Model Calculations'!$D$20-AVERAGE('Weather Data'!D3947,'Weather Data'!D3949),0))</f>
        <v>0</v>
      </c>
      <c r="I3948">
        <f>IF(E3948&lt;&gt;"",MAX('DDD Model Calculations'!$D$20-'Weather Data'!E3948,0),MAX('DDD Model Calculations'!$D$20-AVERAGE('Weather Data'!E3947,'Weather Data'!E3949),0))</f>
        <v>1.1000003814697301</v>
      </c>
      <c r="J3948">
        <f>IF(F3948&lt;&gt;"",MAX('DDD Model Calculations'!$D$20-'Weather Data'!F3948,0),MAX('DDD Model Calculations'!$D$20-AVERAGE('Weather Data'!F3947,'Weather Data'!F3949),0))</f>
        <v>0.5</v>
      </c>
      <c r="K3948">
        <f>IF(G3948&lt;&gt;"",MAX('DDD Model Calculations'!$D$20-'Weather Data'!G3948,0),MAX('DDD Model Calculations'!$D$20-AVERAGE('Weather Data'!G3947,'Weather Data'!G3949),0))</f>
        <v>8</v>
      </c>
      <c r="L3948" s="2">
        <f t="shared" si="305"/>
        <v>45586</v>
      </c>
      <c r="M3948">
        <f t="shared" si="306"/>
        <v>38377.700001239777</v>
      </c>
      <c r="N3948">
        <f t="shared" si="307"/>
        <v>40300.699993602931</v>
      </c>
      <c r="O3948">
        <f t="shared" si="308"/>
        <v>46567.000010639429</v>
      </c>
      <c r="P3948">
        <f t="shared" si="309"/>
        <v>57917.150013506413</v>
      </c>
    </row>
    <row r="3949" spans="1:16" x14ac:dyDescent="0.4">
      <c r="A3949" s="1">
        <v>2024</v>
      </c>
      <c r="B3949" s="1">
        <v>10</v>
      </c>
      <c r="C3949" s="1">
        <v>22</v>
      </c>
      <c r="D3949" s="1">
        <v>17</v>
      </c>
      <c r="E3949" s="1">
        <v>14.80000019073486</v>
      </c>
      <c r="F3949" s="1">
        <v>16.5</v>
      </c>
      <c r="G3949" s="1">
        <v>14.39999961853027</v>
      </c>
      <c r="H3949">
        <f>IF(D3949&lt;&gt;"",MAX('DDD Model Calculations'!$D$20-'Weather Data'!D3949,0),MAX('DDD Model Calculations'!$D$20-AVERAGE('Weather Data'!D3948,'Weather Data'!D3950),0))</f>
        <v>1</v>
      </c>
      <c r="I3949">
        <f>IF(E3949&lt;&gt;"",MAX('DDD Model Calculations'!$D$20-'Weather Data'!E3949,0),MAX('DDD Model Calculations'!$D$20-AVERAGE('Weather Data'!E3948,'Weather Data'!E3950),0))</f>
        <v>3.1999998092651403</v>
      </c>
      <c r="J3949">
        <f>IF(F3949&lt;&gt;"",MAX('DDD Model Calculations'!$D$20-'Weather Data'!F3949,0),MAX('DDD Model Calculations'!$D$20-AVERAGE('Weather Data'!F3948,'Weather Data'!F3950),0))</f>
        <v>1.5</v>
      </c>
      <c r="K3949">
        <f>IF(G3949&lt;&gt;"",MAX('DDD Model Calculations'!$D$20-'Weather Data'!G3949,0),MAX('DDD Model Calculations'!$D$20-AVERAGE('Weather Data'!G3948,'Weather Data'!G3950),0))</f>
        <v>3.6000003814697301</v>
      </c>
      <c r="L3949" s="2">
        <f t="shared" si="305"/>
        <v>45587</v>
      </c>
      <c r="M3949">
        <f t="shared" si="306"/>
        <v>38378.700001239777</v>
      </c>
      <c r="N3949">
        <f t="shared" si="307"/>
        <v>40303.899993412197</v>
      </c>
      <c r="O3949">
        <f t="shared" si="308"/>
        <v>46568.500010639429</v>
      </c>
      <c r="P3949">
        <f t="shared" si="309"/>
        <v>57920.750013887882</v>
      </c>
    </row>
    <row r="3950" spans="1:16" x14ac:dyDescent="0.4">
      <c r="A3950" s="1">
        <v>2024</v>
      </c>
      <c r="B3950" s="1">
        <v>10</v>
      </c>
      <c r="C3950" s="1">
        <v>23</v>
      </c>
      <c r="D3950" s="1">
        <v>14.39999961853027</v>
      </c>
      <c r="E3950" s="1">
        <v>12.19999980926514</v>
      </c>
      <c r="F3950" s="1">
        <v>13.89999961853027</v>
      </c>
      <c r="G3950" s="1">
        <v>3.2000000476837158</v>
      </c>
      <c r="H3950">
        <f>IF(D3950&lt;&gt;"",MAX('DDD Model Calculations'!$D$20-'Weather Data'!D3950,0),MAX('DDD Model Calculations'!$D$20-AVERAGE('Weather Data'!D3949,'Weather Data'!D3951),0))</f>
        <v>3.6000003814697301</v>
      </c>
      <c r="I3950">
        <f>IF(E3950&lt;&gt;"",MAX('DDD Model Calculations'!$D$20-'Weather Data'!E3950,0),MAX('DDD Model Calculations'!$D$20-AVERAGE('Weather Data'!E3949,'Weather Data'!E3951),0))</f>
        <v>5.8000001907348597</v>
      </c>
      <c r="J3950">
        <f>IF(F3950&lt;&gt;"",MAX('DDD Model Calculations'!$D$20-'Weather Data'!F3950,0),MAX('DDD Model Calculations'!$D$20-AVERAGE('Weather Data'!F3949,'Weather Data'!F3951),0))</f>
        <v>4.1000003814697301</v>
      </c>
      <c r="K3950">
        <f>IF(G3950&lt;&gt;"",MAX('DDD Model Calculations'!$D$20-'Weather Data'!G3950,0),MAX('DDD Model Calculations'!$D$20-AVERAGE('Weather Data'!G3949,'Weather Data'!G3951),0))</f>
        <v>14.799999952316284</v>
      </c>
      <c r="L3950" s="2">
        <f t="shared" si="305"/>
        <v>45588</v>
      </c>
      <c r="M3950">
        <f t="shared" si="306"/>
        <v>38382.300001621246</v>
      </c>
      <c r="N3950">
        <f t="shared" si="307"/>
        <v>40309.699993602931</v>
      </c>
      <c r="O3950">
        <f t="shared" si="308"/>
        <v>46572.600011020899</v>
      </c>
      <c r="P3950">
        <f t="shared" si="309"/>
        <v>57935.550013840199</v>
      </c>
    </row>
    <row r="3951" spans="1:16" x14ac:dyDescent="0.4">
      <c r="A3951" s="1">
        <v>2024</v>
      </c>
      <c r="B3951" s="1">
        <v>10</v>
      </c>
      <c r="C3951" s="1">
        <v>24</v>
      </c>
      <c r="D3951" s="1">
        <v>7.5999999046325684</v>
      </c>
      <c r="E3951" s="1">
        <v>7</v>
      </c>
      <c r="F3951" s="1">
        <v>4.3000001907348633</v>
      </c>
      <c r="G3951" s="1">
        <v>7.1999998092651367</v>
      </c>
      <c r="H3951">
        <f>IF(D3951&lt;&gt;"",MAX('DDD Model Calculations'!$D$20-'Weather Data'!D3951,0),MAX('DDD Model Calculations'!$D$20-AVERAGE('Weather Data'!D3950,'Weather Data'!D3952),0))</f>
        <v>10.400000095367432</v>
      </c>
      <c r="I3951">
        <f>IF(E3951&lt;&gt;"",MAX('DDD Model Calculations'!$D$20-'Weather Data'!E3951,0),MAX('DDD Model Calculations'!$D$20-AVERAGE('Weather Data'!E3950,'Weather Data'!E3952),0))</f>
        <v>11</v>
      </c>
      <c r="J3951">
        <f>IF(F3951&lt;&gt;"",MAX('DDD Model Calculations'!$D$20-'Weather Data'!F3951,0),MAX('DDD Model Calculations'!$D$20-AVERAGE('Weather Data'!F3950,'Weather Data'!F3952),0))</f>
        <v>13.699999809265137</v>
      </c>
      <c r="K3951">
        <f>IF(G3951&lt;&gt;"",MAX('DDD Model Calculations'!$D$20-'Weather Data'!G3951,0),MAX('DDD Model Calculations'!$D$20-AVERAGE('Weather Data'!G3950,'Weather Data'!G3952),0))</f>
        <v>10.800000190734863</v>
      </c>
      <c r="L3951" s="2">
        <f t="shared" si="305"/>
        <v>45589</v>
      </c>
      <c r="M3951">
        <f t="shared" si="306"/>
        <v>38392.700001716614</v>
      </c>
      <c r="N3951">
        <f t="shared" si="307"/>
        <v>40320.699993602931</v>
      </c>
      <c r="O3951">
        <f t="shared" si="308"/>
        <v>46586.300010830164</v>
      </c>
      <c r="P3951">
        <f t="shared" si="309"/>
        <v>57946.350014030933</v>
      </c>
    </row>
    <row r="3952" spans="1:16" x14ac:dyDescent="0.4">
      <c r="A3952" s="1">
        <v>2024</v>
      </c>
      <c r="B3952" s="1">
        <v>10</v>
      </c>
      <c r="C3952" s="1">
        <v>25</v>
      </c>
      <c r="D3952" s="1">
        <v>7.5999999046325684</v>
      </c>
      <c r="E3952" s="1">
        <v>6.8000001907348633</v>
      </c>
      <c r="F3952" s="1">
        <v>3.7000000476837158</v>
      </c>
      <c r="G3952" s="1">
        <v>5.4000000953674316</v>
      </c>
      <c r="H3952">
        <f>IF(D3952&lt;&gt;"",MAX('DDD Model Calculations'!$D$20-'Weather Data'!D3952,0),MAX('DDD Model Calculations'!$D$20-AVERAGE('Weather Data'!D3951,'Weather Data'!D3953),0))</f>
        <v>10.400000095367432</v>
      </c>
      <c r="I3952">
        <f>IF(E3952&lt;&gt;"",MAX('DDD Model Calculations'!$D$20-'Weather Data'!E3952,0),MAX('DDD Model Calculations'!$D$20-AVERAGE('Weather Data'!E3951,'Weather Data'!E3953),0))</f>
        <v>11.199999809265137</v>
      </c>
      <c r="J3952">
        <f>IF(F3952&lt;&gt;"",MAX('DDD Model Calculations'!$D$20-'Weather Data'!F3952,0),MAX('DDD Model Calculations'!$D$20-AVERAGE('Weather Data'!F3951,'Weather Data'!F3953),0))</f>
        <v>14.299999952316284</v>
      </c>
      <c r="K3952">
        <f>IF(G3952&lt;&gt;"",MAX('DDD Model Calculations'!$D$20-'Weather Data'!G3952,0),MAX('DDD Model Calculations'!$D$20-AVERAGE('Weather Data'!G3951,'Weather Data'!G3953),0))</f>
        <v>12.599999904632568</v>
      </c>
      <c r="L3952" s="2">
        <f t="shared" si="305"/>
        <v>45590</v>
      </c>
      <c r="M3952">
        <f t="shared" si="306"/>
        <v>38403.100001811981</v>
      </c>
      <c r="N3952">
        <f t="shared" si="307"/>
        <v>40331.899993412197</v>
      </c>
      <c r="O3952">
        <f t="shared" si="308"/>
        <v>46600.60001078248</v>
      </c>
      <c r="P3952">
        <f t="shared" si="309"/>
        <v>57958.950013935566</v>
      </c>
    </row>
    <row r="3953" spans="1:16" x14ac:dyDescent="0.4">
      <c r="A3953" s="1">
        <v>2024</v>
      </c>
      <c r="B3953" s="1">
        <v>10</v>
      </c>
      <c r="C3953" s="1">
        <v>26</v>
      </c>
      <c r="D3953" s="1">
        <v>7.0999999046325684</v>
      </c>
      <c r="E3953" s="1">
        <v>5.4000000953674316</v>
      </c>
      <c r="F3953" s="1">
        <v>4.3000001907348633</v>
      </c>
      <c r="G3953" s="1">
        <v>4.3000001907348633</v>
      </c>
      <c r="H3953">
        <f>IF(D3953&lt;&gt;"",MAX('DDD Model Calculations'!$D$20-'Weather Data'!D3953,0),MAX('DDD Model Calculations'!$D$20-AVERAGE('Weather Data'!D3952,'Weather Data'!D3954),0))</f>
        <v>10.900000095367432</v>
      </c>
      <c r="I3953">
        <f>IF(E3953&lt;&gt;"",MAX('DDD Model Calculations'!$D$20-'Weather Data'!E3953,0),MAX('DDD Model Calculations'!$D$20-AVERAGE('Weather Data'!E3952,'Weather Data'!E3954),0))</f>
        <v>12.599999904632568</v>
      </c>
      <c r="J3953">
        <f>IF(F3953&lt;&gt;"",MAX('DDD Model Calculations'!$D$20-'Weather Data'!F3953,0),MAX('DDD Model Calculations'!$D$20-AVERAGE('Weather Data'!F3952,'Weather Data'!F3954),0))</f>
        <v>13.699999809265137</v>
      </c>
      <c r="K3953">
        <f>IF(G3953&lt;&gt;"",MAX('DDD Model Calculations'!$D$20-'Weather Data'!G3953,0),MAX('DDD Model Calculations'!$D$20-AVERAGE('Weather Data'!G3952,'Weather Data'!G3954),0))</f>
        <v>13.699999809265137</v>
      </c>
      <c r="L3953" s="2">
        <f t="shared" si="305"/>
        <v>45591</v>
      </c>
      <c r="M3953">
        <f t="shared" si="306"/>
        <v>38414.000001907349</v>
      </c>
      <c r="N3953">
        <f t="shared" si="307"/>
        <v>40344.499993316829</v>
      </c>
      <c r="O3953">
        <f t="shared" si="308"/>
        <v>46614.300010591745</v>
      </c>
      <c r="P3953">
        <f t="shared" si="309"/>
        <v>57972.650013744831</v>
      </c>
    </row>
    <row r="3954" spans="1:16" x14ac:dyDescent="0.4">
      <c r="A3954" s="1">
        <v>2024</v>
      </c>
      <c r="B3954" s="1">
        <v>10</v>
      </c>
      <c r="C3954" s="1">
        <v>27</v>
      </c>
      <c r="D3954" s="1">
        <v>6.0999999046325684</v>
      </c>
      <c r="E3954" s="1">
        <v>5.3000001907348633</v>
      </c>
      <c r="F3954" s="1">
        <v>1.799999952316284</v>
      </c>
      <c r="G3954" s="1">
        <v>4.0999999046325684</v>
      </c>
      <c r="H3954">
        <f>IF(D3954&lt;&gt;"",MAX('DDD Model Calculations'!$D$20-'Weather Data'!D3954,0),MAX('DDD Model Calculations'!$D$20-AVERAGE('Weather Data'!D3953,'Weather Data'!D3955),0))</f>
        <v>11.900000095367432</v>
      </c>
      <c r="I3954">
        <f>IF(E3954&lt;&gt;"",MAX('DDD Model Calculations'!$D$20-'Weather Data'!E3954,0),MAX('DDD Model Calculations'!$D$20-AVERAGE('Weather Data'!E3953,'Weather Data'!E3955),0))</f>
        <v>12.699999809265137</v>
      </c>
      <c r="J3954">
        <f>IF(F3954&lt;&gt;"",MAX('DDD Model Calculations'!$D$20-'Weather Data'!F3954,0),MAX('DDD Model Calculations'!$D$20-AVERAGE('Weather Data'!F3953,'Weather Data'!F3955),0))</f>
        <v>16.200000047683716</v>
      </c>
      <c r="K3954">
        <f>IF(G3954&lt;&gt;"",MAX('DDD Model Calculations'!$D$20-'Weather Data'!G3954,0),MAX('DDD Model Calculations'!$D$20-AVERAGE('Weather Data'!G3953,'Weather Data'!G3955),0))</f>
        <v>13.900000095367432</v>
      </c>
      <c r="L3954" s="2">
        <f t="shared" si="305"/>
        <v>45592</v>
      </c>
      <c r="M3954">
        <f t="shared" si="306"/>
        <v>38425.900002002716</v>
      </c>
      <c r="N3954">
        <f t="shared" si="307"/>
        <v>40357.199993126094</v>
      </c>
      <c r="O3954">
        <f t="shared" si="308"/>
        <v>46630.500010639429</v>
      </c>
      <c r="P3954">
        <f t="shared" si="309"/>
        <v>57986.550013840199</v>
      </c>
    </row>
    <row r="3955" spans="1:16" x14ac:dyDescent="0.4">
      <c r="A3955" s="1">
        <v>2024</v>
      </c>
      <c r="B3955" s="1">
        <v>10</v>
      </c>
      <c r="C3955" s="1">
        <v>28</v>
      </c>
      <c r="D3955" s="1">
        <v>7.0999999046325684</v>
      </c>
      <c r="E3955" s="1">
        <v>7.8000001907348633</v>
      </c>
      <c r="F3955" s="1">
        <v>1</v>
      </c>
      <c r="G3955" s="1">
        <v>10.89999961853027</v>
      </c>
      <c r="H3955">
        <f>IF(D3955&lt;&gt;"",MAX('DDD Model Calculations'!$D$20-'Weather Data'!D3955,0),MAX('DDD Model Calculations'!$D$20-AVERAGE('Weather Data'!D3954,'Weather Data'!D3956),0))</f>
        <v>10.900000095367432</v>
      </c>
      <c r="I3955">
        <f>IF(E3955&lt;&gt;"",MAX('DDD Model Calculations'!$D$20-'Weather Data'!E3955,0),MAX('DDD Model Calculations'!$D$20-AVERAGE('Weather Data'!E3954,'Weather Data'!E3956),0))</f>
        <v>10.199999809265137</v>
      </c>
      <c r="J3955">
        <f>IF(F3955&lt;&gt;"",MAX('DDD Model Calculations'!$D$20-'Weather Data'!F3955,0),MAX('DDD Model Calculations'!$D$20-AVERAGE('Weather Data'!F3954,'Weather Data'!F3956),0))</f>
        <v>17</v>
      </c>
      <c r="K3955">
        <f>IF(G3955&lt;&gt;"",MAX('DDD Model Calculations'!$D$20-'Weather Data'!G3955,0),MAX('DDD Model Calculations'!$D$20-AVERAGE('Weather Data'!G3954,'Weather Data'!G3956),0))</f>
        <v>7.1000003814697301</v>
      </c>
      <c r="L3955" s="2">
        <f t="shared" si="305"/>
        <v>45593</v>
      </c>
      <c r="M3955">
        <f t="shared" si="306"/>
        <v>38436.800002098083</v>
      </c>
      <c r="N3955">
        <f t="shared" si="307"/>
        <v>40367.399992935359</v>
      </c>
      <c r="O3955">
        <f t="shared" si="308"/>
        <v>46647.500010639429</v>
      </c>
      <c r="P3955">
        <f t="shared" si="309"/>
        <v>57993.650014221668</v>
      </c>
    </row>
    <row r="3956" spans="1:16" x14ac:dyDescent="0.4">
      <c r="A3956" s="1">
        <v>2024</v>
      </c>
      <c r="B3956" s="1">
        <v>10</v>
      </c>
      <c r="C3956" s="1">
        <v>29</v>
      </c>
      <c r="D3956" s="1">
        <v>8.8999996185302734</v>
      </c>
      <c r="E3956" s="1">
        <v>12.69999980926514</v>
      </c>
      <c r="F3956" s="1">
        <v>5.0999999046325684</v>
      </c>
      <c r="G3956" s="1">
        <v>10.80000019073486</v>
      </c>
      <c r="H3956">
        <f>IF(D3956&lt;&gt;"",MAX('DDD Model Calculations'!$D$20-'Weather Data'!D3956,0),MAX('DDD Model Calculations'!$D$20-AVERAGE('Weather Data'!D3955,'Weather Data'!D3957),0))</f>
        <v>9.1000003814697266</v>
      </c>
      <c r="I3956">
        <f>IF(E3956&lt;&gt;"",MAX('DDD Model Calculations'!$D$20-'Weather Data'!E3956,0),MAX('DDD Model Calculations'!$D$20-AVERAGE('Weather Data'!E3955,'Weather Data'!E3957),0))</f>
        <v>5.3000001907348597</v>
      </c>
      <c r="J3956">
        <f>IF(F3956&lt;&gt;"",MAX('DDD Model Calculations'!$D$20-'Weather Data'!F3956,0),MAX('DDD Model Calculations'!$D$20-AVERAGE('Weather Data'!F3955,'Weather Data'!F3957),0))</f>
        <v>12.900000095367432</v>
      </c>
      <c r="K3956">
        <f>IF(G3956&lt;&gt;"",MAX('DDD Model Calculations'!$D$20-'Weather Data'!G3956,0),MAX('DDD Model Calculations'!$D$20-AVERAGE('Weather Data'!G3955,'Weather Data'!G3957),0))</f>
        <v>7.1999998092651403</v>
      </c>
      <c r="L3956" s="2">
        <f t="shared" si="305"/>
        <v>45594</v>
      </c>
      <c r="M3956">
        <f t="shared" si="306"/>
        <v>38445.900002479553</v>
      </c>
      <c r="N3956">
        <f t="shared" si="307"/>
        <v>40372.699993126094</v>
      </c>
      <c r="O3956">
        <f t="shared" si="308"/>
        <v>46660.400010734797</v>
      </c>
      <c r="P3956">
        <f t="shared" si="309"/>
        <v>58000.850014030933</v>
      </c>
    </row>
    <row r="3957" spans="1:16" x14ac:dyDescent="0.4">
      <c r="A3957" s="1">
        <v>2024</v>
      </c>
      <c r="B3957" s="1">
        <v>10</v>
      </c>
      <c r="C3957" s="1">
        <v>30</v>
      </c>
      <c r="D3957" s="1">
        <v>18.60000038146973</v>
      </c>
      <c r="E3957" s="1">
        <v>19.29999923706055</v>
      </c>
      <c r="F3957" s="1">
        <v>14.89999961853027</v>
      </c>
      <c r="G3957" s="1">
        <v>4.9000000953674316</v>
      </c>
      <c r="H3957">
        <f>IF(D3957&lt;&gt;"",MAX('DDD Model Calculations'!$D$20-'Weather Data'!D3957,0),MAX('DDD Model Calculations'!$D$20-AVERAGE('Weather Data'!D3956,'Weather Data'!D3958),0))</f>
        <v>0</v>
      </c>
      <c r="I3957">
        <f>IF(E3957&lt;&gt;"",MAX('DDD Model Calculations'!$D$20-'Weather Data'!E3957,0),MAX('DDD Model Calculations'!$D$20-AVERAGE('Weather Data'!E3956,'Weather Data'!E3958),0))</f>
        <v>0</v>
      </c>
      <c r="J3957">
        <f>IF(F3957&lt;&gt;"",MAX('DDD Model Calculations'!$D$20-'Weather Data'!F3957,0),MAX('DDD Model Calculations'!$D$20-AVERAGE('Weather Data'!F3956,'Weather Data'!F3958),0))</f>
        <v>3.1000003814697301</v>
      </c>
      <c r="K3957">
        <f>IF(G3957&lt;&gt;"",MAX('DDD Model Calculations'!$D$20-'Weather Data'!G3957,0),MAX('DDD Model Calculations'!$D$20-AVERAGE('Weather Data'!G3956,'Weather Data'!G3958),0))</f>
        <v>13.099999904632568</v>
      </c>
      <c r="L3957" s="2">
        <f t="shared" si="305"/>
        <v>45595</v>
      </c>
      <c r="M3957">
        <f t="shared" si="306"/>
        <v>38445.900002479553</v>
      </c>
      <c r="N3957">
        <f t="shared" si="307"/>
        <v>40372.699993126094</v>
      </c>
      <c r="O3957">
        <f t="shared" si="308"/>
        <v>46663.500011116266</v>
      </c>
      <c r="P3957">
        <f t="shared" si="309"/>
        <v>58013.950013935566</v>
      </c>
    </row>
    <row r="3958" spans="1:16" x14ac:dyDescent="0.4">
      <c r="A3958" s="1">
        <v>2024</v>
      </c>
      <c r="B3958" s="1">
        <v>10</v>
      </c>
      <c r="C3958" s="1">
        <v>31</v>
      </c>
      <c r="D3958" s="1">
        <v>19.20000076293945</v>
      </c>
      <c r="E3958" s="1">
        <v>17.70000076293945</v>
      </c>
      <c r="F3958" s="1">
        <v>19.10000038146973</v>
      </c>
      <c r="G3958" s="1">
        <v>0.89999997615814209</v>
      </c>
      <c r="H3958">
        <f>IF(D3958&lt;&gt;"",MAX('DDD Model Calculations'!$D$20-'Weather Data'!D3958,0),MAX('DDD Model Calculations'!$D$20-AVERAGE('Weather Data'!D3957,'Weather Data'!D3959),0))</f>
        <v>0</v>
      </c>
      <c r="I3958">
        <f>IF(E3958&lt;&gt;"",MAX('DDD Model Calculations'!$D$20-'Weather Data'!E3958,0),MAX('DDD Model Calculations'!$D$20-AVERAGE('Weather Data'!E3957,'Weather Data'!E3959),0))</f>
        <v>0.29999923706055043</v>
      </c>
      <c r="J3958">
        <f>IF(F3958&lt;&gt;"",MAX('DDD Model Calculations'!$D$20-'Weather Data'!F3958,0),MAX('DDD Model Calculations'!$D$20-AVERAGE('Weather Data'!F3957,'Weather Data'!F3959),0))</f>
        <v>0</v>
      </c>
      <c r="K3958">
        <f>IF(G3958&lt;&gt;"",MAX('DDD Model Calculations'!$D$20-'Weather Data'!G3958,0),MAX('DDD Model Calculations'!$D$20-AVERAGE('Weather Data'!G3957,'Weather Data'!G3959),0))</f>
        <v>17.100000023841858</v>
      </c>
      <c r="L3958" s="2">
        <f t="shared" si="305"/>
        <v>45596</v>
      </c>
      <c r="M3958">
        <f t="shared" si="306"/>
        <v>38445.900002479553</v>
      </c>
      <c r="N3958">
        <f t="shared" si="307"/>
        <v>40372.999992363155</v>
      </c>
      <c r="O3958">
        <f t="shared" si="308"/>
        <v>46663.500011116266</v>
      </c>
      <c r="P3958">
        <f t="shared" si="309"/>
        <v>58031.050013959408</v>
      </c>
    </row>
    <row r="3959" spans="1:16" x14ac:dyDescent="0.4">
      <c r="A3959" s="1">
        <v>2024</v>
      </c>
      <c r="B3959" s="1">
        <v>11</v>
      </c>
      <c r="C3959" s="1">
        <v>1</v>
      </c>
      <c r="D3959" s="1">
        <v>9.6999998092651367</v>
      </c>
      <c r="E3959" s="1">
        <v>7.8000001907348633</v>
      </c>
      <c r="F3959" s="1">
        <v>10.10000038146973</v>
      </c>
      <c r="G3959" s="1">
        <v>-1.3999999761581421</v>
      </c>
      <c r="H3959">
        <f>IF(D3959&lt;&gt;"",MAX('DDD Model Calculations'!$D$20-'Weather Data'!D3959,0),MAX('DDD Model Calculations'!$D$20-AVERAGE('Weather Data'!D3958,'Weather Data'!D3960),0))</f>
        <v>8.3000001907348633</v>
      </c>
      <c r="I3959">
        <f>IF(E3959&lt;&gt;"",MAX('DDD Model Calculations'!$D$20-'Weather Data'!E3959,0),MAX('DDD Model Calculations'!$D$20-AVERAGE('Weather Data'!E3958,'Weather Data'!E3960),0))</f>
        <v>10.199999809265137</v>
      </c>
      <c r="J3959">
        <f>IF(F3959&lt;&gt;"",MAX('DDD Model Calculations'!$D$20-'Weather Data'!F3959,0),MAX('DDD Model Calculations'!$D$20-AVERAGE('Weather Data'!F3958,'Weather Data'!F3960),0))</f>
        <v>7.8999996185302699</v>
      </c>
      <c r="K3959">
        <f>IF(G3959&lt;&gt;"",MAX('DDD Model Calculations'!$D$20-'Weather Data'!G3959,0),MAX('DDD Model Calculations'!$D$20-AVERAGE('Weather Data'!G3958,'Weather Data'!G3960),0))</f>
        <v>19.399999976158142</v>
      </c>
      <c r="L3959" s="2">
        <f t="shared" si="305"/>
        <v>45597</v>
      </c>
      <c r="M3959">
        <f t="shared" si="306"/>
        <v>38454.200002670288</v>
      </c>
      <c r="N3959">
        <f t="shared" si="307"/>
        <v>40383.19999217242</v>
      </c>
      <c r="O3959">
        <f t="shared" si="308"/>
        <v>46671.400010734797</v>
      </c>
      <c r="P3959">
        <f t="shared" si="309"/>
        <v>58050.450013935566</v>
      </c>
    </row>
    <row r="3960" spans="1:16" x14ac:dyDescent="0.4">
      <c r="A3960" s="1">
        <v>2024</v>
      </c>
      <c r="B3960" s="1">
        <v>11</v>
      </c>
      <c r="C3960" s="1">
        <v>2</v>
      </c>
      <c r="D3960" s="1">
        <v>5</v>
      </c>
      <c r="E3960" s="1">
        <v>5.1999998092651367</v>
      </c>
      <c r="F3960" s="1">
        <v>0.80000001192092896</v>
      </c>
      <c r="G3960" s="1">
        <v>1.5</v>
      </c>
      <c r="H3960">
        <f>IF(D3960&lt;&gt;"",MAX('DDD Model Calculations'!$D$20-'Weather Data'!D3960,0),MAX('DDD Model Calculations'!$D$20-AVERAGE('Weather Data'!D3959,'Weather Data'!D3961),0))</f>
        <v>13</v>
      </c>
      <c r="I3960">
        <f>IF(E3960&lt;&gt;"",MAX('DDD Model Calculations'!$D$20-'Weather Data'!E3960,0),MAX('DDD Model Calculations'!$D$20-AVERAGE('Weather Data'!E3959,'Weather Data'!E3961),0))</f>
        <v>12.800000190734863</v>
      </c>
      <c r="J3960">
        <f>IF(F3960&lt;&gt;"",MAX('DDD Model Calculations'!$D$20-'Weather Data'!F3960,0),MAX('DDD Model Calculations'!$D$20-AVERAGE('Weather Data'!F3959,'Weather Data'!F3961),0))</f>
        <v>17.199999988079071</v>
      </c>
      <c r="K3960">
        <f>IF(G3960&lt;&gt;"",MAX('DDD Model Calculations'!$D$20-'Weather Data'!G3960,0),MAX('DDD Model Calculations'!$D$20-AVERAGE('Weather Data'!G3959,'Weather Data'!G3961),0))</f>
        <v>16.5</v>
      </c>
      <c r="L3960" s="2">
        <f t="shared" si="305"/>
        <v>45598</v>
      </c>
      <c r="M3960">
        <f t="shared" si="306"/>
        <v>38467.200002670288</v>
      </c>
      <c r="N3960">
        <f t="shared" si="307"/>
        <v>40395.999992363155</v>
      </c>
      <c r="O3960">
        <f t="shared" si="308"/>
        <v>46688.600010722876</v>
      </c>
      <c r="P3960">
        <f t="shared" si="309"/>
        <v>58066.950013935566</v>
      </c>
    </row>
    <row r="3961" spans="1:16" x14ac:dyDescent="0.4">
      <c r="A3961" s="1">
        <v>2024</v>
      </c>
      <c r="B3961" s="1">
        <v>11</v>
      </c>
      <c r="C3961" s="1">
        <v>3</v>
      </c>
      <c r="D3961" s="1">
        <v>5.0999999046325684</v>
      </c>
      <c r="E3961" s="1">
        <v>6.3000001907348633</v>
      </c>
      <c r="F3961" s="1">
        <v>0.30000001192092901</v>
      </c>
      <c r="G3961" s="1">
        <v>3.0999999046325679</v>
      </c>
      <c r="H3961">
        <f>IF(D3961&lt;&gt;"",MAX('DDD Model Calculations'!$D$20-'Weather Data'!D3961,0),MAX('DDD Model Calculations'!$D$20-AVERAGE('Weather Data'!D3960,'Weather Data'!D3962),0))</f>
        <v>12.900000095367432</v>
      </c>
      <c r="I3961">
        <f>IF(E3961&lt;&gt;"",MAX('DDD Model Calculations'!$D$20-'Weather Data'!E3961,0),MAX('DDD Model Calculations'!$D$20-AVERAGE('Weather Data'!E3960,'Weather Data'!E3962),0))</f>
        <v>11.699999809265137</v>
      </c>
      <c r="J3961">
        <f>IF(F3961&lt;&gt;"",MAX('DDD Model Calculations'!$D$20-'Weather Data'!F3961,0),MAX('DDD Model Calculations'!$D$20-AVERAGE('Weather Data'!F3960,'Weather Data'!F3962),0))</f>
        <v>17.699999988079071</v>
      </c>
      <c r="K3961">
        <f>IF(G3961&lt;&gt;"",MAX('DDD Model Calculations'!$D$20-'Weather Data'!G3961,0),MAX('DDD Model Calculations'!$D$20-AVERAGE('Weather Data'!G3960,'Weather Data'!G3962),0))</f>
        <v>14.900000095367432</v>
      </c>
      <c r="L3961" s="2">
        <f t="shared" si="305"/>
        <v>45599</v>
      </c>
      <c r="M3961">
        <f t="shared" si="306"/>
        <v>38480.100002765656</v>
      </c>
      <c r="N3961">
        <f t="shared" si="307"/>
        <v>40407.69999217242</v>
      </c>
      <c r="O3961">
        <f t="shared" si="308"/>
        <v>46706.300010710955</v>
      </c>
      <c r="P3961">
        <f t="shared" si="309"/>
        <v>58081.850014030933</v>
      </c>
    </row>
    <row r="3962" spans="1:16" x14ac:dyDescent="0.4">
      <c r="A3962" s="1">
        <v>2024</v>
      </c>
      <c r="B3962" s="1">
        <v>11</v>
      </c>
      <c r="C3962" s="1">
        <v>4</v>
      </c>
      <c r="D3962" s="1">
        <v>13.30000019073486</v>
      </c>
      <c r="E3962" s="1">
        <v>12.80000019073486</v>
      </c>
      <c r="F3962" s="1">
        <v>3.9000000953674321</v>
      </c>
      <c r="G3962" s="1">
        <v>8.8999996185302734</v>
      </c>
      <c r="H3962">
        <f>IF(D3962&lt;&gt;"",MAX('DDD Model Calculations'!$D$20-'Weather Data'!D3962,0),MAX('DDD Model Calculations'!$D$20-AVERAGE('Weather Data'!D3961,'Weather Data'!D3963),0))</f>
        <v>4.6999998092651403</v>
      </c>
      <c r="I3962">
        <f>IF(E3962&lt;&gt;"",MAX('DDD Model Calculations'!$D$20-'Weather Data'!E3962,0),MAX('DDD Model Calculations'!$D$20-AVERAGE('Weather Data'!E3961,'Weather Data'!E3963),0))</f>
        <v>5.1999998092651403</v>
      </c>
      <c r="J3962">
        <f>IF(F3962&lt;&gt;"",MAX('DDD Model Calculations'!$D$20-'Weather Data'!F3962,0),MAX('DDD Model Calculations'!$D$20-AVERAGE('Weather Data'!F3961,'Weather Data'!F3963),0))</f>
        <v>14.099999904632568</v>
      </c>
      <c r="K3962">
        <f>IF(G3962&lt;&gt;"",MAX('DDD Model Calculations'!$D$20-'Weather Data'!G3962,0),MAX('DDD Model Calculations'!$D$20-AVERAGE('Weather Data'!G3961,'Weather Data'!G3963),0))</f>
        <v>9.1000003814697266</v>
      </c>
      <c r="L3962" s="2">
        <f t="shared" si="305"/>
        <v>45600</v>
      </c>
      <c r="M3962">
        <f t="shared" si="306"/>
        <v>38484.800002574921</v>
      </c>
      <c r="N3962">
        <f t="shared" si="307"/>
        <v>40412.899991981685</v>
      </c>
      <c r="O3962">
        <f t="shared" si="308"/>
        <v>46720.400010615587</v>
      </c>
      <c r="P3962">
        <f t="shared" si="309"/>
        <v>58090.950014412403</v>
      </c>
    </row>
    <row r="3963" spans="1:16" x14ac:dyDescent="0.4">
      <c r="A3963" s="1">
        <v>2024</v>
      </c>
      <c r="B3963" s="1">
        <v>11</v>
      </c>
      <c r="C3963" s="1">
        <v>5</v>
      </c>
      <c r="D3963" s="1">
        <v>19.70000076293945</v>
      </c>
      <c r="E3963" s="1">
        <v>18.79999923706055</v>
      </c>
      <c r="F3963" s="1">
        <v>13.19999980926514</v>
      </c>
      <c r="G3963" s="1">
        <v>5.3000001907348633</v>
      </c>
      <c r="H3963">
        <f>IF(D3963&lt;&gt;"",MAX('DDD Model Calculations'!$D$20-'Weather Data'!D3963,0),MAX('DDD Model Calculations'!$D$20-AVERAGE('Weather Data'!D3962,'Weather Data'!D3964),0))</f>
        <v>0</v>
      </c>
      <c r="I3963">
        <f>IF(E3963&lt;&gt;"",MAX('DDD Model Calculations'!$D$20-'Weather Data'!E3963,0),MAX('DDD Model Calculations'!$D$20-AVERAGE('Weather Data'!E3962,'Weather Data'!E3964),0))</f>
        <v>0</v>
      </c>
      <c r="J3963">
        <f>IF(F3963&lt;&gt;"",MAX('DDD Model Calculations'!$D$20-'Weather Data'!F3963,0),MAX('DDD Model Calculations'!$D$20-AVERAGE('Weather Data'!F3962,'Weather Data'!F3964),0))</f>
        <v>4.8000001907348597</v>
      </c>
      <c r="K3963">
        <f>IF(G3963&lt;&gt;"",MAX('DDD Model Calculations'!$D$20-'Weather Data'!G3963,0),MAX('DDD Model Calculations'!$D$20-AVERAGE('Weather Data'!G3962,'Weather Data'!G3964),0))</f>
        <v>12.699999809265137</v>
      </c>
      <c r="L3963" s="2">
        <f t="shared" si="305"/>
        <v>45601</v>
      </c>
      <c r="M3963">
        <f t="shared" si="306"/>
        <v>38484.800002574921</v>
      </c>
      <c r="N3963">
        <f t="shared" si="307"/>
        <v>40412.899991981685</v>
      </c>
      <c r="O3963">
        <f t="shared" si="308"/>
        <v>46725.200010806322</v>
      </c>
      <c r="P3963">
        <f t="shared" si="309"/>
        <v>58103.650014221668</v>
      </c>
    </row>
    <row r="3964" spans="1:16" x14ac:dyDescent="0.4">
      <c r="A3964" s="1">
        <v>2024</v>
      </c>
      <c r="B3964" s="1">
        <v>11</v>
      </c>
      <c r="C3964" s="1">
        <v>6</v>
      </c>
      <c r="D3964" s="1">
        <v>16.29999923706055</v>
      </c>
      <c r="E3964" s="1">
        <v>16.10000038146973</v>
      </c>
      <c r="F3964" s="1">
        <v>14.80000019073486</v>
      </c>
      <c r="G3964" s="1">
        <v>4.4000000953674316</v>
      </c>
      <c r="H3964">
        <f>IF(D3964&lt;&gt;"",MAX('DDD Model Calculations'!$D$20-'Weather Data'!D3964,0),MAX('DDD Model Calculations'!$D$20-AVERAGE('Weather Data'!D3963,'Weather Data'!D3965),0))</f>
        <v>1.7000007629394496</v>
      </c>
      <c r="I3964">
        <f>IF(E3964&lt;&gt;"",MAX('DDD Model Calculations'!$D$20-'Weather Data'!E3964,0),MAX('DDD Model Calculations'!$D$20-AVERAGE('Weather Data'!E3963,'Weather Data'!E3965),0))</f>
        <v>1.8999996185302699</v>
      </c>
      <c r="J3964">
        <f>IF(F3964&lt;&gt;"",MAX('DDD Model Calculations'!$D$20-'Weather Data'!F3964,0),MAX('DDD Model Calculations'!$D$20-AVERAGE('Weather Data'!F3963,'Weather Data'!F3965),0))</f>
        <v>3.1999998092651403</v>
      </c>
      <c r="K3964">
        <f>IF(G3964&lt;&gt;"",MAX('DDD Model Calculations'!$D$20-'Weather Data'!G3964,0),MAX('DDD Model Calculations'!$D$20-AVERAGE('Weather Data'!G3963,'Weather Data'!G3965),0))</f>
        <v>13.599999904632568</v>
      </c>
      <c r="L3964" s="2">
        <f t="shared" si="305"/>
        <v>45602</v>
      </c>
      <c r="M3964">
        <f t="shared" si="306"/>
        <v>38486.50000333786</v>
      </c>
      <c r="N3964">
        <f t="shared" si="307"/>
        <v>40414.799991600215</v>
      </c>
      <c r="O3964">
        <f t="shared" si="308"/>
        <v>46728.400010615587</v>
      </c>
      <c r="P3964">
        <f t="shared" si="309"/>
        <v>58117.250014126301</v>
      </c>
    </row>
    <row r="3965" spans="1:16" x14ac:dyDescent="0.4">
      <c r="A3965" s="1">
        <v>2024</v>
      </c>
      <c r="B3965" s="1">
        <v>11</v>
      </c>
      <c r="C3965" s="1">
        <v>7</v>
      </c>
      <c r="D3965" s="1">
        <v>10.19999980926514</v>
      </c>
      <c r="E3965" s="1">
        <v>9.6999998092651367</v>
      </c>
      <c r="F3965" s="1">
        <v>7.4000000953674316</v>
      </c>
      <c r="G3965" s="1">
        <v>4.5</v>
      </c>
      <c r="H3965">
        <f>IF(D3965&lt;&gt;"",MAX('DDD Model Calculations'!$D$20-'Weather Data'!D3965,0),MAX('DDD Model Calculations'!$D$20-AVERAGE('Weather Data'!D3964,'Weather Data'!D3966),0))</f>
        <v>7.8000001907348597</v>
      </c>
      <c r="I3965">
        <f>IF(E3965&lt;&gt;"",MAX('DDD Model Calculations'!$D$20-'Weather Data'!E3965,0),MAX('DDD Model Calculations'!$D$20-AVERAGE('Weather Data'!E3964,'Weather Data'!E3966),0))</f>
        <v>8.3000001907348633</v>
      </c>
      <c r="J3965">
        <f>IF(F3965&lt;&gt;"",MAX('DDD Model Calculations'!$D$20-'Weather Data'!F3965,0),MAX('DDD Model Calculations'!$D$20-AVERAGE('Weather Data'!F3964,'Weather Data'!F3966),0))</f>
        <v>10.599999904632568</v>
      </c>
      <c r="K3965">
        <f>IF(G3965&lt;&gt;"",MAX('DDD Model Calculations'!$D$20-'Weather Data'!G3965,0),MAX('DDD Model Calculations'!$D$20-AVERAGE('Weather Data'!G3964,'Weather Data'!G3966),0))</f>
        <v>13.5</v>
      </c>
      <c r="L3965" s="2">
        <f t="shared" si="305"/>
        <v>45603</v>
      </c>
      <c r="M3965">
        <f t="shared" si="306"/>
        <v>38494.300003528595</v>
      </c>
      <c r="N3965">
        <f t="shared" si="307"/>
        <v>40423.09999179095</v>
      </c>
      <c r="O3965">
        <f t="shared" si="308"/>
        <v>46739.00001052022</v>
      </c>
      <c r="P3965">
        <f t="shared" si="309"/>
        <v>58130.750014126301</v>
      </c>
    </row>
    <row r="3966" spans="1:16" x14ac:dyDescent="0.4">
      <c r="A3966" s="1">
        <v>2024</v>
      </c>
      <c r="B3966" s="1">
        <v>11</v>
      </c>
      <c r="C3966" s="1">
        <v>8</v>
      </c>
      <c r="D3966" s="1">
        <v>8.5</v>
      </c>
      <c r="E3966" s="1">
        <v>6.3000001907348633</v>
      </c>
      <c r="F3966" s="1">
        <v>7.0999999046325684</v>
      </c>
      <c r="G3966" s="1">
        <v>2.2999999523162842</v>
      </c>
      <c r="H3966">
        <f>IF(D3966&lt;&gt;"",MAX('DDD Model Calculations'!$D$20-'Weather Data'!D3966,0),MAX('DDD Model Calculations'!$D$20-AVERAGE('Weather Data'!D3965,'Weather Data'!D3967),0))</f>
        <v>9.5</v>
      </c>
      <c r="I3966">
        <f>IF(E3966&lt;&gt;"",MAX('DDD Model Calculations'!$D$20-'Weather Data'!E3966,0),MAX('DDD Model Calculations'!$D$20-AVERAGE('Weather Data'!E3965,'Weather Data'!E3967),0))</f>
        <v>11.699999809265137</v>
      </c>
      <c r="J3966">
        <f>IF(F3966&lt;&gt;"",MAX('DDD Model Calculations'!$D$20-'Weather Data'!F3966,0),MAX('DDD Model Calculations'!$D$20-AVERAGE('Weather Data'!F3965,'Weather Data'!F3967),0))</f>
        <v>10.900000095367432</v>
      </c>
      <c r="K3966">
        <f>IF(G3966&lt;&gt;"",MAX('DDD Model Calculations'!$D$20-'Weather Data'!G3966,0),MAX('DDD Model Calculations'!$D$20-AVERAGE('Weather Data'!G3965,'Weather Data'!G3967),0))</f>
        <v>15.700000047683716</v>
      </c>
      <c r="L3966" s="2">
        <f t="shared" si="305"/>
        <v>45604</v>
      </c>
      <c r="M3966">
        <f t="shared" si="306"/>
        <v>38503.800003528595</v>
      </c>
      <c r="N3966">
        <f t="shared" si="307"/>
        <v>40434.799991600215</v>
      </c>
      <c r="O3966">
        <f t="shared" si="308"/>
        <v>46749.900010615587</v>
      </c>
      <c r="P3966">
        <f t="shared" si="309"/>
        <v>58146.450014173985</v>
      </c>
    </row>
    <row r="3967" spans="1:16" x14ac:dyDescent="0.4">
      <c r="A3967" s="1">
        <v>2024</v>
      </c>
      <c r="B3967" s="1">
        <v>11</v>
      </c>
      <c r="C3967" s="1">
        <v>9</v>
      </c>
      <c r="D3967" s="1">
        <v>4</v>
      </c>
      <c r="E3967" s="1">
        <v>4.1999998092651367</v>
      </c>
      <c r="F3967" s="1">
        <v>2.2999999523162842</v>
      </c>
      <c r="G3967" s="1">
        <v>2.2999999523162842</v>
      </c>
      <c r="H3967">
        <f>IF(D3967&lt;&gt;"",MAX('DDD Model Calculations'!$D$20-'Weather Data'!D3967,0),MAX('DDD Model Calculations'!$D$20-AVERAGE('Weather Data'!D3966,'Weather Data'!D3968),0))</f>
        <v>14</v>
      </c>
      <c r="I3967">
        <f>IF(E3967&lt;&gt;"",MAX('DDD Model Calculations'!$D$20-'Weather Data'!E3967,0),MAX('DDD Model Calculations'!$D$20-AVERAGE('Weather Data'!E3966,'Weather Data'!E3968),0))</f>
        <v>13.800000190734863</v>
      </c>
      <c r="J3967">
        <f>IF(F3967&lt;&gt;"",MAX('DDD Model Calculations'!$D$20-'Weather Data'!F3967,0),MAX('DDD Model Calculations'!$D$20-AVERAGE('Weather Data'!F3966,'Weather Data'!F3968),0))</f>
        <v>15.700000047683716</v>
      </c>
      <c r="K3967">
        <f>IF(G3967&lt;&gt;"",MAX('DDD Model Calculations'!$D$20-'Weather Data'!G3967,0),MAX('DDD Model Calculations'!$D$20-AVERAGE('Weather Data'!G3966,'Weather Data'!G3968),0))</f>
        <v>15.700000047683716</v>
      </c>
      <c r="L3967" s="2">
        <f t="shared" si="305"/>
        <v>45605</v>
      </c>
      <c r="M3967">
        <f t="shared" si="306"/>
        <v>38517.800003528595</v>
      </c>
      <c r="N3967">
        <f t="shared" si="307"/>
        <v>40448.59999179095</v>
      </c>
      <c r="O3967">
        <f t="shared" si="308"/>
        <v>46765.600010663271</v>
      </c>
      <c r="P3967">
        <f t="shared" si="309"/>
        <v>58162.150014221668</v>
      </c>
    </row>
    <row r="3968" spans="1:16" x14ac:dyDescent="0.4">
      <c r="A3968" s="1">
        <v>2024</v>
      </c>
      <c r="B3968" s="1">
        <v>11</v>
      </c>
      <c r="C3968" s="1">
        <v>10</v>
      </c>
      <c r="D3968" s="1">
        <v>8.6000003814697266</v>
      </c>
      <c r="E3968" s="1">
        <v>9.5</v>
      </c>
      <c r="F3968" s="1">
        <v>1.700000047683716</v>
      </c>
      <c r="G3968" s="1">
        <v>5.9000000953674316</v>
      </c>
      <c r="H3968">
        <f>IF(D3968&lt;&gt;"",MAX('DDD Model Calculations'!$D$20-'Weather Data'!D3968,0),MAX('DDD Model Calculations'!$D$20-AVERAGE('Weather Data'!D3967,'Weather Data'!D3969),0))</f>
        <v>9.3999996185302734</v>
      </c>
      <c r="I3968">
        <f>IF(E3968&lt;&gt;"",MAX('DDD Model Calculations'!$D$20-'Weather Data'!E3968,0),MAX('DDD Model Calculations'!$D$20-AVERAGE('Weather Data'!E3967,'Weather Data'!E3969),0))</f>
        <v>8.5</v>
      </c>
      <c r="J3968">
        <f>IF(F3968&lt;&gt;"",MAX('DDD Model Calculations'!$D$20-'Weather Data'!F3968,0),MAX('DDD Model Calculations'!$D$20-AVERAGE('Weather Data'!F3967,'Weather Data'!F3969),0))</f>
        <v>16.299999952316284</v>
      </c>
      <c r="K3968">
        <f>IF(G3968&lt;&gt;"",MAX('DDD Model Calculations'!$D$20-'Weather Data'!G3968,0),MAX('DDD Model Calculations'!$D$20-AVERAGE('Weather Data'!G3967,'Weather Data'!G3969),0))</f>
        <v>12.099999904632568</v>
      </c>
      <c r="L3968" s="2">
        <f t="shared" si="305"/>
        <v>45606</v>
      </c>
      <c r="M3968">
        <f t="shared" si="306"/>
        <v>38527.200003147125</v>
      </c>
      <c r="N3968">
        <f t="shared" si="307"/>
        <v>40457.09999179095</v>
      </c>
      <c r="O3968">
        <f t="shared" si="308"/>
        <v>46781.900010615587</v>
      </c>
      <c r="P3968">
        <f t="shared" si="309"/>
        <v>58174.250014126301</v>
      </c>
    </row>
    <row r="3969" spans="1:16" x14ac:dyDescent="0.4">
      <c r="A3969" s="1">
        <v>2024</v>
      </c>
      <c r="B3969" s="1">
        <v>11</v>
      </c>
      <c r="C3969" s="1">
        <v>11</v>
      </c>
      <c r="D3969" s="1">
        <v>7.6999998092651367</v>
      </c>
      <c r="E3969" s="1">
        <v>8.1000003814697266</v>
      </c>
      <c r="F3969" s="1">
        <v>7.8000001907348633</v>
      </c>
      <c r="G3969" s="1">
        <v>1.200000047683716</v>
      </c>
      <c r="H3969">
        <f>IF(D3969&lt;&gt;"",MAX('DDD Model Calculations'!$D$20-'Weather Data'!D3969,0),MAX('DDD Model Calculations'!$D$20-AVERAGE('Weather Data'!D3968,'Weather Data'!D3970),0))</f>
        <v>10.300000190734863</v>
      </c>
      <c r="I3969">
        <f>IF(E3969&lt;&gt;"",MAX('DDD Model Calculations'!$D$20-'Weather Data'!E3969,0),MAX('DDD Model Calculations'!$D$20-AVERAGE('Weather Data'!E3968,'Weather Data'!E3970),0))</f>
        <v>9.8999996185302734</v>
      </c>
      <c r="J3969">
        <f>IF(F3969&lt;&gt;"",MAX('DDD Model Calculations'!$D$20-'Weather Data'!F3969,0),MAX('DDD Model Calculations'!$D$20-AVERAGE('Weather Data'!F3968,'Weather Data'!F3970),0))</f>
        <v>10.199999809265137</v>
      </c>
      <c r="K3969">
        <f>IF(G3969&lt;&gt;"",MAX('DDD Model Calculations'!$D$20-'Weather Data'!G3969,0),MAX('DDD Model Calculations'!$D$20-AVERAGE('Weather Data'!G3968,'Weather Data'!G3970),0))</f>
        <v>16.799999952316284</v>
      </c>
      <c r="L3969" s="2">
        <f t="shared" si="305"/>
        <v>45607</v>
      </c>
      <c r="M3969">
        <f t="shared" si="306"/>
        <v>38537.50000333786</v>
      </c>
      <c r="N3969">
        <f t="shared" si="307"/>
        <v>40466.999991409481</v>
      </c>
      <c r="O3969">
        <f t="shared" si="308"/>
        <v>46792.100010424852</v>
      </c>
      <c r="P3969">
        <f t="shared" si="309"/>
        <v>58191.050014078617</v>
      </c>
    </row>
    <row r="3970" spans="1:16" x14ac:dyDescent="0.4">
      <c r="A3970" s="1">
        <v>2024</v>
      </c>
      <c r="B3970" s="1">
        <v>11</v>
      </c>
      <c r="C3970" s="1">
        <v>12</v>
      </c>
      <c r="D3970" s="1">
        <v>3</v>
      </c>
      <c r="E3970" s="1">
        <v>3.5</v>
      </c>
      <c r="F3970" s="1">
        <v>1.1000000238418579</v>
      </c>
      <c r="G3970" s="1">
        <v>-0.89999997615814209</v>
      </c>
      <c r="H3970">
        <f>IF(D3970&lt;&gt;"",MAX('DDD Model Calculations'!$D$20-'Weather Data'!D3970,0),MAX('DDD Model Calculations'!$D$20-AVERAGE('Weather Data'!D3969,'Weather Data'!D3971),0))</f>
        <v>15</v>
      </c>
      <c r="I3970">
        <f>IF(E3970&lt;&gt;"",MAX('DDD Model Calculations'!$D$20-'Weather Data'!E3970,0),MAX('DDD Model Calculations'!$D$20-AVERAGE('Weather Data'!E3969,'Weather Data'!E3971),0))</f>
        <v>14.5</v>
      </c>
      <c r="J3970">
        <f>IF(F3970&lt;&gt;"",MAX('DDD Model Calculations'!$D$20-'Weather Data'!F3970,0),MAX('DDD Model Calculations'!$D$20-AVERAGE('Weather Data'!F3969,'Weather Data'!F3971),0))</f>
        <v>16.899999976158142</v>
      </c>
      <c r="K3970">
        <f>IF(G3970&lt;&gt;"",MAX('DDD Model Calculations'!$D$20-'Weather Data'!G3970,0),MAX('DDD Model Calculations'!$D$20-AVERAGE('Weather Data'!G3969,'Weather Data'!G3971),0))</f>
        <v>18.899999976158142</v>
      </c>
      <c r="L3970" s="2">
        <f t="shared" ref="L3970:L4033" si="310">DATE(A3970,B3970,C3970)</f>
        <v>45608</v>
      </c>
      <c r="M3970">
        <f t="shared" si="306"/>
        <v>38552.50000333786</v>
      </c>
      <c r="N3970">
        <f t="shared" si="307"/>
        <v>40481.499991409481</v>
      </c>
      <c r="O3970">
        <f t="shared" si="308"/>
        <v>46809.000010401011</v>
      </c>
      <c r="P3970">
        <f t="shared" si="309"/>
        <v>58209.950014054775</v>
      </c>
    </row>
    <row r="3971" spans="1:16" x14ac:dyDescent="0.4">
      <c r="A3971" s="1">
        <v>2024</v>
      </c>
      <c r="B3971" s="1">
        <v>11</v>
      </c>
      <c r="C3971" s="1">
        <v>13</v>
      </c>
      <c r="D3971" s="1">
        <v>3.0999999046325679</v>
      </c>
      <c r="E3971" s="1">
        <v>3.5</v>
      </c>
      <c r="F3971" s="1">
        <v>-0.69999998807907104</v>
      </c>
      <c r="G3971" s="1">
        <v>4.9000000953674316</v>
      </c>
      <c r="H3971">
        <f>IF(D3971&lt;&gt;"",MAX('DDD Model Calculations'!$D$20-'Weather Data'!D3971,0),MAX('DDD Model Calculations'!$D$20-AVERAGE('Weather Data'!D3970,'Weather Data'!D3972),0))</f>
        <v>14.900000095367432</v>
      </c>
      <c r="I3971">
        <f>IF(E3971&lt;&gt;"",MAX('DDD Model Calculations'!$D$20-'Weather Data'!E3971,0),MAX('DDD Model Calculations'!$D$20-AVERAGE('Weather Data'!E3970,'Weather Data'!E3972),0))</f>
        <v>14.5</v>
      </c>
      <c r="J3971">
        <f>IF(F3971&lt;&gt;"",MAX('DDD Model Calculations'!$D$20-'Weather Data'!F3971,0),MAX('DDD Model Calculations'!$D$20-AVERAGE('Weather Data'!F3970,'Weather Data'!F3972),0))</f>
        <v>18.699999988079071</v>
      </c>
      <c r="K3971">
        <f>IF(G3971&lt;&gt;"",MAX('DDD Model Calculations'!$D$20-'Weather Data'!G3971,0),MAX('DDD Model Calculations'!$D$20-AVERAGE('Weather Data'!G3970,'Weather Data'!G3972),0))</f>
        <v>13.099999904632568</v>
      </c>
      <c r="L3971" s="2">
        <f t="shared" si="310"/>
        <v>45609</v>
      </c>
      <c r="M3971">
        <f t="shared" ref="M3971:M4034" si="311">M3970+H3971</f>
        <v>38567.400003433228</v>
      </c>
      <c r="N3971">
        <f t="shared" ref="N3971:N4034" si="312">N3970+I3971</f>
        <v>40495.999991409481</v>
      </c>
      <c r="O3971">
        <f t="shared" ref="O3971:O4034" si="313">O3970+J3971</f>
        <v>46827.70001038909</v>
      </c>
      <c r="P3971">
        <f t="shared" ref="P3971:P4034" si="314">P3970+K3971</f>
        <v>58223.050013959408</v>
      </c>
    </row>
    <row r="3972" spans="1:16" x14ac:dyDescent="0.4">
      <c r="A3972" s="1">
        <v>2024</v>
      </c>
      <c r="B3972" s="1">
        <v>11</v>
      </c>
      <c r="C3972" s="1">
        <v>14</v>
      </c>
      <c r="D3972" s="1">
        <v>7.4000000953674316</v>
      </c>
      <c r="E3972" s="1">
        <v>5.9000000953674316</v>
      </c>
      <c r="F3972" s="1">
        <v>-1.299999952316284</v>
      </c>
      <c r="G3972" s="1">
        <v>4.5</v>
      </c>
      <c r="H3972">
        <f>IF(D3972&lt;&gt;"",MAX('DDD Model Calculations'!$D$20-'Weather Data'!D3972,0),MAX('DDD Model Calculations'!$D$20-AVERAGE('Weather Data'!D3971,'Weather Data'!D3973),0))</f>
        <v>10.599999904632568</v>
      </c>
      <c r="I3972">
        <f>IF(E3972&lt;&gt;"",MAX('DDD Model Calculations'!$D$20-'Weather Data'!E3972,0),MAX('DDD Model Calculations'!$D$20-AVERAGE('Weather Data'!E3971,'Weather Data'!E3973),0))</f>
        <v>12.099999904632568</v>
      </c>
      <c r="J3972">
        <f>IF(F3972&lt;&gt;"",MAX('DDD Model Calculations'!$D$20-'Weather Data'!F3972,0),MAX('DDD Model Calculations'!$D$20-AVERAGE('Weather Data'!F3971,'Weather Data'!F3973),0))</f>
        <v>19.299999952316284</v>
      </c>
      <c r="K3972">
        <f>IF(G3972&lt;&gt;"",MAX('DDD Model Calculations'!$D$20-'Weather Data'!G3972,0),MAX('DDD Model Calculations'!$D$20-AVERAGE('Weather Data'!G3971,'Weather Data'!G3973),0))</f>
        <v>13.5</v>
      </c>
      <c r="L3972" s="2">
        <f t="shared" si="310"/>
        <v>45610</v>
      </c>
      <c r="M3972">
        <f t="shared" si="311"/>
        <v>38578.00000333786</v>
      </c>
      <c r="N3972">
        <f t="shared" si="312"/>
        <v>40508.099991314113</v>
      </c>
      <c r="O3972">
        <f t="shared" si="313"/>
        <v>46847.000010341406</v>
      </c>
      <c r="P3972">
        <f t="shared" si="314"/>
        <v>58236.550013959408</v>
      </c>
    </row>
    <row r="3973" spans="1:16" x14ac:dyDescent="0.4">
      <c r="A3973" s="1">
        <v>2024</v>
      </c>
      <c r="B3973" s="1">
        <v>11</v>
      </c>
      <c r="C3973" s="1">
        <v>15</v>
      </c>
      <c r="D3973" s="1">
        <v>6.5999999046325684</v>
      </c>
      <c r="E3973" s="1">
        <v>6.5</v>
      </c>
      <c r="F3973" s="1">
        <v>4.8000001907348633</v>
      </c>
      <c r="G3973" s="1">
        <v>3.4000000953674321</v>
      </c>
      <c r="H3973">
        <f>IF(D3973&lt;&gt;"",MAX('DDD Model Calculations'!$D$20-'Weather Data'!D3973,0),MAX('DDD Model Calculations'!$D$20-AVERAGE('Weather Data'!D3972,'Weather Data'!D3974),0))</f>
        <v>11.400000095367432</v>
      </c>
      <c r="I3973">
        <f>IF(E3973&lt;&gt;"",MAX('DDD Model Calculations'!$D$20-'Weather Data'!E3973,0),MAX('DDD Model Calculations'!$D$20-AVERAGE('Weather Data'!E3972,'Weather Data'!E3974),0))</f>
        <v>11.5</v>
      </c>
      <c r="J3973">
        <f>IF(F3973&lt;&gt;"",MAX('DDD Model Calculations'!$D$20-'Weather Data'!F3973,0),MAX('DDD Model Calculations'!$D$20-AVERAGE('Weather Data'!F3972,'Weather Data'!F3974),0))</f>
        <v>13.199999809265137</v>
      </c>
      <c r="K3973">
        <f>IF(G3973&lt;&gt;"",MAX('DDD Model Calculations'!$D$20-'Weather Data'!G3973,0),MAX('DDD Model Calculations'!$D$20-AVERAGE('Weather Data'!G3972,'Weather Data'!G3974),0))</f>
        <v>14.599999904632568</v>
      </c>
      <c r="L3973" s="2">
        <f t="shared" si="310"/>
        <v>45611</v>
      </c>
      <c r="M3973">
        <f t="shared" si="311"/>
        <v>38589.400003433228</v>
      </c>
      <c r="N3973">
        <f t="shared" si="312"/>
        <v>40519.599991314113</v>
      </c>
      <c r="O3973">
        <f t="shared" si="313"/>
        <v>46860.200010150671</v>
      </c>
      <c r="P3973">
        <f t="shared" si="314"/>
        <v>58251.15001386404</v>
      </c>
    </row>
    <row r="3974" spans="1:16" x14ac:dyDescent="0.4">
      <c r="A3974" s="1">
        <v>2024</v>
      </c>
      <c r="B3974" s="1">
        <v>11</v>
      </c>
      <c r="C3974" s="1">
        <v>16</v>
      </c>
      <c r="D3974" s="1">
        <v>5.5999999046325684</v>
      </c>
      <c r="E3974" s="1">
        <v>6.6999998092651367</v>
      </c>
      <c r="F3974" s="1">
        <v>6.1999998092651367</v>
      </c>
      <c r="G3974" s="1">
        <v>2.5</v>
      </c>
      <c r="H3974">
        <f>IF(D3974&lt;&gt;"",MAX('DDD Model Calculations'!$D$20-'Weather Data'!D3974,0),MAX('DDD Model Calculations'!$D$20-AVERAGE('Weather Data'!D3973,'Weather Data'!D3975),0))</f>
        <v>12.400000095367432</v>
      </c>
      <c r="I3974">
        <f>IF(E3974&lt;&gt;"",MAX('DDD Model Calculations'!$D$20-'Weather Data'!E3974,0),MAX('DDD Model Calculations'!$D$20-AVERAGE('Weather Data'!E3973,'Weather Data'!E3975),0))</f>
        <v>11.300000190734863</v>
      </c>
      <c r="J3974">
        <f>IF(F3974&lt;&gt;"",MAX('DDD Model Calculations'!$D$20-'Weather Data'!F3974,0),MAX('DDD Model Calculations'!$D$20-AVERAGE('Weather Data'!F3973,'Weather Data'!F3975),0))</f>
        <v>11.800000190734863</v>
      </c>
      <c r="K3974">
        <f>IF(G3974&lt;&gt;"",MAX('DDD Model Calculations'!$D$20-'Weather Data'!G3974,0),MAX('DDD Model Calculations'!$D$20-AVERAGE('Weather Data'!G3973,'Weather Data'!G3975),0))</f>
        <v>15.5</v>
      </c>
      <c r="L3974" s="2">
        <f t="shared" si="310"/>
        <v>45612</v>
      </c>
      <c r="M3974">
        <f t="shared" si="311"/>
        <v>38601.800003528595</v>
      </c>
      <c r="N3974">
        <f t="shared" si="312"/>
        <v>40530.899991504848</v>
      </c>
      <c r="O3974">
        <f t="shared" si="313"/>
        <v>46872.000010341406</v>
      </c>
      <c r="P3974">
        <f t="shared" si="314"/>
        <v>58266.65001386404</v>
      </c>
    </row>
    <row r="3975" spans="1:16" x14ac:dyDescent="0.4">
      <c r="A3975" s="1">
        <v>2024</v>
      </c>
      <c r="B3975" s="1">
        <v>11</v>
      </c>
      <c r="C3975" s="1">
        <v>17</v>
      </c>
      <c r="D3975" s="1">
        <v>5.6999998092651367</v>
      </c>
      <c r="E3975" s="1">
        <v>8.3999996185302734</v>
      </c>
      <c r="F3975" s="1">
        <v>2.2999999523162842</v>
      </c>
      <c r="G3975" s="1">
        <v>5.3000001907348633</v>
      </c>
      <c r="H3975">
        <f>IF(D3975&lt;&gt;"",MAX('DDD Model Calculations'!$D$20-'Weather Data'!D3975,0),MAX('DDD Model Calculations'!$D$20-AVERAGE('Weather Data'!D3974,'Weather Data'!D3976),0))</f>
        <v>12.300000190734863</v>
      </c>
      <c r="I3975">
        <f>IF(E3975&lt;&gt;"",MAX('DDD Model Calculations'!$D$20-'Weather Data'!E3975,0),MAX('DDD Model Calculations'!$D$20-AVERAGE('Weather Data'!E3974,'Weather Data'!E3976),0))</f>
        <v>9.6000003814697266</v>
      </c>
      <c r="J3975">
        <f>IF(F3975&lt;&gt;"",MAX('DDD Model Calculations'!$D$20-'Weather Data'!F3975,0),MAX('DDD Model Calculations'!$D$20-AVERAGE('Weather Data'!F3974,'Weather Data'!F3976),0))</f>
        <v>15.700000047683716</v>
      </c>
      <c r="K3975">
        <f>IF(G3975&lt;&gt;"",MAX('DDD Model Calculations'!$D$20-'Weather Data'!G3975,0),MAX('DDD Model Calculations'!$D$20-AVERAGE('Weather Data'!G3974,'Weather Data'!G3976),0))</f>
        <v>12.699999809265137</v>
      </c>
      <c r="L3975" s="2">
        <f t="shared" si="310"/>
        <v>45613</v>
      </c>
      <c r="M3975">
        <f t="shared" si="311"/>
        <v>38614.10000371933</v>
      </c>
      <c r="N3975">
        <f t="shared" si="312"/>
        <v>40540.499991886318</v>
      </c>
      <c r="O3975">
        <f t="shared" si="313"/>
        <v>46887.70001038909</v>
      </c>
      <c r="P3975">
        <f t="shared" si="314"/>
        <v>58279.350013673306</v>
      </c>
    </row>
    <row r="3976" spans="1:16" x14ac:dyDescent="0.4">
      <c r="A3976" s="1">
        <v>2024</v>
      </c>
      <c r="B3976" s="1">
        <v>11</v>
      </c>
      <c r="C3976" s="1">
        <v>18</v>
      </c>
      <c r="D3976" s="1">
        <v>8.3000001907348633</v>
      </c>
      <c r="E3976" s="1">
        <v>7.5</v>
      </c>
      <c r="F3976" s="1">
        <v>6</v>
      </c>
      <c r="G3976" s="1">
        <v>1.799999952316284</v>
      </c>
      <c r="H3976">
        <f>IF(D3976&lt;&gt;"",MAX('DDD Model Calculations'!$D$20-'Weather Data'!D3976,0),MAX('DDD Model Calculations'!$D$20-AVERAGE('Weather Data'!D3975,'Weather Data'!D3977),0))</f>
        <v>9.6999998092651367</v>
      </c>
      <c r="I3976">
        <f>IF(E3976&lt;&gt;"",MAX('DDD Model Calculations'!$D$20-'Weather Data'!E3976,0),MAX('DDD Model Calculations'!$D$20-AVERAGE('Weather Data'!E3975,'Weather Data'!E3977),0))</f>
        <v>10.5</v>
      </c>
      <c r="J3976">
        <f>IF(F3976&lt;&gt;"",MAX('DDD Model Calculations'!$D$20-'Weather Data'!F3976,0),MAX('DDD Model Calculations'!$D$20-AVERAGE('Weather Data'!F3975,'Weather Data'!F3977),0))</f>
        <v>12</v>
      </c>
      <c r="K3976">
        <f>IF(G3976&lt;&gt;"",MAX('DDD Model Calculations'!$D$20-'Weather Data'!G3976,0),MAX('DDD Model Calculations'!$D$20-AVERAGE('Weather Data'!G3975,'Weather Data'!G3977),0))</f>
        <v>16.200000047683716</v>
      </c>
      <c r="L3976" s="2">
        <f t="shared" si="310"/>
        <v>45614</v>
      </c>
      <c r="M3976">
        <f t="shared" si="311"/>
        <v>38623.800003528595</v>
      </c>
      <c r="N3976">
        <f t="shared" si="312"/>
        <v>40550.999991886318</v>
      </c>
      <c r="O3976">
        <f t="shared" si="313"/>
        <v>46899.70001038909</v>
      </c>
      <c r="P3976">
        <f t="shared" si="314"/>
        <v>58295.550013720989</v>
      </c>
    </row>
    <row r="3977" spans="1:16" x14ac:dyDescent="0.4">
      <c r="A3977" s="1">
        <v>2024</v>
      </c>
      <c r="B3977" s="1">
        <v>11</v>
      </c>
      <c r="C3977" s="1">
        <v>19</v>
      </c>
      <c r="D3977" s="1">
        <v>6.1999998092651367</v>
      </c>
      <c r="E3977" s="1">
        <v>7.5</v>
      </c>
      <c r="F3977" s="1">
        <v>5.0999999046325684</v>
      </c>
      <c r="G3977" s="1">
        <v>7.8000001907348633</v>
      </c>
      <c r="H3977">
        <f>IF(D3977&lt;&gt;"",MAX('DDD Model Calculations'!$D$20-'Weather Data'!D3977,0),MAX('DDD Model Calculations'!$D$20-AVERAGE('Weather Data'!D3976,'Weather Data'!D3978),0))</f>
        <v>11.800000190734863</v>
      </c>
      <c r="I3977">
        <f>IF(E3977&lt;&gt;"",MAX('DDD Model Calculations'!$D$20-'Weather Data'!E3977,0),MAX('DDD Model Calculations'!$D$20-AVERAGE('Weather Data'!E3976,'Weather Data'!E3978),0))</f>
        <v>10.5</v>
      </c>
      <c r="J3977">
        <f>IF(F3977&lt;&gt;"",MAX('DDD Model Calculations'!$D$20-'Weather Data'!F3977,0),MAX('DDD Model Calculations'!$D$20-AVERAGE('Weather Data'!F3976,'Weather Data'!F3978),0))</f>
        <v>12.900000095367432</v>
      </c>
      <c r="K3977">
        <f>IF(G3977&lt;&gt;"",MAX('DDD Model Calculations'!$D$20-'Weather Data'!G3977,0),MAX('DDD Model Calculations'!$D$20-AVERAGE('Weather Data'!G3976,'Weather Data'!G3978),0))</f>
        <v>10.199999809265137</v>
      </c>
      <c r="L3977" s="2">
        <f t="shared" si="310"/>
        <v>45615</v>
      </c>
      <c r="M3977">
        <f t="shared" si="311"/>
        <v>38635.60000371933</v>
      </c>
      <c r="N3977">
        <f t="shared" si="312"/>
        <v>40561.499991886318</v>
      </c>
      <c r="O3977">
        <f t="shared" si="313"/>
        <v>46912.600010484457</v>
      </c>
      <c r="P3977">
        <f t="shared" si="314"/>
        <v>58305.750013530254</v>
      </c>
    </row>
    <row r="3978" spans="1:16" x14ac:dyDescent="0.4">
      <c r="A3978" s="1">
        <v>2024</v>
      </c>
      <c r="B3978" s="1">
        <v>11</v>
      </c>
      <c r="C3978" s="1">
        <v>20</v>
      </c>
      <c r="D3978" s="1">
        <v>6.6999998092651367</v>
      </c>
      <c r="E3978" s="1">
        <v>7.1999998092651367</v>
      </c>
      <c r="F3978" s="1">
        <v>4</v>
      </c>
      <c r="G3978" s="1">
        <v>4.1999998092651367</v>
      </c>
      <c r="H3978">
        <f>IF(D3978&lt;&gt;"",MAX('DDD Model Calculations'!$D$20-'Weather Data'!D3978,0),MAX('DDD Model Calculations'!$D$20-AVERAGE('Weather Data'!D3977,'Weather Data'!D3979),0))</f>
        <v>11.300000190734863</v>
      </c>
      <c r="I3978">
        <f>IF(E3978&lt;&gt;"",MAX('DDD Model Calculations'!$D$20-'Weather Data'!E3978,0),MAX('DDD Model Calculations'!$D$20-AVERAGE('Weather Data'!E3977,'Weather Data'!E3979),0))</f>
        <v>10.800000190734863</v>
      </c>
      <c r="J3978">
        <f>IF(F3978&lt;&gt;"",MAX('DDD Model Calculations'!$D$20-'Weather Data'!F3978,0),MAX('DDD Model Calculations'!$D$20-AVERAGE('Weather Data'!F3977,'Weather Data'!F3979),0))</f>
        <v>14</v>
      </c>
      <c r="K3978">
        <f>IF(G3978&lt;&gt;"",MAX('DDD Model Calculations'!$D$20-'Weather Data'!G3978,0),MAX('DDD Model Calculations'!$D$20-AVERAGE('Weather Data'!G3977,'Weather Data'!G3979),0))</f>
        <v>13.800000190734863</v>
      </c>
      <c r="L3978" s="2">
        <f t="shared" si="310"/>
        <v>45616</v>
      </c>
      <c r="M3978">
        <f t="shared" si="311"/>
        <v>38646.900003910065</v>
      </c>
      <c r="N3978">
        <f t="shared" si="312"/>
        <v>40572.299992077053</v>
      </c>
      <c r="O3978">
        <f t="shared" si="313"/>
        <v>46926.600010484457</v>
      </c>
      <c r="P3978">
        <f t="shared" si="314"/>
        <v>58319.550013720989</v>
      </c>
    </row>
    <row r="3979" spans="1:16" x14ac:dyDescent="0.4">
      <c r="A3979" s="1">
        <v>2024</v>
      </c>
      <c r="B3979" s="1">
        <v>11</v>
      </c>
      <c r="C3979" s="1">
        <v>21</v>
      </c>
      <c r="D3979" s="1">
        <v>3.5999999046325679</v>
      </c>
      <c r="E3979" s="1">
        <v>0.89999997615814209</v>
      </c>
      <c r="F3979" s="1">
        <v>5.0999999046325684</v>
      </c>
      <c r="G3979" s="1">
        <v>4.8000001907348633</v>
      </c>
      <c r="H3979">
        <f>IF(D3979&lt;&gt;"",MAX('DDD Model Calculations'!$D$20-'Weather Data'!D3979,0),MAX('DDD Model Calculations'!$D$20-AVERAGE('Weather Data'!D3978,'Weather Data'!D3980),0))</f>
        <v>14.400000095367432</v>
      </c>
      <c r="I3979">
        <f>IF(E3979&lt;&gt;"",MAX('DDD Model Calculations'!$D$20-'Weather Data'!E3979,0),MAX('DDD Model Calculations'!$D$20-AVERAGE('Weather Data'!E3978,'Weather Data'!E3980),0))</f>
        <v>17.100000023841858</v>
      </c>
      <c r="J3979">
        <f>IF(F3979&lt;&gt;"",MAX('DDD Model Calculations'!$D$20-'Weather Data'!F3979,0),MAX('DDD Model Calculations'!$D$20-AVERAGE('Weather Data'!F3978,'Weather Data'!F3980),0))</f>
        <v>12.900000095367432</v>
      </c>
      <c r="K3979">
        <f>IF(G3979&lt;&gt;"",MAX('DDD Model Calculations'!$D$20-'Weather Data'!G3979,0),MAX('DDD Model Calculations'!$D$20-AVERAGE('Weather Data'!G3978,'Weather Data'!G3980),0))</f>
        <v>13.199999809265137</v>
      </c>
      <c r="L3979" s="2">
        <f t="shared" si="310"/>
        <v>45617</v>
      </c>
      <c r="M3979">
        <f t="shared" si="311"/>
        <v>38661.300004005432</v>
      </c>
      <c r="N3979">
        <f t="shared" si="312"/>
        <v>40589.399992100894</v>
      </c>
      <c r="O3979">
        <f t="shared" si="313"/>
        <v>46939.500010579824</v>
      </c>
      <c r="P3979">
        <f t="shared" si="314"/>
        <v>58332.750013530254</v>
      </c>
    </row>
    <row r="3980" spans="1:16" x14ac:dyDescent="0.4">
      <c r="A3980" s="1">
        <v>2024</v>
      </c>
      <c r="B3980" s="1">
        <v>11</v>
      </c>
      <c r="C3980" s="1">
        <v>22</v>
      </c>
      <c r="D3980" s="1">
        <v>5.4000000953674316</v>
      </c>
      <c r="E3980" s="1">
        <v>4.3000001907348633</v>
      </c>
      <c r="F3980" s="1">
        <v>5.8000001907348633</v>
      </c>
      <c r="G3980" s="1">
        <v>3</v>
      </c>
      <c r="H3980">
        <f>IF(D3980&lt;&gt;"",MAX('DDD Model Calculations'!$D$20-'Weather Data'!D3980,0),MAX('DDD Model Calculations'!$D$20-AVERAGE('Weather Data'!D3979,'Weather Data'!D3981),0))</f>
        <v>12.599999904632568</v>
      </c>
      <c r="I3980">
        <f>IF(E3980&lt;&gt;"",MAX('DDD Model Calculations'!$D$20-'Weather Data'!E3980,0),MAX('DDD Model Calculations'!$D$20-AVERAGE('Weather Data'!E3979,'Weather Data'!E3981),0))</f>
        <v>13.699999809265137</v>
      </c>
      <c r="J3980">
        <f>IF(F3980&lt;&gt;"",MAX('DDD Model Calculations'!$D$20-'Weather Data'!F3980,0),MAX('DDD Model Calculations'!$D$20-AVERAGE('Weather Data'!F3979,'Weather Data'!F3981),0))</f>
        <v>12.199999809265137</v>
      </c>
      <c r="K3980">
        <f>IF(G3980&lt;&gt;"",MAX('DDD Model Calculations'!$D$20-'Weather Data'!G3980,0),MAX('DDD Model Calculations'!$D$20-AVERAGE('Weather Data'!G3979,'Weather Data'!G3981),0))</f>
        <v>15</v>
      </c>
      <c r="L3980" s="2">
        <f t="shared" si="310"/>
        <v>45618</v>
      </c>
      <c r="M3980">
        <f t="shared" si="311"/>
        <v>38673.900003910065</v>
      </c>
      <c r="N3980">
        <f t="shared" si="312"/>
        <v>40603.09999191016</v>
      </c>
      <c r="O3980">
        <f t="shared" si="313"/>
        <v>46951.70001038909</v>
      </c>
      <c r="P3980">
        <f t="shared" si="314"/>
        <v>58347.750013530254</v>
      </c>
    </row>
    <row r="3981" spans="1:16" x14ac:dyDescent="0.4">
      <c r="A3981" s="1">
        <v>2024</v>
      </c>
      <c r="B3981" s="1">
        <v>11</v>
      </c>
      <c r="C3981" s="1">
        <v>23</v>
      </c>
      <c r="D3981" s="1">
        <v>5.5999999046325684</v>
      </c>
      <c r="E3981" s="1">
        <v>5.5</v>
      </c>
      <c r="F3981" s="1">
        <v>4.3000001907348633</v>
      </c>
      <c r="G3981" s="1">
        <v>-1.200000047683716</v>
      </c>
      <c r="H3981">
        <f>IF(D3981&lt;&gt;"",MAX('DDD Model Calculations'!$D$20-'Weather Data'!D3981,0),MAX('DDD Model Calculations'!$D$20-AVERAGE('Weather Data'!D3980,'Weather Data'!D3982),0))</f>
        <v>12.400000095367432</v>
      </c>
      <c r="I3981">
        <f>IF(E3981&lt;&gt;"",MAX('DDD Model Calculations'!$D$20-'Weather Data'!E3981,0),MAX('DDD Model Calculations'!$D$20-AVERAGE('Weather Data'!E3980,'Weather Data'!E3982),0))</f>
        <v>12.5</v>
      </c>
      <c r="J3981">
        <f>IF(F3981&lt;&gt;"",MAX('DDD Model Calculations'!$D$20-'Weather Data'!F3981,0),MAX('DDD Model Calculations'!$D$20-AVERAGE('Weather Data'!F3980,'Weather Data'!F3982),0))</f>
        <v>13.699999809265137</v>
      </c>
      <c r="K3981">
        <f>IF(G3981&lt;&gt;"",MAX('DDD Model Calculations'!$D$20-'Weather Data'!G3981,0),MAX('DDD Model Calculations'!$D$20-AVERAGE('Weather Data'!G3980,'Weather Data'!G3982),0))</f>
        <v>19.200000047683716</v>
      </c>
      <c r="L3981" s="2">
        <f t="shared" si="310"/>
        <v>45619</v>
      </c>
      <c r="M3981">
        <f t="shared" si="311"/>
        <v>38686.300004005432</v>
      </c>
      <c r="N3981">
        <f t="shared" si="312"/>
        <v>40615.59999191016</v>
      </c>
      <c r="O3981">
        <f t="shared" si="313"/>
        <v>46965.400010198355</v>
      </c>
      <c r="P3981">
        <f t="shared" si="314"/>
        <v>58366.950013577938</v>
      </c>
    </row>
    <row r="3982" spans="1:16" x14ac:dyDescent="0.4">
      <c r="A3982" s="1">
        <v>2024</v>
      </c>
      <c r="B3982" s="1">
        <v>11</v>
      </c>
      <c r="C3982" s="1">
        <v>24</v>
      </c>
      <c r="D3982" s="1">
        <v>3.5</v>
      </c>
      <c r="E3982" s="1">
        <v>2.5999999046325679</v>
      </c>
      <c r="F3982" s="1">
        <v>1.1000000238418579</v>
      </c>
      <c r="G3982" s="1">
        <v>-4.4000000953674316</v>
      </c>
      <c r="H3982">
        <f>IF(D3982&lt;&gt;"",MAX('DDD Model Calculations'!$D$20-'Weather Data'!D3982,0),MAX('DDD Model Calculations'!$D$20-AVERAGE('Weather Data'!D3981,'Weather Data'!D3983),0))</f>
        <v>14.5</v>
      </c>
      <c r="I3982">
        <f>IF(E3982&lt;&gt;"",MAX('DDD Model Calculations'!$D$20-'Weather Data'!E3982,0),MAX('DDD Model Calculations'!$D$20-AVERAGE('Weather Data'!E3981,'Weather Data'!E3983),0))</f>
        <v>15.400000095367432</v>
      </c>
      <c r="J3982">
        <f>IF(F3982&lt;&gt;"",MAX('DDD Model Calculations'!$D$20-'Weather Data'!F3982,0),MAX('DDD Model Calculations'!$D$20-AVERAGE('Weather Data'!F3981,'Weather Data'!F3983),0))</f>
        <v>16.899999976158142</v>
      </c>
      <c r="K3982">
        <f>IF(G3982&lt;&gt;"",MAX('DDD Model Calculations'!$D$20-'Weather Data'!G3982,0),MAX('DDD Model Calculations'!$D$20-AVERAGE('Weather Data'!G3981,'Weather Data'!G3983),0))</f>
        <v>22.400000095367432</v>
      </c>
      <c r="L3982" s="2">
        <f t="shared" si="310"/>
        <v>45620</v>
      </c>
      <c r="M3982">
        <f t="shared" si="311"/>
        <v>38700.800004005432</v>
      </c>
      <c r="N3982">
        <f t="shared" si="312"/>
        <v>40630.999992005527</v>
      </c>
      <c r="O3982">
        <f t="shared" si="313"/>
        <v>46982.300010174513</v>
      </c>
      <c r="P3982">
        <f t="shared" si="314"/>
        <v>58389.350013673306</v>
      </c>
    </row>
    <row r="3983" spans="1:16" x14ac:dyDescent="0.4">
      <c r="A3983" s="1">
        <v>2024</v>
      </c>
      <c r="B3983" s="1">
        <v>11</v>
      </c>
      <c r="C3983" s="1">
        <v>25</v>
      </c>
      <c r="D3983" s="1">
        <v>2.2000000476837158</v>
      </c>
      <c r="E3983" s="1">
        <v>3.9000000953674321</v>
      </c>
      <c r="F3983" s="1">
        <v>-0.89999997615814209</v>
      </c>
      <c r="G3983" s="1">
        <v>-2.2999999523162842</v>
      </c>
      <c r="H3983">
        <f>IF(D3983&lt;&gt;"",MAX('DDD Model Calculations'!$D$20-'Weather Data'!D3983,0),MAX('DDD Model Calculations'!$D$20-AVERAGE('Weather Data'!D3982,'Weather Data'!D3984),0))</f>
        <v>15.799999952316284</v>
      </c>
      <c r="I3983">
        <f>IF(E3983&lt;&gt;"",MAX('DDD Model Calculations'!$D$20-'Weather Data'!E3983,0),MAX('DDD Model Calculations'!$D$20-AVERAGE('Weather Data'!E3982,'Weather Data'!E3984),0))</f>
        <v>14.099999904632568</v>
      </c>
      <c r="J3983">
        <f>IF(F3983&lt;&gt;"",MAX('DDD Model Calculations'!$D$20-'Weather Data'!F3983,0),MAX('DDD Model Calculations'!$D$20-AVERAGE('Weather Data'!F3982,'Weather Data'!F3984),0))</f>
        <v>18.899999976158142</v>
      </c>
      <c r="K3983">
        <f>IF(G3983&lt;&gt;"",MAX('DDD Model Calculations'!$D$20-'Weather Data'!G3983,0),MAX('DDD Model Calculations'!$D$20-AVERAGE('Weather Data'!G3982,'Weather Data'!G3984),0))</f>
        <v>20.299999952316284</v>
      </c>
      <c r="L3983" s="2">
        <f t="shared" si="310"/>
        <v>45621</v>
      </c>
      <c r="M3983">
        <f t="shared" si="311"/>
        <v>38716.600003957748</v>
      </c>
      <c r="N3983">
        <f t="shared" si="312"/>
        <v>40645.09999191016</v>
      </c>
      <c r="O3983">
        <f t="shared" si="313"/>
        <v>47001.200010150671</v>
      </c>
      <c r="P3983">
        <f t="shared" si="314"/>
        <v>58409.650013625622</v>
      </c>
    </row>
    <row r="3984" spans="1:16" x14ac:dyDescent="0.4">
      <c r="A3984" s="1">
        <v>2024</v>
      </c>
      <c r="B3984" s="1">
        <v>11</v>
      </c>
      <c r="C3984" s="1">
        <v>26</v>
      </c>
      <c r="D3984" s="1">
        <v>4.5999999046325684</v>
      </c>
      <c r="E3984" s="1">
        <v>3.5999999046325679</v>
      </c>
      <c r="F3984" s="1">
        <v>2.4000000953674321</v>
      </c>
      <c r="G3984" s="1">
        <v>-3.9000000953674321</v>
      </c>
      <c r="H3984">
        <f>IF(D3984&lt;&gt;"",MAX('DDD Model Calculations'!$D$20-'Weather Data'!D3984,0),MAX('DDD Model Calculations'!$D$20-AVERAGE('Weather Data'!D3983,'Weather Data'!D3985),0))</f>
        <v>13.400000095367432</v>
      </c>
      <c r="I3984">
        <f>IF(E3984&lt;&gt;"",MAX('DDD Model Calculations'!$D$20-'Weather Data'!E3984,0),MAX('DDD Model Calculations'!$D$20-AVERAGE('Weather Data'!E3983,'Weather Data'!E3985),0))</f>
        <v>14.400000095367432</v>
      </c>
      <c r="J3984">
        <f>IF(F3984&lt;&gt;"",MAX('DDD Model Calculations'!$D$20-'Weather Data'!F3984,0),MAX('DDD Model Calculations'!$D$20-AVERAGE('Weather Data'!F3983,'Weather Data'!F3985),0))</f>
        <v>15.599999904632568</v>
      </c>
      <c r="K3984">
        <f>IF(G3984&lt;&gt;"",MAX('DDD Model Calculations'!$D$20-'Weather Data'!G3984,0),MAX('DDD Model Calculations'!$D$20-AVERAGE('Weather Data'!G3983,'Weather Data'!G3985),0))</f>
        <v>21.900000095367432</v>
      </c>
      <c r="L3984" s="2">
        <f t="shared" si="310"/>
        <v>45622</v>
      </c>
      <c r="M3984">
        <f t="shared" si="311"/>
        <v>38730.000004053116</v>
      </c>
      <c r="N3984">
        <f t="shared" si="312"/>
        <v>40659.499992005527</v>
      </c>
      <c r="O3984">
        <f t="shared" si="313"/>
        <v>47016.800010055304</v>
      </c>
      <c r="P3984">
        <f t="shared" si="314"/>
        <v>58431.550013720989</v>
      </c>
    </row>
    <row r="3985" spans="1:16" x14ac:dyDescent="0.4">
      <c r="A3985" s="1">
        <v>2024</v>
      </c>
      <c r="B3985" s="1">
        <v>11</v>
      </c>
      <c r="C3985" s="1">
        <v>27</v>
      </c>
      <c r="D3985" s="1">
        <v>1.6000000238418579</v>
      </c>
      <c r="E3985" s="1">
        <v>0.10000000149011611</v>
      </c>
      <c r="F3985" s="1">
        <v>2.0999999046325679</v>
      </c>
      <c r="G3985" s="1">
        <v>-5.8000001907348633</v>
      </c>
      <c r="H3985">
        <f>IF(D3985&lt;&gt;"",MAX('DDD Model Calculations'!$D$20-'Weather Data'!D3985,0),MAX('DDD Model Calculations'!$D$20-AVERAGE('Weather Data'!D3984,'Weather Data'!D3986),0))</f>
        <v>16.399999976158142</v>
      </c>
      <c r="I3985">
        <f>IF(E3985&lt;&gt;"",MAX('DDD Model Calculations'!$D$20-'Weather Data'!E3985,0),MAX('DDD Model Calculations'!$D$20-AVERAGE('Weather Data'!E3984,'Weather Data'!E3986),0))</f>
        <v>17.899999998509884</v>
      </c>
      <c r="J3985">
        <f>IF(F3985&lt;&gt;"",MAX('DDD Model Calculations'!$D$20-'Weather Data'!F3985,0),MAX('DDD Model Calculations'!$D$20-AVERAGE('Weather Data'!F3984,'Weather Data'!F3986),0))</f>
        <v>15.900000095367432</v>
      </c>
      <c r="K3985">
        <f>IF(G3985&lt;&gt;"",MAX('DDD Model Calculations'!$D$20-'Weather Data'!G3985,0),MAX('DDD Model Calculations'!$D$20-AVERAGE('Weather Data'!G3984,'Weather Data'!G3986),0))</f>
        <v>23.800000190734863</v>
      </c>
      <c r="L3985" s="2">
        <f t="shared" si="310"/>
        <v>45623</v>
      </c>
      <c r="M3985">
        <f t="shared" si="311"/>
        <v>38746.400004029274</v>
      </c>
      <c r="N3985">
        <f t="shared" si="312"/>
        <v>40677.399992004037</v>
      </c>
      <c r="O3985">
        <f t="shared" si="313"/>
        <v>47032.700010150671</v>
      </c>
      <c r="P3985">
        <f t="shared" si="314"/>
        <v>58455.350013911724</v>
      </c>
    </row>
    <row r="3986" spans="1:16" x14ac:dyDescent="0.4">
      <c r="A3986" s="1">
        <v>2024</v>
      </c>
      <c r="B3986" s="1">
        <v>11</v>
      </c>
      <c r="C3986" s="1">
        <v>28</v>
      </c>
      <c r="D3986" s="1">
        <v>3.5</v>
      </c>
      <c r="E3986" s="1">
        <v>0.80000001192092896</v>
      </c>
      <c r="F3986" s="1">
        <v>-1.200000047683716</v>
      </c>
      <c r="G3986" s="1">
        <v>-6.5</v>
      </c>
      <c r="H3986">
        <f>IF(D3986&lt;&gt;"",MAX('DDD Model Calculations'!$D$20-'Weather Data'!D3986,0),MAX('DDD Model Calculations'!$D$20-AVERAGE('Weather Data'!D3985,'Weather Data'!D3987),0))</f>
        <v>14.5</v>
      </c>
      <c r="I3986">
        <f>IF(E3986&lt;&gt;"",MAX('DDD Model Calculations'!$D$20-'Weather Data'!E3986,0),MAX('DDD Model Calculations'!$D$20-AVERAGE('Weather Data'!E3985,'Weather Data'!E3987),0))</f>
        <v>17.199999988079071</v>
      </c>
      <c r="J3986">
        <f>IF(F3986&lt;&gt;"",MAX('DDD Model Calculations'!$D$20-'Weather Data'!F3986,0),MAX('DDD Model Calculations'!$D$20-AVERAGE('Weather Data'!F3985,'Weather Data'!F3987),0))</f>
        <v>19.200000047683716</v>
      </c>
      <c r="K3986">
        <f>IF(G3986&lt;&gt;"",MAX('DDD Model Calculations'!$D$20-'Weather Data'!G3986,0),MAX('DDD Model Calculations'!$D$20-AVERAGE('Weather Data'!G3985,'Weather Data'!G3987),0))</f>
        <v>24.5</v>
      </c>
      <c r="L3986" s="2">
        <f t="shared" si="310"/>
        <v>45624</v>
      </c>
      <c r="M3986">
        <f t="shared" si="311"/>
        <v>38760.900004029274</v>
      </c>
      <c r="N3986">
        <f t="shared" si="312"/>
        <v>40694.599991992116</v>
      </c>
      <c r="O3986">
        <f t="shared" si="313"/>
        <v>47051.900010198355</v>
      </c>
      <c r="P3986">
        <f t="shared" si="314"/>
        <v>58479.850013911724</v>
      </c>
    </row>
    <row r="3987" spans="1:16" x14ac:dyDescent="0.4">
      <c r="A3987" s="1">
        <v>2024</v>
      </c>
      <c r="B3987" s="1">
        <v>11</v>
      </c>
      <c r="C3987" s="1">
        <v>29</v>
      </c>
      <c r="D3987" s="1">
        <v>-0.10000000149011611</v>
      </c>
      <c r="E3987" s="1">
        <v>-1.700000047683716</v>
      </c>
      <c r="F3987" s="1">
        <v>-0.69999998807907104</v>
      </c>
      <c r="G3987" s="1">
        <v>-6</v>
      </c>
      <c r="H3987">
        <f>IF(D3987&lt;&gt;"",MAX('DDD Model Calculations'!$D$20-'Weather Data'!D3987,0),MAX('DDD Model Calculations'!$D$20-AVERAGE('Weather Data'!D3986,'Weather Data'!D3988),0))</f>
        <v>18.100000001490116</v>
      </c>
      <c r="I3987">
        <f>IF(E3987&lt;&gt;"",MAX('DDD Model Calculations'!$D$20-'Weather Data'!E3987,0),MAX('DDD Model Calculations'!$D$20-AVERAGE('Weather Data'!E3986,'Weather Data'!E3988),0))</f>
        <v>19.700000047683716</v>
      </c>
      <c r="J3987">
        <f>IF(F3987&lt;&gt;"",MAX('DDD Model Calculations'!$D$20-'Weather Data'!F3987,0),MAX('DDD Model Calculations'!$D$20-AVERAGE('Weather Data'!F3986,'Weather Data'!F3988),0))</f>
        <v>18.699999988079071</v>
      </c>
      <c r="K3987">
        <f>IF(G3987&lt;&gt;"",MAX('DDD Model Calculations'!$D$20-'Weather Data'!G3987,0),MAX('DDD Model Calculations'!$D$20-AVERAGE('Weather Data'!G3986,'Weather Data'!G3988),0))</f>
        <v>24</v>
      </c>
      <c r="L3987" s="2">
        <f t="shared" si="310"/>
        <v>45625</v>
      </c>
      <c r="M3987">
        <f t="shared" si="311"/>
        <v>38779.000004030764</v>
      </c>
      <c r="N3987">
        <f t="shared" si="312"/>
        <v>40714.2999920398</v>
      </c>
      <c r="O3987">
        <f t="shared" si="313"/>
        <v>47070.600010186434</v>
      </c>
      <c r="P3987">
        <f t="shared" si="314"/>
        <v>58503.850013911724</v>
      </c>
    </row>
    <row r="3988" spans="1:16" x14ac:dyDescent="0.4">
      <c r="A3988" s="1">
        <v>2024</v>
      </c>
      <c r="B3988" s="1">
        <v>11</v>
      </c>
      <c r="C3988" s="1">
        <v>30</v>
      </c>
      <c r="D3988" s="1">
        <v>-2.2999999523162842</v>
      </c>
      <c r="E3988" s="1">
        <v>-4</v>
      </c>
      <c r="F3988" s="1">
        <v>0.60000002384185791</v>
      </c>
      <c r="G3988" s="1">
        <v>-7.4000000953674316</v>
      </c>
      <c r="H3988">
        <f>IF(D3988&lt;&gt;"",MAX('DDD Model Calculations'!$D$20-'Weather Data'!D3988,0),MAX('DDD Model Calculations'!$D$20-AVERAGE('Weather Data'!D3987,'Weather Data'!D3989),0))</f>
        <v>20.299999952316284</v>
      </c>
      <c r="I3988">
        <f>IF(E3988&lt;&gt;"",MAX('DDD Model Calculations'!$D$20-'Weather Data'!E3988,0),MAX('DDD Model Calculations'!$D$20-AVERAGE('Weather Data'!E3987,'Weather Data'!E3989),0))</f>
        <v>22</v>
      </c>
      <c r="J3988">
        <f>IF(F3988&lt;&gt;"",MAX('DDD Model Calculations'!$D$20-'Weather Data'!F3988,0),MAX('DDD Model Calculations'!$D$20-AVERAGE('Weather Data'!F3987,'Weather Data'!F3989),0))</f>
        <v>17.399999976158142</v>
      </c>
      <c r="K3988">
        <f>IF(G3988&lt;&gt;"",MAX('DDD Model Calculations'!$D$20-'Weather Data'!G3988,0),MAX('DDD Model Calculations'!$D$20-AVERAGE('Weather Data'!G3987,'Weather Data'!G3989),0))</f>
        <v>25.400000095367432</v>
      </c>
      <c r="L3988" s="2">
        <f t="shared" si="310"/>
        <v>45626</v>
      </c>
      <c r="M3988">
        <f t="shared" si="311"/>
        <v>38799.30000398308</v>
      </c>
      <c r="N3988">
        <f t="shared" si="312"/>
        <v>40736.2999920398</v>
      </c>
      <c r="O3988">
        <f t="shared" si="313"/>
        <v>47088.000010162592</v>
      </c>
      <c r="P3988">
        <f t="shared" si="314"/>
        <v>58529.250014007092</v>
      </c>
    </row>
    <row r="3989" spans="1:16" x14ac:dyDescent="0.4">
      <c r="A3989" s="1">
        <v>2024</v>
      </c>
      <c r="B3989" s="1">
        <v>12</v>
      </c>
      <c r="C3989" s="1">
        <v>1</v>
      </c>
      <c r="D3989" s="1">
        <v>-1.5</v>
      </c>
      <c r="E3989" s="1">
        <v>-3.7999999523162842</v>
      </c>
      <c r="F3989" s="1">
        <v>-3.7999999523162842</v>
      </c>
      <c r="G3989" s="1">
        <v>-5.5999999046325684</v>
      </c>
      <c r="H3989">
        <f>IF(D3989&lt;&gt;"",MAX('DDD Model Calculations'!$D$20-'Weather Data'!D3989,0),MAX('DDD Model Calculations'!$D$20-AVERAGE('Weather Data'!D3988,'Weather Data'!D3990),0))</f>
        <v>19.5</v>
      </c>
      <c r="I3989">
        <f>IF(E3989&lt;&gt;"",MAX('DDD Model Calculations'!$D$20-'Weather Data'!E3989,0),MAX('DDD Model Calculations'!$D$20-AVERAGE('Weather Data'!E3988,'Weather Data'!E3990),0))</f>
        <v>21.799999952316284</v>
      </c>
      <c r="J3989">
        <f>IF(F3989&lt;&gt;"",MAX('DDD Model Calculations'!$D$20-'Weather Data'!F3989,0),MAX('DDD Model Calculations'!$D$20-AVERAGE('Weather Data'!F3988,'Weather Data'!F3990),0))</f>
        <v>21.799999952316284</v>
      </c>
      <c r="K3989">
        <f>IF(G3989&lt;&gt;"",MAX('DDD Model Calculations'!$D$20-'Weather Data'!G3989,0),MAX('DDD Model Calculations'!$D$20-AVERAGE('Weather Data'!G3988,'Weather Data'!G3990),0))</f>
        <v>23.599999904632568</v>
      </c>
      <c r="L3989" s="2">
        <f t="shared" si="310"/>
        <v>45627</v>
      </c>
      <c r="M3989">
        <f t="shared" si="311"/>
        <v>38818.80000398308</v>
      </c>
      <c r="N3989">
        <f t="shared" si="312"/>
        <v>40758.099991992116</v>
      </c>
      <c r="O3989">
        <f t="shared" si="313"/>
        <v>47109.800010114908</v>
      </c>
      <c r="P3989">
        <f t="shared" si="314"/>
        <v>58552.850013911724</v>
      </c>
    </row>
    <row r="3990" spans="1:16" x14ac:dyDescent="0.4">
      <c r="A3990" s="1">
        <v>2024</v>
      </c>
      <c r="B3990" s="1">
        <v>12</v>
      </c>
      <c r="C3990" s="1">
        <v>2</v>
      </c>
      <c r="D3990" s="1">
        <v>-1.299999952316284</v>
      </c>
      <c r="E3990" s="1">
        <v>-2.5</v>
      </c>
      <c r="F3990" s="1">
        <v>-5.4000000953674316</v>
      </c>
      <c r="G3990" s="1">
        <v>-6.3000001907348633</v>
      </c>
      <c r="H3990">
        <f>IF(D3990&lt;&gt;"",MAX('DDD Model Calculations'!$D$20-'Weather Data'!D3990,0),MAX('DDD Model Calculations'!$D$20-AVERAGE('Weather Data'!D3989,'Weather Data'!D3991),0))</f>
        <v>19.299999952316284</v>
      </c>
      <c r="I3990">
        <f>IF(E3990&lt;&gt;"",MAX('DDD Model Calculations'!$D$20-'Weather Data'!E3990,0),MAX('DDD Model Calculations'!$D$20-AVERAGE('Weather Data'!E3989,'Weather Data'!E3991),0))</f>
        <v>20.5</v>
      </c>
      <c r="J3990">
        <f>IF(F3990&lt;&gt;"",MAX('DDD Model Calculations'!$D$20-'Weather Data'!F3990,0),MAX('DDD Model Calculations'!$D$20-AVERAGE('Weather Data'!F3989,'Weather Data'!F3991),0))</f>
        <v>23.400000095367432</v>
      </c>
      <c r="K3990">
        <f>IF(G3990&lt;&gt;"",MAX('DDD Model Calculations'!$D$20-'Weather Data'!G3990,0),MAX('DDD Model Calculations'!$D$20-AVERAGE('Weather Data'!G3989,'Weather Data'!G3991),0))</f>
        <v>24.300000190734863</v>
      </c>
      <c r="L3990" s="2">
        <f t="shared" si="310"/>
        <v>45628</v>
      </c>
      <c r="M3990">
        <f t="shared" si="311"/>
        <v>38838.100003935397</v>
      </c>
      <c r="N3990">
        <f t="shared" si="312"/>
        <v>40778.599991992116</v>
      </c>
      <c r="O3990">
        <f t="shared" si="313"/>
        <v>47133.200010210276</v>
      </c>
      <c r="P3990">
        <f t="shared" si="314"/>
        <v>58577.150014102459</v>
      </c>
    </row>
    <row r="3991" spans="1:16" x14ac:dyDescent="0.4">
      <c r="A3991" s="1">
        <v>2024</v>
      </c>
      <c r="B3991" s="1">
        <v>12</v>
      </c>
      <c r="C3991" s="1">
        <v>3</v>
      </c>
      <c r="D3991" s="1">
        <v>-1</v>
      </c>
      <c r="E3991" s="1">
        <v>-4</v>
      </c>
      <c r="F3991" s="1">
        <v>-3.5999999046325679</v>
      </c>
      <c r="G3991" s="1">
        <v>-6.1999998092651367</v>
      </c>
      <c r="H3991">
        <f>IF(D3991&lt;&gt;"",MAX('DDD Model Calculations'!$D$20-'Weather Data'!D3991,0),MAX('DDD Model Calculations'!$D$20-AVERAGE('Weather Data'!D3990,'Weather Data'!D3992),0))</f>
        <v>19</v>
      </c>
      <c r="I3991">
        <f>IF(E3991&lt;&gt;"",MAX('DDD Model Calculations'!$D$20-'Weather Data'!E3991,0),MAX('DDD Model Calculations'!$D$20-AVERAGE('Weather Data'!E3990,'Weather Data'!E3992),0))</f>
        <v>22</v>
      </c>
      <c r="J3991">
        <f>IF(F3991&lt;&gt;"",MAX('DDD Model Calculations'!$D$20-'Weather Data'!F3991,0),MAX('DDD Model Calculations'!$D$20-AVERAGE('Weather Data'!F3990,'Weather Data'!F3992),0))</f>
        <v>21.599999904632568</v>
      </c>
      <c r="K3991">
        <f>IF(G3991&lt;&gt;"",MAX('DDD Model Calculations'!$D$20-'Weather Data'!G3991,0),MAX('DDD Model Calculations'!$D$20-AVERAGE('Weather Data'!G3990,'Weather Data'!G3992),0))</f>
        <v>24.199999809265137</v>
      </c>
      <c r="L3991" s="2">
        <f t="shared" si="310"/>
        <v>45629</v>
      </c>
      <c r="M3991">
        <f t="shared" si="311"/>
        <v>38857.100003935397</v>
      </c>
      <c r="N3991">
        <f t="shared" si="312"/>
        <v>40800.599991992116</v>
      </c>
      <c r="O3991">
        <f t="shared" si="313"/>
        <v>47154.800010114908</v>
      </c>
      <c r="P3991">
        <f t="shared" si="314"/>
        <v>58601.350013911724</v>
      </c>
    </row>
    <row r="3992" spans="1:16" x14ac:dyDescent="0.4">
      <c r="A3992" s="1">
        <v>2024</v>
      </c>
      <c r="B3992" s="1">
        <v>12</v>
      </c>
      <c r="C3992" s="1">
        <v>4</v>
      </c>
      <c r="D3992" s="1">
        <v>-0.5</v>
      </c>
      <c r="E3992" s="1">
        <v>-1.299999952316284</v>
      </c>
      <c r="F3992" s="1">
        <v>-4</v>
      </c>
      <c r="G3992" s="1">
        <v>-7.4000000953674316</v>
      </c>
      <c r="H3992">
        <f>IF(D3992&lt;&gt;"",MAX('DDD Model Calculations'!$D$20-'Weather Data'!D3992,0),MAX('DDD Model Calculations'!$D$20-AVERAGE('Weather Data'!D3991,'Weather Data'!D3993),0))</f>
        <v>18.5</v>
      </c>
      <c r="I3992">
        <f>IF(E3992&lt;&gt;"",MAX('DDD Model Calculations'!$D$20-'Weather Data'!E3992,0),MAX('DDD Model Calculations'!$D$20-AVERAGE('Weather Data'!E3991,'Weather Data'!E3993),0))</f>
        <v>19.299999952316284</v>
      </c>
      <c r="J3992">
        <f>IF(F3992&lt;&gt;"",MAX('DDD Model Calculations'!$D$20-'Weather Data'!F3992,0),MAX('DDD Model Calculations'!$D$20-AVERAGE('Weather Data'!F3991,'Weather Data'!F3993),0))</f>
        <v>22</v>
      </c>
      <c r="K3992">
        <f>IF(G3992&lt;&gt;"",MAX('DDD Model Calculations'!$D$20-'Weather Data'!G3992,0),MAX('DDD Model Calculations'!$D$20-AVERAGE('Weather Data'!G3991,'Weather Data'!G3993),0))</f>
        <v>25.400000095367432</v>
      </c>
      <c r="L3992" s="2">
        <f t="shared" si="310"/>
        <v>45630</v>
      </c>
      <c r="M3992">
        <f t="shared" si="311"/>
        <v>38875.600003935397</v>
      </c>
      <c r="N3992">
        <f t="shared" si="312"/>
        <v>40819.899991944432</v>
      </c>
      <c r="O3992">
        <f t="shared" si="313"/>
        <v>47176.800010114908</v>
      </c>
      <c r="P3992">
        <f t="shared" si="314"/>
        <v>58626.750014007092</v>
      </c>
    </row>
    <row r="3993" spans="1:16" x14ac:dyDescent="0.4">
      <c r="A3993" s="1">
        <v>2024</v>
      </c>
      <c r="B3993" s="1">
        <v>12</v>
      </c>
      <c r="C3993" s="1">
        <v>5</v>
      </c>
      <c r="D3993" s="1">
        <v>-2.7999999523162842</v>
      </c>
      <c r="E3993" s="1">
        <v>-5.4000000953674316</v>
      </c>
      <c r="F3993" s="1">
        <v>-3.2000000476837158</v>
      </c>
      <c r="G3993" s="1">
        <v>-8.8999996185302734</v>
      </c>
      <c r="H3993">
        <f>IF(D3993&lt;&gt;"",MAX('DDD Model Calculations'!$D$20-'Weather Data'!D3993,0),MAX('DDD Model Calculations'!$D$20-AVERAGE('Weather Data'!D3992,'Weather Data'!D3994),0))</f>
        <v>20.799999952316284</v>
      </c>
      <c r="I3993">
        <f>IF(E3993&lt;&gt;"",MAX('DDD Model Calculations'!$D$20-'Weather Data'!E3993,0),MAX('DDD Model Calculations'!$D$20-AVERAGE('Weather Data'!E3992,'Weather Data'!E3994),0))</f>
        <v>23.400000095367432</v>
      </c>
      <c r="J3993">
        <f>IF(F3993&lt;&gt;"",MAX('DDD Model Calculations'!$D$20-'Weather Data'!F3993,0),MAX('DDD Model Calculations'!$D$20-AVERAGE('Weather Data'!F3992,'Weather Data'!F3994),0))</f>
        <v>21.200000047683716</v>
      </c>
      <c r="K3993">
        <f>IF(G3993&lt;&gt;"",MAX('DDD Model Calculations'!$D$20-'Weather Data'!G3993,0),MAX('DDD Model Calculations'!$D$20-AVERAGE('Weather Data'!G3992,'Weather Data'!G3994),0))</f>
        <v>26.899999618530273</v>
      </c>
      <c r="L3993" s="2">
        <f t="shared" si="310"/>
        <v>45631</v>
      </c>
      <c r="M3993">
        <f t="shared" si="311"/>
        <v>38896.400003887713</v>
      </c>
      <c r="N3993">
        <f t="shared" si="312"/>
        <v>40843.2999920398</v>
      </c>
      <c r="O3993">
        <f t="shared" si="313"/>
        <v>47198.000010162592</v>
      </c>
      <c r="P3993">
        <f t="shared" si="314"/>
        <v>58653.650013625622</v>
      </c>
    </row>
    <row r="3994" spans="1:16" x14ac:dyDescent="0.4">
      <c r="A3994" s="1">
        <v>2024</v>
      </c>
      <c r="B3994" s="1">
        <v>12</v>
      </c>
      <c r="C3994" s="1">
        <v>6</v>
      </c>
      <c r="D3994" s="1">
        <v>-6.5999999046325684</v>
      </c>
      <c r="E3994" s="1">
        <v>-6.4000000953674316</v>
      </c>
      <c r="F3994" s="1">
        <v>-8.1000003814697266</v>
      </c>
      <c r="G3994" s="1">
        <v>-8.1000003814697266</v>
      </c>
      <c r="H3994">
        <f>IF(D3994&lt;&gt;"",MAX('DDD Model Calculations'!$D$20-'Weather Data'!D3994,0),MAX('DDD Model Calculations'!$D$20-AVERAGE('Weather Data'!D3993,'Weather Data'!D3995),0))</f>
        <v>24.599999904632568</v>
      </c>
      <c r="I3994">
        <f>IF(E3994&lt;&gt;"",MAX('DDD Model Calculations'!$D$20-'Weather Data'!E3994,0),MAX('DDD Model Calculations'!$D$20-AVERAGE('Weather Data'!E3993,'Weather Data'!E3995),0))</f>
        <v>24.400000095367432</v>
      </c>
      <c r="J3994">
        <f>IF(F3994&lt;&gt;"",MAX('DDD Model Calculations'!$D$20-'Weather Data'!F3994,0),MAX('DDD Model Calculations'!$D$20-AVERAGE('Weather Data'!F3993,'Weather Data'!F3995),0))</f>
        <v>26.100000381469727</v>
      </c>
      <c r="K3994">
        <f>IF(G3994&lt;&gt;"",MAX('DDD Model Calculations'!$D$20-'Weather Data'!G3994,0),MAX('DDD Model Calculations'!$D$20-AVERAGE('Weather Data'!G3993,'Weather Data'!G3995),0))</f>
        <v>26.100000381469727</v>
      </c>
      <c r="L3994" s="2">
        <f t="shared" si="310"/>
        <v>45632</v>
      </c>
      <c r="M3994">
        <f t="shared" si="311"/>
        <v>38921.000003792346</v>
      </c>
      <c r="N3994">
        <f t="shared" si="312"/>
        <v>40867.699992135167</v>
      </c>
      <c r="O3994">
        <f t="shared" si="313"/>
        <v>47224.100010544062</v>
      </c>
      <c r="P3994">
        <f t="shared" si="314"/>
        <v>58679.750014007092</v>
      </c>
    </row>
    <row r="3995" spans="1:16" x14ac:dyDescent="0.4">
      <c r="A3995" s="1">
        <v>2024</v>
      </c>
      <c r="B3995" s="1">
        <v>12</v>
      </c>
      <c r="C3995" s="1">
        <v>7</v>
      </c>
      <c r="D3995" s="1">
        <v>0.5</v>
      </c>
      <c r="E3995" s="1">
        <v>-0.10000000149011611</v>
      </c>
      <c r="F3995" s="1">
        <v>-5</v>
      </c>
      <c r="G3995" s="1">
        <v>-3.5</v>
      </c>
      <c r="H3995">
        <f>IF(D3995&lt;&gt;"",MAX('DDD Model Calculations'!$D$20-'Weather Data'!D3995,0),MAX('DDD Model Calculations'!$D$20-AVERAGE('Weather Data'!D3994,'Weather Data'!D3996),0))</f>
        <v>17.5</v>
      </c>
      <c r="I3995">
        <f>IF(E3995&lt;&gt;"",MAX('DDD Model Calculations'!$D$20-'Weather Data'!E3995,0),MAX('DDD Model Calculations'!$D$20-AVERAGE('Weather Data'!E3994,'Weather Data'!E3996),0))</f>
        <v>18.100000001490116</v>
      </c>
      <c r="J3995">
        <f>IF(F3995&lt;&gt;"",MAX('DDD Model Calculations'!$D$20-'Weather Data'!F3995,0),MAX('DDD Model Calculations'!$D$20-AVERAGE('Weather Data'!F3994,'Weather Data'!F3996),0))</f>
        <v>23</v>
      </c>
      <c r="K3995">
        <f>IF(G3995&lt;&gt;"",MAX('DDD Model Calculations'!$D$20-'Weather Data'!G3995,0),MAX('DDD Model Calculations'!$D$20-AVERAGE('Weather Data'!G3994,'Weather Data'!G3996),0))</f>
        <v>21.5</v>
      </c>
      <c r="L3995" s="2">
        <f t="shared" si="310"/>
        <v>45633</v>
      </c>
      <c r="M3995">
        <f t="shared" si="311"/>
        <v>38938.500003792346</v>
      </c>
      <c r="N3995">
        <f t="shared" si="312"/>
        <v>40885.799992136657</v>
      </c>
      <c r="O3995">
        <f t="shared" si="313"/>
        <v>47247.100010544062</v>
      </c>
      <c r="P3995">
        <f t="shared" si="314"/>
        <v>58701.250014007092</v>
      </c>
    </row>
    <row r="3996" spans="1:16" x14ac:dyDescent="0.4">
      <c r="A3996" s="1">
        <v>2024</v>
      </c>
      <c r="B3996" s="1">
        <v>12</v>
      </c>
      <c r="C3996" s="1">
        <v>8</v>
      </c>
      <c r="D3996" s="1">
        <v>4.8000001907348633</v>
      </c>
      <c r="E3996" s="1">
        <v>3.2000000476837158</v>
      </c>
      <c r="F3996" s="1">
        <v>-1.200000047683716</v>
      </c>
      <c r="G3996" s="1">
        <v>-2.9000000953674321</v>
      </c>
      <c r="H3996">
        <f>IF(D3996&lt;&gt;"",MAX('DDD Model Calculations'!$D$20-'Weather Data'!D3996,0),MAX('DDD Model Calculations'!$D$20-AVERAGE('Weather Data'!D3995,'Weather Data'!D3997),0))</f>
        <v>13.199999809265137</v>
      </c>
      <c r="I3996">
        <f>IF(E3996&lt;&gt;"",MAX('DDD Model Calculations'!$D$20-'Weather Data'!E3996,0),MAX('DDD Model Calculations'!$D$20-AVERAGE('Weather Data'!E3995,'Weather Data'!E3997),0))</f>
        <v>14.799999952316284</v>
      </c>
      <c r="J3996">
        <f>IF(F3996&lt;&gt;"",MAX('DDD Model Calculations'!$D$20-'Weather Data'!F3996,0),MAX('DDD Model Calculations'!$D$20-AVERAGE('Weather Data'!F3995,'Weather Data'!F3997),0))</f>
        <v>19.200000047683716</v>
      </c>
      <c r="K3996">
        <f>IF(G3996&lt;&gt;"",MAX('DDD Model Calculations'!$D$20-'Weather Data'!G3996,0),MAX('DDD Model Calculations'!$D$20-AVERAGE('Weather Data'!G3995,'Weather Data'!G3997),0))</f>
        <v>20.900000095367432</v>
      </c>
      <c r="L3996" s="2">
        <f t="shared" si="310"/>
        <v>45634</v>
      </c>
      <c r="M3996">
        <f t="shared" si="311"/>
        <v>38951.700003601611</v>
      </c>
      <c r="N3996">
        <f t="shared" si="312"/>
        <v>40900.599992088974</v>
      </c>
      <c r="O3996">
        <f t="shared" si="313"/>
        <v>47266.300010591745</v>
      </c>
      <c r="P3996">
        <f t="shared" si="314"/>
        <v>58722.150014102459</v>
      </c>
    </row>
    <row r="3997" spans="1:16" x14ac:dyDescent="0.4">
      <c r="A3997" s="1">
        <v>2024</v>
      </c>
      <c r="B3997" s="1">
        <v>12</v>
      </c>
      <c r="C3997" s="1">
        <v>9</v>
      </c>
      <c r="D3997" s="1">
        <v>1.8999999761581421</v>
      </c>
      <c r="E3997" s="1">
        <v>3.5999999046325679</v>
      </c>
      <c r="F3997" s="1">
        <v>-6.5</v>
      </c>
      <c r="G3997" s="1">
        <v>-5.8000001907348633</v>
      </c>
      <c r="H3997">
        <f>IF(D3997&lt;&gt;"",MAX('DDD Model Calculations'!$D$20-'Weather Data'!D3997,0),MAX('DDD Model Calculations'!$D$20-AVERAGE('Weather Data'!D3996,'Weather Data'!D3998),0))</f>
        <v>16.100000023841858</v>
      </c>
      <c r="I3997">
        <f>IF(E3997&lt;&gt;"",MAX('DDD Model Calculations'!$D$20-'Weather Data'!E3997,0),MAX('DDD Model Calculations'!$D$20-AVERAGE('Weather Data'!E3996,'Weather Data'!E3998),0))</f>
        <v>14.400000095367432</v>
      </c>
      <c r="J3997">
        <f>IF(F3997&lt;&gt;"",MAX('DDD Model Calculations'!$D$20-'Weather Data'!F3997,0),MAX('DDD Model Calculations'!$D$20-AVERAGE('Weather Data'!F3996,'Weather Data'!F3998),0))</f>
        <v>24.5</v>
      </c>
      <c r="K3997">
        <f>IF(G3997&lt;&gt;"",MAX('DDD Model Calculations'!$D$20-'Weather Data'!G3997,0),MAX('DDD Model Calculations'!$D$20-AVERAGE('Weather Data'!G3996,'Weather Data'!G3998),0))</f>
        <v>23.800000190734863</v>
      </c>
      <c r="L3997" s="2">
        <f t="shared" si="310"/>
        <v>45635</v>
      </c>
      <c r="M3997">
        <f t="shared" si="311"/>
        <v>38967.800003625453</v>
      </c>
      <c r="N3997">
        <f t="shared" si="312"/>
        <v>40914.999992184341</v>
      </c>
      <c r="O3997">
        <f t="shared" si="313"/>
        <v>47290.800010591745</v>
      </c>
      <c r="P3997">
        <f t="shared" si="314"/>
        <v>58745.950014293194</v>
      </c>
    </row>
    <row r="3998" spans="1:16" x14ac:dyDescent="0.4">
      <c r="A3998" s="1">
        <v>2024</v>
      </c>
      <c r="B3998" s="1">
        <v>12</v>
      </c>
      <c r="C3998" s="1">
        <v>10</v>
      </c>
      <c r="D3998" s="1">
        <v>6.0999999046325684</v>
      </c>
      <c r="E3998" s="1">
        <v>2.2999999523162842</v>
      </c>
      <c r="F3998" s="1">
        <v>-2.2999999523162842</v>
      </c>
      <c r="G3998" s="1">
        <v>-11.69999980926514</v>
      </c>
      <c r="H3998">
        <f>IF(D3998&lt;&gt;"",MAX('DDD Model Calculations'!$D$20-'Weather Data'!D3998,0),MAX('DDD Model Calculations'!$D$20-AVERAGE('Weather Data'!D3997,'Weather Data'!D3999),0))</f>
        <v>11.900000095367432</v>
      </c>
      <c r="I3998">
        <f>IF(E3998&lt;&gt;"",MAX('DDD Model Calculations'!$D$20-'Weather Data'!E3998,0),MAX('DDD Model Calculations'!$D$20-AVERAGE('Weather Data'!E3997,'Weather Data'!E3999),0))</f>
        <v>15.700000047683716</v>
      </c>
      <c r="J3998">
        <f>IF(F3998&lt;&gt;"",MAX('DDD Model Calculations'!$D$20-'Weather Data'!F3998,0),MAX('DDD Model Calculations'!$D$20-AVERAGE('Weather Data'!F3997,'Weather Data'!F3999),0))</f>
        <v>20.299999952316284</v>
      </c>
      <c r="K3998">
        <f>IF(G3998&lt;&gt;"",MAX('DDD Model Calculations'!$D$20-'Weather Data'!G3998,0),MAX('DDD Model Calculations'!$D$20-AVERAGE('Weather Data'!G3997,'Weather Data'!G3999),0))</f>
        <v>29.69999980926514</v>
      </c>
      <c r="L3998" s="2">
        <f t="shared" si="310"/>
        <v>45636</v>
      </c>
      <c r="M3998">
        <f t="shared" si="311"/>
        <v>38979.70000372082</v>
      </c>
      <c r="N3998">
        <f t="shared" si="312"/>
        <v>40930.699992232025</v>
      </c>
      <c r="O3998">
        <f t="shared" si="313"/>
        <v>47311.100010544062</v>
      </c>
      <c r="P3998">
        <f t="shared" si="314"/>
        <v>58775.650014102459</v>
      </c>
    </row>
    <row r="3999" spans="1:16" x14ac:dyDescent="0.4">
      <c r="A3999" s="1">
        <v>2024</v>
      </c>
      <c r="B3999" s="1">
        <v>12</v>
      </c>
      <c r="C3999" s="1">
        <v>11</v>
      </c>
      <c r="D3999" s="1">
        <v>2</v>
      </c>
      <c r="E3999" s="1">
        <v>-1.5</v>
      </c>
      <c r="F3999" s="1">
        <v>0.80000001192092896</v>
      </c>
      <c r="G3999" s="1">
        <v>-15.10000038146973</v>
      </c>
      <c r="H3999">
        <f>IF(D3999&lt;&gt;"",MAX('DDD Model Calculations'!$D$20-'Weather Data'!D3999,0),MAX('DDD Model Calculations'!$D$20-AVERAGE('Weather Data'!D3998,'Weather Data'!D4000),0))</f>
        <v>16</v>
      </c>
      <c r="I3999">
        <f>IF(E3999&lt;&gt;"",MAX('DDD Model Calculations'!$D$20-'Weather Data'!E3999,0),MAX('DDD Model Calculations'!$D$20-AVERAGE('Weather Data'!E3998,'Weather Data'!E4000),0))</f>
        <v>19.5</v>
      </c>
      <c r="J3999">
        <f>IF(F3999&lt;&gt;"",MAX('DDD Model Calculations'!$D$20-'Weather Data'!F3999,0),MAX('DDD Model Calculations'!$D$20-AVERAGE('Weather Data'!F3998,'Weather Data'!F4000),0))</f>
        <v>17.199999988079071</v>
      </c>
      <c r="K3999">
        <f>IF(G3999&lt;&gt;"",MAX('DDD Model Calculations'!$D$20-'Weather Data'!G3999,0),MAX('DDD Model Calculations'!$D$20-AVERAGE('Weather Data'!G3998,'Weather Data'!G4000),0))</f>
        <v>33.100000381469727</v>
      </c>
      <c r="L3999" s="2">
        <f t="shared" si="310"/>
        <v>45637</v>
      </c>
      <c r="M3999">
        <f t="shared" si="311"/>
        <v>38995.70000372082</v>
      </c>
      <c r="N3999">
        <f t="shared" si="312"/>
        <v>40950.199992232025</v>
      </c>
      <c r="O3999">
        <f t="shared" si="313"/>
        <v>47328.300010532141</v>
      </c>
      <c r="P3999">
        <f t="shared" si="314"/>
        <v>58808.750014483929</v>
      </c>
    </row>
    <row r="4000" spans="1:16" x14ac:dyDescent="0.4">
      <c r="A4000" s="1">
        <v>2024</v>
      </c>
      <c r="B4000" s="1">
        <v>12</v>
      </c>
      <c r="C4000" s="1">
        <v>12</v>
      </c>
      <c r="D4000" s="1">
        <v>-5.3000001907348633</v>
      </c>
      <c r="E4000" s="1">
        <v>-7.3000001907348633</v>
      </c>
      <c r="F4000" s="1">
        <v>-5.1999998092651367</v>
      </c>
      <c r="G4000" s="1">
        <v>-21.10000038146973</v>
      </c>
      <c r="H4000">
        <f>IF(D4000&lt;&gt;"",MAX('DDD Model Calculations'!$D$20-'Weather Data'!D4000,0),MAX('DDD Model Calculations'!$D$20-AVERAGE('Weather Data'!D3999,'Weather Data'!D4001),0))</f>
        <v>23.300000190734863</v>
      </c>
      <c r="I4000">
        <f>IF(E4000&lt;&gt;"",MAX('DDD Model Calculations'!$D$20-'Weather Data'!E4000,0),MAX('DDD Model Calculations'!$D$20-AVERAGE('Weather Data'!E3999,'Weather Data'!E4001),0))</f>
        <v>25.300000190734863</v>
      </c>
      <c r="J4000">
        <f>IF(F4000&lt;&gt;"",MAX('DDD Model Calculations'!$D$20-'Weather Data'!F4000,0),MAX('DDD Model Calculations'!$D$20-AVERAGE('Weather Data'!F3999,'Weather Data'!F4001),0))</f>
        <v>23.199999809265137</v>
      </c>
      <c r="K4000">
        <f>IF(G4000&lt;&gt;"",MAX('DDD Model Calculations'!$D$20-'Weather Data'!G4000,0),MAX('DDD Model Calculations'!$D$20-AVERAGE('Weather Data'!G3999,'Weather Data'!G4001),0))</f>
        <v>39.100000381469727</v>
      </c>
      <c r="L4000" s="2">
        <f t="shared" si="310"/>
        <v>45638</v>
      </c>
      <c r="M4000">
        <f t="shared" si="311"/>
        <v>39019.000003911555</v>
      </c>
      <c r="N4000">
        <f t="shared" si="312"/>
        <v>40975.49999242276</v>
      </c>
      <c r="O4000">
        <f t="shared" si="313"/>
        <v>47351.500010341406</v>
      </c>
      <c r="P4000">
        <f t="shared" si="314"/>
        <v>58847.850014865398</v>
      </c>
    </row>
    <row r="4001" spans="1:16" x14ac:dyDescent="0.4">
      <c r="A4001" s="1">
        <v>2024</v>
      </c>
      <c r="B4001" s="1">
        <v>12</v>
      </c>
      <c r="C4001" s="1">
        <v>13</v>
      </c>
      <c r="D4001" s="1">
        <v>-6.4000000953674316</v>
      </c>
      <c r="E4001" s="1">
        <v>-11.60000038146973</v>
      </c>
      <c r="F4001" s="1">
        <v>-8.6000003814697266</v>
      </c>
      <c r="G4001" s="1">
        <v>-15.80000019073486</v>
      </c>
      <c r="H4001">
        <f>IF(D4001&lt;&gt;"",MAX('DDD Model Calculations'!$D$20-'Weather Data'!D4001,0),MAX('DDD Model Calculations'!$D$20-AVERAGE('Weather Data'!D4000,'Weather Data'!D4002),0))</f>
        <v>24.400000095367432</v>
      </c>
      <c r="I4001">
        <f>IF(E4001&lt;&gt;"",MAX('DDD Model Calculations'!$D$20-'Weather Data'!E4001,0),MAX('DDD Model Calculations'!$D$20-AVERAGE('Weather Data'!E4000,'Weather Data'!E4002),0))</f>
        <v>29.60000038146973</v>
      </c>
      <c r="J4001">
        <f>IF(F4001&lt;&gt;"",MAX('DDD Model Calculations'!$D$20-'Weather Data'!F4001,0),MAX('DDD Model Calculations'!$D$20-AVERAGE('Weather Data'!F4000,'Weather Data'!F4002),0))</f>
        <v>26.600000381469727</v>
      </c>
      <c r="K4001">
        <f>IF(G4001&lt;&gt;"",MAX('DDD Model Calculations'!$D$20-'Weather Data'!G4001,0),MAX('DDD Model Calculations'!$D$20-AVERAGE('Weather Data'!G4000,'Weather Data'!G4002),0))</f>
        <v>33.800000190734863</v>
      </c>
      <c r="L4001" s="2">
        <f t="shared" si="310"/>
        <v>45639</v>
      </c>
      <c r="M4001">
        <f t="shared" si="311"/>
        <v>39043.400004006922</v>
      </c>
      <c r="N4001">
        <f t="shared" si="312"/>
        <v>41005.099992804229</v>
      </c>
      <c r="O4001">
        <f t="shared" si="313"/>
        <v>47378.100010722876</v>
      </c>
      <c r="P4001">
        <f t="shared" si="314"/>
        <v>58881.650015056133</v>
      </c>
    </row>
    <row r="4002" spans="1:16" x14ac:dyDescent="0.4">
      <c r="A4002" s="1">
        <v>2024</v>
      </c>
      <c r="B4002" s="1">
        <v>12</v>
      </c>
      <c r="C4002" s="1">
        <v>14</v>
      </c>
      <c r="D4002" s="1">
        <v>-5.5999999046325684</v>
      </c>
      <c r="E4002" s="1">
        <v>-9.1000003814697266</v>
      </c>
      <c r="F4002" s="1">
        <v>-10.80000019073486</v>
      </c>
      <c r="G4002" s="1">
        <v>-8.1000003814697266</v>
      </c>
      <c r="H4002">
        <f>IF(D4002&lt;&gt;"",MAX('DDD Model Calculations'!$D$20-'Weather Data'!D4002,0),MAX('DDD Model Calculations'!$D$20-AVERAGE('Weather Data'!D4001,'Weather Data'!D4003),0))</f>
        <v>23.599999904632568</v>
      </c>
      <c r="I4002">
        <f>IF(E4002&lt;&gt;"",MAX('DDD Model Calculations'!$D$20-'Weather Data'!E4002,0),MAX('DDD Model Calculations'!$D$20-AVERAGE('Weather Data'!E4001,'Weather Data'!E4003),0))</f>
        <v>27.100000381469727</v>
      </c>
      <c r="J4002">
        <f>IF(F4002&lt;&gt;"",MAX('DDD Model Calculations'!$D$20-'Weather Data'!F4002,0),MAX('DDD Model Calculations'!$D$20-AVERAGE('Weather Data'!F4001,'Weather Data'!F4003),0))</f>
        <v>28.80000019073486</v>
      </c>
      <c r="K4002">
        <f>IF(G4002&lt;&gt;"",MAX('DDD Model Calculations'!$D$20-'Weather Data'!G4002,0),MAX('DDD Model Calculations'!$D$20-AVERAGE('Weather Data'!G4001,'Weather Data'!G4003),0))</f>
        <v>26.100000381469727</v>
      </c>
      <c r="L4002" s="2">
        <f t="shared" si="310"/>
        <v>45640</v>
      </c>
      <c r="M4002">
        <f t="shared" si="311"/>
        <v>39067.000003911555</v>
      </c>
      <c r="N4002">
        <f t="shared" si="312"/>
        <v>41032.199993185699</v>
      </c>
      <c r="O4002">
        <f t="shared" si="313"/>
        <v>47406.90001091361</v>
      </c>
      <c r="P4002">
        <f t="shared" si="314"/>
        <v>58907.750015437603</v>
      </c>
    </row>
    <row r="4003" spans="1:16" x14ac:dyDescent="0.4">
      <c r="A4003" s="1">
        <v>2024</v>
      </c>
      <c r="B4003" s="1">
        <v>12</v>
      </c>
      <c r="C4003" s="1">
        <v>15</v>
      </c>
      <c r="D4003" s="1">
        <v>0.69999998807907104</v>
      </c>
      <c r="E4003" s="1">
        <v>-1.299999952316284</v>
      </c>
      <c r="F4003" s="1">
        <v>-11.10000038146973</v>
      </c>
      <c r="G4003" s="1">
        <v>0.89999997615814209</v>
      </c>
      <c r="H4003">
        <f>IF(D4003&lt;&gt;"",MAX('DDD Model Calculations'!$D$20-'Weather Data'!D4003,0),MAX('DDD Model Calculations'!$D$20-AVERAGE('Weather Data'!D4002,'Weather Data'!D4004),0))</f>
        <v>17.300000011920929</v>
      </c>
      <c r="I4003">
        <f>IF(E4003&lt;&gt;"",MAX('DDD Model Calculations'!$D$20-'Weather Data'!E4003,0),MAX('DDD Model Calculations'!$D$20-AVERAGE('Weather Data'!E4002,'Weather Data'!E4004),0))</f>
        <v>19.299999952316284</v>
      </c>
      <c r="J4003">
        <f>IF(F4003&lt;&gt;"",MAX('DDD Model Calculations'!$D$20-'Weather Data'!F4003,0),MAX('DDD Model Calculations'!$D$20-AVERAGE('Weather Data'!F4002,'Weather Data'!F4004),0))</f>
        <v>29.10000038146973</v>
      </c>
      <c r="K4003">
        <f>IF(G4003&lt;&gt;"",MAX('DDD Model Calculations'!$D$20-'Weather Data'!G4003,0),MAX('DDD Model Calculations'!$D$20-AVERAGE('Weather Data'!G4002,'Weather Data'!G4004),0))</f>
        <v>17.100000023841858</v>
      </c>
      <c r="L4003" s="2">
        <f t="shared" si="310"/>
        <v>45641</v>
      </c>
      <c r="M4003">
        <f t="shared" si="311"/>
        <v>39084.300003923476</v>
      </c>
      <c r="N4003">
        <f t="shared" si="312"/>
        <v>41051.499993138015</v>
      </c>
      <c r="O4003">
        <f t="shared" si="313"/>
        <v>47436.00001129508</v>
      </c>
      <c r="P4003">
        <f t="shared" si="314"/>
        <v>58924.850015461445</v>
      </c>
    </row>
    <row r="4004" spans="1:16" x14ac:dyDescent="0.4">
      <c r="A4004" s="1">
        <v>2024</v>
      </c>
      <c r="B4004" s="1">
        <v>12</v>
      </c>
      <c r="C4004" s="1">
        <v>16</v>
      </c>
      <c r="D4004" s="1">
        <v>6.3000001907348633</v>
      </c>
      <c r="E4004" s="1">
        <v>5.5</v>
      </c>
      <c r="F4004" s="1">
        <v>-2.9000000953674321</v>
      </c>
      <c r="G4004" s="1">
        <v>1.799999952316284</v>
      </c>
      <c r="H4004">
        <f>IF(D4004&lt;&gt;"",MAX('DDD Model Calculations'!$D$20-'Weather Data'!D4004,0),MAX('DDD Model Calculations'!$D$20-AVERAGE('Weather Data'!D4003,'Weather Data'!D4005),0))</f>
        <v>11.699999809265137</v>
      </c>
      <c r="I4004">
        <f>IF(E4004&lt;&gt;"",MAX('DDD Model Calculations'!$D$20-'Weather Data'!E4004,0),MAX('DDD Model Calculations'!$D$20-AVERAGE('Weather Data'!E4003,'Weather Data'!E4005),0))</f>
        <v>12.5</v>
      </c>
      <c r="J4004">
        <f>IF(F4004&lt;&gt;"",MAX('DDD Model Calculations'!$D$20-'Weather Data'!F4004,0),MAX('DDD Model Calculations'!$D$20-AVERAGE('Weather Data'!F4003,'Weather Data'!F4005),0))</f>
        <v>20.900000095367432</v>
      </c>
      <c r="K4004">
        <f>IF(G4004&lt;&gt;"",MAX('DDD Model Calculations'!$D$20-'Weather Data'!G4004,0),MAX('DDD Model Calculations'!$D$20-AVERAGE('Weather Data'!G4003,'Weather Data'!G4005),0))</f>
        <v>16.200000047683716</v>
      </c>
      <c r="L4004" s="2">
        <f t="shared" si="310"/>
        <v>45642</v>
      </c>
      <c r="M4004">
        <f t="shared" si="311"/>
        <v>39096.000003732741</v>
      </c>
      <c r="N4004">
        <f t="shared" si="312"/>
        <v>41063.999993138015</v>
      </c>
      <c r="O4004">
        <f t="shared" si="313"/>
        <v>47456.900011390448</v>
      </c>
      <c r="P4004">
        <f t="shared" si="314"/>
        <v>58941.050015509129</v>
      </c>
    </row>
    <row r="4005" spans="1:16" x14ac:dyDescent="0.4">
      <c r="A4005" s="1">
        <v>2024</v>
      </c>
      <c r="B4005" s="1">
        <v>12</v>
      </c>
      <c r="C4005" s="1">
        <v>17</v>
      </c>
      <c r="D4005" s="1">
        <v>5.9000000953674316</v>
      </c>
      <c r="E4005" s="1">
        <v>4.4000000953674316</v>
      </c>
      <c r="F4005" s="1">
        <v>3.2999999523162842</v>
      </c>
      <c r="G4005" s="1">
        <v>-2.5999999046325679</v>
      </c>
      <c r="H4005">
        <f>IF(D4005&lt;&gt;"",MAX('DDD Model Calculations'!$D$20-'Weather Data'!D4005,0),MAX('DDD Model Calculations'!$D$20-AVERAGE('Weather Data'!D4004,'Weather Data'!D4006),0))</f>
        <v>12.099999904632568</v>
      </c>
      <c r="I4005">
        <f>IF(E4005&lt;&gt;"",MAX('DDD Model Calculations'!$D$20-'Weather Data'!E4005,0),MAX('DDD Model Calculations'!$D$20-AVERAGE('Weather Data'!E4004,'Weather Data'!E4006),0))</f>
        <v>13.599999904632568</v>
      </c>
      <c r="J4005">
        <f>IF(F4005&lt;&gt;"",MAX('DDD Model Calculations'!$D$20-'Weather Data'!F4005,0),MAX('DDD Model Calculations'!$D$20-AVERAGE('Weather Data'!F4004,'Weather Data'!F4006),0))</f>
        <v>14.700000047683716</v>
      </c>
      <c r="K4005">
        <f>IF(G4005&lt;&gt;"",MAX('DDD Model Calculations'!$D$20-'Weather Data'!G4005,0),MAX('DDD Model Calculations'!$D$20-AVERAGE('Weather Data'!G4004,'Weather Data'!G4006),0))</f>
        <v>20.599999904632568</v>
      </c>
      <c r="L4005" s="2">
        <f t="shared" si="310"/>
        <v>45643</v>
      </c>
      <c r="M4005">
        <f t="shared" si="311"/>
        <v>39108.100003637373</v>
      </c>
      <c r="N4005">
        <f t="shared" si="312"/>
        <v>41077.599993042648</v>
      </c>
      <c r="O4005">
        <f t="shared" si="313"/>
        <v>47471.600011438131</v>
      </c>
      <c r="P4005">
        <f t="shared" si="314"/>
        <v>58961.650015413761</v>
      </c>
    </row>
    <row r="4006" spans="1:16" x14ac:dyDescent="0.4">
      <c r="A4006" s="1">
        <v>2024</v>
      </c>
      <c r="B4006" s="1">
        <v>12</v>
      </c>
      <c r="C4006" s="1">
        <v>18</v>
      </c>
      <c r="D4006" s="1">
        <v>1.6000000238418579</v>
      </c>
      <c r="E4006" s="1">
        <v>0.69999998807907104</v>
      </c>
      <c r="F4006" s="1">
        <v>0.80000001192092896</v>
      </c>
      <c r="G4006" s="1">
        <v>-13.5</v>
      </c>
      <c r="H4006">
        <f>IF(D4006&lt;&gt;"",MAX('DDD Model Calculations'!$D$20-'Weather Data'!D4006,0),MAX('DDD Model Calculations'!$D$20-AVERAGE('Weather Data'!D4005,'Weather Data'!D4007),0))</f>
        <v>16.399999976158142</v>
      </c>
      <c r="I4006">
        <f>IF(E4006&lt;&gt;"",MAX('DDD Model Calculations'!$D$20-'Weather Data'!E4006,0),MAX('DDD Model Calculations'!$D$20-AVERAGE('Weather Data'!E4005,'Weather Data'!E4007),0))</f>
        <v>17.300000011920929</v>
      </c>
      <c r="J4006">
        <f>IF(F4006&lt;&gt;"",MAX('DDD Model Calculations'!$D$20-'Weather Data'!F4006,0),MAX('DDD Model Calculations'!$D$20-AVERAGE('Weather Data'!F4005,'Weather Data'!F4007),0))</f>
        <v>17.199999988079071</v>
      </c>
      <c r="K4006">
        <f>IF(G4006&lt;&gt;"",MAX('DDD Model Calculations'!$D$20-'Weather Data'!G4006,0),MAX('DDD Model Calculations'!$D$20-AVERAGE('Weather Data'!G4005,'Weather Data'!G4007),0))</f>
        <v>31.5</v>
      </c>
      <c r="L4006" s="2">
        <f t="shared" si="310"/>
        <v>45644</v>
      </c>
      <c r="M4006">
        <f t="shared" si="311"/>
        <v>39124.500003613532</v>
      </c>
      <c r="N4006">
        <f t="shared" si="312"/>
        <v>41094.899993054569</v>
      </c>
      <c r="O4006">
        <f t="shared" si="313"/>
        <v>47488.80001142621</v>
      </c>
      <c r="P4006">
        <f t="shared" si="314"/>
        <v>58993.150015413761</v>
      </c>
    </row>
    <row r="4007" spans="1:16" x14ac:dyDescent="0.4">
      <c r="A4007" s="1">
        <v>2024</v>
      </c>
      <c r="B4007" s="1">
        <v>12</v>
      </c>
      <c r="C4007" s="1">
        <v>19</v>
      </c>
      <c r="D4007" s="1">
        <v>-1.700000047683716</v>
      </c>
      <c r="E4007" s="1">
        <v>-2.2999999523162842</v>
      </c>
      <c r="F4007" s="1">
        <v>-5.9000000953674316</v>
      </c>
      <c r="G4007" s="1">
        <v>-16.79999923706055</v>
      </c>
      <c r="H4007">
        <f>IF(D4007&lt;&gt;"",MAX('DDD Model Calculations'!$D$20-'Weather Data'!D4007,0),MAX('DDD Model Calculations'!$D$20-AVERAGE('Weather Data'!D4006,'Weather Data'!D4008),0))</f>
        <v>19.700000047683716</v>
      </c>
      <c r="I4007">
        <f>IF(E4007&lt;&gt;"",MAX('DDD Model Calculations'!$D$20-'Weather Data'!E4007,0),MAX('DDD Model Calculations'!$D$20-AVERAGE('Weather Data'!E4006,'Weather Data'!E4008),0))</f>
        <v>20.299999952316284</v>
      </c>
      <c r="J4007">
        <f>IF(F4007&lt;&gt;"",MAX('DDD Model Calculations'!$D$20-'Weather Data'!F4007,0),MAX('DDD Model Calculations'!$D$20-AVERAGE('Weather Data'!F4006,'Weather Data'!F4008),0))</f>
        <v>23.900000095367432</v>
      </c>
      <c r="K4007">
        <f>IF(G4007&lt;&gt;"",MAX('DDD Model Calculations'!$D$20-'Weather Data'!G4007,0),MAX('DDD Model Calculations'!$D$20-AVERAGE('Weather Data'!G4006,'Weather Data'!G4008),0))</f>
        <v>34.799999237060547</v>
      </c>
      <c r="L4007" s="2">
        <f t="shared" si="310"/>
        <v>45645</v>
      </c>
      <c r="M4007">
        <f t="shared" si="311"/>
        <v>39144.200003661215</v>
      </c>
      <c r="N4007">
        <f t="shared" si="312"/>
        <v>41115.199993006885</v>
      </c>
      <c r="O4007">
        <f t="shared" si="313"/>
        <v>47512.700011521578</v>
      </c>
      <c r="P4007">
        <f t="shared" si="314"/>
        <v>59027.950014650822</v>
      </c>
    </row>
    <row r="4008" spans="1:16" x14ac:dyDescent="0.4">
      <c r="A4008" s="1">
        <v>2024</v>
      </c>
      <c r="B4008" s="1">
        <v>12</v>
      </c>
      <c r="C4008" s="1">
        <v>20</v>
      </c>
      <c r="D4008" s="1">
        <v>-4.6999998092651367</v>
      </c>
      <c r="E4008" s="1">
        <v>-5.0999999046325684</v>
      </c>
      <c r="F4008" s="1">
        <v>-9.6999998092651367</v>
      </c>
      <c r="G4008" s="1">
        <v>-17.5</v>
      </c>
      <c r="H4008">
        <f>IF(D4008&lt;&gt;"",MAX('DDD Model Calculations'!$D$20-'Weather Data'!D4008,0),MAX('DDD Model Calculations'!$D$20-AVERAGE('Weather Data'!D4007,'Weather Data'!D4009),0))</f>
        <v>22.699999809265137</v>
      </c>
      <c r="I4008">
        <f>IF(E4008&lt;&gt;"",MAX('DDD Model Calculations'!$D$20-'Weather Data'!E4008,0),MAX('DDD Model Calculations'!$D$20-AVERAGE('Weather Data'!E4007,'Weather Data'!E4009),0))</f>
        <v>23.099999904632568</v>
      </c>
      <c r="J4008">
        <f>IF(F4008&lt;&gt;"",MAX('DDD Model Calculations'!$D$20-'Weather Data'!F4008,0),MAX('DDD Model Calculations'!$D$20-AVERAGE('Weather Data'!F4007,'Weather Data'!F4009),0))</f>
        <v>27.699999809265137</v>
      </c>
      <c r="K4008">
        <f>IF(G4008&lt;&gt;"",MAX('DDD Model Calculations'!$D$20-'Weather Data'!G4008,0),MAX('DDD Model Calculations'!$D$20-AVERAGE('Weather Data'!G4007,'Weather Data'!G4009),0))</f>
        <v>35.5</v>
      </c>
      <c r="L4008" s="2">
        <f t="shared" si="310"/>
        <v>45646</v>
      </c>
      <c r="M4008">
        <f t="shared" si="311"/>
        <v>39166.90000347048</v>
      </c>
      <c r="N4008">
        <f t="shared" si="312"/>
        <v>41138.299992911518</v>
      </c>
      <c r="O4008">
        <f t="shared" si="313"/>
        <v>47540.400011330843</v>
      </c>
      <c r="P4008">
        <f t="shared" si="314"/>
        <v>59063.450014650822</v>
      </c>
    </row>
    <row r="4009" spans="1:16" x14ac:dyDescent="0.4">
      <c r="A4009" s="1">
        <v>2024</v>
      </c>
      <c r="B4009" s="1">
        <v>12</v>
      </c>
      <c r="C4009" s="1">
        <v>21</v>
      </c>
      <c r="D4009" s="1">
        <v>-11.69999980926514</v>
      </c>
      <c r="E4009" s="1">
        <v>-9.6000003814697266</v>
      </c>
      <c r="F4009" s="1">
        <v>-13.30000019073486</v>
      </c>
      <c r="G4009" s="1">
        <v>-19.70000076293945</v>
      </c>
      <c r="H4009">
        <f>IF(D4009&lt;&gt;"",MAX('DDD Model Calculations'!$D$20-'Weather Data'!D4009,0),MAX('DDD Model Calculations'!$D$20-AVERAGE('Weather Data'!D4008,'Weather Data'!D4010),0))</f>
        <v>29.69999980926514</v>
      </c>
      <c r="I4009">
        <f>IF(E4009&lt;&gt;"",MAX('DDD Model Calculations'!$D$20-'Weather Data'!E4009,0),MAX('DDD Model Calculations'!$D$20-AVERAGE('Weather Data'!E4008,'Weather Data'!E4010),0))</f>
        <v>27.600000381469727</v>
      </c>
      <c r="J4009">
        <f>IF(F4009&lt;&gt;"",MAX('DDD Model Calculations'!$D$20-'Weather Data'!F4009,0),MAX('DDD Model Calculations'!$D$20-AVERAGE('Weather Data'!F4008,'Weather Data'!F4010),0))</f>
        <v>31.30000019073486</v>
      </c>
      <c r="K4009">
        <f>IF(G4009&lt;&gt;"",MAX('DDD Model Calculations'!$D$20-'Weather Data'!G4009,0),MAX('DDD Model Calculations'!$D$20-AVERAGE('Weather Data'!G4008,'Weather Data'!G4010),0))</f>
        <v>37.700000762939453</v>
      </c>
      <c r="L4009" s="2">
        <f t="shared" si="310"/>
        <v>45647</v>
      </c>
      <c r="M4009">
        <f t="shared" si="311"/>
        <v>39196.600003279746</v>
      </c>
      <c r="N4009">
        <f t="shared" si="312"/>
        <v>41165.899993292987</v>
      </c>
      <c r="O4009">
        <f t="shared" si="313"/>
        <v>47571.700011521578</v>
      </c>
      <c r="P4009">
        <f t="shared" si="314"/>
        <v>59101.150015413761</v>
      </c>
    </row>
    <row r="4010" spans="1:16" x14ac:dyDescent="0.4">
      <c r="A4010" s="1">
        <v>2024</v>
      </c>
      <c r="B4010" s="1">
        <v>12</v>
      </c>
      <c r="C4010" s="1">
        <v>22</v>
      </c>
      <c r="D4010" s="1">
        <v>-12.80000019073486</v>
      </c>
      <c r="E4010" s="1">
        <v>-11</v>
      </c>
      <c r="F4010" s="1">
        <v>-16.20000076293945</v>
      </c>
      <c r="G4010" s="1">
        <v>-8.8999996185302734</v>
      </c>
      <c r="H4010">
        <f>IF(D4010&lt;&gt;"",MAX('DDD Model Calculations'!$D$20-'Weather Data'!D4010,0),MAX('DDD Model Calculations'!$D$20-AVERAGE('Weather Data'!D4009,'Weather Data'!D4011),0))</f>
        <v>30.80000019073486</v>
      </c>
      <c r="I4010">
        <f>IF(E4010&lt;&gt;"",MAX('DDD Model Calculations'!$D$20-'Weather Data'!E4010,0),MAX('DDD Model Calculations'!$D$20-AVERAGE('Weather Data'!E4009,'Weather Data'!E4011),0))</f>
        <v>29</v>
      </c>
      <c r="J4010">
        <f>IF(F4010&lt;&gt;"",MAX('DDD Model Calculations'!$D$20-'Weather Data'!F4010,0),MAX('DDD Model Calculations'!$D$20-AVERAGE('Weather Data'!F4009,'Weather Data'!F4011),0))</f>
        <v>34.200000762939453</v>
      </c>
      <c r="K4010">
        <f>IF(G4010&lt;&gt;"",MAX('DDD Model Calculations'!$D$20-'Weather Data'!G4010,0),MAX('DDD Model Calculations'!$D$20-AVERAGE('Weather Data'!G4009,'Weather Data'!G4011),0))</f>
        <v>26.899999618530273</v>
      </c>
      <c r="L4010" s="2">
        <f t="shared" si="310"/>
        <v>45648</v>
      </c>
      <c r="M4010">
        <f t="shared" si="311"/>
        <v>39227.40000347048</v>
      </c>
      <c r="N4010">
        <f t="shared" si="312"/>
        <v>41194.899993292987</v>
      </c>
      <c r="O4010">
        <f t="shared" si="313"/>
        <v>47605.900012284517</v>
      </c>
      <c r="P4010">
        <f t="shared" si="314"/>
        <v>59128.050015032291</v>
      </c>
    </row>
    <row r="4011" spans="1:16" x14ac:dyDescent="0.4">
      <c r="A4011" s="1">
        <v>2024</v>
      </c>
      <c r="B4011" s="1">
        <v>12</v>
      </c>
      <c r="C4011" s="1">
        <v>23</v>
      </c>
      <c r="D4011" s="1">
        <v>-3.7000000476837158</v>
      </c>
      <c r="E4011" s="1">
        <v>-3.4000000953674321</v>
      </c>
      <c r="F4011" s="1">
        <v>-14</v>
      </c>
      <c r="G4011" s="1">
        <v>-6.9000000953674316</v>
      </c>
      <c r="H4011">
        <f>IF(D4011&lt;&gt;"",MAX('DDD Model Calculations'!$D$20-'Weather Data'!D4011,0),MAX('DDD Model Calculations'!$D$20-AVERAGE('Weather Data'!D4010,'Weather Data'!D4012),0))</f>
        <v>21.700000047683716</v>
      </c>
      <c r="I4011">
        <f>IF(E4011&lt;&gt;"",MAX('DDD Model Calculations'!$D$20-'Weather Data'!E4011,0),MAX('DDD Model Calculations'!$D$20-AVERAGE('Weather Data'!E4010,'Weather Data'!E4012),0))</f>
        <v>21.400000095367432</v>
      </c>
      <c r="J4011">
        <f>IF(F4011&lt;&gt;"",MAX('DDD Model Calculations'!$D$20-'Weather Data'!F4011,0),MAX('DDD Model Calculations'!$D$20-AVERAGE('Weather Data'!F4010,'Weather Data'!F4012),0))</f>
        <v>32</v>
      </c>
      <c r="K4011">
        <f>IF(G4011&lt;&gt;"",MAX('DDD Model Calculations'!$D$20-'Weather Data'!G4011,0),MAX('DDD Model Calculations'!$D$20-AVERAGE('Weather Data'!G4010,'Weather Data'!G4012),0))</f>
        <v>24.900000095367432</v>
      </c>
      <c r="L4011" s="2">
        <f t="shared" si="310"/>
        <v>45649</v>
      </c>
      <c r="M4011">
        <f t="shared" si="311"/>
        <v>39249.100003518164</v>
      </c>
      <c r="N4011">
        <f t="shared" si="312"/>
        <v>41216.299993388355</v>
      </c>
      <c r="O4011">
        <f t="shared" si="313"/>
        <v>47637.900012284517</v>
      </c>
      <c r="P4011">
        <f t="shared" si="314"/>
        <v>59152.950015127659</v>
      </c>
    </row>
    <row r="4012" spans="1:16" x14ac:dyDescent="0.4">
      <c r="A4012" s="1">
        <v>2024</v>
      </c>
      <c r="B4012" s="1">
        <v>12</v>
      </c>
      <c r="C4012" s="1">
        <v>24</v>
      </c>
      <c r="D4012" s="1">
        <v>-0.30000001192092901</v>
      </c>
      <c r="E4012" s="1">
        <v>-0.80000001192092896</v>
      </c>
      <c r="F4012" s="1">
        <v>-7.5999999046325684</v>
      </c>
      <c r="G4012" s="1">
        <v>-5.9000000953674316</v>
      </c>
      <c r="H4012">
        <f>IF(D4012&lt;&gt;"",MAX('DDD Model Calculations'!$D$20-'Weather Data'!D4012,0),MAX('DDD Model Calculations'!$D$20-AVERAGE('Weather Data'!D4011,'Weather Data'!D4013),0))</f>
        <v>18.300000011920929</v>
      </c>
      <c r="I4012">
        <f>IF(E4012&lt;&gt;"",MAX('DDD Model Calculations'!$D$20-'Weather Data'!E4012,0),MAX('DDD Model Calculations'!$D$20-AVERAGE('Weather Data'!E4011,'Weather Data'!E4013),0))</f>
        <v>18.800000011920929</v>
      </c>
      <c r="J4012">
        <f>IF(F4012&lt;&gt;"",MAX('DDD Model Calculations'!$D$20-'Weather Data'!F4012,0),MAX('DDD Model Calculations'!$D$20-AVERAGE('Weather Data'!F4011,'Weather Data'!F4013),0))</f>
        <v>25.599999904632568</v>
      </c>
      <c r="K4012">
        <f>IF(G4012&lt;&gt;"",MAX('DDD Model Calculations'!$D$20-'Weather Data'!G4012,0),MAX('DDD Model Calculations'!$D$20-AVERAGE('Weather Data'!G4011,'Weather Data'!G4013),0))</f>
        <v>23.900000095367432</v>
      </c>
      <c r="L4012" s="2">
        <f t="shared" si="310"/>
        <v>45650</v>
      </c>
      <c r="M4012">
        <f t="shared" si="311"/>
        <v>39267.400003530085</v>
      </c>
      <c r="N4012">
        <f t="shared" si="312"/>
        <v>41235.099993400276</v>
      </c>
      <c r="O4012">
        <f t="shared" si="313"/>
        <v>47663.50001218915</v>
      </c>
      <c r="P4012">
        <f t="shared" si="314"/>
        <v>59176.850015223026</v>
      </c>
    </row>
    <row r="4013" spans="1:16" x14ac:dyDescent="0.4">
      <c r="A4013" s="1">
        <v>2024</v>
      </c>
      <c r="B4013" s="1">
        <v>12</v>
      </c>
      <c r="C4013" s="1">
        <v>25</v>
      </c>
      <c r="D4013" s="1">
        <v>-2.0999999046325679</v>
      </c>
      <c r="E4013" s="1">
        <v>-4.9000000953674316</v>
      </c>
      <c r="F4013" s="1">
        <v>-8.1999998092651367</v>
      </c>
      <c r="G4013" s="1">
        <v>-4.5999999046325684</v>
      </c>
      <c r="H4013">
        <f>IF(D4013&lt;&gt;"",MAX('DDD Model Calculations'!$D$20-'Weather Data'!D4013,0),MAX('DDD Model Calculations'!$D$20-AVERAGE('Weather Data'!D4012,'Weather Data'!D4014),0))</f>
        <v>20.099999904632568</v>
      </c>
      <c r="I4013">
        <f>IF(E4013&lt;&gt;"",MAX('DDD Model Calculations'!$D$20-'Weather Data'!E4013,0),MAX('DDD Model Calculations'!$D$20-AVERAGE('Weather Data'!E4012,'Weather Data'!E4014),0))</f>
        <v>22.900000095367432</v>
      </c>
      <c r="J4013">
        <f>IF(F4013&lt;&gt;"",MAX('DDD Model Calculations'!$D$20-'Weather Data'!F4013,0),MAX('DDD Model Calculations'!$D$20-AVERAGE('Weather Data'!F4012,'Weather Data'!F4014),0))</f>
        <v>26.199999809265137</v>
      </c>
      <c r="K4013">
        <f>IF(G4013&lt;&gt;"",MAX('DDD Model Calculations'!$D$20-'Weather Data'!G4013,0),MAX('DDD Model Calculations'!$D$20-AVERAGE('Weather Data'!G4012,'Weather Data'!G4014),0))</f>
        <v>22.599999904632568</v>
      </c>
      <c r="L4013" s="2">
        <f t="shared" si="310"/>
        <v>45651</v>
      </c>
      <c r="M4013">
        <f t="shared" si="311"/>
        <v>39287.500003434718</v>
      </c>
      <c r="N4013">
        <f t="shared" si="312"/>
        <v>41257.999993495643</v>
      </c>
      <c r="O4013">
        <f t="shared" si="313"/>
        <v>47689.700011998415</v>
      </c>
      <c r="P4013">
        <f t="shared" si="314"/>
        <v>59199.450015127659</v>
      </c>
    </row>
    <row r="4014" spans="1:16" x14ac:dyDescent="0.4">
      <c r="A4014" s="1">
        <v>2024</v>
      </c>
      <c r="B4014" s="1">
        <v>12</v>
      </c>
      <c r="C4014" s="1">
        <v>26</v>
      </c>
      <c r="D4014" s="1">
        <v>-1.200000047683716</v>
      </c>
      <c r="E4014" s="1">
        <v>-0.5</v>
      </c>
      <c r="F4014" s="1">
        <v>-8</v>
      </c>
      <c r="G4014" s="1">
        <v>-1.3999999761581421</v>
      </c>
      <c r="H4014">
        <f>IF(D4014&lt;&gt;"",MAX('DDD Model Calculations'!$D$20-'Weather Data'!D4014,0),MAX('DDD Model Calculations'!$D$20-AVERAGE('Weather Data'!D4013,'Weather Data'!D4015),0))</f>
        <v>19.200000047683716</v>
      </c>
      <c r="I4014">
        <f>IF(E4014&lt;&gt;"",MAX('DDD Model Calculations'!$D$20-'Weather Data'!E4014,0),MAX('DDD Model Calculations'!$D$20-AVERAGE('Weather Data'!E4013,'Weather Data'!E4015),0))</f>
        <v>18.5</v>
      </c>
      <c r="J4014">
        <f>IF(F4014&lt;&gt;"",MAX('DDD Model Calculations'!$D$20-'Weather Data'!F4014,0),MAX('DDD Model Calculations'!$D$20-AVERAGE('Weather Data'!F4013,'Weather Data'!F4015),0))</f>
        <v>26</v>
      </c>
      <c r="K4014">
        <f>IF(G4014&lt;&gt;"",MAX('DDD Model Calculations'!$D$20-'Weather Data'!G4014,0),MAX('DDD Model Calculations'!$D$20-AVERAGE('Weather Data'!G4013,'Weather Data'!G4015),0))</f>
        <v>19.399999976158142</v>
      </c>
      <c r="L4014" s="2">
        <f t="shared" si="310"/>
        <v>45652</v>
      </c>
      <c r="M4014">
        <f t="shared" si="311"/>
        <v>39306.700003482401</v>
      </c>
      <c r="N4014">
        <f t="shared" si="312"/>
        <v>41276.499993495643</v>
      </c>
      <c r="O4014">
        <f t="shared" si="313"/>
        <v>47715.700011998415</v>
      </c>
      <c r="P4014">
        <f t="shared" si="314"/>
        <v>59218.850015103817</v>
      </c>
    </row>
    <row r="4015" spans="1:16" x14ac:dyDescent="0.4">
      <c r="A4015" s="1">
        <v>2024</v>
      </c>
      <c r="B4015" s="1">
        <v>12</v>
      </c>
      <c r="C4015" s="1">
        <v>27</v>
      </c>
      <c r="D4015" s="1">
        <v>1.1000000238418579</v>
      </c>
      <c r="E4015" s="1">
        <v>1</v>
      </c>
      <c r="F4015" s="1">
        <v>-6.6999998092651367</v>
      </c>
      <c r="G4015" s="1">
        <v>2</v>
      </c>
      <c r="H4015">
        <f>IF(D4015&lt;&gt;"",MAX('DDD Model Calculations'!$D$20-'Weather Data'!D4015,0),MAX('DDD Model Calculations'!$D$20-AVERAGE('Weather Data'!D4014,'Weather Data'!D4016),0))</f>
        <v>16.899999976158142</v>
      </c>
      <c r="I4015">
        <f>IF(E4015&lt;&gt;"",MAX('DDD Model Calculations'!$D$20-'Weather Data'!E4015,0),MAX('DDD Model Calculations'!$D$20-AVERAGE('Weather Data'!E4014,'Weather Data'!E4016),0))</f>
        <v>17</v>
      </c>
      <c r="J4015">
        <f>IF(F4015&lt;&gt;"",MAX('DDD Model Calculations'!$D$20-'Weather Data'!F4015,0),MAX('DDD Model Calculations'!$D$20-AVERAGE('Weather Data'!F4014,'Weather Data'!F4016),0))</f>
        <v>24.699999809265137</v>
      </c>
      <c r="K4015">
        <f>IF(G4015&lt;&gt;"",MAX('DDD Model Calculations'!$D$20-'Weather Data'!G4015,0),MAX('DDD Model Calculations'!$D$20-AVERAGE('Weather Data'!G4014,'Weather Data'!G4016),0))</f>
        <v>16</v>
      </c>
      <c r="L4015" s="2">
        <f t="shared" si="310"/>
        <v>45653</v>
      </c>
      <c r="M4015">
        <f t="shared" si="311"/>
        <v>39323.60000345856</v>
      </c>
      <c r="N4015">
        <f t="shared" si="312"/>
        <v>41293.499993495643</v>
      </c>
      <c r="O4015">
        <f t="shared" si="313"/>
        <v>47740.40001180768</v>
      </c>
      <c r="P4015">
        <f t="shared" si="314"/>
        <v>59234.850015103817</v>
      </c>
    </row>
    <row r="4016" spans="1:16" x14ac:dyDescent="0.4">
      <c r="A4016" s="1">
        <v>2024</v>
      </c>
      <c r="B4016" s="1">
        <v>12</v>
      </c>
      <c r="C4016" s="1">
        <v>28</v>
      </c>
      <c r="D4016" s="1">
        <v>5.5</v>
      </c>
      <c r="E4016" s="1">
        <v>7</v>
      </c>
      <c r="F4016" s="1">
        <v>-6.1999998092651367</v>
      </c>
      <c r="G4016" s="1">
        <v>2.0999999046325679</v>
      </c>
      <c r="H4016">
        <f>IF(D4016&lt;&gt;"",MAX('DDD Model Calculations'!$D$20-'Weather Data'!D4016,0),MAX('DDD Model Calculations'!$D$20-AVERAGE('Weather Data'!D4015,'Weather Data'!D4017),0))</f>
        <v>12.5</v>
      </c>
      <c r="I4016">
        <f>IF(E4016&lt;&gt;"",MAX('DDD Model Calculations'!$D$20-'Weather Data'!E4016,0),MAX('DDD Model Calculations'!$D$20-AVERAGE('Weather Data'!E4015,'Weather Data'!E4017),0))</f>
        <v>11</v>
      </c>
      <c r="J4016">
        <f>IF(F4016&lt;&gt;"",MAX('DDD Model Calculations'!$D$20-'Weather Data'!F4016,0),MAX('DDD Model Calculations'!$D$20-AVERAGE('Weather Data'!F4015,'Weather Data'!F4017),0))</f>
        <v>24.199999809265137</v>
      </c>
      <c r="K4016">
        <f>IF(G4016&lt;&gt;"",MAX('DDD Model Calculations'!$D$20-'Weather Data'!G4016,0),MAX('DDD Model Calculations'!$D$20-AVERAGE('Weather Data'!G4015,'Weather Data'!G4017),0))</f>
        <v>15.900000095367432</v>
      </c>
      <c r="L4016" s="2">
        <f t="shared" si="310"/>
        <v>45654</v>
      </c>
      <c r="M4016">
        <f t="shared" si="311"/>
        <v>39336.10000345856</v>
      </c>
      <c r="N4016">
        <f t="shared" si="312"/>
        <v>41304.499993495643</v>
      </c>
      <c r="O4016">
        <f t="shared" si="313"/>
        <v>47764.600011616945</v>
      </c>
      <c r="P4016">
        <f t="shared" si="314"/>
        <v>59250.750015199184</v>
      </c>
    </row>
    <row r="4017" spans="1:16" x14ac:dyDescent="0.4">
      <c r="A4017" s="1">
        <v>2024</v>
      </c>
      <c r="B4017" s="1">
        <v>12</v>
      </c>
      <c r="C4017" s="1">
        <v>29</v>
      </c>
      <c r="D4017" s="1">
        <v>6.3000001907348633</v>
      </c>
      <c r="E4017" s="1">
        <v>6.4000000953674316</v>
      </c>
      <c r="F4017" s="1">
        <v>-0.20000000298023221</v>
      </c>
      <c r="G4017" s="1">
        <v>0.10000000149011611</v>
      </c>
      <c r="H4017">
        <f>IF(D4017&lt;&gt;"",MAX('DDD Model Calculations'!$D$20-'Weather Data'!D4017,0),MAX('DDD Model Calculations'!$D$20-AVERAGE('Weather Data'!D4016,'Weather Data'!D4018),0))</f>
        <v>11.699999809265137</v>
      </c>
      <c r="I4017">
        <f>IF(E4017&lt;&gt;"",MAX('DDD Model Calculations'!$D$20-'Weather Data'!E4017,0),MAX('DDD Model Calculations'!$D$20-AVERAGE('Weather Data'!E4016,'Weather Data'!E4018),0))</f>
        <v>11.599999904632568</v>
      </c>
      <c r="J4017">
        <f>IF(F4017&lt;&gt;"",MAX('DDD Model Calculations'!$D$20-'Weather Data'!F4017,0),MAX('DDD Model Calculations'!$D$20-AVERAGE('Weather Data'!F4016,'Weather Data'!F4018),0))</f>
        <v>18.200000002980232</v>
      </c>
      <c r="K4017">
        <f>IF(G4017&lt;&gt;"",MAX('DDD Model Calculations'!$D$20-'Weather Data'!G4017,0),MAX('DDD Model Calculations'!$D$20-AVERAGE('Weather Data'!G4016,'Weather Data'!G4018),0))</f>
        <v>17.899999998509884</v>
      </c>
      <c r="L4017" s="2">
        <f t="shared" si="310"/>
        <v>45655</v>
      </c>
      <c r="M4017">
        <f t="shared" si="311"/>
        <v>39347.800003267825</v>
      </c>
      <c r="N4017">
        <f t="shared" si="312"/>
        <v>41316.099993400276</v>
      </c>
      <c r="O4017">
        <f t="shared" si="313"/>
        <v>47782.800011619925</v>
      </c>
      <c r="P4017">
        <f t="shared" si="314"/>
        <v>59268.650015197694</v>
      </c>
    </row>
    <row r="4018" spans="1:16" x14ac:dyDescent="0.4">
      <c r="A4018" s="1">
        <v>2024</v>
      </c>
      <c r="B4018" s="1">
        <v>12</v>
      </c>
      <c r="C4018" s="1">
        <v>30</v>
      </c>
      <c r="D4018" s="1">
        <v>5.8000001907348633</v>
      </c>
      <c r="E4018" s="1">
        <v>1.5</v>
      </c>
      <c r="F4018" s="1">
        <v>4.6999998092651367</v>
      </c>
      <c r="G4018" s="1">
        <v>-0.89999997615814209</v>
      </c>
      <c r="H4018">
        <f>IF(D4018&lt;&gt;"",MAX('DDD Model Calculations'!$D$20-'Weather Data'!D4018,0),MAX('DDD Model Calculations'!$D$20-AVERAGE('Weather Data'!D4017,'Weather Data'!D4019),0))</f>
        <v>12.199999809265137</v>
      </c>
      <c r="I4018">
        <f>IF(E4018&lt;&gt;"",MAX('DDD Model Calculations'!$D$20-'Weather Data'!E4018,0),MAX('DDD Model Calculations'!$D$20-AVERAGE('Weather Data'!E4017,'Weather Data'!E4019),0))</f>
        <v>16.5</v>
      </c>
      <c r="J4018">
        <f>IF(F4018&lt;&gt;"",MAX('DDD Model Calculations'!$D$20-'Weather Data'!F4018,0),MAX('DDD Model Calculations'!$D$20-AVERAGE('Weather Data'!F4017,'Weather Data'!F4019),0))</f>
        <v>13.300000190734863</v>
      </c>
      <c r="K4018">
        <f>IF(G4018&lt;&gt;"",MAX('DDD Model Calculations'!$D$20-'Weather Data'!G4018,0),MAX('DDD Model Calculations'!$D$20-AVERAGE('Weather Data'!G4017,'Weather Data'!G4019),0))</f>
        <v>18.899999976158142</v>
      </c>
      <c r="L4018" s="2">
        <f t="shared" si="310"/>
        <v>45656</v>
      </c>
      <c r="M4018">
        <f t="shared" si="311"/>
        <v>39360.00000307709</v>
      </c>
      <c r="N4018">
        <f t="shared" si="312"/>
        <v>41332.599993400276</v>
      </c>
      <c r="O4018">
        <f t="shared" si="313"/>
        <v>47796.10001181066</v>
      </c>
      <c r="P4018">
        <f t="shared" si="314"/>
        <v>59287.550015173852</v>
      </c>
    </row>
    <row r="4019" spans="1:16" x14ac:dyDescent="0.4">
      <c r="A4019" s="1">
        <v>2024</v>
      </c>
      <c r="B4019" s="1">
        <v>12</v>
      </c>
      <c r="C4019" s="1">
        <v>31</v>
      </c>
      <c r="D4019" s="1">
        <v>1.700000047683716</v>
      </c>
      <c r="E4019" s="1">
        <v>0.20000000298023221</v>
      </c>
      <c r="F4019" s="1">
        <v>3.2000000476837158</v>
      </c>
      <c r="G4019" s="1">
        <v>-2.7999999523162842</v>
      </c>
      <c r="H4019">
        <f>IF(D4019&lt;&gt;"",MAX('DDD Model Calculations'!$D$20-'Weather Data'!D4019,0),MAX('DDD Model Calculations'!$D$20-AVERAGE('Weather Data'!D4018,'Weather Data'!D4020),0))</f>
        <v>16.299999952316284</v>
      </c>
      <c r="I4019">
        <f>IF(E4019&lt;&gt;"",MAX('DDD Model Calculations'!$D$20-'Weather Data'!E4019,0),MAX('DDD Model Calculations'!$D$20-AVERAGE('Weather Data'!E4018,'Weather Data'!E4020),0))</f>
        <v>17.799999997019768</v>
      </c>
      <c r="J4019">
        <f>IF(F4019&lt;&gt;"",MAX('DDD Model Calculations'!$D$20-'Weather Data'!F4019,0),MAX('DDD Model Calculations'!$D$20-AVERAGE('Weather Data'!F4018,'Weather Data'!F4020),0))</f>
        <v>14.799999952316284</v>
      </c>
      <c r="K4019">
        <f>IF(G4019&lt;&gt;"",MAX('DDD Model Calculations'!$D$20-'Weather Data'!G4019,0),MAX('DDD Model Calculations'!$D$20-AVERAGE('Weather Data'!G4018,'Weather Data'!G4020),0))</f>
        <v>20.799999952316284</v>
      </c>
      <c r="L4019" s="2">
        <f t="shared" si="310"/>
        <v>45657</v>
      </c>
      <c r="M4019">
        <f t="shared" si="311"/>
        <v>39376.300003029406</v>
      </c>
      <c r="N4019">
        <f t="shared" si="312"/>
        <v>41350.399993397295</v>
      </c>
      <c r="O4019">
        <f t="shared" si="313"/>
        <v>47810.900011762977</v>
      </c>
      <c r="P4019">
        <f t="shared" si="314"/>
        <v>59308.350015126169</v>
      </c>
    </row>
    <row r="4020" spans="1:16" x14ac:dyDescent="0.4">
      <c r="A4020" s="1">
        <v>2025</v>
      </c>
      <c r="B4020" s="1">
        <v>1</v>
      </c>
      <c r="C4020" s="1">
        <v>1</v>
      </c>
      <c r="D4020" s="1">
        <v>1.299999952316284</v>
      </c>
      <c r="E4020" s="1">
        <v>0.60000002384185791</v>
      </c>
      <c r="F4020" s="1">
        <v>0.10000000149011611</v>
      </c>
      <c r="G4020" s="1">
        <v>-7.5999999046325684</v>
      </c>
      <c r="H4020">
        <f>IF(D4020&lt;&gt;"",MAX('DDD Model Calculations'!$D$20-'Weather Data'!D4020,0),MAX('DDD Model Calculations'!$D$20-AVERAGE('Weather Data'!D4019,'Weather Data'!D4021),0))</f>
        <v>16.700000047683716</v>
      </c>
      <c r="I4020">
        <f>IF(E4020&lt;&gt;"",MAX('DDD Model Calculations'!$D$20-'Weather Data'!E4020,0),MAX('DDD Model Calculations'!$D$20-AVERAGE('Weather Data'!E4019,'Weather Data'!E4021),0))</f>
        <v>17.399999976158142</v>
      </c>
      <c r="J4020">
        <f>IF(F4020&lt;&gt;"",MAX('DDD Model Calculations'!$D$20-'Weather Data'!F4020,0),MAX('DDD Model Calculations'!$D$20-AVERAGE('Weather Data'!F4019,'Weather Data'!F4021),0))</f>
        <v>17.899999998509884</v>
      </c>
      <c r="K4020">
        <f>IF(G4020&lt;&gt;"",MAX('DDD Model Calculations'!$D$20-'Weather Data'!G4020,0),MAX('DDD Model Calculations'!$D$20-AVERAGE('Weather Data'!G4019,'Weather Data'!G4021),0))</f>
        <v>25.599999904632568</v>
      </c>
      <c r="L4020" s="2">
        <f t="shared" si="310"/>
        <v>45658</v>
      </c>
      <c r="M4020">
        <f t="shared" si="311"/>
        <v>39393.00000307709</v>
      </c>
      <c r="N4020">
        <f t="shared" si="312"/>
        <v>41367.799993373454</v>
      </c>
      <c r="O4020">
        <f t="shared" si="313"/>
        <v>47828.800011761487</v>
      </c>
      <c r="P4020">
        <f t="shared" si="314"/>
        <v>59333.950015030801</v>
      </c>
    </row>
    <row r="4021" spans="1:16" x14ac:dyDescent="0.4">
      <c r="A4021" s="1">
        <v>2025</v>
      </c>
      <c r="B4021" s="1">
        <v>1</v>
      </c>
      <c r="C4021" s="1">
        <v>2</v>
      </c>
      <c r="D4021" s="1">
        <v>-1.5</v>
      </c>
      <c r="E4021" s="1">
        <v>-2.7000000476837158</v>
      </c>
      <c r="F4021" s="1">
        <v>-3.2999999523162842</v>
      </c>
      <c r="G4021" s="1">
        <v>-10.80000019073486</v>
      </c>
      <c r="H4021">
        <f>IF(D4021&lt;&gt;"",MAX('DDD Model Calculations'!$D$20-'Weather Data'!D4021,0),MAX('DDD Model Calculations'!$D$20-AVERAGE('Weather Data'!D4020,'Weather Data'!D4022),0))</f>
        <v>19.5</v>
      </c>
      <c r="I4021">
        <f>IF(E4021&lt;&gt;"",MAX('DDD Model Calculations'!$D$20-'Weather Data'!E4021,0),MAX('DDD Model Calculations'!$D$20-AVERAGE('Weather Data'!E4020,'Weather Data'!E4022),0))</f>
        <v>20.700000047683716</v>
      </c>
      <c r="J4021">
        <f>IF(F4021&lt;&gt;"",MAX('DDD Model Calculations'!$D$20-'Weather Data'!F4021,0),MAX('DDD Model Calculations'!$D$20-AVERAGE('Weather Data'!F4020,'Weather Data'!F4022),0))</f>
        <v>21.299999952316284</v>
      </c>
      <c r="K4021">
        <f>IF(G4021&lt;&gt;"",MAX('DDD Model Calculations'!$D$20-'Weather Data'!G4021,0),MAX('DDD Model Calculations'!$D$20-AVERAGE('Weather Data'!G4020,'Weather Data'!G4022),0))</f>
        <v>28.80000019073486</v>
      </c>
      <c r="L4021" s="2">
        <f t="shared" si="310"/>
        <v>45659</v>
      </c>
      <c r="M4021">
        <f t="shared" si="311"/>
        <v>39412.50000307709</v>
      </c>
      <c r="N4021">
        <f t="shared" si="312"/>
        <v>41388.499993421137</v>
      </c>
      <c r="O4021">
        <f t="shared" si="313"/>
        <v>47850.100011713803</v>
      </c>
      <c r="P4021">
        <f t="shared" si="314"/>
        <v>59362.750015221536</v>
      </c>
    </row>
    <row r="4022" spans="1:16" x14ac:dyDescent="0.4">
      <c r="A4022" s="1">
        <v>2025</v>
      </c>
      <c r="B4022" s="1">
        <v>1</v>
      </c>
      <c r="C4022" s="1">
        <v>3</v>
      </c>
      <c r="D4022" s="1">
        <v>-2.7000000476837158</v>
      </c>
      <c r="E4022" s="1">
        <v>-4.6999998092651367</v>
      </c>
      <c r="F4022" s="1">
        <v>-8.8999996185302734</v>
      </c>
      <c r="G4022" s="1">
        <v>-15.89999961853027</v>
      </c>
      <c r="H4022">
        <f>IF(D4022&lt;&gt;"",MAX('DDD Model Calculations'!$D$20-'Weather Data'!D4022,0),MAX('DDD Model Calculations'!$D$20-AVERAGE('Weather Data'!D4021,'Weather Data'!D4023),0))</f>
        <v>20.700000047683716</v>
      </c>
      <c r="I4022">
        <f>IF(E4022&lt;&gt;"",MAX('DDD Model Calculations'!$D$20-'Weather Data'!E4022,0),MAX('DDD Model Calculations'!$D$20-AVERAGE('Weather Data'!E4021,'Weather Data'!E4023),0))</f>
        <v>22.699999809265137</v>
      </c>
      <c r="J4022">
        <f>IF(F4022&lt;&gt;"",MAX('DDD Model Calculations'!$D$20-'Weather Data'!F4022,0),MAX('DDD Model Calculations'!$D$20-AVERAGE('Weather Data'!F4021,'Weather Data'!F4023),0))</f>
        <v>26.899999618530273</v>
      </c>
      <c r="K4022">
        <f>IF(G4022&lt;&gt;"",MAX('DDD Model Calculations'!$D$20-'Weather Data'!G4022,0),MAX('DDD Model Calculations'!$D$20-AVERAGE('Weather Data'!G4021,'Weather Data'!G4023),0))</f>
        <v>33.899999618530273</v>
      </c>
      <c r="L4022" s="2">
        <f t="shared" si="310"/>
        <v>45660</v>
      </c>
      <c r="M4022">
        <f t="shared" si="311"/>
        <v>39433.200003124774</v>
      </c>
      <c r="N4022">
        <f t="shared" si="312"/>
        <v>41411.199993230402</v>
      </c>
      <c r="O4022">
        <f t="shared" si="313"/>
        <v>47877.000011332333</v>
      </c>
      <c r="P4022">
        <f t="shared" si="314"/>
        <v>59396.650014840066</v>
      </c>
    </row>
    <row r="4023" spans="1:16" x14ac:dyDescent="0.4">
      <c r="A4023" s="1">
        <v>2025</v>
      </c>
      <c r="B4023" s="1">
        <v>1</v>
      </c>
      <c r="C4023" s="1">
        <v>4</v>
      </c>
      <c r="D4023" s="1">
        <v>-4.4000000953674316</v>
      </c>
      <c r="E4023" s="1">
        <v>-7</v>
      </c>
      <c r="F4023" s="1">
        <v>-11.69999980926514</v>
      </c>
      <c r="G4023" s="1">
        <v>-18.5</v>
      </c>
      <c r="H4023">
        <f>IF(D4023&lt;&gt;"",MAX('DDD Model Calculations'!$D$20-'Weather Data'!D4023,0),MAX('DDD Model Calculations'!$D$20-AVERAGE('Weather Data'!D4022,'Weather Data'!D4024),0))</f>
        <v>22.400000095367432</v>
      </c>
      <c r="I4023">
        <f>IF(E4023&lt;&gt;"",MAX('DDD Model Calculations'!$D$20-'Weather Data'!E4023,0),MAX('DDD Model Calculations'!$D$20-AVERAGE('Weather Data'!E4022,'Weather Data'!E4024),0))</f>
        <v>25</v>
      </c>
      <c r="J4023">
        <f>IF(F4023&lt;&gt;"",MAX('DDD Model Calculations'!$D$20-'Weather Data'!F4023,0),MAX('DDD Model Calculations'!$D$20-AVERAGE('Weather Data'!F4022,'Weather Data'!F4024),0))</f>
        <v>29.69999980926514</v>
      </c>
      <c r="K4023">
        <f>IF(G4023&lt;&gt;"",MAX('DDD Model Calculations'!$D$20-'Weather Data'!G4023,0),MAX('DDD Model Calculations'!$D$20-AVERAGE('Weather Data'!G4022,'Weather Data'!G4024),0))</f>
        <v>36.5</v>
      </c>
      <c r="L4023" s="2">
        <f t="shared" si="310"/>
        <v>45661</v>
      </c>
      <c r="M4023">
        <f t="shared" si="311"/>
        <v>39455.600003220141</v>
      </c>
      <c r="N4023">
        <f t="shared" si="312"/>
        <v>41436.199993230402</v>
      </c>
      <c r="O4023">
        <f t="shared" si="313"/>
        <v>47906.700011141598</v>
      </c>
      <c r="P4023">
        <f t="shared" si="314"/>
        <v>59433.150014840066</v>
      </c>
    </row>
    <row r="4024" spans="1:16" x14ac:dyDescent="0.4">
      <c r="A4024" s="1">
        <v>2025</v>
      </c>
      <c r="B4024" s="1">
        <v>1</v>
      </c>
      <c r="C4024" s="1">
        <v>5</v>
      </c>
      <c r="D4024" s="1">
        <v>-3.5999999046325679</v>
      </c>
      <c r="E4024" s="1">
        <v>-7.8000001907348633</v>
      </c>
      <c r="F4024" s="1">
        <v>-13</v>
      </c>
      <c r="G4024" s="1">
        <v>-13.30000019073486</v>
      </c>
      <c r="H4024">
        <f>IF(D4024&lt;&gt;"",MAX('DDD Model Calculations'!$D$20-'Weather Data'!D4024,0),MAX('DDD Model Calculations'!$D$20-AVERAGE('Weather Data'!D4023,'Weather Data'!D4025),0))</f>
        <v>21.599999904632568</v>
      </c>
      <c r="I4024">
        <f>IF(E4024&lt;&gt;"",MAX('DDD Model Calculations'!$D$20-'Weather Data'!E4024,0),MAX('DDD Model Calculations'!$D$20-AVERAGE('Weather Data'!E4023,'Weather Data'!E4025),0))</f>
        <v>25.800000190734863</v>
      </c>
      <c r="J4024">
        <f>IF(F4024&lt;&gt;"",MAX('DDD Model Calculations'!$D$20-'Weather Data'!F4024,0),MAX('DDD Model Calculations'!$D$20-AVERAGE('Weather Data'!F4023,'Weather Data'!F4025),0))</f>
        <v>31</v>
      </c>
      <c r="K4024">
        <f>IF(G4024&lt;&gt;"",MAX('DDD Model Calculations'!$D$20-'Weather Data'!G4024,0),MAX('DDD Model Calculations'!$D$20-AVERAGE('Weather Data'!G4023,'Weather Data'!G4025),0))</f>
        <v>31.30000019073486</v>
      </c>
      <c r="L4024" s="2">
        <f t="shared" si="310"/>
        <v>45662</v>
      </c>
      <c r="M4024">
        <f t="shared" si="311"/>
        <v>39477.200003124774</v>
      </c>
      <c r="N4024">
        <f t="shared" si="312"/>
        <v>41461.999993421137</v>
      </c>
      <c r="O4024">
        <f t="shared" si="313"/>
        <v>47937.700011141598</v>
      </c>
      <c r="P4024">
        <f t="shared" si="314"/>
        <v>59464.450015030801</v>
      </c>
    </row>
    <row r="4025" spans="1:16" x14ac:dyDescent="0.4">
      <c r="A4025" s="1">
        <v>2025</v>
      </c>
      <c r="B4025" s="1">
        <v>1</v>
      </c>
      <c r="C4025" s="1">
        <v>6</v>
      </c>
      <c r="D4025" s="1">
        <v>-6.6999998092651367</v>
      </c>
      <c r="E4025" s="1">
        <v>-7.6999998092651367</v>
      </c>
      <c r="F4025" s="1">
        <v>-14</v>
      </c>
      <c r="G4025" s="1">
        <v>-14</v>
      </c>
      <c r="H4025">
        <f>IF(D4025&lt;&gt;"",MAX('DDD Model Calculations'!$D$20-'Weather Data'!D4025,0),MAX('DDD Model Calculations'!$D$20-AVERAGE('Weather Data'!D4024,'Weather Data'!D4026),0))</f>
        <v>24.699999809265137</v>
      </c>
      <c r="I4025">
        <f>IF(E4025&lt;&gt;"",MAX('DDD Model Calculations'!$D$20-'Weather Data'!E4025,0),MAX('DDD Model Calculations'!$D$20-AVERAGE('Weather Data'!E4024,'Weather Data'!E4026),0))</f>
        <v>25.699999809265137</v>
      </c>
      <c r="J4025">
        <f>IF(F4025&lt;&gt;"",MAX('DDD Model Calculations'!$D$20-'Weather Data'!F4025,0),MAX('DDD Model Calculations'!$D$20-AVERAGE('Weather Data'!F4024,'Weather Data'!F4026),0))</f>
        <v>32</v>
      </c>
      <c r="K4025">
        <f>IF(G4025&lt;&gt;"",MAX('DDD Model Calculations'!$D$20-'Weather Data'!G4025,0),MAX('DDD Model Calculations'!$D$20-AVERAGE('Weather Data'!G4024,'Weather Data'!G4026),0))</f>
        <v>32</v>
      </c>
      <c r="L4025" s="2">
        <f t="shared" si="310"/>
        <v>45663</v>
      </c>
      <c r="M4025">
        <f t="shared" si="311"/>
        <v>39501.900002934039</v>
      </c>
      <c r="N4025">
        <f t="shared" si="312"/>
        <v>41487.699993230402</v>
      </c>
      <c r="O4025">
        <f t="shared" si="313"/>
        <v>47969.700011141598</v>
      </c>
      <c r="P4025">
        <f t="shared" si="314"/>
        <v>59496.450015030801</v>
      </c>
    </row>
    <row r="4026" spans="1:16" x14ac:dyDescent="0.4">
      <c r="A4026" s="1">
        <v>2025</v>
      </c>
      <c r="B4026" s="1">
        <v>1</v>
      </c>
      <c r="C4026" s="1">
        <v>7</v>
      </c>
      <c r="D4026" s="1">
        <v>-6.6999998092651367</v>
      </c>
      <c r="E4026" s="1">
        <v>-5.8000001907348633</v>
      </c>
      <c r="F4026" s="1">
        <v>-10.19999980926514</v>
      </c>
      <c r="G4026" s="1">
        <v>-13.19999980926514</v>
      </c>
      <c r="H4026">
        <f>IF(D4026&lt;&gt;"",MAX('DDD Model Calculations'!$D$20-'Weather Data'!D4026,0),MAX('DDD Model Calculations'!$D$20-AVERAGE('Weather Data'!D4025,'Weather Data'!D4027),0))</f>
        <v>24.699999809265137</v>
      </c>
      <c r="I4026">
        <f>IF(E4026&lt;&gt;"",MAX('DDD Model Calculations'!$D$20-'Weather Data'!E4026,0),MAX('DDD Model Calculations'!$D$20-AVERAGE('Weather Data'!E4025,'Weather Data'!E4027),0))</f>
        <v>23.800000190734863</v>
      </c>
      <c r="J4026">
        <f>IF(F4026&lt;&gt;"",MAX('DDD Model Calculations'!$D$20-'Weather Data'!F4026,0),MAX('DDD Model Calculations'!$D$20-AVERAGE('Weather Data'!F4025,'Weather Data'!F4027),0))</f>
        <v>28.19999980926514</v>
      </c>
      <c r="K4026">
        <f>IF(G4026&lt;&gt;"",MAX('DDD Model Calculations'!$D$20-'Weather Data'!G4026,0),MAX('DDD Model Calculations'!$D$20-AVERAGE('Weather Data'!G4025,'Weather Data'!G4027),0))</f>
        <v>31.19999980926514</v>
      </c>
      <c r="L4026" s="2">
        <f t="shared" si="310"/>
        <v>45664</v>
      </c>
      <c r="M4026">
        <f t="shared" si="311"/>
        <v>39526.600002743304</v>
      </c>
      <c r="N4026">
        <f t="shared" si="312"/>
        <v>41511.499993421137</v>
      </c>
      <c r="O4026">
        <f t="shared" si="313"/>
        <v>47997.900010950863</v>
      </c>
      <c r="P4026">
        <f t="shared" si="314"/>
        <v>59527.650014840066</v>
      </c>
    </row>
    <row r="4027" spans="1:16" x14ac:dyDescent="0.4">
      <c r="A4027" s="1">
        <v>2025</v>
      </c>
      <c r="B4027" s="1">
        <v>1</v>
      </c>
      <c r="C4027" s="1">
        <v>8</v>
      </c>
      <c r="D4027" s="1">
        <v>-9.3999996185302734</v>
      </c>
      <c r="E4027" s="1">
        <v>-8.8999996185302734</v>
      </c>
      <c r="F4027" s="1">
        <v>-13.80000019073486</v>
      </c>
      <c r="G4027" s="1">
        <v>-13.30000019073486</v>
      </c>
      <c r="H4027">
        <f>IF(D4027&lt;&gt;"",MAX('DDD Model Calculations'!$D$20-'Weather Data'!D4027,0),MAX('DDD Model Calculations'!$D$20-AVERAGE('Weather Data'!D4026,'Weather Data'!D4028),0))</f>
        <v>27.399999618530273</v>
      </c>
      <c r="I4027">
        <f>IF(E4027&lt;&gt;"",MAX('DDD Model Calculations'!$D$20-'Weather Data'!E4027,0),MAX('DDD Model Calculations'!$D$20-AVERAGE('Weather Data'!E4026,'Weather Data'!E4028),0))</f>
        <v>26.899999618530273</v>
      </c>
      <c r="J4027">
        <f>IF(F4027&lt;&gt;"",MAX('DDD Model Calculations'!$D$20-'Weather Data'!F4027,0),MAX('DDD Model Calculations'!$D$20-AVERAGE('Weather Data'!F4026,'Weather Data'!F4028),0))</f>
        <v>31.80000019073486</v>
      </c>
      <c r="K4027">
        <f>IF(G4027&lt;&gt;"",MAX('DDD Model Calculations'!$D$20-'Weather Data'!G4027,0),MAX('DDD Model Calculations'!$D$20-AVERAGE('Weather Data'!G4026,'Weather Data'!G4028),0))</f>
        <v>31.30000019073486</v>
      </c>
      <c r="L4027" s="2">
        <f t="shared" si="310"/>
        <v>45665</v>
      </c>
      <c r="M4027">
        <f t="shared" si="311"/>
        <v>39554.000002361834</v>
      </c>
      <c r="N4027">
        <f t="shared" si="312"/>
        <v>41538.399993039668</v>
      </c>
      <c r="O4027">
        <f t="shared" si="313"/>
        <v>48029.700011141598</v>
      </c>
      <c r="P4027">
        <f t="shared" si="314"/>
        <v>59558.950015030801</v>
      </c>
    </row>
    <row r="4028" spans="1:16" x14ac:dyDescent="0.4">
      <c r="A4028" s="1">
        <v>2025</v>
      </c>
      <c r="B4028" s="1">
        <v>1</v>
      </c>
      <c r="C4028" s="1">
        <v>9</v>
      </c>
      <c r="D4028" s="1">
        <v>-8.5</v>
      </c>
      <c r="E4028" s="1">
        <v>-10.80000019073486</v>
      </c>
      <c r="F4028" s="1">
        <v>-10.69999980926514</v>
      </c>
      <c r="G4028" s="1">
        <v>-7</v>
      </c>
      <c r="H4028">
        <f>IF(D4028&lt;&gt;"",MAX('DDD Model Calculations'!$D$20-'Weather Data'!D4028,0),MAX('DDD Model Calculations'!$D$20-AVERAGE('Weather Data'!D4027,'Weather Data'!D4029),0))</f>
        <v>26.5</v>
      </c>
      <c r="I4028">
        <f>IF(E4028&lt;&gt;"",MAX('DDD Model Calculations'!$D$20-'Weather Data'!E4028,0),MAX('DDD Model Calculations'!$D$20-AVERAGE('Weather Data'!E4027,'Weather Data'!E4029),0))</f>
        <v>28.80000019073486</v>
      </c>
      <c r="J4028">
        <f>IF(F4028&lt;&gt;"",MAX('DDD Model Calculations'!$D$20-'Weather Data'!F4028,0),MAX('DDD Model Calculations'!$D$20-AVERAGE('Weather Data'!F4027,'Weather Data'!F4029),0))</f>
        <v>28.69999980926514</v>
      </c>
      <c r="K4028">
        <f>IF(G4028&lt;&gt;"",MAX('DDD Model Calculations'!$D$20-'Weather Data'!G4028,0),MAX('DDD Model Calculations'!$D$20-AVERAGE('Weather Data'!G4027,'Weather Data'!G4029),0))</f>
        <v>25</v>
      </c>
      <c r="L4028" s="2">
        <f t="shared" si="310"/>
        <v>45666</v>
      </c>
      <c r="M4028">
        <f t="shared" si="311"/>
        <v>39580.500002361834</v>
      </c>
      <c r="N4028">
        <f t="shared" si="312"/>
        <v>41567.199993230402</v>
      </c>
      <c r="O4028">
        <f t="shared" si="313"/>
        <v>48058.400010950863</v>
      </c>
      <c r="P4028">
        <f t="shared" si="314"/>
        <v>59583.950015030801</v>
      </c>
    </row>
    <row r="4029" spans="1:16" x14ac:dyDescent="0.4">
      <c r="A4029" s="1">
        <v>2025</v>
      </c>
      <c r="B4029" s="1">
        <v>1</v>
      </c>
      <c r="C4029" s="1">
        <v>10</v>
      </c>
      <c r="D4029" s="1">
        <v>-7.5</v>
      </c>
      <c r="E4029" s="1">
        <v>-11.60000038146973</v>
      </c>
      <c r="F4029" s="1">
        <v>-10</v>
      </c>
      <c r="G4029" s="1">
        <v>-6</v>
      </c>
      <c r="H4029">
        <f>IF(D4029&lt;&gt;"",MAX('DDD Model Calculations'!$D$20-'Weather Data'!D4029,0),MAX('DDD Model Calculations'!$D$20-AVERAGE('Weather Data'!D4028,'Weather Data'!D4030),0))</f>
        <v>25.5</v>
      </c>
      <c r="I4029">
        <f>IF(E4029&lt;&gt;"",MAX('DDD Model Calculations'!$D$20-'Weather Data'!E4029,0),MAX('DDD Model Calculations'!$D$20-AVERAGE('Weather Data'!E4028,'Weather Data'!E4030),0))</f>
        <v>29.60000038146973</v>
      </c>
      <c r="J4029">
        <f>IF(F4029&lt;&gt;"",MAX('DDD Model Calculations'!$D$20-'Weather Data'!F4029,0),MAX('DDD Model Calculations'!$D$20-AVERAGE('Weather Data'!F4028,'Weather Data'!F4030),0))</f>
        <v>28</v>
      </c>
      <c r="K4029">
        <f>IF(G4029&lt;&gt;"",MAX('DDD Model Calculations'!$D$20-'Weather Data'!G4029,0),MAX('DDD Model Calculations'!$D$20-AVERAGE('Weather Data'!G4028,'Weather Data'!G4030),0))</f>
        <v>24</v>
      </c>
      <c r="L4029" s="2">
        <f t="shared" si="310"/>
        <v>45667</v>
      </c>
      <c r="M4029">
        <f t="shared" si="311"/>
        <v>39606.000002361834</v>
      </c>
      <c r="N4029">
        <f t="shared" si="312"/>
        <v>41596.799993611872</v>
      </c>
      <c r="O4029">
        <f t="shared" si="313"/>
        <v>48086.400010950863</v>
      </c>
      <c r="P4029">
        <f t="shared" si="314"/>
        <v>59607.950015030801</v>
      </c>
    </row>
    <row r="4030" spans="1:16" x14ac:dyDescent="0.4">
      <c r="A4030" s="1">
        <v>2025</v>
      </c>
      <c r="B4030" s="1">
        <v>1</v>
      </c>
      <c r="C4030" s="1">
        <v>11</v>
      </c>
      <c r="D4030" s="1">
        <v>-2.7999999523162842</v>
      </c>
      <c r="E4030" s="1">
        <v>-4.9000000953674316</v>
      </c>
      <c r="F4030" s="1">
        <v>-7.3000001907348633</v>
      </c>
      <c r="G4030" s="1">
        <v>-8.5</v>
      </c>
      <c r="H4030">
        <f>IF(D4030&lt;&gt;"",MAX('DDD Model Calculations'!$D$20-'Weather Data'!D4030,0),MAX('DDD Model Calculations'!$D$20-AVERAGE('Weather Data'!D4029,'Weather Data'!D4031),0))</f>
        <v>20.799999952316284</v>
      </c>
      <c r="I4030">
        <f>IF(E4030&lt;&gt;"",MAX('DDD Model Calculations'!$D$20-'Weather Data'!E4030,0),MAX('DDD Model Calculations'!$D$20-AVERAGE('Weather Data'!E4029,'Weather Data'!E4031),0))</f>
        <v>22.900000095367432</v>
      </c>
      <c r="J4030">
        <f>IF(F4030&lt;&gt;"",MAX('DDD Model Calculations'!$D$20-'Weather Data'!F4030,0),MAX('DDD Model Calculations'!$D$20-AVERAGE('Weather Data'!F4029,'Weather Data'!F4031),0))</f>
        <v>25.300000190734863</v>
      </c>
      <c r="K4030">
        <f>IF(G4030&lt;&gt;"",MAX('DDD Model Calculations'!$D$20-'Weather Data'!G4030,0),MAX('DDD Model Calculations'!$D$20-AVERAGE('Weather Data'!G4029,'Weather Data'!G4031),0))</f>
        <v>26.5</v>
      </c>
      <c r="L4030" s="2">
        <f t="shared" si="310"/>
        <v>45668</v>
      </c>
      <c r="M4030">
        <f t="shared" si="311"/>
        <v>39626.80000231415</v>
      </c>
      <c r="N4030">
        <f t="shared" si="312"/>
        <v>41619.69999370724</v>
      </c>
      <c r="O4030">
        <f t="shared" si="313"/>
        <v>48111.700011141598</v>
      </c>
      <c r="P4030">
        <f t="shared" si="314"/>
        <v>59634.450015030801</v>
      </c>
    </row>
    <row r="4031" spans="1:16" x14ac:dyDescent="0.4">
      <c r="A4031" s="1">
        <v>2025</v>
      </c>
      <c r="B4031" s="1">
        <v>1</v>
      </c>
      <c r="C4031" s="1">
        <v>12</v>
      </c>
      <c r="D4031" s="1">
        <v>-1.5</v>
      </c>
      <c r="E4031" s="1">
        <v>-4.6999998092651367</v>
      </c>
      <c r="F4031" s="1">
        <v>-7.9000000953674316</v>
      </c>
      <c r="G4031" s="1">
        <v>-9.5</v>
      </c>
      <c r="H4031">
        <f>IF(D4031&lt;&gt;"",MAX('DDD Model Calculations'!$D$20-'Weather Data'!D4031,0),MAX('DDD Model Calculations'!$D$20-AVERAGE('Weather Data'!D4030,'Weather Data'!D4032),0))</f>
        <v>19.5</v>
      </c>
      <c r="I4031">
        <f>IF(E4031&lt;&gt;"",MAX('DDD Model Calculations'!$D$20-'Weather Data'!E4031,0),MAX('DDD Model Calculations'!$D$20-AVERAGE('Weather Data'!E4030,'Weather Data'!E4032),0))</f>
        <v>22.699999809265137</v>
      </c>
      <c r="J4031">
        <f>IF(F4031&lt;&gt;"",MAX('DDD Model Calculations'!$D$20-'Weather Data'!F4031,0),MAX('DDD Model Calculations'!$D$20-AVERAGE('Weather Data'!F4030,'Weather Data'!F4032),0))</f>
        <v>25.900000095367432</v>
      </c>
      <c r="K4031">
        <f>IF(G4031&lt;&gt;"",MAX('DDD Model Calculations'!$D$20-'Weather Data'!G4031,0),MAX('DDD Model Calculations'!$D$20-AVERAGE('Weather Data'!G4030,'Weather Data'!G4032),0))</f>
        <v>27.5</v>
      </c>
      <c r="L4031" s="2">
        <f t="shared" si="310"/>
        <v>45669</v>
      </c>
      <c r="M4031">
        <f t="shared" si="311"/>
        <v>39646.30000231415</v>
      </c>
      <c r="N4031">
        <f t="shared" si="312"/>
        <v>41642.399993516505</v>
      </c>
      <c r="O4031">
        <f t="shared" si="313"/>
        <v>48137.600011236966</v>
      </c>
      <c r="P4031">
        <f t="shared" si="314"/>
        <v>59661.950015030801</v>
      </c>
    </row>
    <row r="4032" spans="1:16" x14ac:dyDescent="0.4">
      <c r="A4032" s="1">
        <v>2025</v>
      </c>
      <c r="B4032" s="1">
        <v>1</v>
      </c>
      <c r="C4032" s="1">
        <v>13</v>
      </c>
      <c r="D4032" s="1">
        <v>-3.5</v>
      </c>
      <c r="E4032" s="1">
        <v>-4.6999998092651367</v>
      </c>
      <c r="F4032" s="1">
        <v>-2.7999999523162842</v>
      </c>
      <c r="G4032" s="1">
        <v>-14.39999961853027</v>
      </c>
      <c r="H4032">
        <f>IF(D4032&lt;&gt;"",MAX('DDD Model Calculations'!$D$20-'Weather Data'!D4032,0),MAX('DDD Model Calculations'!$D$20-AVERAGE('Weather Data'!D4031,'Weather Data'!D4033),0))</f>
        <v>21.5</v>
      </c>
      <c r="I4032">
        <f>IF(E4032&lt;&gt;"",MAX('DDD Model Calculations'!$D$20-'Weather Data'!E4032,0),MAX('DDD Model Calculations'!$D$20-AVERAGE('Weather Data'!E4031,'Weather Data'!E4033),0))</f>
        <v>22.699999809265137</v>
      </c>
      <c r="J4032">
        <f>IF(F4032&lt;&gt;"",MAX('DDD Model Calculations'!$D$20-'Weather Data'!F4032,0),MAX('DDD Model Calculations'!$D$20-AVERAGE('Weather Data'!F4031,'Weather Data'!F4033),0))</f>
        <v>20.799999952316284</v>
      </c>
      <c r="K4032">
        <f>IF(G4032&lt;&gt;"",MAX('DDD Model Calculations'!$D$20-'Weather Data'!G4032,0),MAX('DDD Model Calculations'!$D$20-AVERAGE('Weather Data'!G4031,'Weather Data'!G4033),0))</f>
        <v>32.399999618530273</v>
      </c>
      <c r="L4032" s="2">
        <f t="shared" si="310"/>
        <v>45670</v>
      </c>
      <c r="M4032">
        <f t="shared" si="311"/>
        <v>39667.80000231415</v>
      </c>
      <c r="N4032">
        <f t="shared" si="312"/>
        <v>41665.09999332577</v>
      </c>
      <c r="O4032">
        <f t="shared" si="313"/>
        <v>48158.400011189282</v>
      </c>
      <c r="P4032">
        <f t="shared" si="314"/>
        <v>59694.350014649332</v>
      </c>
    </row>
    <row r="4033" spans="1:16" x14ac:dyDescent="0.4">
      <c r="A4033" s="1">
        <v>2025</v>
      </c>
      <c r="B4033" s="1">
        <v>1</v>
      </c>
      <c r="C4033" s="1">
        <v>14</v>
      </c>
      <c r="D4033" s="1">
        <v>-7.5</v>
      </c>
      <c r="E4033" s="1">
        <v>-9.6999998092651367</v>
      </c>
      <c r="F4033" s="1">
        <v>-6.6999998092651367</v>
      </c>
      <c r="G4033" s="1">
        <v>-18.10000038146973</v>
      </c>
      <c r="H4033">
        <f>IF(D4033&lt;&gt;"",MAX('DDD Model Calculations'!$D$20-'Weather Data'!D4033,0),MAX('DDD Model Calculations'!$D$20-AVERAGE('Weather Data'!D4032,'Weather Data'!D4034),0))</f>
        <v>25.5</v>
      </c>
      <c r="I4033">
        <f>IF(E4033&lt;&gt;"",MAX('DDD Model Calculations'!$D$20-'Weather Data'!E4033,0),MAX('DDD Model Calculations'!$D$20-AVERAGE('Weather Data'!E4032,'Weather Data'!E4034),0))</f>
        <v>27.699999809265137</v>
      </c>
      <c r="J4033">
        <f>IF(F4033&lt;&gt;"",MAX('DDD Model Calculations'!$D$20-'Weather Data'!F4033,0),MAX('DDD Model Calculations'!$D$20-AVERAGE('Weather Data'!F4032,'Weather Data'!F4034),0))</f>
        <v>24.699999809265137</v>
      </c>
      <c r="K4033">
        <f>IF(G4033&lt;&gt;"",MAX('DDD Model Calculations'!$D$20-'Weather Data'!G4033,0),MAX('DDD Model Calculations'!$D$20-AVERAGE('Weather Data'!G4032,'Weather Data'!G4034),0))</f>
        <v>36.100000381469727</v>
      </c>
      <c r="L4033" s="2">
        <f t="shared" si="310"/>
        <v>45671</v>
      </c>
      <c r="M4033">
        <f t="shared" si="311"/>
        <v>39693.30000231415</v>
      </c>
      <c r="N4033">
        <f t="shared" si="312"/>
        <v>41692.799993135035</v>
      </c>
      <c r="O4033">
        <f t="shared" si="313"/>
        <v>48183.100010998547</v>
      </c>
      <c r="P4033">
        <f t="shared" si="314"/>
        <v>59730.450015030801</v>
      </c>
    </row>
    <row r="4034" spans="1:16" x14ac:dyDescent="0.4">
      <c r="A4034" s="1">
        <v>2025</v>
      </c>
      <c r="B4034" s="1">
        <v>1</v>
      </c>
      <c r="C4034" s="1">
        <v>15</v>
      </c>
      <c r="D4034" s="1">
        <v>-7.5</v>
      </c>
      <c r="E4034" s="1">
        <v>-8.8000001907348633</v>
      </c>
      <c r="F4034" s="1">
        <v>-10.30000019073486</v>
      </c>
      <c r="G4034" s="1">
        <v>-15.39999961853027</v>
      </c>
      <c r="H4034">
        <f>IF(D4034&lt;&gt;"",MAX('DDD Model Calculations'!$D$20-'Weather Data'!D4034,0),MAX('DDD Model Calculations'!$D$20-AVERAGE('Weather Data'!D4033,'Weather Data'!D4035),0))</f>
        <v>25.5</v>
      </c>
      <c r="I4034">
        <f>IF(E4034&lt;&gt;"",MAX('DDD Model Calculations'!$D$20-'Weather Data'!E4034,0),MAX('DDD Model Calculations'!$D$20-AVERAGE('Weather Data'!E4033,'Weather Data'!E4035),0))</f>
        <v>26.800000190734863</v>
      </c>
      <c r="J4034">
        <f>IF(F4034&lt;&gt;"",MAX('DDD Model Calculations'!$D$20-'Weather Data'!F4034,0),MAX('DDD Model Calculations'!$D$20-AVERAGE('Weather Data'!F4033,'Weather Data'!F4035),0))</f>
        <v>28.30000019073486</v>
      </c>
      <c r="K4034">
        <f>IF(G4034&lt;&gt;"",MAX('DDD Model Calculations'!$D$20-'Weather Data'!G4034,0),MAX('DDD Model Calculations'!$D$20-AVERAGE('Weather Data'!G4033,'Weather Data'!G4035),0))</f>
        <v>33.399999618530273</v>
      </c>
      <c r="L4034" s="2">
        <f t="shared" ref="L4034:L4097" si="315">DATE(A4034,B4034,C4034)</f>
        <v>45672</v>
      </c>
      <c r="M4034">
        <f t="shared" si="311"/>
        <v>39718.80000231415</v>
      </c>
      <c r="N4034">
        <f t="shared" si="312"/>
        <v>41719.59999332577</v>
      </c>
      <c r="O4034">
        <f t="shared" si="313"/>
        <v>48211.400011189282</v>
      </c>
      <c r="P4034">
        <f t="shared" si="314"/>
        <v>59763.850014649332</v>
      </c>
    </row>
    <row r="4035" spans="1:16" x14ac:dyDescent="0.4">
      <c r="A4035" s="1">
        <v>2025</v>
      </c>
      <c r="B4035" s="1">
        <v>1</v>
      </c>
      <c r="C4035" s="1">
        <v>16</v>
      </c>
      <c r="D4035" s="1">
        <v>-4.8000001907348633</v>
      </c>
      <c r="E4035" s="1">
        <v>-5.9000000953674316</v>
      </c>
      <c r="F4035" s="1">
        <v>-6.5999999046325684</v>
      </c>
      <c r="G4035" s="1">
        <v>-3.5</v>
      </c>
      <c r="H4035">
        <f>IF(D4035&lt;&gt;"",MAX('DDD Model Calculations'!$D$20-'Weather Data'!D4035,0),MAX('DDD Model Calculations'!$D$20-AVERAGE('Weather Data'!D4034,'Weather Data'!D4036),0))</f>
        <v>22.800000190734863</v>
      </c>
      <c r="I4035">
        <f>IF(E4035&lt;&gt;"",MAX('DDD Model Calculations'!$D$20-'Weather Data'!E4035,0),MAX('DDD Model Calculations'!$D$20-AVERAGE('Weather Data'!E4034,'Weather Data'!E4036),0))</f>
        <v>23.900000095367432</v>
      </c>
      <c r="J4035">
        <f>IF(F4035&lt;&gt;"",MAX('DDD Model Calculations'!$D$20-'Weather Data'!F4035,0),MAX('DDD Model Calculations'!$D$20-AVERAGE('Weather Data'!F4034,'Weather Data'!F4036),0))</f>
        <v>24.599999904632568</v>
      </c>
      <c r="K4035">
        <f>IF(G4035&lt;&gt;"",MAX('DDD Model Calculations'!$D$20-'Weather Data'!G4035,0),MAX('DDD Model Calculations'!$D$20-AVERAGE('Weather Data'!G4034,'Weather Data'!G4036),0))</f>
        <v>21.5</v>
      </c>
      <c r="L4035" s="2">
        <f t="shared" si="315"/>
        <v>45673</v>
      </c>
      <c r="M4035">
        <f t="shared" ref="M4035:M4098" si="316">M4034+H4035</f>
        <v>39741.600002504885</v>
      </c>
      <c r="N4035">
        <f t="shared" ref="N4035:N4098" si="317">N4034+I4035</f>
        <v>41743.499993421137</v>
      </c>
      <c r="O4035">
        <f t="shared" ref="O4035:O4098" si="318">O4034+J4035</f>
        <v>48236.000011093915</v>
      </c>
      <c r="P4035">
        <f t="shared" ref="P4035:P4098" si="319">P4034+K4035</f>
        <v>59785.350014649332</v>
      </c>
    </row>
    <row r="4036" spans="1:16" x14ac:dyDescent="0.4">
      <c r="A4036" s="1">
        <v>2025</v>
      </c>
      <c r="B4036" s="1">
        <v>1</v>
      </c>
      <c r="C4036" s="1">
        <v>17</v>
      </c>
      <c r="D4036" s="1">
        <v>0.10000000149011611</v>
      </c>
      <c r="E4036" s="1">
        <v>-0.5</v>
      </c>
      <c r="F4036" s="1">
        <v>-3.7999999523162842</v>
      </c>
      <c r="G4036" s="1">
        <v>-4</v>
      </c>
      <c r="H4036">
        <f>IF(D4036&lt;&gt;"",MAX('DDD Model Calculations'!$D$20-'Weather Data'!D4036,0),MAX('DDD Model Calculations'!$D$20-AVERAGE('Weather Data'!D4035,'Weather Data'!D4037),0))</f>
        <v>17.899999998509884</v>
      </c>
      <c r="I4036">
        <f>IF(E4036&lt;&gt;"",MAX('DDD Model Calculations'!$D$20-'Weather Data'!E4036,0),MAX('DDD Model Calculations'!$D$20-AVERAGE('Weather Data'!E4035,'Weather Data'!E4037),0))</f>
        <v>18.5</v>
      </c>
      <c r="J4036">
        <f>IF(F4036&lt;&gt;"",MAX('DDD Model Calculations'!$D$20-'Weather Data'!F4036,0),MAX('DDD Model Calculations'!$D$20-AVERAGE('Weather Data'!F4035,'Weather Data'!F4037),0))</f>
        <v>21.799999952316284</v>
      </c>
      <c r="K4036">
        <f>IF(G4036&lt;&gt;"",MAX('DDD Model Calculations'!$D$20-'Weather Data'!G4036,0),MAX('DDD Model Calculations'!$D$20-AVERAGE('Weather Data'!G4035,'Weather Data'!G4037),0))</f>
        <v>22</v>
      </c>
      <c r="L4036" s="2">
        <f t="shared" si="315"/>
        <v>45674</v>
      </c>
      <c r="M4036">
        <f t="shared" si="316"/>
        <v>39759.500002503395</v>
      </c>
      <c r="N4036">
        <f t="shared" si="317"/>
        <v>41761.999993421137</v>
      </c>
      <c r="O4036">
        <f t="shared" si="318"/>
        <v>48257.800011046231</v>
      </c>
      <c r="P4036">
        <f t="shared" si="319"/>
        <v>59807.350014649332</v>
      </c>
    </row>
    <row r="4037" spans="1:16" x14ac:dyDescent="0.4">
      <c r="A4037" s="1">
        <v>2025</v>
      </c>
      <c r="B4037" s="1">
        <v>1</v>
      </c>
      <c r="C4037" s="1">
        <v>18</v>
      </c>
      <c r="D4037" s="1">
        <v>-1.200000047683716</v>
      </c>
      <c r="E4037" s="1">
        <v>-1.299999952316284</v>
      </c>
      <c r="F4037" s="1">
        <v>-3.5</v>
      </c>
      <c r="G4037" s="1">
        <v>-18.29999923706055</v>
      </c>
      <c r="H4037">
        <f>IF(D4037&lt;&gt;"",MAX('DDD Model Calculations'!$D$20-'Weather Data'!D4037,0),MAX('DDD Model Calculations'!$D$20-AVERAGE('Weather Data'!D4036,'Weather Data'!D4038),0))</f>
        <v>19.200000047683716</v>
      </c>
      <c r="I4037">
        <f>IF(E4037&lt;&gt;"",MAX('DDD Model Calculations'!$D$20-'Weather Data'!E4037,0),MAX('DDD Model Calculations'!$D$20-AVERAGE('Weather Data'!E4036,'Weather Data'!E4038),0))</f>
        <v>19.299999952316284</v>
      </c>
      <c r="J4037">
        <f>IF(F4037&lt;&gt;"",MAX('DDD Model Calculations'!$D$20-'Weather Data'!F4037,0),MAX('DDD Model Calculations'!$D$20-AVERAGE('Weather Data'!F4036,'Weather Data'!F4038),0))</f>
        <v>21.5</v>
      </c>
      <c r="K4037">
        <f>IF(G4037&lt;&gt;"",MAX('DDD Model Calculations'!$D$20-'Weather Data'!G4037,0),MAX('DDD Model Calculations'!$D$20-AVERAGE('Weather Data'!G4036,'Weather Data'!G4038),0))</f>
        <v>36.299999237060547</v>
      </c>
      <c r="L4037" s="2">
        <f t="shared" si="315"/>
        <v>45675</v>
      </c>
      <c r="M4037">
        <f t="shared" si="316"/>
        <v>39778.700002551079</v>
      </c>
      <c r="N4037">
        <f t="shared" si="317"/>
        <v>41781.299993373454</v>
      </c>
      <c r="O4037">
        <f t="shared" si="318"/>
        <v>48279.300011046231</v>
      </c>
      <c r="P4037">
        <f t="shared" si="319"/>
        <v>59843.650013886392</v>
      </c>
    </row>
    <row r="4038" spans="1:16" x14ac:dyDescent="0.4">
      <c r="A4038" s="1">
        <v>2025</v>
      </c>
      <c r="B4038" s="1">
        <v>1</v>
      </c>
      <c r="C4038" s="1">
        <v>19</v>
      </c>
      <c r="D4038" s="1">
        <v>-8.5</v>
      </c>
      <c r="E4038" s="1">
        <v>-9</v>
      </c>
      <c r="F4038" s="1">
        <v>-11.89999961853027</v>
      </c>
      <c r="G4038" s="1">
        <v>-26.70000076293945</v>
      </c>
      <c r="H4038">
        <f>IF(D4038&lt;&gt;"",MAX('DDD Model Calculations'!$D$20-'Weather Data'!D4038,0),MAX('DDD Model Calculations'!$D$20-AVERAGE('Weather Data'!D4037,'Weather Data'!D4039),0))</f>
        <v>26.5</v>
      </c>
      <c r="I4038">
        <f>IF(E4038&lt;&gt;"",MAX('DDD Model Calculations'!$D$20-'Weather Data'!E4038,0),MAX('DDD Model Calculations'!$D$20-AVERAGE('Weather Data'!E4037,'Weather Data'!E4039),0))</f>
        <v>27</v>
      </c>
      <c r="J4038">
        <f>IF(F4038&lt;&gt;"",MAX('DDD Model Calculations'!$D$20-'Weather Data'!F4038,0),MAX('DDD Model Calculations'!$D$20-AVERAGE('Weather Data'!F4037,'Weather Data'!F4039),0))</f>
        <v>29.89999961853027</v>
      </c>
      <c r="K4038">
        <f>IF(G4038&lt;&gt;"",MAX('DDD Model Calculations'!$D$20-'Weather Data'!G4038,0),MAX('DDD Model Calculations'!$D$20-AVERAGE('Weather Data'!G4037,'Weather Data'!G4039),0))</f>
        <v>44.700000762939453</v>
      </c>
      <c r="L4038" s="2">
        <f t="shared" si="315"/>
        <v>45676</v>
      </c>
      <c r="M4038">
        <f t="shared" si="316"/>
        <v>39805.200002551079</v>
      </c>
      <c r="N4038">
        <f t="shared" si="317"/>
        <v>41808.299993373454</v>
      </c>
      <c r="O4038">
        <f t="shared" si="318"/>
        <v>48309.200010664761</v>
      </c>
      <c r="P4038">
        <f t="shared" si="319"/>
        <v>59888.350014649332</v>
      </c>
    </row>
    <row r="4039" spans="1:16" x14ac:dyDescent="0.4">
      <c r="A4039" s="1">
        <v>2025</v>
      </c>
      <c r="B4039" s="1">
        <v>1</v>
      </c>
      <c r="C4039" s="1">
        <v>20</v>
      </c>
      <c r="D4039" s="1">
        <v>-12.10000038146973</v>
      </c>
      <c r="E4039" s="1">
        <v>-14.60000038146973</v>
      </c>
      <c r="F4039" s="1">
        <v>-16.89999961853027</v>
      </c>
      <c r="G4039" s="1">
        <v>-28.29999923706055</v>
      </c>
      <c r="H4039">
        <f>IF(D4039&lt;&gt;"",MAX('DDD Model Calculations'!$D$20-'Weather Data'!D4039,0),MAX('DDD Model Calculations'!$D$20-AVERAGE('Weather Data'!D4038,'Weather Data'!D4040),0))</f>
        <v>30.10000038146973</v>
      </c>
      <c r="I4039">
        <f>IF(E4039&lt;&gt;"",MAX('DDD Model Calculations'!$D$20-'Weather Data'!E4039,0),MAX('DDD Model Calculations'!$D$20-AVERAGE('Weather Data'!E4038,'Weather Data'!E4040),0))</f>
        <v>32.600000381469727</v>
      </c>
      <c r="J4039">
        <f>IF(F4039&lt;&gt;"",MAX('DDD Model Calculations'!$D$20-'Weather Data'!F4039,0),MAX('DDD Model Calculations'!$D$20-AVERAGE('Weather Data'!F4038,'Weather Data'!F4040),0))</f>
        <v>34.899999618530273</v>
      </c>
      <c r="K4039">
        <f>IF(G4039&lt;&gt;"",MAX('DDD Model Calculations'!$D$20-'Weather Data'!G4039,0),MAX('DDD Model Calculations'!$D$20-AVERAGE('Weather Data'!G4038,'Weather Data'!G4040),0))</f>
        <v>46.299999237060547</v>
      </c>
      <c r="L4039" s="2">
        <f t="shared" si="315"/>
        <v>45677</v>
      </c>
      <c r="M4039">
        <f t="shared" si="316"/>
        <v>39835.300002932549</v>
      </c>
      <c r="N4039">
        <f t="shared" si="317"/>
        <v>41840.899993754923</v>
      </c>
      <c r="O4039">
        <f t="shared" si="318"/>
        <v>48344.100010283291</v>
      </c>
      <c r="P4039">
        <f t="shared" si="319"/>
        <v>59934.650013886392</v>
      </c>
    </row>
    <row r="4040" spans="1:16" x14ac:dyDescent="0.4">
      <c r="A4040" s="1">
        <v>2025</v>
      </c>
      <c r="B4040" s="1">
        <v>1</v>
      </c>
      <c r="C4040" s="1">
        <v>21</v>
      </c>
      <c r="D4040" s="1">
        <v>-13.89999961853027</v>
      </c>
      <c r="E4040" s="1">
        <v>-16.70000076293945</v>
      </c>
      <c r="F4040" s="1">
        <v>-16.29999923706055</v>
      </c>
      <c r="G4040" s="1">
        <v>-22.29999923706055</v>
      </c>
      <c r="H4040">
        <f>IF(D4040&lt;&gt;"",MAX('DDD Model Calculations'!$D$20-'Weather Data'!D4040,0),MAX('DDD Model Calculations'!$D$20-AVERAGE('Weather Data'!D4039,'Weather Data'!D4041),0))</f>
        <v>31.89999961853027</v>
      </c>
      <c r="I4040">
        <f>IF(E4040&lt;&gt;"",MAX('DDD Model Calculations'!$D$20-'Weather Data'!E4040,0),MAX('DDD Model Calculations'!$D$20-AVERAGE('Weather Data'!E4039,'Weather Data'!E4041),0))</f>
        <v>34.700000762939453</v>
      </c>
      <c r="J4040">
        <f>IF(F4040&lt;&gt;"",MAX('DDD Model Calculations'!$D$20-'Weather Data'!F4040,0),MAX('DDD Model Calculations'!$D$20-AVERAGE('Weather Data'!F4039,'Weather Data'!F4041),0))</f>
        <v>34.299999237060547</v>
      </c>
      <c r="K4040">
        <f>IF(G4040&lt;&gt;"",MAX('DDD Model Calculations'!$D$20-'Weather Data'!G4040,0),MAX('DDD Model Calculations'!$D$20-AVERAGE('Weather Data'!G4039,'Weather Data'!G4041),0))</f>
        <v>40.299999237060547</v>
      </c>
      <c r="L4040" s="2">
        <f t="shared" si="315"/>
        <v>45678</v>
      </c>
      <c r="M4040">
        <f t="shared" si="316"/>
        <v>39867.200002551079</v>
      </c>
      <c r="N4040">
        <f t="shared" si="317"/>
        <v>41875.599994517863</v>
      </c>
      <c r="O4040">
        <f t="shared" si="318"/>
        <v>48378.400009520352</v>
      </c>
      <c r="P4040">
        <f t="shared" si="319"/>
        <v>59974.950013123453</v>
      </c>
    </row>
    <row r="4041" spans="1:16" x14ac:dyDescent="0.4">
      <c r="A4041" s="1">
        <v>2025</v>
      </c>
      <c r="B4041" s="1">
        <v>1</v>
      </c>
      <c r="C4041" s="1">
        <v>22</v>
      </c>
      <c r="D4041" s="1">
        <v>-14</v>
      </c>
      <c r="E4041" s="1">
        <v>-15.5</v>
      </c>
      <c r="F4041" s="1">
        <v>-15.5</v>
      </c>
      <c r="G4041" s="1">
        <v>-15.39999961853027</v>
      </c>
      <c r="H4041">
        <f>IF(D4041&lt;&gt;"",MAX('DDD Model Calculations'!$D$20-'Weather Data'!D4041,0),MAX('DDD Model Calculations'!$D$20-AVERAGE('Weather Data'!D4040,'Weather Data'!D4042),0))</f>
        <v>32</v>
      </c>
      <c r="I4041">
        <f>IF(E4041&lt;&gt;"",MAX('DDD Model Calculations'!$D$20-'Weather Data'!E4041,0),MAX('DDD Model Calculations'!$D$20-AVERAGE('Weather Data'!E4040,'Weather Data'!E4042),0))</f>
        <v>33.5</v>
      </c>
      <c r="J4041">
        <f>IF(F4041&lt;&gt;"",MAX('DDD Model Calculations'!$D$20-'Weather Data'!F4041,0),MAX('DDD Model Calculations'!$D$20-AVERAGE('Weather Data'!F4040,'Weather Data'!F4042),0))</f>
        <v>33.5</v>
      </c>
      <c r="K4041">
        <f>IF(G4041&lt;&gt;"",MAX('DDD Model Calculations'!$D$20-'Weather Data'!G4041,0),MAX('DDD Model Calculations'!$D$20-AVERAGE('Weather Data'!G4040,'Weather Data'!G4042),0))</f>
        <v>33.399999618530273</v>
      </c>
      <c r="L4041" s="2">
        <f t="shared" si="315"/>
        <v>45679</v>
      </c>
      <c r="M4041">
        <f t="shared" si="316"/>
        <v>39899.200002551079</v>
      </c>
      <c r="N4041">
        <f t="shared" si="317"/>
        <v>41909.099994517863</v>
      </c>
      <c r="O4041">
        <f t="shared" si="318"/>
        <v>48411.900009520352</v>
      </c>
      <c r="P4041">
        <f t="shared" si="319"/>
        <v>60008.350012741983</v>
      </c>
    </row>
    <row r="4042" spans="1:16" x14ac:dyDescent="0.4">
      <c r="A4042" s="1">
        <v>2025</v>
      </c>
      <c r="B4042" s="1">
        <v>1</v>
      </c>
      <c r="C4042" s="1">
        <v>23</v>
      </c>
      <c r="D4042" s="1">
        <v>-6.6999998092651367</v>
      </c>
      <c r="E4042" s="1">
        <v>-8.3999996185302734</v>
      </c>
      <c r="F4042" s="1">
        <v>-9</v>
      </c>
      <c r="G4042" s="1">
        <v>-20.20000076293945</v>
      </c>
      <c r="H4042">
        <f>IF(D4042&lt;&gt;"",MAX('DDD Model Calculations'!$D$20-'Weather Data'!D4042,0),MAX('DDD Model Calculations'!$D$20-AVERAGE('Weather Data'!D4041,'Weather Data'!D4043),0))</f>
        <v>24.699999809265137</v>
      </c>
      <c r="I4042">
        <f>IF(E4042&lt;&gt;"",MAX('DDD Model Calculations'!$D$20-'Weather Data'!E4042,0),MAX('DDD Model Calculations'!$D$20-AVERAGE('Weather Data'!E4041,'Weather Data'!E4043),0))</f>
        <v>26.399999618530273</v>
      </c>
      <c r="J4042">
        <f>IF(F4042&lt;&gt;"",MAX('DDD Model Calculations'!$D$20-'Weather Data'!F4042,0),MAX('DDD Model Calculations'!$D$20-AVERAGE('Weather Data'!F4041,'Weather Data'!F4043),0))</f>
        <v>27</v>
      </c>
      <c r="K4042">
        <f>IF(G4042&lt;&gt;"",MAX('DDD Model Calculations'!$D$20-'Weather Data'!G4042,0),MAX('DDD Model Calculations'!$D$20-AVERAGE('Weather Data'!G4041,'Weather Data'!G4043),0))</f>
        <v>38.200000762939453</v>
      </c>
      <c r="L4042" s="2">
        <f t="shared" si="315"/>
        <v>45680</v>
      </c>
      <c r="M4042">
        <f t="shared" si="316"/>
        <v>39923.900002360344</v>
      </c>
      <c r="N4042">
        <f t="shared" si="317"/>
        <v>41935.499994136393</v>
      </c>
      <c r="O4042">
        <f t="shared" si="318"/>
        <v>48438.900009520352</v>
      </c>
      <c r="P4042">
        <f t="shared" si="319"/>
        <v>60046.550013504922</v>
      </c>
    </row>
    <row r="4043" spans="1:16" x14ac:dyDescent="0.4">
      <c r="A4043" s="1">
        <v>2025</v>
      </c>
      <c r="B4043" s="1">
        <v>1</v>
      </c>
      <c r="C4043" s="1">
        <v>24</v>
      </c>
      <c r="D4043" s="1">
        <v>-6.9000000953674316</v>
      </c>
      <c r="E4043" s="1">
        <v>-11.10000038146973</v>
      </c>
      <c r="F4043" s="1">
        <v>-16.20000076293945</v>
      </c>
      <c r="G4043" s="1">
        <v>-19.29999923706055</v>
      </c>
      <c r="H4043">
        <f>IF(D4043&lt;&gt;"",MAX('DDD Model Calculations'!$D$20-'Weather Data'!D4043,0),MAX('DDD Model Calculations'!$D$20-AVERAGE('Weather Data'!D4042,'Weather Data'!D4044),0))</f>
        <v>24.900000095367432</v>
      </c>
      <c r="I4043">
        <f>IF(E4043&lt;&gt;"",MAX('DDD Model Calculations'!$D$20-'Weather Data'!E4043,0),MAX('DDD Model Calculations'!$D$20-AVERAGE('Weather Data'!E4042,'Weather Data'!E4044),0))</f>
        <v>29.10000038146973</v>
      </c>
      <c r="J4043">
        <f>IF(F4043&lt;&gt;"",MAX('DDD Model Calculations'!$D$20-'Weather Data'!F4043,0),MAX('DDD Model Calculations'!$D$20-AVERAGE('Weather Data'!F4042,'Weather Data'!F4044),0))</f>
        <v>34.200000762939453</v>
      </c>
      <c r="K4043">
        <f>IF(G4043&lt;&gt;"",MAX('DDD Model Calculations'!$D$20-'Weather Data'!G4043,0),MAX('DDD Model Calculations'!$D$20-AVERAGE('Weather Data'!G4042,'Weather Data'!G4044),0))</f>
        <v>37.299999237060547</v>
      </c>
      <c r="L4043" s="2">
        <f t="shared" si="315"/>
        <v>45681</v>
      </c>
      <c r="M4043">
        <f t="shared" si="316"/>
        <v>39948.800002455711</v>
      </c>
      <c r="N4043">
        <f t="shared" si="317"/>
        <v>41964.599994517863</v>
      </c>
      <c r="O4043">
        <f t="shared" si="318"/>
        <v>48473.100010283291</v>
      </c>
      <c r="P4043">
        <f t="shared" si="319"/>
        <v>60083.850012741983</v>
      </c>
    </row>
    <row r="4044" spans="1:16" x14ac:dyDescent="0.4">
      <c r="A4044" s="1">
        <v>2025</v>
      </c>
      <c r="B4044" s="1">
        <v>1</v>
      </c>
      <c r="C4044" s="1">
        <v>25</v>
      </c>
      <c r="D4044" s="1">
        <v>-5.0999999046325684</v>
      </c>
      <c r="E4044" s="1">
        <v>-7.5</v>
      </c>
      <c r="F4044" s="1">
        <v>-11.89999961853027</v>
      </c>
      <c r="G4044" s="1">
        <v>-7.8000001907348633</v>
      </c>
      <c r="H4044">
        <f>IF(D4044&lt;&gt;"",MAX('DDD Model Calculations'!$D$20-'Weather Data'!D4044,0),MAX('DDD Model Calculations'!$D$20-AVERAGE('Weather Data'!D4043,'Weather Data'!D4045),0))</f>
        <v>23.099999904632568</v>
      </c>
      <c r="I4044">
        <f>IF(E4044&lt;&gt;"",MAX('DDD Model Calculations'!$D$20-'Weather Data'!E4044,0),MAX('DDD Model Calculations'!$D$20-AVERAGE('Weather Data'!E4043,'Weather Data'!E4045),0))</f>
        <v>25.5</v>
      </c>
      <c r="J4044">
        <f>IF(F4044&lt;&gt;"",MAX('DDD Model Calculations'!$D$20-'Weather Data'!F4044,0),MAX('DDD Model Calculations'!$D$20-AVERAGE('Weather Data'!F4043,'Weather Data'!F4045),0))</f>
        <v>29.89999961853027</v>
      </c>
      <c r="K4044">
        <f>IF(G4044&lt;&gt;"",MAX('DDD Model Calculations'!$D$20-'Weather Data'!G4044,0),MAX('DDD Model Calculations'!$D$20-AVERAGE('Weather Data'!G4043,'Weather Data'!G4045),0))</f>
        <v>25.800000190734863</v>
      </c>
      <c r="L4044" s="2">
        <f t="shared" si="315"/>
        <v>45682</v>
      </c>
      <c r="M4044">
        <f t="shared" si="316"/>
        <v>39971.900002360344</v>
      </c>
      <c r="N4044">
        <f t="shared" si="317"/>
        <v>41990.099994517863</v>
      </c>
      <c r="O4044">
        <f t="shared" si="318"/>
        <v>48503.000009901822</v>
      </c>
      <c r="P4044">
        <f t="shared" si="319"/>
        <v>60109.650012932718</v>
      </c>
    </row>
    <row r="4045" spans="1:16" x14ac:dyDescent="0.4">
      <c r="A4045" s="1">
        <v>2025</v>
      </c>
      <c r="B4045" s="1">
        <v>1</v>
      </c>
      <c r="C4045" s="1">
        <v>26</v>
      </c>
      <c r="D4045" s="1">
        <v>-3</v>
      </c>
      <c r="E4045" s="1">
        <v>-3.7999999523162842</v>
      </c>
      <c r="F4045" s="1">
        <v>-4.6999998092651367</v>
      </c>
      <c r="G4045" s="1">
        <v>-8.1999998092651367</v>
      </c>
      <c r="H4045">
        <f>IF(D4045&lt;&gt;"",MAX('DDD Model Calculations'!$D$20-'Weather Data'!D4045,0),MAX('DDD Model Calculations'!$D$20-AVERAGE('Weather Data'!D4044,'Weather Data'!D4046),0))</f>
        <v>21</v>
      </c>
      <c r="I4045">
        <f>IF(E4045&lt;&gt;"",MAX('DDD Model Calculations'!$D$20-'Weather Data'!E4045,0),MAX('DDD Model Calculations'!$D$20-AVERAGE('Weather Data'!E4044,'Weather Data'!E4046),0))</f>
        <v>21.799999952316284</v>
      </c>
      <c r="J4045">
        <f>IF(F4045&lt;&gt;"",MAX('DDD Model Calculations'!$D$20-'Weather Data'!F4045,0),MAX('DDD Model Calculations'!$D$20-AVERAGE('Weather Data'!F4044,'Weather Data'!F4046),0))</f>
        <v>22.699999809265137</v>
      </c>
      <c r="K4045">
        <f>IF(G4045&lt;&gt;"",MAX('DDD Model Calculations'!$D$20-'Weather Data'!G4045,0),MAX('DDD Model Calculations'!$D$20-AVERAGE('Weather Data'!G4044,'Weather Data'!G4046),0))</f>
        <v>26.199999809265137</v>
      </c>
      <c r="L4045" s="2">
        <f t="shared" si="315"/>
        <v>45683</v>
      </c>
      <c r="M4045">
        <f t="shared" si="316"/>
        <v>39992.900002360344</v>
      </c>
      <c r="N4045">
        <f t="shared" si="317"/>
        <v>42011.899994470179</v>
      </c>
      <c r="O4045">
        <f t="shared" si="318"/>
        <v>48525.700009711087</v>
      </c>
      <c r="P4045">
        <f t="shared" si="319"/>
        <v>60135.850012741983</v>
      </c>
    </row>
    <row r="4046" spans="1:16" x14ac:dyDescent="0.4">
      <c r="A4046" s="1">
        <v>2025</v>
      </c>
      <c r="B4046" s="1">
        <v>1</v>
      </c>
      <c r="C4046" s="1">
        <v>27</v>
      </c>
      <c r="D4046" s="1">
        <v>-2.5999999046325679</v>
      </c>
      <c r="E4046" s="1">
        <v>-4</v>
      </c>
      <c r="F4046" s="1">
        <v>-2.5999999046325679</v>
      </c>
      <c r="G4046" s="1">
        <v>-10.30000019073486</v>
      </c>
      <c r="H4046">
        <f>IF(D4046&lt;&gt;"",MAX('DDD Model Calculations'!$D$20-'Weather Data'!D4046,0),MAX('DDD Model Calculations'!$D$20-AVERAGE('Weather Data'!D4045,'Weather Data'!D4047),0))</f>
        <v>20.599999904632568</v>
      </c>
      <c r="I4046">
        <f>IF(E4046&lt;&gt;"",MAX('DDD Model Calculations'!$D$20-'Weather Data'!E4046,0),MAX('DDD Model Calculations'!$D$20-AVERAGE('Weather Data'!E4045,'Weather Data'!E4047),0))</f>
        <v>22</v>
      </c>
      <c r="J4046">
        <f>IF(F4046&lt;&gt;"",MAX('DDD Model Calculations'!$D$20-'Weather Data'!F4046,0),MAX('DDD Model Calculations'!$D$20-AVERAGE('Weather Data'!F4045,'Weather Data'!F4047),0))</f>
        <v>20.599999904632568</v>
      </c>
      <c r="K4046">
        <f>IF(G4046&lt;&gt;"",MAX('DDD Model Calculations'!$D$20-'Weather Data'!G4046,0),MAX('DDD Model Calculations'!$D$20-AVERAGE('Weather Data'!G4045,'Weather Data'!G4047),0))</f>
        <v>28.30000019073486</v>
      </c>
      <c r="L4046" s="2">
        <f t="shared" si="315"/>
        <v>45684</v>
      </c>
      <c r="M4046">
        <f t="shared" si="316"/>
        <v>40013.500002264977</v>
      </c>
      <c r="N4046">
        <f t="shared" si="317"/>
        <v>42033.899994470179</v>
      </c>
      <c r="O4046">
        <f t="shared" si="318"/>
        <v>48546.300009615719</v>
      </c>
      <c r="P4046">
        <f t="shared" si="319"/>
        <v>60164.150012932718</v>
      </c>
    </row>
    <row r="4047" spans="1:16" x14ac:dyDescent="0.4">
      <c r="A4047" s="1">
        <v>2025</v>
      </c>
      <c r="B4047" s="1">
        <v>1</v>
      </c>
      <c r="C4047" s="1">
        <v>28</v>
      </c>
      <c r="D4047" s="1">
        <v>-4.6999998092651367</v>
      </c>
      <c r="E4047" s="1">
        <v>-2.2000000476837158</v>
      </c>
      <c r="F4047" s="1">
        <v>-10.5</v>
      </c>
      <c r="G4047" s="1">
        <v>-13.39999961853027</v>
      </c>
      <c r="H4047">
        <f>IF(D4047&lt;&gt;"",MAX('DDD Model Calculations'!$D$20-'Weather Data'!D4047,0),MAX('DDD Model Calculations'!$D$20-AVERAGE('Weather Data'!D4046,'Weather Data'!D4048),0))</f>
        <v>22.699999809265137</v>
      </c>
      <c r="I4047">
        <f>IF(E4047&lt;&gt;"",MAX('DDD Model Calculations'!$D$20-'Weather Data'!E4047,0),MAX('DDD Model Calculations'!$D$20-AVERAGE('Weather Data'!E4046,'Weather Data'!E4048),0))</f>
        <v>20.200000047683716</v>
      </c>
      <c r="J4047">
        <f>IF(F4047&lt;&gt;"",MAX('DDD Model Calculations'!$D$20-'Weather Data'!F4047,0),MAX('DDD Model Calculations'!$D$20-AVERAGE('Weather Data'!F4046,'Weather Data'!F4048),0))</f>
        <v>28.5</v>
      </c>
      <c r="K4047">
        <f>IF(G4047&lt;&gt;"",MAX('DDD Model Calculations'!$D$20-'Weather Data'!G4047,0),MAX('DDD Model Calculations'!$D$20-AVERAGE('Weather Data'!G4046,'Weather Data'!G4048),0))</f>
        <v>31.39999961853027</v>
      </c>
      <c r="L4047" s="2">
        <f t="shared" si="315"/>
        <v>45685</v>
      </c>
      <c r="M4047">
        <f t="shared" si="316"/>
        <v>40036.200002074242</v>
      </c>
      <c r="N4047">
        <f t="shared" si="317"/>
        <v>42054.099994517863</v>
      </c>
      <c r="O4047">
        <f t="shared" si="318"/>
        <v>48574.800009615719</v>
      </c>
      <c r="P4047">
        <f t="shared" si="319"/>
        <v>60195.550012551248</v>
      </c>
    </row>
    <row r="4048" spans="1:16" x14ac:dyDescent="0.4">
      <c r="A4048" s="1">
        <v>2025</v>
      </c>
      <c r="B4048" s="1">
        <v>1</v>
      </c>
      <c r="C4048" s="1">
        <v>29</v>
      </c>
      <c r="D4048" s="1">
        <v>-3.2999999523162842</v>
      </c>
      <c r="E4048" s="1">
        <v>-3.7000000476837158</v>
      </c>
      <c r="F4048" s="1">
        <v>-13.10000038146973</v>
      </c>
      <c r="G4048" s="1">
        <v>-12.10000038146973</v>
      </c>
      <c r="H4048">
        <f>IF(D4048&lt;&gt;"",MAX('DDD Model Calculations'!$D$20-'Weather Data'!D4048,0),MAX('DDD Model Calculations'!$D$20-AVERAGE('Weather Data'!D4047,'Weather Data'!D4049),0))</f>
        <v>21.299999952316284</v>
      </c>
      <c r="I4048">
        <f>IF(E4048&lt;&gt;"",MAX('DDD Model Calculations'!$D$20-'Weather Data'!E4048,0),MAX('DDD Model Calculations'!$D$20-AVERAGE('Weather Data'!E4047,'Weather Data'!E4049),0))</f>
        <v>21.700000047683716</v>
      </c>
      <c r="J4048">
        <f>IF(F4048&lt;&gt;"",MAX('DDD Model Calculations'!$D$20-'Weather Data'!F4048,0),MAX('DDD Model Calculations'!$D$20-AVERAGE('Weather Data'!F4047,'Weather Data'!F4049),0))</f>
        <v>31.10000038146973</v>
      </c>
      <c r="K4048">
        <f>IF(G4048&lt;&gt;"",MAX('DDD Model Calculations'!$D$20-'Weather Data'!G4048,0),MAX('DDD Model Calculations'!$D$20-AVERAGE('Weather Data'!G4047,'Weather Data'!G4049),0))</f>
        <v>30.10000038146973</v>
      </c>
      <c r="L4048" s="2">
        <f t="shared" si="315"/>
        <v>45686</v>
      </c>
      <c r="M4048">
        <f t="shared" si="316"/>
        <v>40057.500002026558</v>
      </c>
      <c r="N4048">
        <f t="shared" si="317"/>
        <v>42075.799994565547</v>
      </c>
      <c r="O4048">
        <f t="shared" si="318"/>
        <v>48605.900009997189</v>
      </c>
      <c r="P4048">
        <f t="shared" si="319"/>
        <v>60225.650012932718</v>
      </c>
    </row>
    <row r="4049" spans="1:16" x14ac:dyDescent="0.4">
      <c r="A4049" s="1">
        <v>2025</v>
      </c>
      <c r="B4049" s="1">
        <v>1</v>
      </c>
      <c r="C4049" s="1">
        <v>30</v>
      </c>
      <c r="D4049" s="1">
        <v>-4.6999998092651367</v>
      </c>
      <c r="E4049" s="1">
        <v>-4.5999999046325684</v>
      </c>
      <c r="F4049" s="1">
        <v>-16.89999961853027</v>
      </c>
      <c r="G4049" s="1">
        <v>-5.4000000953674316</v>
      </c>
      <c r="H4049">
        <f>IF(D4049&lt;&gt;"",MAX('DDD Model Calculations'!$D$20-'Weather Data'!D4049,0),MAX('DDD Model Calculations'!$D$20-AVERAGE('Weather Data'!D4048,'Weather Data'!D4050),0))</f>
        <v>22.699999809265137</v>
      </c>
      <c r="I4049">
        <f>IF(E4049&lt;&gt;"",MAX('DDD Model Calculations'!$D$20-'Weather Data'!E4049,0),MAX('DDD Model Calculations'!$D$20-AVERAGE('Weather Data'!E4048,'Weather Data'!E4050),0))</f>
        <v>22.599999904632568</v>
      </c>
      <c r="J4049">
        <f>IF(F4049&lt;&gt;"",MAX('DDD Model Calculations'!$D$20-'Weather Data'!F4049,0),MAX('DDD Model Calculations'!$D$20-AVERAGE('Weather Data'!F4048,'Weather Data'!F4050),0))</f>
        <v>34.899999618530273</v>
      </c>
      <c r="K4049">
        <f>IF(G4049&lt;&gt;"",MAX('DDD Model Calculations'!$D$20-'Weather Data'!G4049,0),MAX('DDD Model Calculations'!$D$20-AVERAGE('Weather Data'!G4048,'Weather Data'!G4050),0))</f>
        <v>23.400000095367432</v>
      </c>
      <c r="L4049" s="2">
        <f t="shared" si="315"/>
        <v>45687</v>
      </c>
      <c r="M4049">
        <f t="shared" si="316"/>
        <v>40080.200001835823</v>
      </c>
      <c r="N4049">
        <f t="shared" si="317"/>
        <v>42098.399994470179</v>
      </c>
      <c r="O4049">
        <f t="shared" si="318"/>
        <v>48640.800009615719</v>
      </c>
      <c r="P4049">
        <f t="shared" si="319"/>
        <v>60249.050013028085</v>
      </c>
    </row>
    <row r="4050" spans="1:16" x14ac:dyDescent="0.4">
      <c r="A4050" s="1">
        <v>2025</v>
      </c>
      <c r="B4050" s="1">
        <v>1</v>
      </c>
      <c r="C4050" s="1">
        <v>31</v>
      </c>
      <c r="D4050" s="1">
        <v>-4.3000001907348633</v>
      </c>
      <c r="E4050" s="1">
        <v>-2.5999999046325679</v>
      </c>
      <c r="F4050" s="1">
        <v>-8.3999996185302734</v>
      </c>
      <c r="G4050" s="1">
        <v>-15.5</v>
      </c>
      <c r="H4050">
        <f>IF(D4050&lt;&gt;"",MAX('DDD Model Calculations'!$D$20-'Weather Data'!D4050,0),MAX('DDD Model Calculations'!$D$20-AVERAGE('Weather Data'!D4049,'Weather Data'!D4051),0))</f>
        <v>22.300000190734863</v>
      </c>
      <c r="I4050">
        <f>IF(E4050&lt;&gt;"",MAX('DDD Model Calculations'!$D$20-'Weather Data'!E4050,0),MAX('DDD Model Calculations'!$D$20-AVERAGE('Weather Data'!E4049,'Weather Data'!E4051),0))</f>
        <v>20.599999904632568</v>
      </c>
      <c r="J4050">
        <f>IF(F4050&lt;&gt;"",MAX('DDD Model Calculations'!$D$20-'Weather Data'!F4050,0),MAX('DDD Model Calculations'!$D$20-AVERAGE('Weather Data'!F4049,'Weather Data'!F4051),0))</f>
        <v>26.399999618530273</v>
      </c>
      <c r="K4050">
        <f>IF(G4050&lt;&gt;"",MAX('DDD Model Calculations'!$D$20-'Weather Data'!G4050,0),MAX('DDD Model Calculations'!$D$20-AVERAGE('Weather Data'!G4049,'Weather Data'!G4051),0))</f>
        <v>33.5</v>
      </c>
      <c r="L4050" s="2">
        <f t="shared" si="315"/>
        <v>45688</v>
      </c>
      <c r="M4050">
        <f t="shared" si="316"/>
        <v>40102.500002026558</v>
      </c>
      <c r="N4050">
        <f t="shared" si="317"/>
        <v>42118.999994374812</v>
      </c>
      <c r="O4050">
        <f t="shared" si="318"/>
        <v>48667.20000923425</v>
      </c>
      <c r="P4050">
        <f t="shared" si="319"/>
        <v>60282.550013028085</v>
      </c>
    </row>
    <row r="4051" spans="1:16" x14ac:dyDescent="0.4">
      <c r="A4051" s="1">
        <v>2025</v>
      </c>
      <c r="B4051" s="1">
        <v>2</v>
      </c>
      <c r="C4051" s="1">
        <v>1</v>
      </c>
      <c r="D4051" s="1">
        <v>-11.30000019073486</v>
      </c>
      <c r="E4051" s="1">
        <v>-11.80000019073486</v>
      </c>
      <c r="F4051" s="1">
        <v>-17.60000038146973</v>
      </c>
      <c r="G4051" s="1">
        <v>-16.89999961853027</v>
      </c>
      <c r="H4051">
        <f>IF(D4051&lt;&gt;"",MAX('DDD Model Calculations'!$D$20-'Weather Data'!D4051,0),MAX('DDD Model Calculations'!$D$20-AVERAGE('Weather Data'!D4050,'Weather Data'!D4052),0))</f>
        <v>29.30000019073486</v>
      </c>
      <c r="I4051">
        <f>IF(E4051&lt;&gt;"",MAX('DDD Model Calculations'!$D$20-'Weather Data'!E4051,0),MAX('DDD Model Calculations'!$D$20-AVERAGE('Weather Data'!E4050,'Weather Data'!E4052),0))</f>
        <v>29.80000019073486</v>
      </c>
      <c r="J4051">
        <f>IF(F4051&lt;&gt;"",MAX('DDD Model Calculations'!$D$20-'Weather Data'!F4051,0),MAX('DDD Model Calculations'!$D$20-AVERAGE('Weather Data'!F4050,'Weather Data'!F4052),0))</f>
        <v>35.600000381469727</v>
      </c>
      <c r="K4051">
        <f>IF(G4051&lt;&gt;"",MAX('DDD Model Calculations'!$D$20-'Weather Data'!G4051,0),MAX('DDD Model Calculations'!$D$20-AVERAGE('Weather Data'!G4050,'Weather Data'!G4052),0))</f>
        <v>34.899999618530273</v>
      </c>
      <c r="L4051" s="2">
        <f t="shared" si="315"/>
        <v>45689</v>
      </c>
      <c r="M4051">
        <f t="shared" si="316"/>
        <v>40131.800002217293</v>
      </c>
      <c r="N4051">
        <f t="shared" si="317"/>
        <v>42148.799994565547</v>
      </c>
      <c r="O4051">
        <f t="shared" si="318"/>
        <v>48702.800009615719</v>
      </c>
      <c r="P4051">
        <f t="shared" si="319"/>
        <v>60317.450012646616</v>
      </c>
    </row>
    <row r="4052" spans="1:16" x14ac:dyDescent="0.4">
      <c r="A4052" s="1">
        <v>2025</v>
      </c>
      <c r="B4052" s="1">
        <v>2</v>
      </c>
      <c r="C4052" s="1">
        <v>2</v>
      </c>
      <c r="D4052" s="1">
        <v>-7.8000001907348633</v>
      </c>
      <c r="E4052" s="1">
        <v>-6.8000001907348633</v>
      </c>
      <c r="F4052" s="1">
        <v>-18.5</v>
      </c>
      <c r="G4052" s="1">
        <v>-5.5999999046325684</v>
      </c>
      <c r="H4052">
        <f>IF(D4052&lt;&gt;"",MAX('DDD Model Calculations'!$D$20-'Weather Data'!D4052,0),MAX('DDD Model Calculations'!$D$20-AVERAGE('Weather Data'!D4051,'Weather Data'!D4053),0))</f>
        <v>25.800000190734863</v>
      </c>
      <c r="I4052">
        <f>IF(E4052&lt;&gt;"",MAX('DDD Model Calculations'!$D$20-'Weather Data'!E4052,0),MAX('DDD Model Calculations'!$D$20-AVERAGE('Weather Data'!E4051,'Weather Data'!E4053),0))</f>
        <v>24.800000190734863</v>
      </c>
      <c r="J4052">
        <f>IF(F4052&lt;&gt;"",MAX('DDD Model Calculations'!$D$20-'Weather Data'!F4052,0),MAX('DDD Model Calculations'!$D$20-AVERAGE('Weather Data'!F4051,'Weather Data'!F4053),0))</f>
        <v>36.5</v>
      </c>
      <c r="K4052">
        <f>IF(G4052&lt;&gt;"",MAX('DDD Model Calculations'!$D$20-'Weather Data'!G4052,0),MAX('DDD Model Calculations'!$D$20-AVERAGE('Weather Data'!G4051,'Weather Data'!G4053),0))</f>
        <v>23.599999904632568</v>
      </c>
      <c r="L4052" s="2">
        <f t="shared" si="315"/>
        <v>45690</v>
      </c>
      <c r="M4052">
        <f t="shared" si="316"/>
        <v>40157.600002408028</v>
      </c>
      <c r="N4052">
        <f t="shared" si="317"/>
        <v>42173.599994756281</v>
      </c>
      <c r="O4052">
        <f t="shared" si="318"/>
        <v>48739.300009615719</v>
      </c>
      <c r="P4052">
        <f t="shared" si="319"/>
        <v>60341.050012551248</v>
      </c>
    </row>
    <row r="4053" spans="1:16" x14ac:dyDescent="0.4">
      <c r="A4053" s="1">
        <v>2025</v>
      </c>
      <c r="B4053" s="1">
        <v>2</v>
      </c>
      <c r="C4053" s="1">
        <v>3</v>
      </c>
      <c r="D4053" s="1">
        <v>-1.299999952316284</v>
      </c>
      <c r="E4053" s="1">
        <v>-0.20000000298023221</v>
      </c>
      <c r="F4053" s="1">
        <v>-7</v>
      </c>
      <c r="G4053" s="1">
        <v>-13.39999961853027</v>
      </c>
      <c r="H4053">
        <f>IF(D4053&lt;&gt;"",MAX('DDD Model Calculations'!$D$20-'Weather Data'!D4053,0),MAX('DDD Model Calculations'!$D$20-AVERAGE('Weather Data'!D4052,'Weather Data'!D4054),0))</f>
        <v>19.299999952316284</v>
      </c>
      <c r="I4053">
        <f>IF(E4053&lt;&gt;"",MAX('DDD Model Calculations'!$D$20-'Weather Data'!E4053,0),MAX('DDD Model Calculations'!$D$20-AVERAGE('Weather Data'!E4052,'Weather Data'!E4054),0))</f>
        <v>18.200000002980232</v>
      </c>
      <c r="J4053">
        <f>IF(F4053&lt;&gt;"",MAX('DDD Model Calculations'!$D$20-'Weather Data'!F4053,0),MAX('DDD Model Calculations'!$D$20-AVERAGE('Weather Data'!F4052,'Weather Data'!F4054),0))</f>
        <v>25</v>
      </c>
      <c r="K4053">
        <f>IF(G4053&lt;&gt;"",MAX('DDD Model Calculations'!$D$20-'Weather Data'!G4053,0),MAX('DDD Model Calculations'!$D$20-AVERAGE('Weather Data'!G4052,'Weather Data'!G4054),0))</f>
        <v>31.39999961853027</v>
      </c>
      <c r="L4053" s="2">
        <f t="shared" si="315"/>
        <v>45691</v>
      </c>
      <c r="M4053">
        <f t="shared" si="316"/>
        <v>40176.900002360344</v>
      </c>
      <c r="N4053">
        <f t="shared" si="317"/>
        <v>42191.799994759262</v>
      </c>
      <c r="O4053">
        <f t="shared" si="318"/>
        <v>48764.300009615719</v>
      </c>
      <c r="P4053">
        <f t="shared" si="319"/>
        <v>60372.450012169778</v>
      </c>
    </row>
    <row r="4054" spans="1:16" x14ac:dyDescent="0.4">
      <c r="A4054" s="1">
        <v>2025</v>
      </c>
      <c r="B4054" s="1">
        <v>2</v>
      </c>
      <c r="C4054" s="1">
        <v>4</v>
      </c>
      <c r="D4054" s="1">
        <v>-5.5</v>
      </c>
      <c r="E4054" s="1">
        <v>-4.5999999046325684</v>
      </c>
      <c r="F4054" s="1">
        <v>-11.39999961853027</v>
      </c>
      <c r="G4054" s="1">
        <v>-16.89999961853027</v>
      </c>
      <c r="H4054">
        <f>IF(D4054&lt;&gt;"",MAX('DDD Model Calculations'!$D$20-'Weather Data'!D4054,0),MAX('DDD Model Calculations'!$D$20-AVERAGE('Weather Data'!D4053,'Weather Data'!D4055),0))</f>
        <v>23.5</v>
      </c>
      <c r="I4054">
        <f>IF(E4054&lt;&gt;"",MAX('DDD Model Calculations'!$D$20-'Weather Data'!E4054,0),MAX('DDD Model Calculations'!$D$20-AVERAGE('Weather Data'!E4053,'Weather Data'!E4055),0))</f>
        <v>22.599999904632568</v>
      </c>
      <c r="J4054">
        <f>IF(F4054&lt;&gt;"",MAX('DDD Model Calculations'!$D$20-'Weather Data'!F4054,0),MAX('DDD Model Calculations'!$D$20-AVERAGE('Weather Data'!F4053,'Weather Data'!F4055),0))</f>
        <v>29.39999961853027</v>
      </c>
      <c r="K4054">
        <f>IF(G4054&lt;&gt;"",MAX('DDD Model Calculations'!$D$20-'Weather Data'!G4054,0),MAX('DDD Model Calculations'!$D$20-AVERAGE('Weather Data'!G4053,'Weather Data'!G4055),0))</f>
        <v>34.899999618530273</v>
      </c>
      <c r="L4054" s="2">
        <f t="shared" si="315"/>
        <v>45692</v>
      </c>
      <c r="M4054">
        <f t="shared" si="316"/>
        <v>40200.400002360344</v>
      </c>
      <c r="N4054">
        <f t="shared" si="317"/>
        <v>42214.399994663894</v>
      </c>
      <c r="O4054">
        <f t="shared" si="318"/>
        <v>48793.70000923425</v>
      </c>
      <c r="P4054">
        <f t="shared" si="319"/>
        <v>60407.350011788309</v>
      </c>
    </row>
    <row r="4055" spans="1:16" x14ac:dyDescent="0.4">
      <c r="A4055" s="1">
        <v>2025</v>
      </c>
      <c r="B4055" s="1">
        <v>2</v>
      </c>
      <c r="C4055" s="1">
        <v>5</v>
      </c>
      <c r="D4055" s="1">
        <v>-7.4000000953674316</v>
      </c>
      <c r="E4055" s="1">
        <v>-6.6999998092651367</v>
      </c>
      <c r="F4055" s="1">
        <v>-16.60000038146973</v>
      </c>
      <c r="G4055" s="1">
        <v>-17.20000076293945</v>
      </c>
      <c r="H4055">
        <f>IF(D4055&lt;&gt;"",MAX('DDD Model Calculations'!$D$20-'Weather Data'!D4055,0),MAX('DDD Model Calculations'!$D$20-AVERAGE('Weather Data'!D4054,'Weather Data'!D4056),0))</f>
        <v>25.400000095367432</v>
      </c>
      <c r="I4055">
        <f>IF(E4055&lt;&gt;"",MAX('DDD Model Calculations'!$D$20-'Weather Data'!E4055,0),MAX('DDD Model Calculations'!$D$20-AVERAGE('Weather Data'!E4054,'Weather Data'!E4056),0))</f>
        <v>24.699999809265137</v>
      </c>
      <c r="J4055">
        <f>IF(F4055&lt;&gt;"",MAX('DDD Model Calculations'!$D$20-'Weather Data'!F4055,0),MAX('DDD Model Calculations'!$D$20-AVERAGE('Weather Data'!F4054,'Weather Data'!F4056),0))</f>
        <v>34.600000381469727</v>
      </c>
      <c r="K4055">
        <f>IF(G4055&lt;&gt;"",MAX('DDD Model Calculations'!$D$20-'Weather Data'!G4055,0),MAX('DDD Model Calculations'!$D$20-AVERAGE('Weather Data'!G4054,'Weather Data'!G4056),0))</f>
        <v>35.200000762939453</v>
      </c>
      <c r="L4055" s="2">
        <f t="shared" si="315"/>
        <v>45693</v>
      </c>
      <c r="M4055">
        <f t="shared" si="316"/>
        <v>40225.800002455711</v>
      </c>
      <c r="N4055">
        <f t="shared" si="317"/>
        <v>42239.099994473159</v>
      </c>
      <c r="O4055">
        <f t="shared" si="318"/>
        <v>48828.300009615719</v>
      </c>
      <c r="P4055">
        <f t="shared" si="319"/>
        <v>60442.550012551248</v>
      </c>
    </row>
    <row r="4056" spans="1:16" x14ac:dyDescent="0.4">
      <c r="A4056" s="1">
        <v>2025</v>
      </c>
      <c r="B4056" s="1">
        <v>2</v>
      </c>
      <c r="C4056" s="1">
        <v>6</v>
      </c>
      <c r="D4056" s="1">
        <v>-2.0999999046325679</v>
      </c>
      <c r="E4056" s="1">
        <v>-3.4000000953674321</v>
      </c>
      <c r="F4056" s="1">
        <v>-10.69999980926514</v>
      </c>
      <c r="G4056" s="1">
        <v>-10.69999980926514</v>
      </c>
      <c r="H4056">
        <f>IF(D4056&lt;&gt;"",MAX('DDD Model Calculations'!$D$20-'Weather Data'!D4056,0),MAX('DDD Model Calculations'!$D$20-AVERAGE('Weather Data'!D4055,'Weather Data'!D4057),0))</f>
        <v>20.099999904632568</v>
      </c>
      <c r="I4056">
        <f>IF(E4056&lt;&gt;"",MAX('DDD Model Calculations'!$D$20-'Weather Data'!E4056,0),MAX('DDD Model Calculations'!$D$20-AVERAGE('Weather Data'!E4055,'Weather Data'!E4057),0))</f>
        <v>21.400000095367432</v>
      </c>
      <c r="J4056">
        <f>IF(F4056&lt;&gt;"",MAX('DDD Model Calculations'!$D$20-'Weather Data'!F4056,0),MAX('DDD Model Calculations'!$D$20-AVERAGE('Weather Data'!F4055,'Weather Data'!F4057),0))</f>
        <v>28.69999980926514</v>
      </c>
      <c r="K4056">
        <f>IF(G4056&lt;&gt;"",MAX('DDD Model Calculations'!$D$20-'Weather Data'!G4056,0),MAX('DDD Model Calculations'!$D$20-AVERAGE('Weather Data'!G4055,'Weather Data'!G4057),0))</f>
        <v>28.69999980926514</v>
      </c>
      <c r="L4056" s="2">
        <f t="shared" si="315"/>
        <v>45694</v>
      </c>
      <c r="M4056">
        <f t="shared" si="316"/>
        <v>40245.900002360344</v>
      </c>
      <c r="N4056">
        <f t="shared" si="317"/>
        <v>42260.499994568527</v>
      </c>
      <c r="O4056">
        <f t="shared" si="318"/>
        <v>48857.000009424984</v>
      </c>
      <c r="P4056">
        <f t="shared" si="319"/>
        <v>60471.250012360513</v>
      </c>
    </row>
    <row r="4057" spans="1:16" x14ac:dyDescent="0.4">
      <c r="A4057" s="1">
        <v>2025</v>
      </c>
      <c r="B4057" s="1">
        <v>2</v>
      </c>
      <c r="C4057" s="1">
        <v>7</v>
      </c>
      <c r="D4057" s="1">
        <v>-5.4000000953674316</v>
      </c>
      <c r="E4057" s="1">
        <v>-8.3000001907348633</v>
      </c>
      <c r="F4057" s="1">
        <v>-6.4000000953674316</v>
      </c>
      <c r="G4057" s="1">
        <v>-12.69999980926514</v>
      </c>
      <c r="H4057">
        <f>IF(D4057&lt;&gt;"",MAX('DDD Model Calculations'!$D$20-'Weather Data'!D4057,0),MAX('DDD Model Calculations'!$D$20-AVERAGE('Weather Data'!D4056,'Weather Data'!D4058),0))</f>
        <v>23.400000095367432</v>
      </c>
      <c r="I4057">
        <f>IF(E4057&lt;&gt;"",MAX('DDD Model Calculations'!$D$20-'Weather Data'!E4057,0),MAX('DDD Model Calculations'!$D$20-AVERAGE('Weather Data'!E4056,'Weather Data'!E4058),0))</f>
        <v>26.300000190734863</v>
      </c>
      <c r="J4057">
        <f>IF(F4057&lt;&gt;"",MAX('DDD Model Calculations'!$D$20-'Weather Data'!F4057,0),MAX('DDD Model Calculations'!$D$20-AVERAGE('Weather Data'!F4056,'Weather Data'!F4058),0))</f>
        <v>24.400000095367432</v>
      </c>
      <c r="K4057">
        <f>IF(G4057&lt;&gt;"",MAX('DDD Model Calculations'!$D$20-'Weather Data'!G4057,0),MAX('DDD Model Calculations'!$D$20-AVERAGE('Weather Data'!G4056,'Weather Data'!G4058),0))</f>
        <v>30.69999980926514</v>
      </c>
      <c r="L4057" s="2">
        <f t="shared" si="315"/>
        <v>45695</v>
      </c>
      <c r="M4057">
        <f t="shared" si="316"/>
        <v>40269.300002455711</v>
      </c>
      <c r="N4057">
        <f t="shared" si="317"/>
        <v>42286.799994759262</v>
      </c>
      <c r="O4057">
        <f t="shared" si="318"/>
        <v>48881.400009520352</v>
      </c>
      <c r="P4057">
        <f t="shared" si="319"/>
        <v>60501.950012169778</v>
      </c>
    </row>
    <row r="4058" spans="1:16" x14ac:dyDescent="0.4">
      <c r="A4058" s="1">
        <v>2025</v>
      </c>
      <c r="B4058" s="1">
        <v>2</v>
      </c>
      <c r="C4058" s="1">
        <v>8</v>
      </c>
      <c r="D4058" s="1">
        <v>-5.6999998092651367</v>
      </c>
      <c r="E4058" s="1">
        <v>-6.6999998092651367</v>
      </c>
      <c r="F4058" s="1">
        <v>-8.6999998092651367</v>
      </c>
      <c r="G4058" s="1">
        <v>-14.5</v>
      </c>
      <c r="H4058">
        <f>IF(D4058&lt;&gt;"",MAX('DDD Model Calculations'!$D$20-'Weather Data'!D4058,0),MAX('DDD Model Calculations'!$D$20-AVERAGE('Weather Data'!D4057,'Weather Data'!D4059),0))</f>
        <v>23.699999809265137</v>
      </c>
      <c r="I4058">
        <f>IF(E4058&lt;&gt;"",MAX('DDD Model Calculations'!$D$20-'Weather Data'!E4058,0),MAX('DDD Model Calculations'!$D$20-AVERAGE('Weather Data'!E4057,'Weather Data'!E4059),0))</f>
        <v>24.699999809265137</v>
      </c>
      <c r="J4058">
        <f>IF(F4058&lt;&gt;"",MAX('DDD Model Calculations'!$D$20-'Weather Data'!F4058,0),MAX('DDD Model Calculations'!$D$20-AVERAGE('Weather Data'!F4057,'Weather Data'!F4059),0))</f>
        <v>26.699999809265137</v>
      </c>
      <c r="K4058">
        <f>IF(G4058&lt;&gt;"",MAX('DDD Model Calculations'!$D$20-'Weather Data'!G4058,0),MAX('DDD Model Calculations'!$D$20-AVERAGE('Weather Data'!G4057,'Weather Data'!G4059),0))</f>
        <v>32.5</v>
      </c>
      <c r="L4058" s="2">
        <f t="shared" si="315"/>
        <v>45696</v>
      </c>
      <c r="M4058">
        <f t="shared" si="316"/>
        <v>40293.000002264977</v>
      </c>
      <c r="N4058">
        <f t="shared" si="317"/>
        <v>42311.499994568527</v>
      </c>
      <c r="O4058">
        <f t="shared" si="318"/>
        <v>48908.100009329617</v>
      </c>
      <c r="P4058">
        <f t="shared" si="319"/>
        <v>60534.450012169778</v>
      </c>
    </row>
    <row r="4059" spans="1:16" x14ac:dyDescent="0.4">
      <c r="A4059" s="1">
        <v>2025</v>
      </c>
      <c r="B4059" s="1">
        <v>2</v>
      </c>
      <c r="C4059" s="1">
        <v>9</v>
      </c>
      <c r="D4059" s="1">
        <v>-3.0999999046325679</v>
      </c>
      <c r="E4059" s="1">
        <v>-5.1999998092651367</v>
      </c>
      <c r="F4059" s="1">
        <v>-8.1000003814697266</v>
      </c>
      <c r="G4059" s="1">
        <v>-16.10000038146973</v>
      </c>
      <c r="H4059">
        <f>IF(D4059&lt;&gt;"",MAX('DDD Model Calculations'!$D$20-'Weather Data'!D4059,0),MAX('DDD Model Calculations'!$D$20-AVERAGE('Weather Data'!D4058,'Weather Data'!D4060),0))</f>
        <v>21.099999904632568</v>
      </c>
      <c r="I4059">
        <f>IF(E4059&lt;&gt;"",MAX('DDD Model Calculations'!$D$20-'Weather Data'!E4059,0),MAX('DDD Model Calculations'!$D$20-AVERAGE('Weather Data'!E4058,'Weather Data'!E4060),0))</f>
        <v>23.199999809265137</v>
      </c>
      <c r="J4059">
        <f>IF(F4059&lt;&gt;"",MAX('DDD Model Calculations'!$D$20-'Weather Data'!F4059,0),MAX('DDD Model Calculations'!$D$20-AVERAGE('Weather Data'!F4058,'Weather Data'!F4060),0))</f>
        <v>26.100000381469727</v>
      </c>
      <c r="K4059">
        <f>IF(G4059&lt;&gt;"",MAX('DDD Model Calculations'!$D$20-'Weather Data'!G4059,0),MAX('DDD Model Calculations'!$D$20-AVERAGE('Weather Data'!G4058,'Weather Data'!G4060),0))</f>
        <v>34.100000381469727</v>
      </c>
      <c r="L4059" s="2">
        <f t="shared" si="315"/>
        <v>45697</v>
      </c>
      <c r="M4059">
        <f t="shared" si="316"/>
        <v>40314.100002169609</v>
      </c>
      <c r="N4059">
        <f t="shared" si="317"/>
        <v>42334.699994377792</v>
      </c>
      <c r="O4059">
        <f t="shared" si="318"/>
        <v>48934.200009711087</v>
      </c>
      <c r="P4059">
        <f t="shared" si="319"/>
        <v>60568.550012551248</v>
      </c>
    </row>
    <row r="4060" spans="1:16" x14ac:dyDescent="0.4">
      <c r="A4060" s="1">
        <v>2025</v>
      </c>
      <c r="B4060" s="1">
        <v>2</v>
      </c>
      <c r="C4060" s="1">
        <v>10</v>
      </c>
      <c r="D4060" s="1">
        <v>-7.0999999046325684</v>
      </c>
      <c r="E4060" s="1">
        <v>-10.69999980926514</v>
      </c>
      <c r="F4060" s="1">
        <v>-11.10000038146973</v>
      </c>
      <c r="G4060" s="1">
        <v>-19.79999923706055</v>
      </c>
      <c r="H4060">
        <f>IF(D4060&lt;&gt;"",MAX('DDD Model Calculations'!$D$20-'Weather Data'!D4060,0),MAX('DDD Model Calculations'!$D$20-AVERAGE('Weather Data'!D4059,'Weather Data'!D4061),0))</f>
        <v>25.099999904632568</v>
      </c>
      <c r="I4060">
        <f>IF(E4060&lt;&gt;"",MAX('DDD Model Calculations'!$D$20-'Weather Data'!E4060,0),MAX('DDD Model Calculations'!$D$20-AVERAGE('Weather Data'!E4059,'Weather Data'!E4061),0))</f>
        <v>28.69999980926514</v>
      </c>
      <c r="J4060">
        <f>IF(F4060&lt;&gt;"",MAX('DDD Model Calculations'!$D$20-'Weather Data'!F4060,0),MAX('DDD Model Calculations'!$D$20-AVERAGE('Weather Data'!F4059,'Weather Data'!F4061),0))</f>
        <v>29.10000038146973</v>
      </c>
      <c r="K4060">
        <f>IF(G4060&lt;&gt;"",MAX('DDD Model Calculations'!$D$20-'Weather Data'!G4060,0),MAX('DDD Model Calculations'!$D$20-AVERAGE('Weather Data'!G4059,'Weather Data'!G4061),0))</f>
        <v>37.799999237060547</v>
      </c>
      <c r="L4060" s="2">
        <f t="shared" si="315"/>
        <v>45698</v>
      </c>
      <c r="M4060">
        <f t="shared" si="316"/>
        <v>40339.200002074242</v>
      </c>
      <c r="N4060">
        <f t="shared" si="317"/>
        <v>42363.399994187057</v>
      </c>
      <c r="O4060">
        <f t="shared" si="318"/>
        <v>48963.300010092556</v>
      </c>
      <c r="P4060">
        <f t="shared" si="319"/>
        <v>60606.350011788309</v>
      </c>
    </row>
    <row r="4061" spans="1:16" x14ac:dyDescent="0.4">
      <c r="A4061" s="1">
        <v>2025</v>
      </c>
      <c r="B4061" s="1">
        <v>2</v>
      </c>
      <c r="C4061" s="1">
        <v>11</v>
      </c>
      <c r="D4061" s="1">
        <v>-7.3000001907348633</v>
      </c>
      <c r="E4061" s="1">
        <v>-10.60000038146973</v>
      </c>
      <c r="F4061" s="1">
        <v>-11.5</v>
      </c>
      <c r="G4061" s="1">
        <v>-23.29999923706055</v>
      </c>
      <c r="H4061">
        <f>IF(D4061&lt;&gt;"",MAX('DDD Model Calculations'!$D$20-'Weather Data'!D4061,0),MAX('DDD Model Calculations'!$D$20-AVERAGE('Weather Data'!D4060,'Weather Data'!D4062),0))</f>
        <v>25.300000190734863</v>
      </c>
      <c r="I4061">
        <f>IF(E4061&lt;&gt;"",MAX('DDD Model Calculations'!$D$20-'Weather Data'!E4061,0),MAX('DDD Model Calculations'!$D$20-AVERAGE('Weather Data'!E4060,'Weather Data'!E4062),0))</f>
        <v>28.60000038146973</v>
      </c>
      <c r="J4061">
        <f>IF(F4061&lt;&gt;"",MAX('DDD Model Calculations'!$D$20-'Weather Data'!F4061,0),MAX('DDD Model Calculations'!$D$20-AVERAGE('Weather Data'!F4060,'Weather Data'!F4062),0))</f>
        <v>29.5</v>
      </c>
      <c r="K4061">
        <f>IF(G4061&lt;&gt;"",MAX('DDD Model Calculations'!$D$20-'Weather Data'!G4061,0),MAX('DDD Model Calculations'!$D$20-AVERAGE('Weather Data'!G4060,'Weather Data'!G4062),0))</f>
        <v>41.299999237060547</v>
      </c>
      <c r="L4061" s="2">
        <f t="shared" si="315"/>
        <v>45699</v>
      </c>
      <c r="M4061">
        <f t="shared" si="316"/>
        <v>40364.500002264977</v>
      </c>
      <c r="N4061">
        <f t="shared" si="317"/>
        <v>42391.999994568527</v>
      </c>
      <c r="O4061">
        <f t="shared" si="318"/>
        <v>48992.800010092556</v>
      </c>
      <c r="P4061">
        <f t="shared" si="319"/>
        <v>60647.650011025369</v>
      </c>
    </row>
    <row r="4062" spans="1:16" x14ac:dyDescent="0.4">
      <c r="A4062" s="1">
        <v>2025</v>
      </c>
      <c r="B4062" s="1">
        <v>2</v>
      </c>
      <c r="C4062" s="1">
        <v>12</v>
      </c>
      <c r="D4062" s="1">
        <v>-7</v>
      </c>
      <c r="E4062" s="1">
        <v>-6.8000001907348633</v>
      </c>
      <c r="F4062" s="1">
        <v>-15.19999980926514</v>
      </c>
      <c r="G4062" s="1">
        <v>-22.39999961853027</v>
      </c>
      <c r="H4062">
        <f>IF(D4062&lt;&gt;"",MAX('DDD Model Calculations'!$D$20-'Weather Data'!D4062,0),MAX('DDD Model Calculations'!$D$20-AVERAGE('Weather Data'!D4061,'Weather Data'!D4063),0))</f>
        <v>25</v>
      </c>
      <c r="I4062">
        <f>IF(E4062&lt;&gt;"",MAX('DDD Model Calculations'!$D$20-'Weather Data'!E4062,0),MAX('DDD Model Calculations'!$D$20-AVERAGE('Weather Data'!E4061,'Weather Data'!E4063),0))</f>
        <v>24.800000190734863</v>
      </c>
      <c r="J4062">
        <f>IF(F4062&lt;&gt;"",MAX('DDD Model Calculations'!$D$20-'Weather Data'!F4062,0),MAX('DDD Model Calculations'!$D$20-AVERAGE('Weather Data'!F4061,'Weather Data'!F4063),0))</f>
        <v>33.199999809265137</v>
      </c>
      <c r="K4062">
        <f>IF(G4062&lt;&gt;"",MAX('DDD Model Calculations'!$D$20-'Weather Data'!G4062,0),MAX('DDD Model Calculations'!$D$20-AVERAGE('Weather Data'!G4061,'Weather Data'!G4063),0))</f>
        <v>40.399999618530273</v>
      </c>
      <c r="L4062" s="2">
        <f t="shared" si="315"/>
        <v>45700</v>
      </c>
      <c r="M4062">
        <f t="shared" si="316"/>
        <v>40389.500002264977</v>
      </c>
      <c r="N4062">
        <f t="shared" si="317"/>
        <v>42416.799994759262</v>
      </c>
      <c r="O4062">
        <f t="shared" si="318"/>
        <v>49026.000009901822</v>
      </c>
      <c r="P4062">
        <f t="shared" si="319"/>
        <v>60688.050010643899</v>
      </c>
    </row>
    <row r="4063" spans="1:16" x14ac:dyDescent="0.4">
      <c r="A4063" s="1">
        <v>2025</v>
      </c>
      <c r="B4063" s="1">
        <v>2</v>
      </c>
      <c r="C4063" s="1">
        <v>13</v>
      </c>
      <c r="D4063" s="1">
        <v>-5.8000001907348633</v>
      </c>
      <c r="E4063" s="1">
        <v>-5.8000001907348633</v>
      </c>
      <c r="F4063" s="1">
        <v>-9.1000003814697266</v>
      </c>
      <c r="G4063" s="1">
        <v>-19.10000038146973</v>
      </c>
      <c r="H4063">
        <f>IF(D4063&lt;&gt;"",MAX('DDD Model Calculations'!$D$20-'Weather Data'!D4063,0),MAX('DDD Model Calculations'!$D$20-AVERAGE('Weather Data'!D4062,'Weather Data'!D4064),0))</f>
        <v>23.800000190734863</v>
      </c>
      <c r="I4063">
        <f>IF(E4063&lt;&gt;"",MAX('DDD Model Calculations'!$D$20-'Weather Data'!E4063,0),MAX('DDD Model Calculations'!$D$20-AVERAGE('Weather Data'!E4062,'Weather Data'!E4064),0))</f>
        <v>23.800000190734863</v>
      </c>
      <c r="J4063">
        <f>IF(F4063&lt;&gt;"",MAX('DDD Model Calculations'!$D$20-'Weather Data'!F4063,0),MAX('DDD Model Calculations'!$D$20-AVERAGE('Weather Data'!F4062,'Weather Data'!F4064),0))</f>
        <v>27.100000381469727</v>
      </c>
      <c r="K4063">
        <f>IF(G4063&lt;&gt;"",MAX('DDD Model Calculations'!$D$20-'Weather Data'!G4063,0),MAX('DDD Model Calculations'!$D$20-AVERAGE('Weather Data'!G4062,'Weather Data'!G4064),0))</f>
        <v>37.100000381469727</v>
      </c>
      <c r="L4063" s="2">
        <f t="shared" si="315"/>
        <v>45701</v>
      </c>
      <c r="M4063">
        <f t="shared" si="316"/>
        <v>40413.300002455711</v>
      </c>
      <c r="N4063">
        <f t="shared" si="317"/>
        <v>42440.599994949996</v>
      </c>
      <c r="O4063">
        <f t="shared" si="318"/>
        <v>49053.100010283291</v>
      </c>
      <c r="P4063">
        <f t="shared" si="319"/>
        <v>60725.150011025369</v>
      </c>
    </row>
    <row r="4064" spans="1:16" x14ac:dyDescent="0.4">
      <c r="A4064" s="1">
        <v>2025</v>
      </c>
      <c r="B4064" s="1">
        <v>2</v>
      </c>
      <c r="C4064" s="1">
        <v>14</v>
      </c>
      <c r="D4064" s="1">
        <v>-6.5999999046325684</v>
      </c>
      <c r="E4064" s="1">
        <v>-10</v>
      </c>
      <c r="F4064" s="1">
        <v>-11.69999980926514</v>
      </c>
      <c r="G4064" s="1">
        <v>-19.20000076293945</v>
      </c>
      <c r="H4064">
        <f>IF(D4064&lt;&gt;"",MAX('DDD Model Calculations'!$D$20-'Weather Data'!D4064,0),MAX('DDD Model Calculations'!$D$20-AVERAGE('Weather Data'!D4063,'Weather Data'!D4065),0))</f>
        <v>24.599999904632568</v>
      </c>
      <c r="I4064">
        <f>IF(E4064&lt;&gt;"",MAX('DDD Model Calculations'!$D$20-'Weather Data'!E4064,0),MAX('DDD Model Calculations'!$D$20-AVERAGE('Weather Data'!E4063,'Weather Data'!E4065),0))</f>
        <v>28</v>
      </c>
      <c r="J4064">
        <f>IF(F4064&lt;&gt;"",MAX('DDD Model Calculations'!$D$20-'Weather Data'!F4064,0),MAX('DDD Model Calculations'!$D$20-AVERAGE('Weather Data'!F4063,'Weather Data'!F4065),0))</f>
        <v>29.69999980926514</v>
      </c>
      <c r="K4064">
        <f>IF(G4064&lt;&gt;"",MAX('DDD Model Calculations'!$D$20-'Weather Data'!G4064,0),MAX('DDD Model Calculations'!$D$20-AVERAGE('Weather Data'!G4063,'Weather Data'!G4065),0))</f>
        <v>37.200000762939453</v>
      </c>
      <c r="L4064" s="2">
        <f t="shared" si="315"/>
        <v>45702</v>
      </c>
      <c r="M4064">
        <f t="shared" si="316"/>
        <v>40437.900002360344</v>
      </c>
      <c r="N4064">
        <f t="shared" si="317"/>
        <v>42468.599994949996</v>
      </c>
      <c r="O4064">
        <f t="shared" si="318"/>
        <v>49082.800010092556</v>
      </c>
      <c r="P4064">
        <f t="shared" si="319"/>
        <v>60762.350011788309</v>
      </c>
    </row>
    <row r="4065" spans="1:16" x14ac:dyDescent="0.4">
      <c r="A4065" s="1">
        <v>2025</v>
      </c>
      <c r="B4065" s="1">
        <v>2</v>
      </c>
      <c r="C4065" s="1">
        <v>15</v>
      </c>
      <c r="D4065" s="1">
        <v>-4.4000000953674316</v>
      </c>
      <c r="E4065" s="1">
        <v>-4.8000001907348633</v>
      </c>
      <c r="F4065" s="1">
        <v>-11.5</v>
      </c>
      <c r="G4065" s="1">
        <v>-13.80000019073486</v>
      </c>
      <c r="H4065">
        <f>IF(D4065&lt;&gt;"",MAX('DDD Model Calculations'!$D$20-'Weather Data'!D4065,0),MAX('DDD Model Calculations'!$D$20-AVERAGE('Weather Data'!D4064,'Weather Data'!D4066),0))</f>
        <v>22.400000095367432</v>
      </c>
      <c r="I4065">
        <f>IF(E4065&lt;&gt;"",MAX('DDD Model Calculations'!$D$20-'Weather Data'!E4065,0),MAX('DDD Model Calculations'!$D$20-AVERAGE('Weather Data'!E4064,'Weather Data'!E4066),0))</f>
        <v>22.800000190734863</v>
      </c>
      <c r="J4065">
        <f>IF(F4065&lt;&gt;"",MAX('DDD Model Calculations'!$D$20-'Weather Data'!F4065,0),MAX('DDD Model Calculations'!$D$20-AVERAGE('Weather Data'!F4064,'Weather Data'!F4066),0))</f>
        <v>29.5</v>
      </c>
      <c r="K4065">
        <f>IF(G4065&lt;&gt;"",MAX('DDD Model Calculations'!$D$20-'Weather Data'!G4065,0),MAX('DDD Model Calculations'!$D$20-AVERAGE('Weather Data'!G4064,'Weather Data'!G4066),0))</f>
        <v>31.80000019073486</v>
      </c>
      <c r="L4065" s="2">
        <f t="shared" si="315"/>
        <v>45703</v>
      </c>
      <c r="M4065">
        <f t="shared" si="316"/>
        <v>40460.300002455711</v>
      </c>
      <c r="N4065">
        <f t="shared" si="317"/>
        <v>42491.399995140731</v>
      </c>
      <c r="O4065">
        <f t="shared" si="318"/>
        <v>49112.300010092556</v>
      </c>
      <c r="P4065">
        <f t="shared" si="319"/>
        <v>60794.150011979043</v>
      </c>
    </row>
    <row r="4066" spans="1:16" x14ac:dyDescent="0.4">
      <c r="A4066" s="1">
        <v>2025</v>
      </c>
      <c r="B4066" s="1">
        <v>2</v>
      </c>
      <c r="C4066" s="1">
        <v>16</v>
      </c>
      <c r="D4066" s="1">
        <v>-7.3000001907348633</v>
      </c>
      <c r="E4066" s="1">
        <v>-5.4000000953674316</v>
      </c>
      <c r="F4066" s="1">
        <v>-10.5</v>
      </c>
      <c r="G4066" s="1">
        <v>-19</v>
      </c>
      <c r="H4066">
        <f>IF(D4066&lt;&gt;"",MAX('DDD Model Calculations'!$D$20-'Weather Data'!D4066,0),MAX('DDD Model Calculations'!$D$20-AVERAGE('Weather Data'!D4065,'Weather Data'!D4067),0))</f>
        <v>25.300000190734863</v>
      </c>
      <c r="I4066">
        <f>IF(E4066&lt;&gt;"",MAX('DDD Model Calculations'!$D$20-'Weather Data'!E4066,0),MAX('DDD Model Calculations'!$D$20-AVERAGE('Weather Data'!E4065,'Weather Data'!E4067),0))</f>
        <v>23.400000095367432</v>
      </c>
      <c r="J4066">
        <f>IF(F4066&lt;&gt;"",MAX('DDD Model Calculations'!$D$20-'Weather Data'!F4066,0),MAX('DDD Model Calculations'!$D$20-AVERAGE('Weather Data'!F4065,'Weather Data'!F4067),0))</f>
        <v>28.5</v>
      </c>
      <c r="K4066">
        <f>IF(G4066&lt;&gt;"",MAX('DDD Model Calculations'!$D$20-'Weather Data'!G4066,0),MAX('DDD Model Calculations'!$D$20-AVERAGE('Weather Data'!G4065,'Weather Data'!G4067),0))</f>
        <v>37</v>
      </c>
      <c r="L4066" s="2">
        <f t="shared" si="315"/>
        <v>45704</v>
      </c>
      <c r="M4066">
        <f t="shared" si="316"/>
        <v>40485.600002646446</v>
      </c>
      <c r="N4066">
        <f t="shared" si="317"/>
        <v>42514.799995236099</v>
      </c>
      <c r="O4066">
        <f t="shared" si="318"/>
        <v>49140.800010092556</v>
      </c>
      <c r="P4066">
        <f t="shared" si="319"/>
        <v>60831.150011979043</v>
      </c>
    </row>
    <row r="4067" spans="1:16" x14ac:dyDescent="0.4">
      <c r="A4067" s="1">
        <v>2025</v>
      </c>
      <c r="B4067" s="1">
        <v>2</v>
      </c>
      <c r="C4067" s="1">
        <v>17</v>
      </c>
      <c r="D4067" s="1">
        <v>-10.30000019073486</v>
      </c>
      <c r="E4067" s="1">
        <v>-12.30000019073486</v>
      </c>
      <c r="F4067" s="1">
        <v>-12.89999961853027</v>
      </c>
      <c r="G4067" s="1">
        <v>-20</v>
      </c>
      <c r="H4067">
        <f>IF(D4067&lt;&gt;"",MAX('DDD Model Calculations'!$D$20-'Weather Data'!D4067,0),MAX('DDD Model Calculations'!$D$20-AVERAGE('Weather Data'!D4066,'Weather Data'!D4068),0))</f>
        <v>28.30000019073486</v>
      </c>
      <c r="I4067">
        <f>IF(E4067&lt;&gt;"",MAX('DDD Model Calculations'!$D$20-'Weather Data'!E4067,0),MAX('DDD Model Calculations'!$D$20-AVERAGE('Weather Data'!E4066,'Weather Data'!E4068),0))</f>
        <v>30.30000019073486</v>
      </c>
      <c r="J4067">
        <f>IF(F4067&lt;&gt;"",MAX('DDD Model Calculations'!$D$20-'Weather Data'!F4067,0),MAX('DDD Model Calculations'!$D$20-AVERAGE('Weather Data'!F4066,'Weather Data'!F4068),0))</f>
        <v>30.89999961853027</v>
      </c>
      <c r="K4067">
        <f>IF(G4067&lt;&gt;"",MAX('DDD Model Calculations'!$D$20-'Weather Data'!G4067,0),MAX('DDD Model Calculations'!$D$20-AVERAGE('Weather Data'!G4066,'Weather Data'!G4068),0))</f>
        <v>38</v>
      </c>
      <c r="L4067" s="2">
        <f t="shared" si="315"/>
        <v>45705</v>
      </c>
      <c r="M4067">
        <f t="shared" si="316"/>
        <v>40513.900002837181</v>
      </c>
      <c r="N4067">
        <f t="shared" si="317"/>
        <v>42545.099995426834</v>
      </c>
      <c r="O4067">
        <f t="shared" si="318"/>
        <v>49171.700009711087</v>
      </c>
      <c r="P4067">
        <f t="shared" si="319"/>
        <v>60869.150011979043</v>
      </c>
    </row>
    <row r="4068" spans="1:16" x14ac:dyDescent="0.4">
      <c r="A4068" s="1">
        <v>2025</v>
      </c>
      <c r="B4068" s="1">
        <v>2</v>
      </c>
      <c r="C4068" s="1">
        <v>18</v>
      </c>
      <c r="D4068" s="1">
        <v>-10.5</v>
      </c>
      <c r="E4068" s="1">
        <v>-14.39999961853027</v>
      </c>
      <c r="F4068" s="1">
        <v>-15.89999961853027</v>
      </c>
      <c r="G4068" s="1">
        <v>-18.20000076293945</v>
      </c>
      <c r="H4068">
        <f>IF(D4068&lt;&gt;"",MAX('DDD Model Calculations'!$D$20-'Weather Data'!D4068,0),MAX('DDD Model Calculations'!$D$20-AVERAGE('Weather Data'!D4067,'Weather Data'!D4069),0))</f>
        <v>28.5</v>
      </c>
      <c r="I4068">
        <f>IF(E4068&lt;&gt;"",MAX('DDD Model Calculations'!$D$20-'Weather Data'!E4068,0),MAX('DDD Model Calculations'!$D$20-AVERAGE('Weather Data'!E4067,'Weather Data'!E4069),0))</f>
        <v>32.399999618530273</v>
      </c>
      <c r="J4068">
        <f>IF(F4068&lt;&gt;"",MAX('DDD Model Calculations'!$D$20-'Weather Data'!F4068,0),MAX('DDD Model Calculations'!$D$20-AVERAGE('Weather Data'!F4067,'Weather Data'!F4069),0))</f>
        <v>33.899999618530273</v>
      </c>
      <c r="K4068">
        <f>IF(G4068&lt;&gt;"",MAX('DDD Model Calculations'!$D$20-'Weather Data'!G4068,0),MAX('DDD Model Calculations'!$D$20-AVERAGE('Weather Data'!G4067,'Weather Data'!G4069),0))</f>
        <v>36.200000762939453</v>
      </c>
      <c r="L4068" s="2">
        <f t="shared" si="315"/>
        <v>45706</v>
      </c>
      <c r="M4068">
        <f t="shared" si="316"/>
        <v>40542.400002837181</v>
      </c>
      <c r="N4068">
        <f t="shared" si="317"/>
        <v>42577.499995045364</v>
      </c>
      <c r="O4068">
        <f t="shared" si="318"/>
        <v>49205.600009329617</v>
      </c>
      <c r="P4068">
        <f t="shared" si="319"/>
        <v>60905.350012741983</v>
      </c>
    </row>
    <row r="4069" spans="1:16" x14ac:dyDescent="0.4">
      <c r="A4069" s="1">
        <v>2025</v>
      </c>
      <c r="B4069" s="1">
        <v>2</v>
      </c>
      <c r="C4069" s="1">
        <v>19</v>
      </c>
      <c r="D4069" s="1">
        <v>-9.3999996185302734</v>
      </c>
      <c r="E4069" s="1">
        <v>-10.5</v>
      </c>
      <c r="F4069" s="1">
        <v>-14.5</v>
      </c>
      <c r="G4069" s="1">
        <v>-13</v>
      </c>
      <c r="H4069">
        <f>IF(D4069&lt;&gt;"",MAX('DDD Model Calculations'!$D$20-'Weather Data'!D4069,0),MAX('DDD Model Calculations'!$D$20-AVERAGE('Weather Data'!D4068,'Weather Data'!D4070),0))</f>
        <v>27.399999618530273</v>
      </c>
      <c r="I4069">
        <f>IF(E4069&lt;&gt;"",MAX('DDD Model Calculations'!$D$20-'Weather Data'!E4069,0),MAX('DDD Model Calculations'!$D$20-AVERAGE('Weather Data'!E4068,'Weather Data'!E4070),0))</f>
        <v>28.5</v>
      </c>
      <c r="J4069">
        <f>IF(F4069&lt;&gt;"",MAX('DDD Model Calculations'!$D$20-'Weather Data'!F4069,0),MAX('DDD Model Calculations'!$D$20-AVERAGE('Weather Data'!F4068,'Weather Data'!F4070),0))</f>
        <v>32.5</v>
      </c>
      <c r="K4069">
        <f>IF(G4069&lt;&gt;"",MAX('DDD Model Calculations'!$D$20-'Weather Data'!G4069,0),MAX('DDD Model Calculations'!$D$20-AVERAGE('Weather Data'!G4068,'Weather Data'!G4070),0))</f>
        <v>31</v>
      </c>
      <c r="L4069" s="2">
        <f t="shared" si="315"/>
        <v>45707</v>
      </c>
      <c r="M4069">
        <f t="shared" si="316"/>
        <v>40569.800002455711</v>
      </c>
      <c r="N4069">
        <f t="shared" si="317"/>
        <v>42605.999995045364</v>
      </c>
      <c r="O4069">
        <f t="shared" si="318"/>
        <v>49238.100009329617</v>
      </c>
      <c r="P4069">
        <f t="shared" si="319"/>
        <v>60936.350012741983</v>
      </c>
    </row>
    <row r="4070" spans="1:16" x14ac:dyDescent="0.4">
      <c r="A4070" s="1">
        <v>2025</v>
      </c>
      <c r="B4070" s="1">
        <v>2</v>
      </c>
      <c r="C4070" s="1">
        <v>20</v>
      </c>
      <c r="D4070" s="1">
        <v>-9.5</v>
      </c>
      <c r="E4070" s="1">
        <v>-8.8000001907348633</v>
      </c>
      <c r="F4070" s="1">
        <v>-12.89999961853027</v>
      </c>
      <c r="G4070" s="1">
        <v>-10.80000019073486</v>
      </c>
      <c r="H4070">
        <f>IF(D4070&lt;&gt;"",MAX('DDD Model Calculations'!$D$20-'Weather Data'!D4070,0),MAX('DDD Model Calculations'!$D$20-AVERAGE('Weather Data'!D4069,'Weather Data'!D4071),0))</f>
        <v>27.5</v>
      </c>
      <c r="I4070">
        <f>IF(E4070&lt;&gt;"",MAX('DDD Model Calculations'!$D$20-'Weather Data'!E4070,0),MAX('DDD Model Calculations'!$D$20-AVERAGE('Weather Data'!E4069,'Weather Data'!E4071),0))</f>
        <v>26.800000190734863</v>
      </c>
      <c r="J4070">
        <f>IF(F4070&lt;&gt;"",MAX('DDD Model Calculations'!$D$20-'Weather Data'!F4070,0),MAX('DDD Model Calculations'!$D$20-AVERAGE('Weather Data'!F4069,'Weather Data'!F4071),0))</f>
        <v>30.89999961853027</v>
      </c>
      <c r="K4070">
        <f>IF(G4070&lt;&gt;"",MAX('DDD Model Calculations'!$D$20-'Weather Data'!G4070,0),MAX('DDD Model Calculations'!$D$20-AVERAGE('Weather Data'!G4069,'Weather Data'!G4071),0))</f>
        <v>28.80000019073486</v>
      </c>
      <c r="L4070" s="2">
        <f t="shared" si="315"/>
        <v>45708</v>
      </c>
      <c r="M4070">
        <f t="shared" si="316"/>
        <v>40597.300002455711</v>
      </c>
      <c r="N4070">
        <f t="shared" si="317"/>
        <v>42632.799995236099</v>
      </c>
      <c r="O4070">
        <f t="shared" si="318"/>
        <v>49269.000008948147</v>
      </c>
      <c r="P4070">
        <f t="shared" si="319"/>
        <v>60965.150012932718</v>
      </c>
    </row>
    <row r="4071" spans="1:16" x14ac:dyDescent="0.4">
      <c r="A4071" s="1">
        <v>2025</v>
      </c>
      <c r="B4071" s="1">
        <v>2</v>
      </c>
      <c r="C4071" s="1">
        <v>21</v>
      </c>
      <c r="D4071" s="1">
        <v>-9.3000001907348633</v>
      </c>
      <c r="E4071" s="1">
        <v>-8.6999998092651367</v>
      </c>
      <c r="F4071" s="1">
        <v>-13.10000038146973</v>
      </c>
      <c r="G4071" s="1">
        <v>-12.19999980926514</v>
      </c>
      <c r="H4071">
        <f>IF(D4071&lt;&gt;"",MAX('DDD Model Calculations'!$D$20-'Weather Data'!D4071,0),MAX('DDD Model Calculations'!$D$20-AVERAGE('Weather Data'!D4070,'Weather Data'!D4072),0))</f>
        <v>27.300000190734863</v>
      </c>
      <c r="I4071">
        <f>IF(E4071&lt;&gt;"",MAX('DDD Model Calculations'!$D$20-'Weather Data'!E4071,0),MAX('DDD Model Calculations'!$D$20-AVERAGE('Weather Data'!E4070,'Weather Data'!E4072),0))</f>
        <v>26.699999809265137</v>
      </c>
      <c r="J4071">
        <f>IF(F4071&lt;&gt;"",MAX('DDD Model Calculations'!$D$20-'Weather Data'!F4071,0),MAX('DDD Model Calculations'!$D$20-AVERAGE('Weather Data'!F4070,'Weather Data'!F4072),0))</f>
        <v>31.10000038146973</v>
      </c>
      <c r="K4071">
        <f>IF(G4071&lt;&gt;"",MAX('DDD Model Calculations'!$D$20-'Weather Data'!G4071,0),MAX('DDD Model Calculations'!$D$20-AVERAGE('Weather Data'!G4070,'Weather Data'!G4072),0))</f>
        <v>30.19999980926514</v>
      </c>
      <c r="L4071" s="2">
        <f t="shared" si="315"/>
        <v>45709</v>
      </c>
      <c r="M4071">
        <f t="shared" si="316"/>
        <v>40624.600002646446</v>
      </c>
      <c r="N4071">
        <f t="shared" si="317"/>
        <v>42659.499995045364</v>
      </c>
      <c r="O4071">
        <f t="shared" si="318"/>
        <v>49300.100009329617</v>
      </c>
      <c r="P4071">
        <f t="shared" si="319"/>
        <v>60995.350012741983</v>
      </c>
    </row>
    <row r="4072" spans="1:16" x14ac:dyDescent="0.4">
      <c r="A4072" s="1">
        <v>2025</v>
      </c>
      <c r="B4072" s="1">
        <v>2</v>
      </c>
      <c r="C4072" s="1">
        <v>22</v>
      </c>
      <c r="D4072" s="1">
        <v>-5</v>
      </c>
      <c r="E4072" s="1">
        <v>-6.5</v>
      </c>
      <c r="F4072" s="1">
        <v>-10.19999980926514</v>
      </c>
      <c r="G4072" s="1">
        <v>-5.1999998092651367</v>
      </c>
      <c r="H4072">
        <f>IF(D4072&lt;&gt;"",MAX('DDD Model Calculations'!$D$20-'Weather Data'!D4072,0),MAX('DDD Model Calculations'!$D$20-AVERAGE('Weather Data'!D4071,'Weather Data'!D4073),0))</f>
        <v>23</v>
      </c>
      <c r="I4072">
        <f>IF(E4072&lt;&gt;"",MAX('DDD Model Calculations'!$D$20-'Weather Data'!E4072,0),MAX('DDD Model Calculations'!$D$20-AVERAGE('Weather Data'!E4071,'Weather Data'!E4073),0))</f>
        <v>24.5</v>
      </c>
      <c r="J4072">
        <f>IF(F4072&lt;&gt;"",MAX('DDD Model Calculations'!$D$20-'Weather Data'!F4072,0),MAX('DDD Model Calculations'!$D$20-AVERAGE('Weather Data'!F4071,'Weather Data'!F4073),0))</f>
        <v>28.19999980926514</v>
      </c>
      <c r="K4072">
        <f>IF(G4072&lt;&gt;"",MAX('DDD Model Calculations'!$D$20-'Weather Data'!G4072,0),MAX('DDD Model Calculations'!$D$20-AVERAGE('Weather Data'!G4071,'Weather Data'!G4073),0))</f>
        <v>23.199999809265137</v>
      </c>
      <c r="L4072" s="2">
        <f t="shared" si="315"/>
        <v>45710</v>
      </c>
      <c r="M4072">
        <f t="shared" si="316"/>
        <v>40647.600002646446</v>
      </c>
      <c r="N4072">
        <f t="shared" si="317"/>
        <v>42683.999995045364</v>
      </c>
      <c r="O4072">
        <f t="shared" si="318"/>
        <v>49328.300009138882</v>
      </c>
      <c r="P4072">
        <f t="shared" si="319"/>
        <v>61018.550012551248</v>
      </c>
    </row>
    <row r="4073" spans="1:16" x14ac:dyDescent="0.4">
      <c r="A4073" s="1">
        <v>2025</v>
      </c>
      <c r="B4073" s="1">
        <v>2</v>
      </c>
      <c r="C4073" s="1">
        <v>23</v>
      </c>
      <c r="D4073" s="1">
        <v>-1.200000047683716</v>
      </c>
      <c r="E4073" s="1">
        <v>-3.2000000476837158</v>
      </c>
      <c r="F4073" s="1">
        <v>-3.0999999046325679</v>
      </c>
      <c r="G4073" s="1">
        <v>-6.0999999046325684</v>
      </c>
      <c r="H4073">
        <f>IF(D4073&lt;&gt;"",MAX('DDD Model Calculations'!$D$20-'Weather Data'!D4073,0),MAX('DDD Model Calculations'!$D$20-AVERAGE('Weather Data'!D4072,'Weather Data'!D4074),0))</f>
        <v>19.200000047683716</v>
      </c>
      <c r="I4073">
        <f>IF(E4073&lt;&gt;"",MAX('DDD Model Calculations'!$D$20-'Weather Data'!E4073,0),MAX('DDD Model Calculations'!$D$20-AVERAGE('Weather Data'!E4072,'Weather Data'!E4074),0))</f>
        <v>21.200000047683716</v>
      </c>
      <c r="J4073">
        <f>IF(F4073&lt;&gt;"",MAX('DDD Model Calculations'!$D$20-'Weather Data'!F4073,0),MAX('DDD Model Calculations'!$D$20-AVERAGE('Weather Data'!F4072,'Weather Data'!F4074),0))</f>
        <v>21.099999904632568</v>
      </c>
      <c r="K4073">
        <f>IF(G4073&lt;&gt;"",MAX('DDD Model Calculations'!$D$20-'Weather Data'!G4073,0),MAX('DDD Model Calculations'!$D$20-AVERAGE('Weather Data'!G4072,'Weather Data'!G4074),0))</f>
        <v>24.099999904632568</v>
      </c>
      <c r="L4073" s="2">
        <f t="shared" si="315"/>
        <v>45711</v>
      </c>
      <c r="M4073">
        <f t="shared" si="316"/>
        <v>40666.80000269413</v>
      </c>
      <c r="N4073">
        <f t="shared" si="317"/>
        <v>42705.199995093048</v>
      </c>
      <c r="O4073">
        <f t="shared" si="318"/>
        <v>49349.400009043515</v>
      </c>
      <c r="P4073">
        <f t="shared" si="319"/>
        <v>61042.650012455881</v>
      </c>
    </row>
    <row r="4074" spans="1:16" x14ac:dyDescent="0.4">
      <c r="A4074" s="1">
        <v>2025</v>
      </c>
      <c r="B4074" s="1">
        <v>2</v>
      </c>
      <c r="C4074" s="1">
        <v>24</v>
      </c>
      <c r="D4074" s="1">
        <v>2.7000000476837158</v>
      </c>
      <c r="E4074" s="1">
        <v>0.89999997615814209</v>
      </c>
      <c r="F4074" s="1">
        <v>1</v>
      </c>
      <c r="G4074" s="1">
        <v>3.5999999046325679</v>
      </c>
      <c r="H4074">
        <f>IF(D4074&lt;&gt;"",MAX('DDD Model Calculations'!$D$20-'Weather Data'!D4074,0),MAX('DDD Model Calculations'!$D$20-AVERAGE('Weather Data'!D4073,'Weather Data'!D4075),0))</f>
        <v>15.299999952316284</v>
      </c>
      <c r="I4074">
        <f>IF(E4074&lt;&gt;"",MAX('DDD Model Calculations'!$D$20-'Weather Data'!E4074,0),MAX('DDD Model Calculations'!$D$20-AVERAGE('Weather Data'!E4073,'Weather Data'!E4075),0))</f>
        <v>17.100000023841858</v>
      </c>
      <c r="J4074">
        <f>IF(F4074&lt;&gt;"",MAX('DDD Model Calculations'!$D$20-'Weather Data'!F4074,0),MAX('DDD Model Calculations'!$D$20-AVERAGE('Weather Data'!F4073,'Weather Data'!F4075),0))</f>
        <v>17</v>
      </c>
      <c r="K4074">
        <f>IF(G4074&lt;&gt;"",MAX('DDD Model Calculations'!$D$20-'Weather Data'!G4074,0),MAX('DDD Model Calculations'!$D$20-AVERAGE('Weather Data'!G4073,'Weather Data'!G4075),0))</f>
        <v>14.400000095367432</v>
      </c>
      <c r="L4074" s="2">
        <f t="shared" si="315"/>
        <v>45712</v>
      </c>
      <c r="M4074">
        <f t="shared" si="316"/>
        <v>40682.100002646446</v>
      </c>
      <c r="N4074">
        <f t="shared" si="317"/>
        <v>42722.299995116889</v>
      </c>
      <c r="O4074">
        <f t="shared" si="318"/>
        <v>49366.400009043515</v>
      </c>
      <c r="P4074">
        <f t="shared" si="319"/>
        <v>61057.050012551248</v>
      </c>
    </row>
    <row r="4075" spans="1:16" x14ac:dyDescent="0.4">
      <c r="A4075" s="1">
        <v>2025</v>
      </c>
      <c r="B4075" s="1">
        <v>2</v>
      </c>
      <c r="C4075" s="1">
        <v>25</v>
      </c>
      <c r="D4075" s="1">
        <v>4.1999998092651367</v>
      </c>
      <c r="E4075" s="1">
        <v>1.700000047683716</v>
      </c>
      <c r="F4075" s="1">
        <v>1.1000000238418579</v>
      </c>
      <c r="G4075" s="1">
        <v>-2.9000000953674321</v>
      </c>
      <c r="H4075">
        <f>IF(D4075&lt;&gt;"",MAX('DDD Model Calculations'!$D$20-'Weather Data'!D4075,0),MAX('DDD Model Calculations'!$D$20-AVERAGE('Weather Data'!D4074,'Weather Data'!D4076),0))</f>
        <v>13.800000190734863</v>
      </c>
      <c r="I4075">
        <f>IF(E4075&lt;&gt;"",MAX('DDD Model Calculations'!$D$20-'Weather Data'!E4075,0),MAX('DDD Model Calculations'!$D$20-AVERAGE('Weather Data'!E4074,'Weather Data'!E4076),0))</f>
        <v>16.299999952316284</v>
      </c>
      <c r="J4075">
        <f>IF(F4075&lt;&gt;"",MAX('DDD Model Calculations'!$D$20-'Weather Data'!F4075,0),MAX('DDD Model Calculations'!$D$20-AVERAGE('Weather Data'!F4074,'Weather Data'!F4076),0))</f>
        <v>16.899999976158142</v>
      </c>
      <c r="K4075">
        <f>IF(G4075&lt;&gt;"",MAX('DDD Model Calculations'!$D$20-'Weather Data'!G4075,0),MAX('DDD Model Calculations'!$D$20-AVERAGE('Weather Data'!G4074,'Weather Data'!G4076),0))</f>
        <v>20.900000095367432</v>
      </c>
      <c r="L4075" s="2">
        <f t="shared" si="315"/>
        <v>45713</v>
      </c>
      <c r="M4075">
        <f t="shared" si="316"/>
        <v>40695.900002837181</v>
      </c>
      <c r="N4075">
        <f t="shared" si="317"/>
        <v>42738.599995069206</v>
      </c>
      <c r="O4075">
        <f t="shared" si="318"/>
        <v>49383.300009019673</v>
      </c>
      <c r="P4075">
        <f t="shared" si="319"/>
        <v>61077.950012646616</v>
      </c>
    </row>
    <row r="4076" spans="1:16" x14ac:dyDescent="0.4">
      <c r="A4076" s="1">
        <v>2025</v>
      </c>
      <c r="B4076" s="1">
        <v>2</v>
      </c>
      <c r="C4076" s="1">
        <v>26</v>
      </c>
      <c r="D4076" s="1">
        <v>1.700000047683716</v>
      </c>
      <c r="E4076" s="1">
        <v>-1.6000000238418579</v>
      </c>
      <c r="F4076" s="1">
        <v>-0.89999997615814209</v>
      </c>
      <c r="G4076" s="1">
        <v>0.5</v>
      </c>
      <c r="H4076">
        <f>IF(D4076&lt;&gt;"",MAX('DDD Model Calculations'!$D$20-'Weather Data'!D4076,0),MAX('DDD Model Calculations'!$D$20-AVERAGE('Weather Data'!D4075,'Weather Data'!D4077),0))</f>
        <v>16.299999952316284</v>
      </c>
      <c r="I4076">
        <f>IF(E4076&lt;&gt;"",MAX('DDD Model Calculations'!$D$20-'Weather Data'!E4076,0),MAX('DDD Model Calculations'!$D$20-AVERAGE('Weather Data'!E4075,'Weather Data'!E4077),0))</f>
        <v>19.600000023841858</v>
      </c>
      <c r="J4076">
        <f>IF(F4076&lt;&gt;"",MAX('DDD Model Calculations'!$D$20-'Weather Data'!F4076,0),MAX('DDD Model Calculations'!$D$20-AVERAGE('Weather Data'!F4075,'Weather Data'!F4077),0))</f>
        <v>18.899999976158142</v>
      </c>
      <c r="K4076">
        <f>IF(G4076&lt;&gt;"",MAX('DDD Model Calculations'!$D$20-'Weather Data'!G4076,0),MAX('DDD Model Calculations'!$D$20-AVERAGE('Weather Data'!G4075,'Weather Data'!G4077),0))</f>
        <v>17.5</v>
      </c>
      <c r="L4076" s="2">
        <f t="shared" si="315"/>
        <v>45714</v>
      </c>
      <c r="M4076">
        <f t="shared" si="316"/>
        <v>40712.200002789497</v>
      </c>
      <c r="N4076">
        <f t="shared" si="317"/>
        <v>42758.199995093048</v>
      </c>
      <c r="O4076">
        <f t="shared" si="318"/>
        <v>49402.200008995831</v>
      </c>
      <c r="P4076">
        <f t="shared" si="319"/>
        <v>61095.450012646616</v>
      </c>
    </row>
    <row r="4077" spans="1:16" x14ac:dyDescent="0.4">
      <c r="A4077" s="1">
        <v>2025</v>
      </c>
      <c r="B4077" s="1">
        <v>2</v>
      </c>
      <c r="C4077" s="1">
        <v>27</v>
      </c>
      <c r="D4077" s="1">
        <v>2.2999999523162842</v>
      </c>
      <c r="E4077" s="1">
        <v>1.299999952316284</v>
      </c>
      <c r="F4077" s="1">
        <v>-2.5999999046325679</v>
      </c>
      <c r="G4077" s="1">
        <v>-2.2000000476837158</v>
      </c>
      <c r="H4077">
        <f>IF(D4077&lt;&gt;"",MAX('DDD Model Calculations'!$D$20-'Weather Data'!D4077,0),MAX('DDD Model Calculations'!$D$20-AVERAGE('Weather Data'!D4076,'Weather Data'!D4078),0))</f>
        <v>15.700000047683716</v>
      </c>
      <c r="I4077">
        <f>IF(E4077&lt;&gt;"",MAX('DDD Model Calculations'!$D$20-'Weather Data'!E4077,0),MAX('DDD Model Calculations'!$D$20-AVERAGE('Weather Data'!E4076,'Weather Data'!E4078),0))</f>
        <v>16.700000047683716</v>
      </c>
      <c r="J4077">
        <f>IF(F4077&lt;&gt;"",MAX('DDD Model Calculations'!$D$20-'Weather Data'!F4077,0),MAX('DDD Model Calculations'!$D$20-AVERAGE('Weather Data'!F4076,'Weather Data'!F4078),0))</f>
        <v>20.599999904632568</v>
      </c>
      <c r="K4077">
        <f>IF(G4077&lt;&gt;"",MAX('DDD Model Calculations'!$D$20-'Weather Data'!G4077,0),MAX('DDD Model Calculations'!$D$20-AVERAGE('Weather Data'!G4076,'Weather Data'!G4078),0))</f>
        <v>20.200000047683716</v>
      </c>
      <c r="L4077" s="2">
        <f t="shared" si="315"/>
        <v>45715</v>
      </c>
      <c r="M4077">
        <f t="shared" si="316"/>
        <v>40727.900002837181</v>
      </c>
      <c r="N4077">
        <f t="shared" si="317"/>
        <v>42774.899995140731</v>
      </c>
      <c r="O4077">
        <f t="shared" si="318"/>
        <v>49422.800008900464</v>
      </c>
      <c r="P4077">
        <f t="shared" si="319"/>
        <v>61115.650012694299</v>
      </c>
    </row>
    <row r="4078" spans="1:16" x14ac:dyDescent="0.4">
      <c r="A4078" s="1">
        <v>2025</v>
      </c>
      <c r="B4078" s="1">
        <v>2</v>
      </c>
      <c r="C4078" s="1">
        <v>28</v>
      </c>
      <c r="D4078" s="1">
        <v>-0.10000000149011611</v>
      </c>
      <c r="E4078" s="1">
        <v>2</v>
      </c>
      <c r="F4078" s="1">
        <v>-7.0999999046325684</v>
      </c>
      <c r="G4078" s="1">
        <v>-8.6000003814697266</v>
      </c>
      <c r="H4078">
        <f>IF(D4078&lt;&gt;"",MAX('DDD Model Calculations'!$D$20-'Weather Data'!D4078,0),MAX('DDD Model Calculations'!$D$20-AVERAGE('Weather Data'!D4077,'Weather Data'!D4079),0))</f>
        <v>18.100000001490116</v>
      </c>
      <c r="I4078">
        <f>IF(E4078&lt;&gt;"",MAX('DDD Model Calculations'!$D$20-'Weather Data'!E4078,0),MAX('DDD Model Calculations'!$D$20-AVERAGE('Weather Data'!E4077,'Weather Data'!E4079),0))</f>
        <v>16</v>
      </c>
      <c r="J4078">
        <f>IF(F4078&lt;&gt;"",MAX('DDD Model Calculations'!$D$20-'Weather Data'!F4078,0),MAX('DDD Model Calculations'!$D$20-AVERAGE('Weather Data'!F4077,'Weather Data'!F4079),0))</f>
        <v>25.099999904632568</v>
      </c>
      <c r="K4078">
        <f>IF(G4078&lt;&gt;"",MAX('DDD Model Calculations'!$D$20-'Weather Data'!G4078,0),MAX('DDD Model Calculations'!$D$20-AVERAGE('Weather Data'!G4077,'Weather Data'!G4079),0))</f>
        <v>26.600000381469727</v>
      </c>
      <c r="L4078" s="2">
        <f t="shared" si="315"/>
        <v>45716</v>
      </c>
      <c r="M4078">
        <f t="shared" si="316"/>
        <v>40746.000002838671</v>
      </c>
      <c r="N4078">
        <f t="shared" si="317"/>
        <v>42790.899995140731</v>
      </c>
      <c r="O4078">
        <f t="shared" si="318"/>
        <v>49447.900008805096</v>
      </c>
      <c r="P4078">
        <f t="shared" si="319"/>
        <v>61142.250013075769</v>
      </c>
    </row>
    <row r="4079" spans="1:16" x14ac:dyDescent="0.4">
      <c r="A4079" s="1">
        <v>2025</v>
      </c>
      <c r="B4079" s="1">
        <v>3</v>
      </c>
      <c r="C4079" s="1">
        <v>1</v>
      </c>
      <c r="D4079" s="1">
        <v>-4.5</v>
      </c>
      <c r="E4079" s="1">
        <v>-4.9000000953674316</v>
      </c>
      <c r="F4079" s="1">
        <v>-11.60000038146973</v>
      </c>
      <c r="G4079" s="1">
        <v>-14.60000038146973</v>
      </c>
      <c r="H4079">
        <f>IF(D4079&lt;&gt;"",MAX('DDD Model Calculations'!$D$20-'Weather Data'!D4079,0),MAX('DDD Model Calculations'!$D$20-AVERAGE('Weather Data'!D4078,'Weather Data'!D4080),0))</f>
        <v>22.5</v>
      </c>
      <c r="I4079">
        <f>IF(E4079&lt;&gt;"",MAX('DDD Model Calculations'!$D$20-'Weather Data'!E4079,0),MAX('DDD Model Calculations'!$D$20-AVERAGE('Weather Data'!E4078,'Weather Data'!E4080),0))</f>
        <v>22.900000095367432</v>
      </c>
      <c r="J4079">
        <f>IF(F4079&lt;&gt;"",MAX('DDD Model Calculations'!$D$20-'Weather Data'!F4079,0),MAX('DDD Model Calculations'!$D$20-AVERAGE('Weather Data'!F4078,'Weather Data'!F4080),0))</f>
        <v>29.60000038146973</v>
      </c>
      <c r="K4079">
        <f>IF(G4079&lt;&gt;"",MAX('DDD Model Calculations'!$D$20-'Weather Data'!G4079,0),MAX('DDD Model Calculations'!$D$20-AVERAGE('Weather Data'!G4078,'Weather Data'!G4080),0))</f>
        <v>32.600000381469727</v>
      </c>
      <c r="L4079" s="2">
        <f t="shared" si="315"/>
        <v>45717</v>
      </c>
      <c r="M4079">
        <f t="shared" si="316"/>
        <v>40768.500002838671</v>
      </c>
      <c r="N4079">
        <f t="shared" si="317"/>
        <v>42813.799995236099</v>
      </c>
      <c r="O4079">
        <f t="shared" si="318"/>
        <v>49477.500009186566</v>
      </c>
      <c r="P4079">
        <f t="shared" si="319"/>
        <v>61174.850013457239</v>
      </c>
    </row>
    <row r="4080" spans="1:16" x14ac:dyDescent="0.4">
      <c r="A4080" s="1">
        <v>2025</v>
      </c>
      <c r="B4080" s="1">
        <v>3</v>
      </c>
      <c r="C4080" s="1">
        <v>2</v>
      </c>
      <c r="D4080" s="1">
        <v>-10.5</v>
      </c>
      <c r="E4080" s="1">
        <v>-9.3000001907348633</v>
      </c>
      <c r="F4080" s="1">
        <v>-16.79999923706055</v>
      </c>
      <c r="G4080" s="1">
        <v>-10.39999961853027</v>
      </c>
      <c r="H4080">
        <f>IF(D4080&lt;&gt;"",MAX('DDD Model Calculations'!$D$20-'Weather Data'!D4080,0),MAX('DDD Model Calculations'!$D$20-AVERAGE('Weather Data'!D4079,'Weather Data'!D4081),0))</f>
        <v>28.5</v>
      </c>
      <c r="I4080">
        <f>IF(E4080&lt;&gt;"",MAX('DDD Model Calculations'!$D$20-'Weather Data'!E4080,0),MAX('DDD Model Calculations'!$D$20-AVERAGE('Weather Data'!E4079,'Weather Data'!E4081),0))</f>
        <v>27.300000190734863</v>
      </c>
      <c r="J4080">
        <f>IF(F4080&lt;&gt;"",MAX('DDD Model Calculations'!$D$20-'Weather Data'!F4080,0),MAX('DDD Model Calculations'!$D$20-AVERAGE('Weather Data'!F4079,'Weather Data'!F4081),0))</f>
        <v>34.799999237060547</v>
      </c>
      <c r="K4080">
        <f>IF(G4080&lt;&gt;"",MAX('DDD Model Calculations'!$D$20-'Weather Data'!G4080,0),MAX('DDD Model Calculations'!$D$20-AVERAGE('Weather Data'!G4079,'Weather Data'!G4081),0))</f>
        <v>28.39999961853027</v>
      </c>
      <c r="L4080" s="2">
        <f t="shared" si="315"/>
        <v>45718</v>
      </c>
      <c r="M4080">
        <f t="shared" si="316"/>
        <v>40797.000002838671</v>
      </c>
      <c r="N4080">
        <f t="shared" si="317"/>
        <v>42841.099995426834</v>
      </c>
      <c r="O4080">
        <f t="shared" si="318"/>
        <v>49512.300008423626</v>
      </c>
      <c r="P4080">
        <f t="shared" si="319"/>
        <v>61203.250013075769</v>
      </c>
    </row>
    <row r="4081" spans="1:16" x14ac:dyDescent="0.4">
      <c r="A4081" s="1">
        <v>2025</v>
      </c>
      <c r="B4081" s="1">
        <v>3</v>
      </c>
      <c r="C4081" s="1">
        <v>3</v>
      </c>
      <c r="D4081" s="1">
        <v>-2.5999999046325679</v>
      </c>
      <c r="E4081" s="1">
        <v>-3.2000000476837158</v>
      </c>
      <c r="F4081" s="1">
        <v>-13.60000038146973</v>
      </c>
      <c r="G4081" s="1">
        <v>-3.2999999523162842</v>
      </c>
      <c r="H4081">
        <f>IF(D4081&lt;&gt;"",MAX('DDD Model Calculations'!$D$20-'Weather Data'!D4081,0),MAX('DDD Model Calculations'!$D$20-AVERAGE('Weather Data'!D4080,'Weather Data'!D4082),0))</f>
        <v>20.599999904632568</v>
      </c>
      <c r="I4081">
        <f>IF(E4081&lt;&gt;"",MAX('DDD Model Calculations'!$D$20-'Weather Data'!E4081,0),MAX('DDD Model Calculations'!$D$20-AVERAGE('Weather Data'!E4080,'Weather Data'!E4082),0))</f>
        <v>21.200000047683716</v>
      </c>
      <c r="J4081">
        <f>IF(F4081&lt;&gt;"",MAX('DDD Model Calculations'!$D$20-'Weather Data'!F4081,0),MAX('DDD Model Calculations'!$D$20-AVERAGE('Weather Data'!F4080,'Weather Data'!F4082),0))</f>
        <v>31.60000038146973</v>
      </c>
      <c r="K4081">
        <f>IF(G4081&lt;&gt;"",MAX('DDD Model Calculations'!$D$20-'Weather Data'!G4081,0),MAX('DDD Model Calculations'!$D$20-AVERAGE('Weather Data'!G4080,'Weather Data'!G4082),0))</f>
        <v>21.299999952316284</v>
      </c>
      <c r="L4081" s="2">
        <f t="shared" si="315"/>
        <v>45719</v>
      </c>
      <c r="M4081">
        <f t="shared" si="316"/>
        <v>40817.600002743304</v>
      </c>
      <c r="N4081">
        <f t="shared" si="317"/>
        <v>42862.299995474517</v>
      </c>
      <c r="O4081">
        <f t="shared" si="318"/>
        <v>49543.900008805096</v>
      </c>
      <c r="P4081">
        <f t="shared" si="319"/>
        <v>61224.550013028085</v>
      </c>
    </row>
    <row r="4082" spans="1:16" x14ac:dyDescent="0.4">
      <c r="A4082" s="1">
        <v>2025</v>
      </c>
      <c r="B4082" s="1">
        <v>3</v>
      </c>
      <c r="C4082" s="1">
        <v>4</v>
      </c>
      <c r="D4082" s="1">
        <v>3.4000000953674321</v>
      </c>
      <c r="E4082" s="1">
        <v>3</v>
      </c>
      <c r="F4082" s="1">
        <v>-1.700000047683716</v>
      </c>
      <c r="G4082" s="1">
        <v>-2.0999999046325679</v>
      </c>
      <c r="H4082">
        <f>IF(D4082&lt;&gt;"",MAX('DDD Model Calculations'!$D$20-'Weather Data'!D4082,0),MAX('DDD Model Calculations'!$D$20-AVERAGE('Weather Data'!D4081,'Weather Data'!D4083),0))</f>
        <v>14.599999904632568</v>
      </c>
      <c r="I4082">
        <f>IF(E4082&lt;&gt;"",MAX('DDD Model Calculations'!$D$20-'Weather Data'!E4082,0),MAX('DDD Model Calculations'!$D$20-AVERAGE('Weather Data'!E4081,'Weather Data'!E4083),0))</f>
        <v>15</v>
      </c>
      <c r="J4082">
        <f>IF(F4082&lt;&gt;"",MAX('DDD Model Calculations'!$D$20-'Weather Data'!F4082,0),MAX('DDD Model Calculations'!$D$20-AVERAGE('Weather Data'!F4081,'Weather Data'!F4083),0))</f>
        <v>19.700000047683716</v>
      </c>
      <c r="K4082">
        <f>IF(G4082&lt;&gt;"",MAX('DDD Model Calculations'!$D$20-'Weather Data'!G4082,0),MAX('DDD Model Calculations'!$D$20-AVERAGE('Weather Data'!G4081,'Weather Data'!G4083),0))</f>
        <v>20.099999904632568</v>
      </c>
      <c r="L4082" s="2">
        <f t="shared" si="315"/>
        <v>45720</v>
      </c>
      <c r="M4082">
        <f t="shared" si="316"/>
        <v>40832.200002647936</v>
      </c>
      <c r="N4082">
        <f t="shared" si="317"/>
        <v>42877.299995474517</v>
      </c>
      <c r="O4082">
        <f t="shared" si="318"/>
        <v>49563.60000885278</v>
      </c>
      <c r="P4082">
        <f t="shared" si="319"/>
        <v>61244.650012932718</v>
      </c>
    </row>
    <row r="4083" spans="1:16" x14ac:dyDescent="0.4">
      <c r="A4083" s="1">
        <v>2025</v>
      </c>
      <c r="B4083" s="1">
        <v>3</v>
      </c>
      <c r="C4083" s="1">
        <v>5</v>
      </c>
      <c r="D4083" s="1">
        <v>4.6999998092651367</v>
      </c>
      <c r="E4083" s="1">
        <v>5.9000000953674316</v>
      </c>
      <c r="F4083" s="1">
        <v>1.700000047683716</v>
      </c>
      <c r="G4083" s="1">
        <v>-6.6999998092651367</v>
      </c>
      <c r="H4083">
        <f>IF(D4083&lt;&gt;"",MAX('DDD Model Calculations'!$D$20-'Weather Data'!D4083,0),MAX('DDD Model Calculations'!$D$20-AVERAGE('Weather Data'!D4082,'Weather Data'!D4084),0))</f>
        <v>13.300000190734863</v>
      </c>
      <c r="I4083">
        <f>IF(E4083&lt;&gt;"",MAX('DDD Model Calculations'!$D$20-'Weather Data'!E4083,0),MAX('DDD Model Calculations'!$D$20-AVERAGE('Weather Data'!E4082,'Weather Data'!E4084),0))</f>
        <v>12.099999904632568</v>
      </c>
      <c r="J4083">
        <f>IF(F4083&lt;&gt;"",MAX('DDD Model Calculations'!$D$20-'Weather Data'!F4083,0),MAX('DDD Model Calculations'!$D$20-AVERAGE('Weather Data'!F4082,'Weather Data'!F4084),0))</f>
        <v>16.299999952316284</v>
      </c>
      <c r="K4083">
        <f>IF(G4083&lt;&gt;"",MAX('DDD Model Calculations'!$D$20-'Weather Data'!G4083,0),MAX('DDD Model Calculations'!$D$20-AVERAGE('Weather Data'!G4082,'Weather Data'!G4084),0))</f>
        <v>24.699999809265137</v>
      </c>
      <c r="L4083" s="2">
        <f t="shared" si="315"/>
        <v>45721</v>
      </c>
      <c r="M4083">
        <f t="shared" si="316"/>
        <v>40845.500002838671</v>
      </c>
      <c r="N4083">
        <f t="shared" si="317"/>
        <v>42889.39999537915</v>
      </c>
      <c r="O4083">
        <f t="shared" si="318"/>
        <v>49579.900008805096</v>
      </c>
      <c r="P4083">
        <f t="shared" si="319"/>
        <v>61269.350012741983</v>
      </c>
    </row>
    <row r="4084" spans="1:16" x14ac:dyDescent="0.4">
      <c r="A4084" s="1">
        <v>2025</v>
      </c>
      <c r="B4084" s="1">
        <v>3</v>
      </c>
      <c r="C4084" s="1">
        <v>6</v>
      </c>
      <c r="D4084" s="1">
        <v>-0.20000000298023221</v>
      </c>
      <c r="E4084" s="1">
        <v>-2</v>
      </c>
      <c r="F4084" s="1">
        <v>-1.799999952316284</v>
      </c>
      <c r="G4084" s="1">
        <v>-7.5</v>
      </c>
      <c r="H4084">
        <f>IF(D4084&lt;&gt;"",MAX('DDD Model Calculations'!$D$20-'Weather Data'!D4084,0),MAX('DDD Model Calculations'!$D$20-AVERAGE('Weather Data'!D4083,'Weather Data'!D4085),0))</f>
        <v>18.200000002980232</v>
      </c>
      <c r="I4084">
        <f>IF(E4084&lt;&gt;"",MAX('DDD Model Calculations'!$D$20-'Weather Data'!E4084,0),MAX('DDD Model Calculations'!$D$20-AVERAGE('Weather Data'!E4083,'Weather Data'!E4085),0))</f>
        <v>20</v>
      </c>
      <c r="J4084">
        <f>IF(F4084&lt;&gt;"",MAX('DDD Model Calculations'!$D$20-'Weather Data'!F4084,0),MAX('DDD Model Calculations'!$D$20-AVERAGE('Weather Data'!F4083,'Weather Data'!F4085),0))</f>
        <v>19.799999952316284</v>
      </c>
      <c r="K4084">
        <f>IF(G4084&lt;&gt;"",MAX('DDD Model Calculations'!$D$20-'Weather Data'!G4084,0),MAX('DDD Model Calculations'!$D$20-AVERAGE('Weather Data'!G4083,'Weather Data'!G4085),0))</f>
        <v>25.5</v>
      </c>
      <c r="L4084" s="2">
        <f t="shared" si="315"/>
        <v>45722</v>
      </c>
      <c r="M4084">
        <f t="shared" si="316"/>
        <v>40863.700002841651</v>
      </c>
      <c r="N4084">
        <f t="shared" si="317"/>
        <v>42909.39999537915</v>
      </c>
      <c r="O4084">
        <f t="shared" si="318"/>
        <v>49599.700008757412</v>
      </c>
      <c r="P4084">
        <f t="shared" si="319"/>
        <v>61294.850012741983</v>
      </c>
    </row>
    <row r="4085" spans="1:16" x14ac:dyDescent="0.4">
      <c r="A4085" s="1">
        <v>2025</v>
      </c>
      <c r="B4085" s="1">
        <v>3</v>
      </c>
      <c r="C4085" s="1">
        <v>7</v>
      </c>
      <c r="D4085" s="1">
        <v>-0.20000000298023221</v>
      </c>
      <c r="E4085" s="1">
        <v>-1</v>
      </c>
      <c r="F4085" s="1">
        <v>-4.5</v>
      </c>
      <c r="G4085" s="1">
        <v>-12.60000038146973</v>
      </c>
      <c r="H4085">
        <f>IF(D4085&lt;&gt;"",MAX('DDD Model Calculations'!$D$20-'Weather Data'!D4085,0),MAX('DDD Model Calculations'!$D$20-AVERAGE('Weather Data'!D4084,'Weather Data'!D4086),0))</f>
        <v>18.200000002980232</v>
      </c>
      <c r="I4085">
        <f>IF(E4085&lt;&gt;"",MAX('DDD Model Calculations'!$D$20-'Weather Data'!E4085,0),MAX('DDD Model Calculations'!$D$20-AVERAGE('Weather Data'!E4084,'Weather Data'!E4086),0))</f>
        <v>19</v>
      </c>
      <c r="J4085">
        <f>IF(F4085&lt;&gt;"",MAX('DDD Model Calculations'!$D$20-'Weather Data'!F4085,0),MAX('DDD Model Calculations'!$D$20-AVERAGE('Weather Data'!F4084,'Weather Data'!F4086),0))</f>
        <v>22.5</v>
      </c>
      <c r="K4085">
        <f>IF(G4085&lt;&gt;"",MAX('DDD Model Calculations'!$D$20-'Weather Data'!G4085,0),MAX('DDD Model Calculations'!$D$20-AVERAGE('Weather Data'!G4084,'Weather Data'!G4086),0))</f>
        <v>30.60000038146973</v>
      </c>
      <c r="L4085" s="2">
        <f t="shared" si="315"/>
        <v>45723</v>
      </c>
      <c r="M4085">
        <f t="shared" si="316"/>
        <v>40881.900002844632</v>
      </c>
      <c r="N4085">
        <f t="shared" si="317"/>
        <v>42928.39999537915</v>
      </c>
      <c r="O4085">
        <f t="shared" si="318"/>
        <v>49622.200008757412</v>
      </c>
      <c r="P4085">
        <f t="shared" si="319"/>
        <v>61325.450013123453</v>
      </c>
    </row>
    <row r="4086" spans="1:16" x14ac:dyDescent="0.4">
      <c r="A4086" s="1">
        <v>2025</v>
      </c>
      <c r="B4086" s="1">
        <v>3</v>
      </c>
      <c r="C4086" s="1">
        <v>8</v>
      </c>
      <c r="D4086" s="1">
        <v>-2.2000000476837158</v>
      </c>
      <c r="E4086" s="1">
        <v>-3.2999999523162842</v>
      </c>
      <c r="F4086" s="1">
        <v>-4.9000000953674316</v>
      </c>
      <c r="G4086" s="1">
        <v>-9.1000003814697266</v>
      </c>
      <c r="H4086">
        <f>IF(D4086&lt;&gt;"",MAX('DDD Model Calculations'!$D$20-'Weather Data'!D4086,0),MAX('DDD Model Calculations'!$D$20-AVERAGE('Weather Data'!D4085,'Weather Data'!D4087),0))</f>
        <v>20.200000047683716</v>
      </c>
      <c r="I4086">
        <f>IF(E4086&lt;&gt;"",MAX('DDD Model Calculations'!$D$20-'Weather Data'!E4086,0),MAX('DDD Model Calculations'!$D$20-AVERAGE('Weather Data'!E4085,'Weather Data'!E4087),0))</f>
        <v>21.299999952316284</v>
      </c>
      <c r="J4086">
        <f>IF(F4086&lt;&gt;"",MAX('DDD Model Calculations'!$D$20-'Weather Data'!F4086,0),MAX('DDD Model Calculations'!$D$20-AVERAGE('Weather Data'!F4085,'Weather Data'!F4087),0))</f>
        <v>22.900000095367432</v>
      </c>
      <c r="K4086">
        <f>IF(G4086&lt;&gt;"",MAX('DDD Model Calculations'!$D$20-'Weather Data'!G4086,0),MAX('DDD Model Calculations'!$D$20-AVERAGE('Weather Data'!G4085,'Weather Data'!G4087),0))</f>
        <v>27.100000381469727</v>
      </c>
      <c r="L4086" s="2">
        <f t="shared" si="315"/>
        <v>45724</v>
      </c>
      <c r="M4086">
        <f t="shared" si="316"/>
        <v>40902.100002892315</v>
      </c>
      <c r="N4086">
        <f t="shared" si="317"/>
        <v>42949.699995331466</v>
      </c>
      <c r="O4086">
        <f t="shared" si="318"/>
        <v>49645.10000885278</v>
      </c>
      <c r="P4086">
        <f t="shared" si="319"/>
        <v>61352.550013504922</v>
      </c>
    </row>
    <row r="4087" spans="1:16" x14ac:dyDescent="0.4">
      <c r="A4087" s="1">
        <v>2025</v>
      </c>
      <c r="B4087" s="1">
        <v>3</v>
      </c>
      <c r="C4087" s="1">
        <v>9</v>
      </c>
      <c r="D4087" s="1">
        <v>2.0999999046325679</v>
      </c>
      <c r="E4087" s="1">
        <v>3.2000000476837158</v>
      </c>
      <c r="F4087" s="1">
        <v>-2.2999999523162842</v>
      </c>
      <c r="G4087" s="1">
        <v>1</v>
      </c>
      <c r="H4087">
        <f>IF(D4087&lt;&gt;"",MAX('DDD Model Calculations'!$D$20-'Weather Data'!D4087,0),MAX('DDD Model Calculations'!$D$20-AVERAGE('Weather Data'!D4086,'Weather Data'!D4088),0))</f>
        <v>15.900000095367432</v>
      </c>
      <c r="I4087">
        <f>IF(E4087&lt;&gt;"",MAX('DDD Model Calculations'!$D$20-'Weather Data'!E4087,0),MAX('DDD Model Calculations'!$D$20-AVERAGE('Weather Data'!E4086,'Weather Data'!E4088),0))</f>
        <v>14.799999952316284</v>
      </c>
      <c r="J4087">
        <f>IF(F4087&lt;&gt;"",MAX('DDD Model Calculations'!$D$20-'Weather Data'!F4087,0),MAX('DDD Model Calculations'!$D$20-AVERAGE('Weather Data'!F4086,'Weather Data'!F4088),0))</f>
        <v>20.299999952316284</v>
      </c>
      <c r="K4087">
        <f>IF(G4087&lt;&gt;"",MAX('DDD Model Calculations'!$D$20-'Weather Data'!G4087,0),MAX('DDD Model Calculations'!$D$20-AVERAGE('Weather Data'!G4086,'Weather Data'!G4088),0))</f>
        <v>17</v>
      </c>
      <c r="L4087" s="2">
        <f t="shared" si="315"/>
        <v>45725</v>
      </c>
      <c r="M4087">
        <f t="shared" si="316"/>
        <v>40918.000002987683</v>
      </c>
      <c r="N4087">
        <f t="shared" si="317"/>
        <v>42964.499995283782</v>
      </c>
      <c r="O4087">
        <f t="shared" si="318"/>
        <v>49665.400008805096</v>
      </c>
      <c r="P4087">
        <f t="shared" si="319"/>
        <v>61369.550013504922</v>
      </c>
    </row>
    <row r="4088" spans="1:16" x14ac:dyDescent="0.4">
      <c r="A4088" s="1">
        <v>2025</v>
      </c>
      <c r="B4088" s="1">
        <v>3</v>
      </c>
      <c r="C4088" s="1">
        <v>10</v>
      </c>
      <c r="D4088" s="1">
        <v>5.5999999046325684</v>
      </c>
      <c r="E4088" s="1">
        <v>6.1999998092651367</v>
      </c>
      <c r="F4088" s="1">
        <v>1.200000047683716</v>
      </c>
      <c r="G4088" s="1">
        <v>-0.30000001192092901</v>
      </c>
      <c r="H4088">
        <f>IF(D4088&lt;&gt;"",MAX('DDD Model Calculations'!$D$20-'Weather Data'!D4088,0),MAX('DDD Model Calculations'!$D$20-AVERAGE('Weather Data'!D4087,'Weather Data'!D4089),0))</f>
        <v>12.400000095367432</v>
      </c>
      <c r="I4088">
        <f>IF(E4088&lt;&gt;"",MAX('DDD Model Calculations'!$D$20-'Weather Data'!E4088,0),MAX('DDD Model Calculations'!$D$20-AVERAGE('Weather Data'!E4087,'Weather Data'!E4089),0))</f>
        <v>11.800000190734863</v>
      </c>
      <c r="J4088">
        <f>IF(F4088&lt;&gt;"",MAX('DDD Model Calculations'!$D$20-'Weather Data'!F4088,0),MAX('DDD Model Calculations'!$D$20-AVERAGE('Weather Data'!F4087,'Weather Data'!F4089),0))</f>
        <v>16.799999952316284</v>
      </c>
      <c r="K4088">
        <f>IF(G4088&lt;&gt;"",MAX('DDD Model Calculations'!$D$20-'Weather Data'!G4088,0),MAX('DDD Model Calculations'!$D$20-AVERAGE('Weather Data'!G4087,'Weather Data'!G4089),0))</f>
        <v>18.300000011920929</v>
      </c>
      <c r="L4088" s="2">
        <f t="shared" si="315"/>
        <v>45726</v>
      </c>
      <c r="M4088">
        <f t="shared" si="316"/>
        <v>40930.40000308305</v>
      </c>
      <c r="N4088">
        <f t="shared" si="317"/>
        <v>42976.299995474517</v>
      </c>
      <c r="O4088">
        <f t="shared" si="318"/>
        <v>49682.200008757412</v>
      </c>
      <c r="P4088">
        <f t="shared" si="319"/>
        <v>61387.850013516843</v>
      </c>
    </row>
    <row r="4089" spans="1:16" x14ac:dyDescent="0.4">
      <c r="A4089" s="1">
        <v>2025</v>
      </c>
      <c r="B4089" s="1">
        <v>3</v>
      </c>
      <c r="C4089" s="1">
        <v>11</v>
      </c>
      <c r="D4089" s="1">
        <v>4.5999999046325684</v>
      </c>
      <c r="E4089" s="1">
        <v>3.7999999523162842</v>
      </c>
      <c r="F4089" s="1">
        <v>3.4000000953674321</v>
      </c>
      <c r="G4089" s="1">
        <v>-8.3000001907348633</v>
      </c>
      <c r="H4089">
        <f>IF(D4089&lt;&gt;"",MAX('DDD Model Calculations'!$D$20-'Weather Data'!D4089,0),MAX('DDD Model Calculations'!$D$20-AVERAGE('Weather Data'!D4088,'Weather Data'!D4090),0))</f>
        <v>13.400000095367432</v>
      </c>
      <c r="I4089">
        <f>IF(E4089&lt;&gt;"",MAX('DDD Model Calculations'!$D$20-'Weather Data'!E4089,0),MAX('DDD Model Calculations'!$D$20-AVERAGE('Weather Data'!E4088,'Weather Data'!E4090),0))</f>
        <v>14.200000047683716</v>
      </c>
      <c r="J4089">
        <f>IF(F4089&lt;&gt;"",MAX('DDD Model Calculations'!$D$20-'Weather Data'!F4089,0),MAX('DDD Model Calculations'!$D$20-AVERAGE('Weather Data'!F4088,'Weather Data'!F4090),0))</f>
        <v>14.599999904632568</v>
      </c>
      <c r="K4089">
        <f>IF(G4089&lt;&gt;"",MAX('DDD Model Calculations'!$D$20-'Weather Data'!G4089,0),MAX('DDD Model Calculations'!$D$20-AVERAGE('Weather Data'!G4088,'Weather Data'!G4090),0))</f>
        <v>26.300000190734863</v>
      </c>
      <c r="L4089" s="2">
        <f t="shared" si="315"/>
        <v>45727</v>
      </c>
      <c r="M4089">
        <f t="shared" si="316"/>
        <v>40943.800003178418</v>
      </c>
      <c r="N4089">
        <f t="shared" si="317"/>
        <v>42990.499995522201</v>
      </c>
      <c r="O4089">
        <f t="shared" si="318"/>
        <v>49696.800008662045</v>
      </c>
      <c r="P4089">
        <f t="shared" si="319"/>
        <v>61414.150013707578</v>
      </c>
    </row>
    <row r="4090" spans="1:16" x14ac:dyDescent="0.4">
      <c r="A4090" s="1">
        <v>2025</v>
      </c>
      <c r="B4090" s="1">
        <v>3</v>
      </c>
      <c r="C4090" s="1">
        <v>12</v>
      </c>
      <c r="D4090" s="1">
        <v>-1.299999952316284</v>
      </c>
      <c r="E4090" s="1">
        <v>0.5</v>
      </c>
      <c r="F4090" s="1">
        <v>-5.5</v>
      </c>
      <c r="G4090" s="1">
        <v>-4.6999998092651367</v>
      </c>
      <c r="H4090">
        <f>IF(D4090&lt;&gt;"",MAX('DDD Model Calculations'!$D$20-'Weather Data'!D4090,0),MAX('DDD Model Calculations'!$D$20-AVERAGE('Weather Data'!D4089,'Weather Data'!D4091),0))</f>
        <v>19.299999952316284</v>
      </c>
      <c r="I4090">
        <f>IF(E4090&lt;&gt;"",MAX('DDD Model Calculations'!$D$20-'Weather Data'!E4090,0),MAX('DDD Model Calculations'!$D$20-AVERAGE('Weather Data'!E4089,'Weather Data'!E4091),0))</f>
        <v>17.5</v>
      </c>
      <c r="J4090">
        <f>IF(F4090&lt;&gt;"",MAX('DDD Model Calculations'!$D$20-'Weather Data'!F4090,0),MAX('DDD Model Calculations'!$D$20-AVERAGE('Weather Data'!F4089,'Weather Data'!F4091),0))</f>
        <v>23.5</v>
      </c>
      <c r="K4090">
        <f>IF(G4090&lt;&gt;"",MAX('DDD Model Calculations'!$D$20-'Weather Data'!G4090,0),MAX('DDD Model Calculations'!$D$20-AVERAGE('Weather Data'!G4089,'Weather Data'!G4091),0))</f>
        <v>22.699999809265137</v>
      </c>
      <c r="L4090" s="2">
        <f t="shared" si="315"/>
        <v>45728</v>
      </c>
      <c r="M4090">
        <f t="shared" si="316"/>
        <v>40963.100003130734</v>
      </c>
      <c r="N4090">
        <f t="shared" si="317"/>
        <v>43007.999995522201</v>
      </c>
      <c r="O4090">
        <f t="shared" si="318"/>
        <v>49720.300008662045</v>
      </c>
      <c r="P4090">
        <f t="shared" si="319"/>
        <v>61436.850013516843</v>
      </c>
    </row>
    <row r="4091" spans="1:16" x14ac:dyDescent="0.4">
      <c r="A4091" s="1">
        <v>2025</v>
      </c>
      <c r="B4091" s="1">
        <v>3</v>
      </c>
      <c r="C4091" s="1">
        <v>13</v>
      </c>
      <c r="D4091" s="1">
        <v>1.700000047683716</v>
      </c>
      <c r="E4091" s="1">
        <v>3.7999999523162842</v>
      </c>
      <c r="F4091" s="1">
        <v>-2.7000000476837158</v>
      </c>
      <c r="G4091" s="1">
        <v>-1.200000047683716</v>
      </c>
      <c r="H4091">
        <f>IF(D4091&lt;&gt;"",MAX('DDD Model Calculations'!$D$20-'Weather Data'!D4091,0),MAX('DDD Model Calculations'!$D$20-AVERAGE('Weather Data'!D4090,'Weather Data'!D4092),0))</f>
        <v>16.299999952316284</v>
      </c>
      <c r="I4091">
        <f>IF(E4091&lt;&gt;"",MAX('DDD Model Calculations'!$D$20-'Weather Data'!E4091,0),MAX('DDD Model Calculations'!$D$20-AVERAGE('Weather Data'!E4090,'Weather Data'!E4092),0))</f>
        <v>14.200000047683716</v>
      </c>
      <c r="J4091">
        <f>IF(F4091&lt;&gt;"",MAX('DDD Model Calculations'!$D$20-'Weather Data'!F4091,0),MAX('DDD Model Calculations'!$D$20-AVERAGE('Weather Data'!F4090,'Weather Data'!F4092),0))</f>
        <v>20.700000047683716</v>
      </c>
      <c r="K4091">
        <f>IF(G4091&lt;&gt;"",MAX('DDD Model Calculations'!$D$20-'Weather Data'!G4091,0),MAX('DDD Model Calculations'!$D$20-AVERAGE('Weather Data'!G4090,'Weather Data'!G4092),0))</f>
        <v>19.200000047683716</v>
      </c>
      <c r="L4091" s="2">
        <f t="shared" si="315"/>
        <v>45729</v>
      </c>
      <c r="M4091">
        <f t="shared" si="316"/>
        <v>40979.40000308305</v>
      </c>
      <c r="N4091">
        <f t="shared" si="317"/>
        <v>43022.199995569885</v>
      </c>
      <c r="O4091">
        <f t="shared" si="318"/>
        <v>49741.000008709729</v>
      </c>
      <c r="P4091">
        <f t="shared" si="319"/>
        <v>61456.050013564527</v>
      </c>
    </row>
    <row r="4092" spans="1:16" x14ac:dyDescent="0.4">
      <c r="A4092" s="1">
        <v>2025</v>
      </c>
      <c r="B4092" s="1">
        <v>3</v>
      </c>
      <c r="C4092" s="1">
        <v>14</v>
      </c>
      <c r="D4092" s="1">
        <v>5.5999999046325684</v>
      </c>
      <c r="E4092" s="1">
        <v>8.6999998092651367</v>
      </c>
      <c r="F4092" s="1">
        <v>1.700000047683716</v>
      </c>
      <c r="G4092" s="1">
        <v>3.2000000476837158</v>
      </c>
      <c r="H4092">
        <f>IF(D4092&lt;&gt;"",MAX('DDD Model Calculations'!$D$20-'Weather Data'!D4092,0),MAX('DDD Model Calculations'!$D$20-AVERAGE('Weather Data'!D4091,'Weather Data'!D4093),0))</f>
        <v>12.400000095367432</v>
      </c>
      <c r="I4092">
        <f>IF(E4092&lt;&gt;"",MAX('DDD Model Calculations'!$D$20-'Weather Data'!E4092,0),MAX('DDD Model Calculations'!$D$20-AVERAGE('Weather Data'!E4091,'Weather Data'!E4093),0))</f>
        <v>9.3000001907348633</v>
      </c>
      <c r="J4092">
        <f>IF(F4092&lt;&gt;"",MAX('DDD Model Calculations'!$D$20-'Weather Data'!F4092,0),MAX('DDD Model Calculations'!$D$20-AVERAGE('Weather Data'!F4091,'Weather Data'!F4093),0))</f>
        <v>16.299999952316284</v>
      </c>
      <c r="K4092">
        <f>IF(G4092&lt;&gt;"",MAX('DDD Model Calculations'!$D$20-'Weather Data'!G4092,0),MAX('DDD Model Calculations'!$D$20-AVERAGE('Weather Data'!G4091,'Weather Data'!G4093),0))</f>
        <v>14.799999952316284</v>
      </c>
      <c r="L4092" s="2">
        <f t="shared" si="315"/>
        <v>45730</v>
      </c>
      <c r="M4092">
        <f t="shared" si="316"/>
        <v>40991.800003178418</v>
      </c>
      <c r="N4092">
        <f t="shared" si="317"/>
        <v>43031.49999576062</v>
      </c>
      <c r="O4092">
        <f t="shared" si="318"/>
        <v>49757.300008662045</v>
      </c>
      <c r="P4092">
        <f t="shared" si="319"/>
        <v>61470.850013516843</v>
      </c>
    </row>
    <row r="4093" spans="1:16" x14ac:dyDescent="0.4">
      <c r="A4093" s="1">
        <v>2025</v>
      </c>
      <c r="B4093" s="1">
        <v>3</v>
      </c>
      <c r="C4093" s="1">
        <v>15</v>
      </c>
      <c r="D4093" s="1">
        <v>8.6000003814697266</v>
      </c>
      <c r="E4093" s="1">
        <v>12.39999961853027</v>
      </c>
      <c r="F4093" s="1">
        <v>7.9000000953674316</v>
      </c>
      <c r="G4093" s="1">
        <v>1.8999999761581421</v>
      </c>
      <c r="H4093">
        <f>IF(D4093&lt;&gt;"",MAX('DDD Model Calculations'!$D$20-'Weather Data'!D4093,0),MAX('DDD Model Calculations'!$D$20-AVERAGE('Weather Data'!D4092,'Weather Data'!D4094),0))</f>
        <v>9.3999996185302734</v>
      </c>
      <c r="I4093">
        <f>IF(E4093&lt;&gt;"",MAX('DDD Model Calculations'!$D$20-'Weather Data'!E4093,0),MAX('DDD Model Calculations'!$D$20-AVERAGE('Weather Data'!E4092,'Weather Data'!E4094),0))</f>
        <v>5.6000003814697301</v>
      </c>
      <c r="J4093">
        <f>IF(F4093&lt;&gt;"",MAX('DDD Model Calculations'!$D$20-'Weather Data'!F4093,0),MAX('DDD Model Calculations'!$D$20-AVERAGE('Weather Data'!F4092,'Weather Data'!F4094),0))</f>
        <v>10.099999904632568</v>
      </c>
      <c r="K4093">
        <f>IF(G4093&lt;&gt;"",MAX('DDD Model Calculations'!$D$20-'Weather Data'!G4093,0),MAX('DDD Model Calculations'!$D$20-AVERAGE('Weather Data'!G4092,'Weather Data'!G4094),0))</f>
        <v>16.100000023841858</v>
      </c>
      <c r="L4093" s="2">
        <f t="shared" si="315"/>
        <v>45731</v>
      </c>
      <c r="M4093">
        <f t="shared" si="316"/>
        <v>41001.200002796948</v>
      </c>
      <c r="N4093">
        <f t="shared" si="317"/>
        <v>43037.099996142089</v>
      </c>
      <c r="O4093">
        <f t="shared" si="318"/>
        <v>49767.400008566678</v>
      </c>
      <c r="P4093">
        <f t="shared" si="319"/>
        <v>61486.950013540685</v>
      </c>
    </row>
    <row r="4094" spans="1:16" x14ac:dyDescent="0.4">
      <c r="A4094" s="1">
        <v>2025</v>
      </c>
      <c r="B4094" s="1">
        <v>3</v>
      </c>
      <c r="C4094" s="1">
        <v>16</v>
      </c>
      <c r="D4094" s="1">
        <v>8.6000003814697266</v>
      </c>
      <c r="E4094" s="1">
        <v>7.0999999046325684</v>
      </c>
      <c r="F4094" s="1">
        <v>10.39999961853027</v>
      </c>
      <c r="G4094" s="1">
        <v>-4.8000001907348633</v>
      </c>
      <c r="H4094">
        <f>IF(D4094&lt;&gt;"",MAX('DDD Model Calculations'!$D$20-'Weather Data'!D4094,0),MAX('DDD Model Calculations'!$D$20-AVERAGE('Weather Data'!D4093,'Weather Data'!D4095),0))</f>
        <v>9.3999996185302734</v>
      </c>
      <c r="I4094">
        <f>IF(E4094&lt;&gt;"",MAX('DDD Model Calculations'!$D$20-'Weather Data'!E4094,0),MAX('DDD Model Calculations'!$D$20-AVERAGE('Weather Data'!E4093,'Weather Data'!E4095),0))</f>
        <v>10.900000095367432</v>
      </c>
      <c r="J4094">
        <f>IF(F4094&lt;&gt;"",MAX('DDD Model Calculations'!$D$20-'Weather Data'!F4094,0),MAX('DDD Model Calculations'!$D$20-AVERAGE('Weather Data'!F4093,'Weather Data'!F4095),0))</f>
        <v>7.6000003814697301</v>
      </c>
      <c r="K4094">
        <f>IF(G4094&lt;&gt;"",MAX('DDD Model Calculations'!$D$20-'Weather Data'!G4094,0),MAX('DDD Model Calculations'!$D$20-AVERAGE('Weather Data'!G4093,'Weather Data'!G4095),0))</f>
        <v>22.800000190734863</v>
      </c>
      <c r="L4094" s="2">
        <f t="shared" si="315"/>
        <v>45732</v>
      </c>
      <c r="M4094">
        <f t="shared" si="316"/>
        <v>41010.600002415478</v>
      </c>
      <c r="N4094">
        <f t="shared" si="317"/>
        <v>43047.999996237457</v>
      </c>
      <c r="O4094">
        <f t="shared" si="318"/>
        <v>49775.000008948147</v>
      </c>
      <c r="P4094">
        <f t="shared" si="319"/>
        <v>61509.75001373142</v>
      </c>
    </row>
    <row r="4095" spans="1:16" x14ac:dyDescent="0.4">
      <c r="A4095" s="1">
        <v>2025</v>
      </c>
      <c r="B4095" s="1">
        <v>3</v>
      </c>
      <c r="C4095" s="1">
        <v>17</v>
      </c>
      <c r="D4095" s="1">
        <v>1.3999999761581421</v>
      </c>
      <c r="E4095" s="1">
        <v>0.40000000596046448</v>
      </c>
      <c r="F4095" s="1">
        <v>-0.5</v>
      </c>
      <c r="G4095" s="1">
        <v>-2.7000000476837158</v>
      </c>
      <c r="H4095">
        <f>IF(D4095&lt;&gt;"",MAX('DDD Model Calculations'!$D$20-'Weather Data'!D4095,0),MAX('DDD Model Calculations'!$D$20-AVERAGE('Weather Data'!D4094,'Weather Data'!D4096),0))</f>
        <v>16.600000023841858</v>
      </c>
      <c r="I4095">
        <f>IF(E4095&lt;&gt;"",MAX('DDD Model Calculations'!$D$20-'Weather Data'!E4095,0),MAX('DDD Model Calculations'!$D$20-AVERAGE('Weather Data'!E4094,'Weather Data'!E4096),0))</f>
        <v>17.599999994039536</v>
      </c>
      <c r="J4095">
        <f>IF(F4095&lt;&gt;"",MAX('DDD Model Calculations'!$D$20-'Weather Data'!F4095,0),MAX('DDD Model Calculations'!$D$20-AVERAGE('Weather Data'!F4094,'Weather Data'!F4096),0))</f>
        <v>18.5</v>
      </c>
      <c r="K4095">
        <f>IF(G4095&lt;&gt;"",MAX('DDD Model Calculations'!$D$20-'Weather Data'!G4095,0),MAX('DDD Model Calculations'!$D$20-AVERAGE('Weather Data'!G4094,'Weather Data'!G4096),0))</f>
        <v>20.700000047683716</v>
      </c>
      <c r="L4095" s="2">
        <f t="shared" si="315"/>
        <v>45733</v>
      </c>
      <c r="M4095">
        <f t="shared" si="316"/>
        <v>41027.20000243932</v>
      </c>
      <c r="N4095">
        <f t="shared" si="317"/>
        <v>43065.599996231496</v>
      </c>
      <c r="O4095">
        <f t="shared" si="318"/>
        <v>49793.500008948147</v>
      </c>
      <c r="P4095">
        <f t="shared" si="319"/>
        <v>61530.450013779104</v>
      </c>
    </row>
    <row r="4096" spans="1:16" x14ac:dyDescent="0.4">
      <c r="A4096" s="1">
        <v>2025</v>
      </c>
      <c r="B4096" s="1">
        <v>3</v>
      </c>
      <c r="C4096" s="1">
        <v>18</v>
      </c>
      <c r="D4096" s="1">
        <v>7.9000000953674316</v>
      </c>
      <c r="E4096" s="1">
        <v>6.5</v>
      </c>
      <c r="F4096" s="1">
        <v>0.60000002384185791</v>
      </c>
      <c r="G4096" s="1">
        <v>-0.80000001192092896</v>
      </c>
      <c r="H4096">
        <f>IF(D4096&lt;&gt;"",MAX('DDD Model Calculations'!$D$20-'Weather Data'!D4096,0),MAX('DDD Model Calculations'!$D$20-AVERAGE('Weather Data'!D4095,'Weather Data'!D4097),0))</f>
        <v>10.099999904632568</v>
      </c>
      <c r="I4096">
        <f>IF(E4096&lt;&gt;"",MAX('DDD Model Calculations'!$D$20-'Weather Data'!E4096,0),MAX('DDD Model Calculations'!$D$20-AVERAGE('Weather Data'!E4095,'Weather Data'!E4097),0))</f>
        <v>11.5</v>
      </c>
      <c r="J4096">
        <f>IF(F4096&lt;&gt;"",MAX('DDD Model Calculations'!$D$20-'Weather Data'!F4096,0),MAX('DDD Model Calculations'!$D$20-AVERAGE('Weather Data'!F4095,'Weather Data'!F4097),0))</f>
        <v>17.399999976158142</v>
      </c>
      <c r="K4096">
        <f>IF(G4096&lt;&gt;"",MAX('DDD Model Calculations'!$D$20-'Weather Data'!G4096,0),MAX('DDD Model Calculations'!$D$20-AVERAGE('Weather Data'!G4095,'Weather Data'!G4097),0))</f>
        <v>18.800000011920929</v>
      </c>
      <c r="L4096" s="2">
        <f t="shared" si="315"/>
        <v>45734</v>
      </c>
      <c r="M4096">
        <f t="shared" si="316"/>
        <v>41037.300002343953</v>
      </c>
      <c r="N4096">
        <f t="shared" si="317"/>
        <v>43077.099996231496</v>
      </c>
      <c r="O4096">
        <f t="shared" si="318"/>
        <v>49810.900008924305</v>
      </c>
      <c r="P4096">
        <f t="shared" si="319"/>
        <v>61549.250013791025</v>
      </c>
    </row>
    <row r="4097" spans="1:16" x14ac:dyDescent="0.4">
      <c r="A4097" s="1">
        <v>2025</v>
      </c>
      <c r="B4097" s="1">
        <v>3</v>
      </c>
      <c r="C4097" s="1">
        <v>19</v>
      </c>
      <c r="D4097" s="1">
        <v>12.30000019073486</v>
      </c>
      <c r="E4097" s="1">
        <v>13.10000038146973</v>
      </c>
      <c r="F4097" s="1">
        <v>6.5999999046325684</v>
      </c>
      <c r="G4097" s="1">
        <v>-2.2000000476837158</v>
      </c>
      <c r="H4097">
        <f>IF(D4097&lt;&gt;"",MAX('DDD Model Calculations'!$D$20-'Weather Data'!D4097,0),MAX('DDD Model Calculations'!$D$20-AVERAGE('Weather Data'!D4096,'Weather Data'!D4098),0))</f>
        <v>5.6999998092651403</v>
      </c>
      <c r="I4097">
        <f>IF(E4097&lt;&gt;"",MAX('DDD Model Calculations'!$D$20-'Weather Data'!E4097,0),MAX('DDD Model Calculations'!$D$20-AVERAGE('Weather Data'!E4096,'Weather Data'!E4098),0))</f>
        <v>4.8999996185302699</v>
      </c>
      <c r="J4097">
        <f>IF(F4097&lt;&gt;"",MAX('DDD Model Calculations'!$D$20-'Weather Data'!F4097,0),MAX('DDD Model Calculations'!$D$20-AVERAGE('Weather Data'!F4096,'Weather Data'!F4098),0))</f>
        <v>11.400000095367432</v>
      </c>
      <c r="K4097">
        <f>IF(G4097&lt;&gt;"",MAX('DDD Model Calculations'!$D$20-'Weather Data'!G4097,0),MAX('DDD Model Calculations'!$D$20-AVERAGE('Weather Data'!G4096,'Weather Data'!G4098),0))</f>
        <v>20.200000047683716</v>
      </c>
      <c r="L4097" s="2">
        <f t="shared" si="315"/>
        <v>45735</v>
      </c>
      <c r="M4097">
        <f t="shared" si="316"/>
        <v>41043.000002153218</v>
      </c>
      <c r="N4097">
        <f t="shared" si="317"/>
        <v>43081.999995850027</v>
      </c>
      <c r="O4097">
        <f t="shared" si="318"/>
        <v>49822.300009019673</v>
      </c>
      <c r="P4097">
        <f t="shared" si="319"/>
        <v>61569.450013838708</v>
      </c>
    </row>
    <row r="4098" spans="1:16" x14ac:dyDescent="0.4">
      <c r="A4098" s="1">
        <v>2025</v>
      </c>
      <c r="B4098" s="1">
        <v>3</v>
      </c>
      <c r="C4098" s="1">
        <v>20</v>
      </c>
      <c r="D4098" s="1">
        <v>7</v>
      </c>
      <c r="E4098" s="1">
        <v>5.9000000953674316</v>
      </c>
      <c r="F4098" s="1">
        <v>7.8000001907348633</v>
      </c>
      <c r="G4098" s="1">
        <v>-1.700000047683716</v>
      </c>
      <c r="H4098">
        <f>IF(D4098&lt;&gt;"",MAX('DDD Model Calculations'!$D$20-'Weather Data'!D4098,0),MAX('DDD Model Calculations'!$D$20-AVERAGE('Weather Data'!D4097,'Weather Data'!D4099),0))</f>
        <v>11</v>
      </c>
      <c r="I4098">
        <f>IF(E4098&lt;&gt;"",MAX('DDD Model Calculations'!$D$20-'Weather Data'!E4098,0),MAX('DDD Model Calculations'!$D$20-AVERAGE('Weather Data'!E4097,'Weather Data'!E4099),0))</f>
        <v>12.099999904632568</v>
      </c>
      <c r="J4098">
        <f>IF(F4098&lt;&gt;"",MAX('DDD Model Calculations'!$D$20-'Weather Data'!F4098,0),MAX('DDD Model Calculations'!$D$20-AVERAGE('Weather Data'!F4097,'Weather Data'!F4099),0))</f>
        <v>10.199999809265137</v>
      </c>
      <c r="K4098">
        <f>IF(G4098&lt;&gt;"",MAX('DDD Model Calculations'!$D$20-'Weather Data'!G4098,0),MAX('DDD Model Calculations'!$D$20-AVERAGE('Weather Data'!G4097,'Weather Data'!G4099),0))</f>
        <v>19.700000047683716</v>
      </c>
      <c r="L4098" s="2">
        <f t="shared" ref="L4098:L4161" si="320">DATE(A4098,B4098,C4098)</f>
        <v>45736</v>
      </c>
      <c r="M4098">
        <f t="shared" si="316"/>
        <v>41054.000002153218</v>
      </c>
      <c r="N4098">
        <f t="shared" si="317"/>
        <v>43094.099995754659</v>
      </c>
      <c r="O4098">
        <f t="shared" si="318"/>
        <v>49832.500008828938</v>
      </c>
      <c r="P4098">
        <f t="shared" si="319"/>
        <v>61589.150013886392</v>
      </c>
    </row>
    <row r="4099" spans="1:16" x14ac:dyDescent="0.4">
      <c r="A4099" s="1">
        <v>2025</v>
      </c>
      <c r="B4099" s="1">
        <v>3</v>
      </c>
      <c r="C4099" s="1">
        <v>21</v>
      </c>
      <c r="D4099" s="1">
        <v>2.5</v>
      </c>
      <c r="E4099" s="1">
        <v>1.299999952316284</v>
      </c>
      <c r="F4099" s="1">
        <v>0.30000001192092901</v>
      </c>
      <c r="G4099" s="1">
        <v>-4.1999998092651367</v>
      </c>
      <c r="H4099">
        <f>IF(D4099&lt;&gt;"",MAX('DDD Model Calculations'!$D$20-'Weather Data'!D4099,0),MAX('DDD Model Calculations'!$D$20-AVERAGE('Weather Data'!D4098,'Weather Data'!D4100),0))</f>
        <v>15.5</v>
      </c>
      <c r="I4099">
        <f>IF(E4099&lt;&gt;"",MAX('DDD Model Calculations'!$D$20-'Weather Data'!E4099,0),MAX('DDD Model Calculations'!$D$20-AVERAGE('Weather Data'!E4098,'Weather Data'!E4100),0))</f>
        <v>16.700000047683716</v>
      </c>
      <c r="J4099">
        <f>IF(F4099&lt;&gt;"",MAX('DDD Model Calculations'!$D$20-'Weather Data'!F4099,0),MAX('DDD Model Calculations'!$D$20-AVERAGE('Weather Data'!F4098,'Weather Data'!F4100),0))</f>
        <v>17.699999988079071</v>
      </c>
      <c r="K4099">
        <f>IF(G4099&lt;&gt;"",MAX('DDD Model Calculations'!$D$20-'Weather Data'!G4099,0),MAX('DDD Model Calculations'!$D$20-AVERAGE('Weather Data'!G4098,'Weather Data'!G4100),0))</f>
        <v>22.199999809265137</v>
      </c>
      <c r="L4099" s="2">
        <f t="shared" si="320"/>
        <v>45737</v>
      </c>
      <c r="M4099">
        <f t="shared" ref="M4099:M4162" si="321">M4098+H4099</f>
        <v>41069.500002153218</v>
      </c>
      <c r="N4099">
        <f t="shared" ref="N4099:N4162" si="322">N4098+I4099</f>
        <v>43110.799995802343</v>
      </c>
      <c r="O4099">
        <f t="shared" ref="O4099:O4162" si="323">O4098+J4099</f>
        <v>49850.200008817017</v>
      </c>
      <c r="P4099">
        <f t="shared" ref="P4099:P4162" si="324">P4098+K4099</f>
        <v>61611.350013695657</v>
      </c>
    </row>
    <row r="4100" spans="1:16" x14ac:dyDescent="0.4">
      <c r="A4100" s="1">
        <v>2025</v>
      </c>
      <c r="B4100" s="1">
        <v>3</v>
      </c>
      <c r="C4100" s="1">
        <v>22</v>
      </c>
      <c r="D4100" s="1">
        <v>0.60000002384185791</v>
      </c>
      <c r="E4100" s="1">
        <v>0.20000000298023221</v>
      </c>
      <c r="F4100" s="1">
        <v>-1.3999999761581421</v>
      </c>
      <c r="G4100" s="1">
        <v>-11.19999980926514</v>
      </c>
      <c r="H4100">
        <f>IF(D4100&lt;&gt;"",MAX('DDD Model Calculations'!$D$20-'Weather Data'!D4100,0),MAX('DDD Model Calculations'!$D$20-AVERAGE('Weather Data'!D4099,'Weather Data'!D4101),0))</f>
        <v>17.399999976158142</v>
      </c>
      <c r="I4100">
        <f>IF(E4100&lt;&gt;"",MAX('DDD Model Calculations'!$D$20-'Weather Data'!E4100,0),MAX('DDD Model Calculations'!$D$20-AVERAGE('Weather Data'!E4099,'Weather Data'!E4101),0))</f>
        <v>17.799999997019768</v>
      </c>
      <c r="J4100">
        <f>IF(F4100&lt;&gt;"",MAX('DDD Model Calculations'!$D$20-'Weather Data'!F4100,0),MAX('DDD Model Calculations'!$D$20-AVERAGE('Weather Data'!F4099,'Weather Data'!F4101),0))</f>
        <v>19.399999976158142</v>
      </c>
      <c r="K4100">
        <f>IF(G4100&lt;&gt;"",MAX('DDD Model Calculations'!$D$20-'Weather Data'!G4100,0),MAX('DDD Model Calculations'!$D$20-AVERAGE('Weather Data'!G4099,'Weather Data'!G4101),0))</f>
        <v>29.19999980926514</v>
      </c>
      <c r="L4100" s="2">
        <f t="shared" si="320"/>
        <v>45738</v>
      </c>
      <c r="M4100">
        <f t="shared" si="321"/>
        <v>41086.900002129376</v>
      </c>
      <c r="N4100">
        <f t="shared" si="322"/>
        <v>43128.599995799363</v>
      </c>
      <c r="O4100">
        <f t="shared" si="323"/>
        <v>49869.600008793175</v>
      </c>
      <c r="P4100">
        <f t="shared" si="324"/>
        <v>61640.550013504922</v>
      </c>
    </row>
    <row r="4101" spans="1:16" x14ac:dyDescent="0.4">
      <c r="A4101" s="1">
        <v>2025</v>
      </c>
      <c r="B4101" s="1">
        <v>3</v>
      </c>
      <c r="C4101" s="1">
        <v>23</v>
      </c>
      <c r="D4101" s="1">
        <v>-3.7000000476837158</v>
      </c>
      <c r="E4101" s="1">
        <v>-2.5999999046325679</v>
      </c>
      <c r="F4101" s="1">
        <v>-6.3000001907348633</v>
      </c>
      <c r="G4101" s="1">
        <v>-6.9000000953674316</v>
      </c>
      <c r="H4101">
        <f>IF(D4101&lt;&gt;"",MAX('DDD Model Calculations'!$D$20-'Weather Data'!D4101,0),MAX('DDD Model Calculations'!$D$20-AVERAGE('Weather Data'!D4100,'Weather Data'!D4102),0))</f>
        <v>21.700000047683716</v>
      </c>
      <c r="I4101">
        <f>IF(E4101&lt;&gt;"",MAX('DDD Model Calculations'!$D$20-'Weather Data'!E4101,0),MAX('DDD Model Calculations'!$D$20-AVERAGE('Weather Data'!E4100,'Weather Data'!E4102),0))</f>
        <v>20.599999904632568</v>
      </c>
      <c r="J4101">
        <f>IF(F4101&lt;&gt;"",MAX('DDD Model Calculations'!$D$20-'Weather Data'!F4101,0),MAX('DDD Model Calculations'!$D$20-AVERAGE('Weather Data'!F4100,'Weather Data'!F4102),0))</f>
        <v>24.300000190734863</v>
      </c>
      <c r="K4101">
        <f>IF(G4101&lt;&gt;"",MAX('DDD Model Calculations'!$D$20-'Weather Data'!G4101,0),MAX('DDD Model Calculations'!$D$20-AVERAGE('Weather Data'!G4100,'Weather Data'!G4102),0))</f>
        <v>24.900000095367432</v>
      </c>
      <c r="L4101" s="2">
        <f t="shared" si="320"/>
        <v>45739</v>
      </c>
      <c r="M4101">
        <f t="shared" si="321"/>
        <v>41108.60000217706</v>
      </c>
      <c r="N4101">
        <f t="shared" si="322"/>
        <v>43149.199995703995</v>
      </c>
      <c r="O4101">
        <f t="shared" si="323"/>
        <v>49893.90000898391</v>
      </c>
      <c r="P4101">
        <f t="shared" si="324"/>
        <v>61665.45001360029</v>
      </c>
    </row>
    <row r="4102" spans="1:16" x14ac:dyDescent="0.4">
      <c r="A4102" s="1">
        <v>2025</v>
      </c>
      <c r="B4102" s="1">
        <v>3</v>
      </c>
      <c r="C4102" s="1">
        <v>24</v>
      </c>
      <c r="D4102" s="1">
        <v>3</v>
      </c>
      <c r="E4102" s="1">
        <v>2.2000000476837158</v>
      </c>
      <c r="F4102" s="1">
        <v>1.299999952316284</v>
      </c>
      <c r="G4102" s="1">
        <v>-3.9000000953674321</v>
      </c>
      <c r="H4102">
        <f>IF(D4102&lt;&gt;"",MAX('DDD Model Calculations'!$D$20-'Weather Data'!D4102,0),MAX('DDD Model Calculations'!$D$20-AVERAGE('Weather Data'!D4101,'Weather Data'!D4103),0))</f>
        <v>15</v>
      </c>
      <c r="I4102">
        <f>IF(E4102&lt;&gt;"",MAX('DDD Model Calculations'!$D$20-'Weather Data'!E4102,0),MAX('DDD Model Calculations'!$D$20-AVERAGE('Weather Data'!E4101,'Weather Data'!E4103),0))</f>
        <v>15.799999952316284</v>
      </c>
      <c r="J4102">
        <f>IF(F4102&lt;&gt;"",MAX('DDD Model Calculations'!$D$20-'Weather Data'!F4102,0),MAX('DDD Model Calculations'!$D$20-AVERAGE('Weather Data'!F4101,'Weather Data'!F4103),0))</f>
        <v>16.700000047683716</v>
      </c>
      <c r="K4102">
        <f>IF(G4102&lt;&gt;"",MAX('DDD Model Calculations'!$D$20-'Weather Data'!G4102,0),MAX('DDD Model Calculations'!$D$20-AVERAGE('Weather Data'!G4101,'Weather Data'!G4103),0))</f>
        <v>21.900000095367432</v>
      </c>
      <c r="L4102" s="2">
        <f t="shared" si="320"/>
        <v>45740</v>
      </c>
      <c r="M4102">
        <f t="shared" si="321"/>
        <v>41123.60000217706</v>
      </c>
      <c r="N4102">
        <f t="shared" si="322"/>
        <v>43164.999995656312</v>
      </c>
      <c r="O4102">
        <f t="shared" si="323"/>
        <v>49910.600009031594</v>
      </c>
      <c r="P4102">
        <f t="shared" si="324"/>
        <v>61687.350013695657</v>
      </c>
    </row>
    <row r="4103" spans="1:16" x14ac:dyDescent="0.4">
      <c r="A4103" s="1">
        <v>2025</v>
      </c>
      <c r="B4103" s="1">
        <v>3</v>
      </c>
      <c r="C4103" s="1">
        <v>25</v>
      </c>
      <c r="D4103" s="1">
        <v>2.0999999046325679</v>
      </c>
      <c r="E4103" s="1">
        <v>-0.40000000596046448</v>
      </c>
      <c r="F4103" s="1">
        <v>0.69999998807907104</v>
      </c>
      <c r="G4103" s="1">
        <v>-6.1999998092651367</v>
      </c>
      <c r="H4103">
        <f>IF(D4103&lt;&gt;"",MAX('DDD Model Calculations'!$D$20-'Weather Data'!D4103,0),MAX('DDD Model Calculations'!$D$20-AVERAGE('Weather Data'!D4102,'Weather Data'!D4104),0))</f>
        <v>15.900000095367432</v>
      </c>
      <c r="I4103">
        <f>IF(E4103&lt;&gt;"",MAX('DDD Model Calculations'!$D$20-'Weather Data'!E4103,0),MAX('DDD Model Calculations'!$D$20-AVERAGE('Weather Data'!E4102,'Weather Data'!E4104),0))</f>
        <v>18.400000005960464</v>
      </c>
      <c r="J4103">
        <f>IF(F4103&lt;&gt;"",MAX('DDD Model Calculations'!$D$20-'Weather Data'!F4103,0),MAX('DDD Model Calculations'!$D$20-AVERAGE('Weather Data'!F4102,'Weather Data'!F4104),0))</f>
        <v>17.300000011920929</v>
      </c>
      <c r="K4103">
        <f>IF(G4103&lt;&gt;"",MAX('DDD Model Calculations'!$D$20-'Weather Data'!G4103,0),MAX('DDD Model Calculations'!$D$20-AVERAGE('Weather Data'!G4102,'Weather Data'!G4104),0))</f>
        <v>24.199999809265137</v>
      </c>
      <c r="L4103" s="2">
        <f t="shared" si="320"/>
        <v>45741</v>
      </c>
      <c r="M4103">
        <f t="shared" si="321"/>
        <v>41139.500002272427</v>
      </c>
      <c r="N4103">
        <f t="shared" si="322"/>
        <v>43183.399995662272</v>
      </c>
      <c r="O4103">
        <f t="shared" si="323"/>
        <v>49927.900009043515</v>
      </c>
      <c r="P4103">
        <f t="shared" si="324"/>
        <v>61711.550013504922</v>
      </c>
    </row>
    <row r="4104" spans="1:16" x14ac:dyDescent="0.4">
      <c r="A4104" s="1">
        <v>2025</v>
      </c>
      <c r="B4104" s="1">
        <v>3</v>
      </c>
      <c r="C4104" s="1">
        <v>26</v>
      </c>
      <c r="D4104" s="1">
        <v>0.10000000149011611</v>
      </c>
      <c r="E4104" s="1">
        <v>-2</v>
      </c>
      <c r="F4104" s="1">
        <v>-0.40000000596046448</v>
      </c>
      <c r="G4104" s="1">
        <v>-1.200000047683716</v>
      </c>
      <c r="H4104">
        <f>IF(D4104&lt;&gt;"",MAX('DDD Model Calculations'!$D$20-'Weather Data'!D4104,0),MAX('DDD Model Calculations'!$D$20-AVERAGE('Weather Data'!D4103,'Weather Data'!D4105),0))</f>
        <v>17.899999998509884</v>
      </c>
      <c r="I4104">
        <f>IF(E4104&lt;&gt;"",MAX('DDD Model Calculations'!$D$20-'Weather Data'!E4104,0),MAX('DDD Model Calculations'!$D$20-AVERAGE('Weather Data'!E4103,'Weather Data'!E4105),0))</f>
        <v>20</v>
      </c>
      <c r="J4104">
        <f>IF(F4104&lt;&gt;"",MAX('DDD Model Calculations'!$D$20-'Weather Data'!F4104,0),MAX('DDD Model Calculations'!$D$20-AVERAGE('Weather Data'!F4103,'Weather Data'!F4105),0))</f>
        <v>18.400000005960464</v>
      </c>
      <c r="K4104">
        <f>IF(G4104&lt;&gt;"",MAX('DDD Model Calculations'!$D$20-'Weather Data'!G4104,0),MAX('DDD Model Calculations'!$D$20-AVERAGE('Weather Data'!G4103,'Weather Data'!G4105),0))</f>
        <v>19.200000047683716</v>
      </c>
      <c r="L4104" s="2">
        <f t="shared" si="320"/>
        <v>45742</v>
      </c>
      <c r="M4104">
        <f t="shared" si="321"/>
        <v>41157.400002270937</v>
      </c>
      <c r="N4104">
        <f t="shared" si="322"/>
        <v>43203.399995662272</v>
      </c>
      <c r="O4104">
        <f t="shared" si="323"/>
        <v>49946.300009049475</v>
      </c>
      <c r="P4104">
        <f t="shared" si="324"/>
        <v>61730.750013552606</v>
      </c>
    </row>
    <row r="4105" spans="1:16" x14ac:dyDescent="0.4">
      <c r="A4105" s="1">
        <v>2025</v>
      </c>
      <c r="B4105" s="1">
        <v>3</v>
      </c>
      <c r="C4105" s="1">
        <v>27</v>
      </c>
      <c r="D4105" s="1">
        <v>3.0999999046325679</v>
      </c>
      <c r="E4105" s="1">
        <v>2.7000000476837158</v>
      </c>
      <c r="F4105" s="1">
        <v>1.1000000238418579</v>
      </c>
      <c r="G4105" s="1">
        <v>1.299999952316284</v>
      </c>
      <c r="H4105">
        <f>IF(D4105&lt;&gt;"",MAX('DDD Model Calculations'!$D$20-'Weather Data'!D4105,0),MAX('DDD Model Calculations'!$D$20-AVERAGE('Weather Data'!D4104,'Weather Data'!D4106),0))</f>
        <v>14.900000095367432</v>
      </c>
      <c r="I4105">
        <f>IF(E4105&lt;&gt;"",MAX('DDD Model Calculations'!$D$20-'Weather Data'!E4105,0),MAX('DDD Model Calculations'!$D$20-AVERAGE('Weather Data'!E4104,'Weather Data'!E4106),0))</f>
        <v>15.299999952316284</v>
      </c>
      <c r="J4105">
        <f>IF(F4105&lt;&gt;"",MAX('DDD Model Calculations'!$D$20-'Weather Data'!F4105,0),MAX('DDD Model Calculations'!$D$20-AVERAGE('Weather Data'!F4104,'Weather Data'!F4106),0))</f>
        <v>16.899999976158142</v>
      </c>
      <c r="K4105">
        <f>IF(G4105&lt;&gt;"",MAX('DDD Model Calculations'!$D$20-'Weather Data'!G4105,0),MAX('DDD Model Calculations'!$D$20-AVERAGE('Weather Data'!G4104,'Weather Data'!G4106),0))</f>
        <v>16.700000047683716</v>
      </c>
      <c r="L4105" s="2">
        <f t="shared" si="320"/>
        <v>45743</v>
      </c>
      <c r="M4105">
        <f t="shared" si="321"/>
        <v>41172.300002366304</v>
      </c>
      <c r="N4105">
        <f t="shared" si="322"/>
        <v>43218.699995614588</v>
      </c>
      <c r="O4105">
        <f t="shared" si="323"/>
        <v>49963.200009025633</v>
      </c>
      <c r="P4105">
        <f t="shared" si="324"/>
        <v>61747.45001360029</v>
      </c>
    </row>
    <row r="4106" spans="1:16" x14ac:dyDescent="0.4">
      <c r="A4106" s="1">
        <v>2025</v>
      </c>
      <c r="B4106" s="1">
        <v>3</v>
      </c>
      <c r="C4106" s="1">
        <v>28</v>
      </c>
      <c r="D4106" s="1">
        <v>2.5999999046325679</v>
      </c>
      <c r="E4106" s="1">
        <v>5.4000000953674316</v>
      </c>
      <c r="F4106" s="1">
        <v>-2.5</v>
      </c>
      <c r="G4106" s="1">
        <v>-2.2999999523162842</v>
      </c>
      <c r="H4106">
        <f>IF(D4106&lt;&gt;"",MAX('DDD Model Calculations'!$D$20-'Weather Data'!D4106,0),MAX('DDD Model Calculations'!$D$20-AVERAGE('Weather Data'!D4105,'Weather Data'!D4107),0))</f>
        <v>15.400000095367432</v>
      </c>
      <c r="I4106">
        <f>IF(E4106&lt;&gt;"",MAX('DDD Model Calculations'!$D$20-'Weather Data'!E4106,0),MAX('DDD Model Calculations'!$D$20-AVERAGE('Weather Data'!E4105,'Weather Data'!E4107),0))</f>
        <v>12.599999904632568</v>
      </c>
      <c r="J4106">
        <f>IF(F4106&lt;&gt;"",MAX('DDD Model Calculations'!$D$20-'Weather Data'!F4106,0),MAX('DDD Model Calculations'!$D$20-AVERAGE('Weather Data'!F4105,'Weather Data'!F4107),0))</f>
        <v>20.5</v>
      </c>
      <c r="K4106">
        <f>IF(G4106&lt;&gt;"",MAX('DDD Model Calculations'!$D$20-'Weather Data'!G4106,0),MAX('DDD Model Calculations'!$D$20-AVERAGE('Weather Data'!G4105,'Weather Data'!G4107),0))</f>
        <v>20.299999952316284</v>
      </c>
      <c r="L4106" s="2">
        <f t="shared" si="320"/>
        <v>45744</v>
      </c>
      <c r="M4106">
        <f t="shared" si="321"/>
        <v>41187.700002461672</v>
      </c>
      <c r="N4106">
        <f t="shared" si="322"/>
        <v>43231.299995519221</v>
      </c>
      <c r="O4106">
        <f t="shared" si="323"/>
        <v>49983.700009025633</v>
      </c>
      <c r="P4106">
        <f t="shared" si="324"/>
        <v>61767.750013552606</v>
      </c>
    </row>
    <row r="4107" spans="1:16" x14ac:dyDescent="0.4">
      <c r="A4107" s="1">
        <v>2025</v>
      </c>
      <c r="B4107" s="1">
        <v>3</v>
      </c>
      <c r="C4107" s="1">
        <v>29</v>
      </c>
      <c r="D4107" s="1">
        <v>0.69999998807907104</v>
      </c>
      <c r="E4107" s="1">
        <v>7.6999998092651367</v>
      </c>
      <c r="F4107" s="1">
        <v>-2.5999999046325679</v>
      </c>
      <c r="G4107" s="1">
        <v>-2.9000000953674321</v>
      </c>
      <c r="H4107">
        <f>IF(D4107&lt;&gt;"",MAX('DDD Model Calculations'!$D$20-'Weather Data'!D4107,0),MAX('DDD Model Calculations'!$D$20-AVERAGE('Weather Data'!D4106,'Weather Data'!D4108),0))</f>
        <v>17.300000011920929</v>
      </c>
      <c r="I4107">
        <f>IF(E4107&lt;&gt;"",MAX('DDD Model Calculations'!$D$20-'Weather Data'!E4107,0),MAX('DDD Model Calculations'!$D$20-AVERAGE('Weather Data'!E4106,'Weather Data'!E4108),0))</f>
        <v>10.300000190734863</v>
      </c>
      <c r="J4107">
        <f>IF(F4107&lt;&gt;"",MAX('DDD Model Calculations'!$D$20-'Weather Data'!F4107,0),MAX('DDD Model Calculations'!$D$20-AVERAGE('Weather Data'!F4106,'Weather Data'!F4108),0))</f>
        <v>20.599999904632568</v>
      </c>
      <c r="K4107">
        <f>IF(G4107&lt;&gt;"",MAX('DDD Model Calculations'!$D$20-'Weather Data'!G4107,0),MAX('DDD Model Calculations'!$D$20-AVERAGE('Weather Data'!G4106,'Weather Data'!G4108),0))</f>
        <v>20.900000095367432</v>
      </c>
      <c r="L4107" s="2">
        <f t="shared" si="320"/>
        <v>45745</v>
      </c>
      <c r="M4107">
        <f t="shared" si="321"/>
        <v>41205.000002473593</v>
      </c>
      <c r="N4107">
        <f t="shared" si="322"/>
        <v>43241.599995709956</v>
      </c>
      <c r="O4107">
        <f t="shared" si="323"/>
        <v>50004.300008930266</v>
      </c>
      <c r="P4107">
        <f t="shared" si="324"/>
        <v>61788.650013647974</v>
      </c>
    </row>
    <row r="4108" spans="1:16" x14ac:dyDescent="0.4">
      <c r="A4108" s="1">
        <v>2025</v>
      </c>
      <c r="B4108" s="1">
        <v>3</v>
      </c>
      <c r="C4108" s="1">
        <v>30</v>
      </c>
      <c r="D4108" s="1">
        <v>2</v>
      </c>
      <c r="E4108" s="1">
        <v>7.8000001907348633</v>
      </c>
      <c r="F4108" s="1">
        <v>-1.200000047683716</v>
      </c>
      <c r="G4108" s="1">
        <v>-2.5</v>
      </c>
      <c r="H4108">
        <f>IF(D4108&lt;&gt;"",MAX('DDD Model Calculations'!$D$20-'Weather Data'!D4108,0),MAX('DDD Model Calculations'!$D$20-AVERAGE('Weather Data'!D4107,'Weather Data'!D4109),0))</f>
        <v>16</v>
      </c>
      <c r="I4108">
        <f>IF(E4108&lt;&gt;"",MAX('DDD Model Calculations'!$D$20-'Weather Data'!E4108,0),MAX('DDD Model Calculations'!$D$20-AVERAGE('Weather Data'!E4107,'Weather Data'!E4109),0))</f>
        <v>10.199999809265137</v>
      </c>
      <c r="J4108">
        <f>IF(F4108&lt;&gt;"",MAX('DDD Model Calculations'!$D$20-'Weather Data'!F4108,0),MAX('DDD Model Calculations'!$D$20-AVERAGE('Weather Data'!F4107,'Weather Data'!F4109),0))</f>
        <v>19.200000047683716</v>
      </c>
      <c r="K4108">
        <f>IF(G4108&lt;&gt;"",MAX('DDD Model Calculations'!$D$20-'Weather Data'!G4108,0),MAX('DDD Model Calculations'!$D$20-AVERAGE('Weather Data'!G4107,'Weather Data'!G4109),0))</f>
        <v>20.5</v>
      </c>
      <c r="L4108" s="2">
        <f t="shared" si="320"/>
        <v>45746</v>
      </c>
      <c r="M4108">
        <f t="shared" si="321"/>
        <v>41221.000002473593</v>
      </c>
      <c r="N4108">
        <f t="shared" si="322"/>
        <v>43251.799995519221</v>
      </c>
      <c r="O4108">
        <f t="shared" si="323"/>
        <v>50023.50000897795</v>
      </c>
      <c r="P4108">
        <f t="shared" si="324"/>
        <v>61809.150013647974</v>
      </c>
    </row>
    <row r="4109" spans="1:16" x14ac:dyDescent="0.4">
      <c r="A4109" s="1">
        <v>2025</v>
      </c>
      <c r="B4109" s="1">
        <v>3</v>
      </c>
      <c r="C4109" s="1">
        <v>31</v>
      </c>
      <c r="D4109" s="1">
        <v>6.3000001907348633</v>
      </c>
      <c r="E4109" s="1">
        <v>5.6999998092651367</v>
      </c>
      <c r="F4109" s="1">
        <v>4</v>
      </c>
      <c r="G4109" s="1">
        <v>-2.9000000953674321</v>
      </c>
      <c r="H4109">
        <f>IF(D4109&lt;&gt;"",MAX('DDD Model Calculations'!$D$20-'Weather Data'!D4109,0),MAX('DDD Model Calculations'!$D$20-AVERAGE('Weather Data'!D4108,'Weather Data'!D4110),0))</f>
        <v>11.699999809265137</v>
      </c>
      <c r="I4109">
        <f>IF(E4109&lt;&gt;"",MAX('DDD Model Calculations'!$D$20-'Weather Data'!E4109,0),MAX('DDD Model Calculations'!$D$20-AVERAGE('Weather Data'!E4108,'Weather Data'!E4110),0))</f>
        <v>12.300000190734863</v>
      </c>
      <c r="J4109">
        <f>IF(F4109&lt;&gt;"",MAX('DDD Model Calculations'!$D$20-'Weather Data'!F4109,0),MAX('DDD Model Calculations'!$D$20-AVERAGE('Weather Data'!F4108,'Weather Data'!F4110),0))</f>
        <v>14</v>
      </c>
      <c r="K4109">
        <f>IF(G4109&lt;&gt;"",MAX('DDD Model Calculations'!$D$20-'Weather Data'!G4109,0),MAX('DDD Model Calculations'!$D$20-AVERAGE('Weather Data'!G4108,'Weather Data'!G4110),0))</f>
        <v>20.900000095367432</v>
      </c>
      <c r="L4109" s="2">
        <f t="shared" si="320"/>
        <v>45747</v>
      </c>
      <c r="M4109">
        <f t="shared" si="321"/>
        <v>41232.700002282858</v>
      </c>
      <c r="N4109">
        <f t="shared" si="322"/>
        <v>43264.099995709956</v>
      </c>
      <c r="O4109">
        <f t="shared" si="323"/>
        <v>50037.50000897795</v>
      </c>
      <c r="P4109">
        <f t="shared" si="324"/>
        <v>61830.050013743341</v>
      </c>
    </row>
    <row r="4110" spans="1:16" x14ac:dyDescent="0.4">
      <c r="A4110" s="1">
        <v>2025</v>
      </c>
      <c r="B4110" s="1">
        <v>4</v>
      </c>
      <c r="C4110" s="1">
        <v>1</v>
      </c>
      <c r="D4110" s="1">
        <v>0.89999997615814209</v>
      </c>
      <c r="E4110" s="1">
        <v>1.3999999761581421</v>
      </c>
      <c r="F4110" s="1">
        <v>-2.9000000953674321</v>
      </c>
      <c r="G4110" s="1">
        <v>-5.6999998092651367</v>
      </c>
      <c r="H4110">
        <f>IF(D4110&lt;&gt;"",MAX('DDD Model Calculations'!$D$20-'Weather Data'!D4110,0),MAX('DDD Model Calculations'!$D$20-AVERAGE('Weather Data'!D4109,'Weather Data'!D4111),0))</f>
        <v>17.100000023841858</v>
      </c>
      <c r="I4110">
        <f>IF(E4110&lt;&gt;"",MAX('DDD Model Calculations'!$D$20-'Weather Data'!E4110,0),MAX('DDD Model Calculations'!$D$20-AVERAGE('Weather Data'!E4109,'Weather Data'!E4111),0))</f>
        <v>16.600000023841858</v>
      </c>
      <c r="J4110">
        <f>IF(F4110&lt;&gt;"",MAX('DDD Model Calculations'!$D$20-'Weather Data'!F4110,0),MAX('DDD Model Calculations'!$D$20-AVERAGE('Weather Data'!F4109,'Weather Data'!F4111),0))</f>
        <v>20.900000095367432</v>
      </c>
      <c r="K4110">
        <f>IF(G4110&lt;&gt;"",MAX('DDD Model Calculations'!$D$20-'Weather Data'!G4110,0),MAX('DDD Model Calculations'!$D$20-AVERAGE('Weather Data'!G4109,'Weather Data'!G4111),0))</f>
        <v>23.699999809265137</v>
      </c>
      <c r="L4110" s="2">
        <f t="shared" si="320"/>
        <v>45748</v>
      </c>
      <c r="M4110">
        <f t="shared" si="321"/>
        <v>41249.8000023067</v>
      </c>
      <c r="N4110">
        <f t="shared" si="322"/>
        <v>43280.699995733798</v>
      </c>
      <c r="O4110">
        <f t="shared" si="323"/>
        <v>50058.400009073317</v>
      </c>
      <c r="P4110">
        <f t="shared" si="324"/>
        <v>61853.750013552606</v>
      </c>
    </row>
    <row r="4111" spans="1:16" x14ac:dyDescent="0.4">
      <c r="A4111" s="1">
        <v>2025</v>
      </c>
      <c r="B4111" s="1">
        <v>4</v>
      </c>
      <c r="C4111" s="1">
        <v>2</v>
      </c>
      <c r="D4111" s="1">
        <v>1.5</v>
      </c>
      <c r="E4111" s="1">
        <v>2.7000000476837158</v>
      </c>
      <c r="F4111" s="1">
        <v>-4.5999999046325684</v>
      </c>
      <c r="G4111" s="1">
        <v>-0.60000002384185791</v>
      </c>
      <c r="H4111">
        <f>IF(D4111&lt;&gt;"",MAX('DDD Model Calculations'!$D$20-'Weather Data'!D4111,0),MAX('DDD Model Calculations'!$D$20-AVERAGE('Weather Data'!D4110,'Weather Data'!D4112),0))</f>
        <v>16.5</v>
      </c>
      <c r="I4111">
        <f>IF(E4111&lt;&gt;"",MAX('DDD Model Calculations'!$D$20-'Weather Data'!E4111,0),MAX('DDD Model Calculations'!$D$20-AVERAGE('Weather Data'!E4110,'Weather Data'!E4112),0))</f>
        <v>15.299999952316284</v>
      </c>
      <c r="J4111">
        <f>IF(F4111&lt;&gt;"",MAX('DDD Model Calculations'!$D$20-'Weather Data'!F4111,0),MAX('DDD Model Calculations'!$D$20-AVERAGE('Weather Data'!F4110,'Weather Data'!F4112),0))</f>
        <v>22.599999904632568</v>
      </c>
      <c r="K4111">
        <f>IF(G4111&lt;&gt;"",MAX('DDD Model Calculations'!$D$20-'Weather Data'!G4111,0),MAX('DDD Model Calculations'!$D$20-AVERAGE('Weather Data'!G4110,'Weather Data'!G4112),0))</f>
        <v>18.600000023841858</v>
      </c>
      <c r="L4111" s="2">
        <f t="shared" si="320"/>
        <v>45749</v>
      </c>
      <c r="M4111">
        <f t="shared" si="321"/>
        <v>41266.3000023067</v>
      </c>
      <c r="N4111">
        <f t="shared" si="322"/>
        <v>43295.999995686114</v>
      </c>
      <c r="O4111">
        <f t="shared" si="323"/>
        <v>50081.00000897795</v>
      </c>
      <c r="P4111">
        <f t="shared" si="324"/>
        <v>61872.350013576448</v>
      </c>
    </row>
    <row r="4112" spans="1:16" x14ac:dyDescent="0.4">
      <c r="A4112" s="1">
        <v>2025</v>
      </c>
      <c r="B4112" s="1">
        <v>4</v>
      </c>
      <c r="C4112" s="1">
        <v>3</v>
      </c>
      <c r="D4112" s="1">
        <v>11.80000019073486</v>
      </c>
      <c r="E4112" s="1">
        <v>10.89999961853027</v>
      </c>
      <c r="F4112" s="1">
        <v>9.6999998092651367</v>
      </c>
      <c r="G4112" s="1">
        <v>-0.40000000596046448</v>
      </c>
      <c r="H4112">
        <f>IF(D4112&lt;&gt;"",MAX('DDD Model Calculations'!$D$20-'Weather Data'!D4112,0),MAX('DDD Model Calculations'!$D$20-AVERAGE('Weather Data'!D4111,'Weather Data'!D4113),0))</f>
        <v>6.1999998092651403</v>
      </c>
      <c r="I4112">
        <f>IF(E4112&lt;&gt;"",MAX('DDD Model Calculations'!$D$20-'Weather Data'!E4112,0),MAX('DDD Model Calculations'!$D$20-AVERAGE('Weather Data'!E4111,'Weather Data'!E4113),0))</f>
        <v>7.1000003814697301</v>
      </c>
      <c r="J4112">
        <f>IF(F4112&lt;&gt;"",MAX('DDD Model Calculations'!$D$20-'Weather Data'!F4112,0),MAX('DDD Model Calculations'!$D$20-AVERAGE('Weather Data'!F4111,'Weather Data'!F4113),0))</f>
        <v>8.3000001907348633</v>
      </c>
      <c r="K4112">
        <f>IF(G4112&lt;&gt;"",MAX('DDD Model Calculations'!$D$20-'Weather Data'!G4112,0),MAX('DDD Model Calculations'!$D$20-AVERAGE('Weather Data'!G4111,'Weather Data'!G4113),0))</f>
        <v>18.400000005960464</v>
      </c>
      <c r="L4112" s="2">
        <f t="shared" si="320"/>
        <v>45750</v>
      </c>
      <c r="M4112">
        <f t="shared" si="321"/>
        <v>41272.500002115965</v>
      </c>
      <c r="N4112">
        <f t="shared" si="322"/>
        <v>43303.099996067584</v>
      </c>
      <c r="O4112">
        <f t="shared" si="323"/>
        <v>50089.300009168684</v>
      </c>
      <c r="P4112">
        <f t="shared" si="324"/>
        <v>61890.750013582408</v>
      </c>
    </row>
    <row r="4113" spans="1:16" x14ac:dyDescent="0.4">
      <c r="A4113" s="1">
        <v>2025</v>
      </c>
      <c r="B4113" s="1">
        <v>4</v>
      </c>
      <c r="C4113" s="1">
        <v>4</v>
      </c>
      <c r="D4113" s="1">
        <v>5.9000000953674316</v>
      </c>
      <c r="E4113" s="1">
        <v>6</v>
      </c>
      <c r="F4113" s="1">
        <v>5.9000000953674316</v>
      </c>
      <c r="G4113" s="1">
        <v>-1</v>
      </c>
      <c r="H4113">
        <f>IF(D4113&lt;&gt;"",MAX('DDD Model Calculations'!$D$20-'Weather Data'!D4113,0),MAX('DDD Model Calculations'!$D$20-AVERAGE('Weather Data'!D4112,'Weather Data'!D4114),0))</f>
        <v>12.099999904632568</v>
      </c>
      <c r="I4113">
        <f>IF(E4113&lt;&gt;"",MAX('DDD Model Calculations'!$D$20-'Weather Data'!E4113,0),MAX('DDD Model Calculations'!$D$20-AVERAGE('Weather Data'!E4112,'Weather Data'!E4114),0))</f>
        <v>12</v>
      </c>
      <c r="J4113">
        <f>IF(F4113&lt;&gt;"",MAX('DDD Model Calculations'!$D$20-'Weather Data'!F4113,0),MAX('DDD Model Calculations'!$D$20-AVERAGE('Weather Data'!F4112,'Weather Data'!F4114),0))</f>
        <v>12.099999904632568</v>
      </c>
      <c r="K4113">
        <f>IF(G4113&lt;&gt;"",MAX('DDD Model Calculations'!$D$20-'Weather Data'!G4113,0),MAX('DDD Model Calculations'!$D$20-AVERAGE('Weather Data'!G4112,'Weather Data'!G4114),0))</f>
        <v>19</v>
      </c>
      <c r="L4113" s="2">
        <f t="shared" si="320"/>
        <v>45751</v>
      </c>
      <c r="M4113">
        <f t="shared" si="321"/>
        <v>41284.600002020597</v>
      </c>
      <c r="N4113">
        <f t="shared" si="322"/>
        <v>43315.099996067584</v>
      </c>
      <c r="O4113">
        <f t="shared" si="323"/>
        <v>50101.400009073317</v>
      </c>
      <c r="P4113">
        <f t="shared" si="324"/>
        <v>61909.750013582408</v>
      </c>
    </row>
    <row r="4114" spans="1:16" x14ac:dyDescent="0.4">
      <c r="A4114" s="1">
        <v>2025</v>
      </c>
      <c r="B4114" s="1">
        <v>4</v>
      </c>
      <c r="C4114" s="1">
        <v>5</v>
      </c>
      <c r="D4114" s="1">
        <v>7</v>
      </c>
      <c r="E4114" s="1">
        <v>5.4000000953674316</v>
      </c>
      <c r="F4114" s="1">
        <v>2.9000000953674321</v>
      </c>
      <c r="G4114" s="1">
        <v>-1.6000000238418579</v>
      </c>
      <c r="H4114">
        <f>IF(D4114&lt;&gt;"",MAX('DDD Model Calculations'!$D$20-'Weather Data'!D4114,0),MAX('DDD Model Calculations'!$D$20-AVERAGE('Weather Data'!D4113,'Weather Data'!D4115),0))</f>
        <v>11</v>
      </c>
      <c r="I4114">
        <f>IF(E4114&lt;&gt;"",MAX('DDD Model Calculations'!$D$20-'Weather Data'!E4114,0),MAX('DDD Model Calculations'!$D$20-AVERAGE('Weather Data'!E4113,'Weather Data'!E4115),0))</f>
        <v>12.599999904632568</v>
      </c>
      <c r="J4114">
        <f>IF(F4114&lt;&gt;"",MAX('DDD Model Calculations'!$D$20-'Weather Data'!F4114,0),MAX('DDD Model Calculations'!$D$20-AVERAGE('Weather Data'!F4113,'Weather Data'!F4115),0))</f>
        <v>15.099999904632568</v>
      </c>
      <c r="K4114">
        <f>IF(G4114&lt;&gt;"",MAX('DDD Model Calculations'!$D$20-'Weather Data'!G4114,0),MAX('DDD Model Calculations'!$D$20-AVERAGE('Weather Data'!G4113,'Weather Data'!G4115),0))</f>
        <v>19.600000023841858</v>
      </c>
      <c r="L4114" s="2">
        <f t="shared" si="320"/>
        <v>45752</v>
      </c>
      <c r="M4114">
        <f t="shared" si="321"/>
        <v>41295.600002020597</v>
      </c>
      <c r="N4114">
        <f t="shared" si="322"/>
        <v>43327.699995972216</v>
      </c>
      <c r="O4114">
        <f t="shared" si="323"/>
        <v>50116.50000897795</v>
      </c>
      <c r="P4114">
        <f t="shared" si="324"/>
        <v>61929.35001360625</v>
      </c>
    </row>
    <row r="4115" spans="1:16" x14ac:dyDescent="0.4">
      <c r="A4115" s="1">
        <v>2025</v>
      </c>
      <c r="B4115" s="1">
        <v>4</v>
      </c>
      <c r="C4115" s="1">
        <v>6</v>
      </c>
      <c r="D4115" s="1">
        <v>3.5</v>
      </c>
      <c r="E4115" s="1">
        <v>2.2000000476837158</v>
      </c>
      <c r="F4115" s="1">
        <v>2.5999999046325679</v>
      </c>
      <c r="G4115" s="1">
        <v>-3.5999999046325679</v>
      </c>
      <c r="H4115">
        <f>IF(D4115&lt;&gt;"",MAX('DDD Model Calculations'!$D$20-'Weather Data'!D4115,0),MAX('DDD Model Calculations'!$D$20-AVERAGE('Weather Data'!D4114,'Weather Data'!D4116),0))</f>
        <v>14.5</v>
      </c>
      <c r="I4115">
        <f>IF(E4115&lt;&gt;"",MAX('DDD Model Calculations'!$D$20-'Weather Data'!E4115,0),MAX('DDD Model Calculations'!$D$20-AVERAGE('Weather Data'!E4114,'Weather Data'!E4116),0))</f>
        <v>15.799999952316284</v>
      </c>
      <c r="J4115">
        <f>IF(F4115&lt;&gt;"",MAX('DDD Model Calculations'!$D$20-'Weather Data'!F4115,0),MAX('DDD Model Calculations'!$D$20-AVERAGE('Weather Data'!F4114,'Weather Data'!F4116),0))</f>
        <v>15.400000095367432</v>
      </c>
      <c r="K4115">
        <f>IF(G4115&lt;&gt;"",MAX('DDD Model Calculations'!$D$20-'Weather Data'!G4115,0),MAX('DDD Model Calculations'!$D$20-AVERAGE('Weather Data'!G4114,'Weather Data'!G4116),0))</f>
        <v>21.599999904632568</v>
      </c>
      <c r="L4115" s="2">
        <f t="shared" si="320"/>
        <v>45753</v>
      </c>
      <c r="M4115">
        <f t="shared" si="321"/>
        <v>41310.100002020597</v>
      </c>
      <c r="N4115">
        <f t="shared" si="322"/>
        <v>43343.499995924532</v>
      </c>
      <c r="O4115">
        <f t="shared" si="323"/>
        <v>50131.900009073317</v>
      </c>
      <c r="P4115">
        <f t="shared" si="324"/>
        <v>61950.950013510883</v>
      </c>
    </row>
    <row r="4116" spans="1:16" x14ac:dyDescent="0.4">
      <c r="A4116" s="1">
        <v>2025</v>
      </c>
      <c r="B4116" s="1">
        <v>4</v>
      </c>
      <c r="C4116" s="1">
        <v>7</v>
      </c>
      <c r="D4116" s="1">
        <v>1.799999952316284</v>
      </c>
      <c r="E4116" s="1">
        <v>1.1000000238418579</v>
      </c>
      <c r="F4116" s="1">
        <v>2</v>
      </c>
      <c r="G4116" s="1">
        <v>-5.3000001907348633</v>
      </c>
      <c r="H4116">
        <f>IF(D4116&lt;&gt;"",MAX('DDD Model Calculations'!$D$20-'Weather Data'!D4116,0),MAX('DDD Model Calculations'!$D$20-AVERAGE('Weather Data'!D4115,'Weather Data'!D4117),0))</f>
        <v>16.200000047683716</v>
      </c>
      <c r="I4116">
        <f>IF(E4116&lt;&gt;"",MAX('DDD Model Calculations'!$D$20-'Weather Data'!E4116,0),MAX('DDD Model Calculations'!$D$20-AVERAGE('Weather Data'!E4115,'Weather Data'!E4117),0))</f>
        <v>16.899999976158142</v>
      </c>
      <c r="J4116">
        <f>IF(F4116&lt;&gt;"",MAX('DDD Model Calculations'!$D$20-'Weather Data'!F4116,0),MAX('DDD Model Calculations'!$D$20-AVERAGE('Weather Data'!F4115,'Weather Data'!F4117),0))</f>
        <v>16</v>
      </c>
      <c r="K4116">
        <f>IF(G4116&lt;&gt;"",MAX('DDD Model Calculations'!$D$20-'Weather Data'!G4116,0),MAX('DDD Model Calculations'!$D$20-AVERAGE('Weather Data'!G4115,'Weather Data'!G4117),0))</f>
        <v>23.300000190734863</v>
      </c>
      <c r="L4116" s="2">
        <f t="shared" si="320"/>
        <v>45754</v>
      </c>
      <c r="M4116">
        <f t="shared" si="321"/>
        <v>41326.300002068281</v>
      </c>
      <c r="N4116">
        <f t="shared" si="322"/>
        <v>43360.399995900691</v>
      </c>
      <c r="O4116">
        <f t="shared" si="323"/>
        <v>50147.900009073317</v>
      </c>
      <c r="P4116">
        <f t="shared" si="324"/>
        <v>61974.250013701618</v>
      </c>
    </row>
    <row r="4117" spans="1:16" x14ac:dyDescent="0.4">
      <c r="A4117" s="1">
        <v>2025</v>
      </c>
      <c r="B4117" s="1">
        <v>4</v>
      </c>
      <c r="C4117" s="1">
        <v>8</v>
      </c>
      <c r="D4117" s="1">
        <v>-2.4000000953674321</v>
      </c>
      <c r="E4117" s="1">
        <v>-3.5999999046325679</v>
      </c>
      <c r="F4117" s="1">
        <v>-4.1999998092651367</v>
      </c>
      <c r="G4117" s="1">
        <v>-6.6999998092651367</v>
      </c>
      <c r="H4117">
        <f>IF(D4117&lt;&gt;"",MAX('DDD Model Calculations'!$D$20-'Weather Data'!D4117,0),MAX('DDD Model Calculations'!$D$20-AVERAGE('Weather Data'!D4116,'Weather Data'!D4118),0))</f>
        <v>20.400000095367432</v>
      </c>
      <c r="I4117">
        <f>IF(E4117&lt;&gt;"",MAX('DDD Model Calculations'!$D$20-'Weather Data'!E4117,0),MAX('DDD Model Calculations'!$D$20-AVERAGE('Weather Data'!E4116,'Weather Data'!E4118),0))</f>
        <v>21.599999904632568</v>
      </c>
      <c r="J4117">
        <f>IF(F4117&lt;&gt;"",MAX('DDD Model Calculations'!$D$20-'Weather Data'!F4117,0),MAX('DDD Model Calculations'!$D$20-AVERAGE('Weather Data'!F4116,'Weather Data'!F4118),0))</f>
        <v>22.199999809265137</v>
      </c>
      <c r="K4117">
        <f>IF(G4117&lt;&gt;"",MAX('DDD Model Calculations'!$D$20-'Weather Data'!G4117,0),MAX('DDD Model Calculations'!$D$20-AVERAGE('Weather Data'!G4116,'Weather Data'!G4118),0))</f>
        <v>24.699999809265137</v>
      </c>
      <c r="L4117" s="2">
        <f t="shared" si="320"/>
        <v>45755</v>
      </c>
      <c r="M4117">
        <f t="shared" si="321"/>
        <v>41346.700002163649</v>
      </c>
      <c r="N4117">
        <f t="shared" si="322"/>
        <v>43381.999995805323</v>
      </c>
      <c r="O4117">
        <f t="shared" si="323"/>
        <v>50170.100008882582</v>
      </c>
      <c r="P4117">
        <f t="shared" si="324"/>
        <v>61998.950013510883</v>
      </c>
    </row>
    <row r="4118" spans="1:16" x14ac:dyDescent="0.4">
      <c r="A4118" s="1">
        <v>2025</v>
      </c>
      <c r="B4118" s="1">
        <v>4</v>
      </c>
      <c r="C4118" s="1">
        <v>9</v>
      </c>
      <c r="D4118" s="1">
        <v>-0.30000001192092901</v>
      </c>
      <c r="E4118" s="1">
        <v>-1.200000047683716</v>
      </c>
      <c r="F4118" s="1">
        <v>-6.0999999046325684</v>
      </c>
      <c r="G4118" s="1">
        <v>-0.89999997615814209</v>
      </c>
      <c r="H4118">
        <f>IF(D4118&lt;&gt;"",MAX('DDD Model Calculations'!$D$20-'Weather Data'!D4118,0),MAX('DDD Model Calculations'!$D$20-AVERAGE('Weather Data'!D4117,'Weather Data'!D4119),0))</f>
        <v>18.300000011920929</v>
      </c>
      <c r="I4118">
        <f>IF(E4118&lt;&gt;"",MAX('DDD Model Calculations'!$D$20-'Weather Data'!E4118,0),MAX('DDD Model Calculations'!$D$20-AVERAGE('Weather Data'!E4117,'Weather Data'!E4119),0))</f>
        <v>19.200000047683716</v>
      </c>
      <c r="J4118">
        <f>IF(F4118&lt;&gt;"",MAX('DDD Model Calculations'!$D$20-'Weather Data'!F4118,0),MAX('DDD Model Calculations'!$D$20-AVERAGE('Weather Data'!F4117,'Weather Data'!F4119),0))</f>
        <v>24.099999904632568</v>
      </c>
      <c r="K4118">
        <f>IF(G4118&lt;&gt;"",MAX('DDD Model Calculations'!$D$20-'Weather Data'!G4118,0),MAX('DDD Model Calculations'!$D$20-AVERAGE('Weather Data'!G4117,'Weather Data'!G4119),0))</f>
        <v>18.899999976158142</v>
      </c>
      <c r="L4118" s="2">
        <f t="shared" si="320"/>
        <v>45756</v>
      </c>
      <c r="M4118">
        <f t="shared" si="321"/>
        <v>41365.00000217557</v>
      </c>
      <c r="N4118">
        <f t="shared" si="322"/>
        <v>43401.199995853007</v>
      </c>
      <c r="O4118">
        <f t="shared" si="323"/>
        <v>50194.200008787215</v>
      </c>
      <c r="P4118">
        <f t="shared" si="324"/>
        <v>62017.850013487041</v>
      </c>
    </row>
    <row r="4119" spans="1:16" x14ac:dyDescent="0.4">
      <c r="A4119" s="1">
        <v>2025</v>
      </c>
      <c r="B4119" s="1">
        <v>4</v>
      </c>
      <c r="C4119" s="1">
        <v>10</v>
      </c>
      <c r="D4119" s="1">
        <v>2.2000000476837158</v>
      </c>
      <c r="E4119" s="1">
        <v>0.80000001192092896</v>
      </c>
      <c r="F4119" s="1">
        <v>-2.2999999523162842</v>
      </c>
      <c r="G4119" s="1">
        <v>0.5</v>
      </c>
      <c r="H4119">
        <f>IF(D4119&lt;&gt;"",MAX('DDD Model Calculations'!$D$20-'Weather Data'!D4119,0),MAX('DDD Model Calculations'!$D$20-AVERAGE('Weather Data'!D4118,'Weather Data'!D4120),0))</f>
        <v>15.799999952316284</v>
      </c>
      <c r="I4119">
        <f>IF(E4119&lt;&gt;"",MAX('DDD Model Calculations'!$D$20-'Weather Data'!E4119,0),MAX('DDD Model Calculations'!$D$20-AVERAGE('Weather Data'!E4118,'Weather Data'!E4120),0))</f>
        <v>17.199999988079071</v>
      </c>
      <c r="J4119">
        <f>IF(F4119&lt;&gt;"",MAX('DDD Model Calculations'!$D$20-'Weather Data'!F4119,0),MAX('DDD Model Calculations'!$D$20-AVERAGE('Weather Data'!F4118,'Weather Data'!F4120),0))</f>
        <v>20.299999952316284</v>
      </c>
      <c r="K4119">
        <f>IF(G4119&lt;&gt;"",MAX('DDD Model Calculations'!$D$20-'Weather Data'!G4119,0),MAX('DDD Model Calculations'!$D$20-AVERAGE('Weather Data'!G4118,'Weather Data'!G4120),0))</f>
        <v>17.5</v>
      </c>
      <c r="L4119" s="2">
        <f t="shared" si="320"/>
        <v>45757</v>
      </c>
      <c r="M4119">
        <f t="shared" si="321"/>
        <v>41380.800002127886</v>
      </c>
      <c r="N4119">
        <f t="shared" si="322"/>
        <v>43418.399995841086</v>
      </c>
      <c r="O4119">
        <f t="shared" si="323"/>
        <v>50214.500008739531</v>
      </c>
      <c r="P4119">
        <f t="shared" si="324"/>
        <v>62035.350013487041</v>
      </c>
    </row>
    <row r="4120" spans="1:16" x14ac:dyDescent="0.4">
      <c r="A4120" s="1">
        <v>2025</v>
      </c>
      <c r="B4120" s="1">
        <v>4</v>
      </c>
      <c r="C4120" s="1">
        <v>11</v>
      </c>
      <c r="D4120" s="1">
        <v>3</v>
      </c>
      <c r="E4120" s="1">
        <v>3.7999999523162842</v>
      </c>
      <c r="F4120" s="1">
        <v>2.2000000476837158</v>
      </c>
      <c r="G4120" s="1">
        <v>4.5999999046325684</v>
      </c>
      <c r="H4120">
        <f>IF(D4120&lt;&gt;"",MAX('DDD Model Calculations'!$D$20-'Weather Data'!D4120,0),MAX('DDD Model Calculations'!$D$20-AVERAGE('Weather Data'!D4119,'Weather Data'!D4121),0))</f>
        <v>15</v>
      </c>
      <c r="I4120">
        <f>IF(E4120&lt;&gt;"",MAX('DDD Model Calculations'!$D$20-'Weather Data'!E4120,0),MAX('DDD Model Calculations'!$D$20-AVERAGE('Weather Data'!E4119,'Weather Data'!E4121),0))</f>
        <v>14.200000047683716</v>
      </c>
      <c r="J4120">
        <f>IF(F4120&lt;&gt;"",MAX('DDD Model Calculations'!$D$20-'Weather Data'!F4120,0),MAX('DDD Model Calculations'!$D$20-AVERAGE('Weather Data'!F4119,'Weather Data'!F4121),0))</f>
        <v>15.799999952316284</v>
      </c>
      <c r="K4120">
        <f>IF(G4120&lt;&gt;"",MAX('DDD Model Calculations'!$D$20-'Weather Data'!G4120,0),MAX('DDD Model Calculations'!$D$20-AVERAGE('Weather Data'!G4119,'Weather Data'!G4121),0))</f>
        <v>13.400000095367432</v>
      </c>
      <c r="L4120" s="2">
        <f t="shared" si="320"/>
        <v>45758</v>
      </c>
      <c r="M4120">
        <f t="shared" si="321"/>
        <v>41395.800002127886</v>
      </c>
      <c r="N4120">
        <f t="shared" si="322"/>
        <v>43432.59999588877</v>
      </c>
      <c r="O4120">
        <f t="shared" si="323"/>
        <v>50230.300008691847</v>
      </c>
      <c r="P4120">
        <f t="shared" si="324"/>
        <v>62048.750013582408</v>
      </c>
    </row>
    <row r="4121" spans="1:16" x14ac:dyDescent="0.4">
      <c r="A4121" s="1">
        <v>2025</v>
      </c>
      <c r="B4121" s="1">
        <v>4</v>
      </c>
      <c r="C4121" s="1">
        <v>12</v>
      </c>
      <c r="D4121" s="1">
        <v>6.1999998092651367</v>
      </c>
      <c r="E4121" s="1">
        <v>5.9000000953674316</v>
      </c>
      <c r="F4121" s="1">
        <v>5.5</v>
      </c>
      <c r="G4121" s="1">
        <v>2.5</v>
      </c>
      <c r="H4121">
        <f>IF(D4121&lt;&gt;"",MAX('DDD Model Calculations'!$D$20-'Weather Data'!D4121,0),MAX('DDD Model Calculations'!$D$20-AVERAGE('Weather Data'!D4120,'Weather Data'!D4122),0))</f>
        <v>11.800000190734863</v>
      </c>
      <c r="I4121">
        <f>IF(E4121&lt;&gt;"",MAX('DDD Model Calculations'!$D$20-'Weather Data'!E4121,0),MAX('DDD Model Calculations'!$D$20-AVERAGE('Weather Data'!E4120,'Weather Data'!E4122),0))</f>
        <v>12.099999904632568</v>
      </c>
      <c r="J4121">
        <f>IF(F4121&lt;&gt;"",MAX('DDD Model Calculations'!$D$20-'Weather Data'!F4121,0),MAX('DDD Model Calculations'!$D$20-AVERAGE('Weather Data'!F4120,'Weather Data'!F4122),0))</f>
        <v>12.5</v>
      </c>
      <c r="K4121">
        <f>IF(G4121&lt;&gt;"",MAX('DDD Model Calculations'!$D$20-'Weather Data'!G4121,0),MAX('DDD Model Calculations'!$D$20-AVERAGE('Weather Data'!G4120,'Weather Data'!G4122),0))</f>
        <v>15.5</v>
      </c>
      <c r="L4121" s="2">
        <f t="shared" si="320"/>
        <v>45759</v>
      </c>
      <c r="M4121">
        <f t="shared" si="321"/>
        <v>41407.600002318621</v>
      </c>
      <c r="N4121">
        <f t="shared" si="322"/>
        <v>43444.699995793402</v>
      </c>
      <c r="O4121">
        <f t="shared" si="323"/>
        <v>50242.800008691847</v>
      </c>
      <c r="P4121">
        <f t="shared" si="324"/>
        <v>62064.250013582408</v>
      </c>
    </row>
    <row r="4122" spans="1:16" x14ac:dyDescent="0.4">
      <c r="A4122" s="1">
        <v>2025</v>
      </c>
      <c r="B4122" s="1">
        <v>4</v>
      </c>
      <c r="C4122" s="1">
        <v>13</v>
      </c>
      <c r="D4122" s="1">
        <v>6.6999998092651367</v>
      </c>
      <c r="E4122" s="1">
        <v>7.1999998092651367</v>
      </c>
      <c r="F4122" s="1">
        <v>7.8000001907348633</v>
      </c>
      <c r="G4122" s="1">
        <v>3.7000000476837158</v>
      </c>
      <c r="H4122">
        <f>IF(D4122&lt;&gt;"",MAX('DDD Model Calculations'!$D$20-'Weather Data'!D4122,0),MAX('DDD Model Calculations'!$D$20-AVERAGE('Weather Data'!D4121,'Weather Data'!D4123),0))</f>
        <v>11.300000190734863</v>
      </c>
      <c r="I4122">
        <f>IF(E4122&lt;&gt;"",MAX('DDD Model Calculations'!$D$20-'Weather Data'!E4122,0),MAX('DDD Model Calculations'!$D$20-AVERAGE('Weather Data'!E4121,'Weather Data'!E4123),0))</f>
        <v>10.800000190734863</v>
      </c>
      <c r="J4122">
        <f>IF(F4122&lt;&gt;"",MAX('DDD Model Calculations'!$D$20-'Weather Data'!F4122,0),MAX('DDD Model Calculations'!$D$20-AVERAGE('Weather Data'!F4121,'Weather Data'!F4123),0))</f>
        <v>10.199999809265137</v>
      </c>
      <c r="K4122">
        <f>IF(G4122&lt;&gt;"",MAX('DDD Model Calculations'!$D$20-'Weather Data'!G4122,0),MAX('DDD Model Calculations'!$D$20-AVERAGE('Weather Data'!G4121,'Weather Data'!G4123),0))</f>
        <v>14.299999952316284</v>
      </c>
      <c r="L4122" s="2">
        <f t="shared" si="320"/>
        <v>45760</v>
      </c>
      <c r="M4122">
        <f t="shared" si="321"/>
        <v>41418.900002509356</v>
      </c>
      <c r="N4122">
        <f t="shared" si="322"/>
        <v>43455.499995984137</v>
      </c>
      <c r="O4122">
        <f t="shared" si="323"/>
        <v>50253.000008501112</v>
      </c>
      <c r="P4122">
        <f t="shared" si="324"/>
        <v>62078.550013534725</v>
      </c>
    </row>
    <row r="4123" spans="1:16" x14ac:dyDescent="0.4">
      <c r="A4123" s="1">
        <v>2025</v>
      </c>
      <c r="B4123" s="1">
        <v>4</v>
      </c>
      <c r="C4123" s="1">
        <v>14</v>
      </c>
      <c r="D4123" s="1">
        <v>10.19999980926514</v>
      </c>
      <c r="E4123" s="1">
        <v>12.69999980926514</v>
      </c>
      <c r="F4123" s="1">
        <v>8.6000003814697266</v>
      </c>
      <c r="G4123" s="1">
        <v>1.799999952316284</v>
      </c>
      <c r="H4123">
        <f>IF(D4123&lt;&gt;"",MAX('DDD Model Calculations'!$D$20-'Weather Data'!D4123,0),MAX('DDD Model Calculations'!$D$20-AVERAGE('Weather Data'!D4122,'Weather Data'!D4124),0))</f>
        <v>7.8000001907348597</v>
      </c>
      <c r="I4123">
        <f>IF(E4123&lt;&gt;"",MAX('DDD Model Calculations'!$D$20-'Weather Data'!E4123,0),MAX('DDD Model Calculations'!$D$20-AVERAGE('Weather Data'!E4122,'Weather Data'!E4124),0))</f>
        <v>5.3000001907348597</v>
      </c>
      <c r="J4123">
        <f>IF(F4123&lt;&gt;"",MAX('DDD Model Calculations'!$D$20-'Weather Data'!F4123,0),MAX('DDD Model Calculations'!$D$20-AVERAGE('Weather Data'!F4122,'Weather Data'!F4124),0))</f>
        <v>9.3999996185302734</v>
      </c>
      <c r="K4123">
        <f>IF(G4123&lt;&gt;"",MAX('DDD Model Calculations'!$D$20-'Weather Data'!G4123,0),MAX('DDD Model Calculations'!$D$20-AVERAGE('Weather Data'!G4122,'Weather Data'!G4124),0))</f>
        <v>16.200000047683716</v>
      </c>
      <c r="L4123" s="2">
        <f t="shared" si="320"/>
        <v>45761</v>
      </c>
      <c r="M4123">
        <f t="shared" si="321"/>
        <v>41426.70000270009</v>
      </c>
      <c r="N4123">
        <f t="shared" si="322"/>
        <v>43460.799996174872</v>
      </c>
      <c r="O4123">
        <f t="shared" si="323"/>
        <v>50262.400008119643</v>
      </c>
      <c r="P4123">
        <f t="shared" si="324"/>
        <v>62094.750013582408</v>
      </c>
    </row>
    <row r="4124" spans="1:16" x14ac:dyDescent="0.4">
      <c r="A4124" s="1">
        <v>2025</v>
      </c>
      <c r="B4124" s="1">
        <v>4</v>
      </c>
      <c r="C4124" s="1">
        <v>15</v>
      </c>
      <c r="D4124" s="1">
        <v>6.1999998092651367</v>
      </c>
      <c r="E4124" s="1">
        <v>5.1999998092651367</v>
      </c>
      <c r="F4124" s="1">
        <v>5.5</v>
      </c>
      <c r="G4124" s="1">
        <v>-0.5</v>
      </c>
      <c r="H4124">
        <f>IF(D4124&lt;&gt;"",MAX('DDD Model Calculations'!$D$20-'Weather Data'!D4124,0),MAX('DDD Model Calculations'!$D$20-AVERAGE('Weather Data'!D4123,'Weather Data'!D4125),0))</f>
        <v>11.800000190734863</v>
      </c>
      <c r="I4124">
        <f>IF(E4124&lt;&gt;"",MAX('DDD Model Calculations'!$D$20-'Weather Data'!E4124,0),MAX('DDD Model Calculations'!$D$20-AVERAGE('Weather Data'!E4123,'Weather Data'!E4125),0))</f>
        <v>12.800000190734863</v>
      </c>
      <c r="J4124">
        <f>IF(F4124&lt;&gt;"",MAX('DDD Model Calculations'!$D$20-'Weather Data'!F4124,0),MAX('DDD Model Calculations'!$D$20-AVERAGE('Weather Data'!F4123,'Weather Data'!F4125),0))</f>
        <v>12.5</v>
      </c>
      <c r="K4124">
        <f>IF(G4124&lt;&gt;"",MAX('DDD Model Calculations'!$D$20-'Weather Data'!G4124,0),MAX('DDD Model Calculations'!$D$20-AVERAGE('Weather Data'!G4123,'Weather Data'!G4125),0))</f>
        <v>18.5</v>
      </c>
      <c r="L4124" s="2">
        <f t="shared" si="320"/>
        <v>45762</v>
      </c>
      <c r="M4124">
        <f t="shared" si="321"/>
        <v>41438.500002890825</v>
      </c>
      <c r="N4124">
        <f t="shared" si="322"/>
        <v>43473.599996365607</v>
      </c>
      <c r="O4124">
        <f t="shared" si="323"/>
        <v>50274.900008119643</v>
      </c>
      <c r="P4124">
        <f t="shared" si="324"/>
        <v>62113.250013582408</v>
      </c>
    </row>
    <row r="4125" spans="1:16" x14ac:dyDescent="0.4">
      <c r="A4125" s="1">
        <v>2025</v>
      </c>
      <c r="B4125" s="1">
        <v>4</v>
      </c>
      <c r="C4125" s="1">
        <v>16</v>
      </c>
      <c r="D4125" s="1">
        <v>2.9000000953674321</v>
      </c>
      <c r="E4125" s="1">
        <v>1.700000047683716</v>
      </c>
      <c r="F4125" s="1">
        <v>2.4000000953674321</v>
      </c>
      <c r="G4125" s="1">
        <v>0</v>
      </c>
      <c r="H4125">
        <f>IF(D4125&lt;&gt;"",MAX('DDD Model Calculations'!$D$20-'Weather Data'!D4125,0),MAX('DDD Model Calculations'!$D$20-AVERAGE('Weather Data'!D4124,'Weather Data'!D4126),0))</f>
        <v>15.099999904632568</v>
      </c>
      <c r="I4125">
        <f>IF(E4125&lt;&gt;"",MAX('DDD Model Calculations'!$D$20-'Weather Data'!E4125,0),MAX('DDD Model Calculations'!$D$20-AVERAGE('Weather Data'!E4124,'Weather Data'!E4126),0))</f>
        <v>16.299999952316284</v>
      </c>
      <c r="J4125">
        <f>IF(F4125&lt;&gt;"",MAX('DDD Model Calculations'!$D$20-'Weather Data'!F4125,0),MAX('DDD Model Calculations'!$D$20-AVERAGE('Weather Data'!F4124,'Weather Data'!F4126),0))</f>
        <v>15.599999904632568</v>
      </c>
      <c r="K4125">
        <f>IF(G4125&lt;&gt;"",MAX('DDD Model Calculations'!$D$20-'Weather Data'!G4125,0),MAX('DDD Model Calculations'!$D$20-AVERAGE('Weather Data'!G4124,'Weather Data'!G4126),0))</f>
        <v>18</v>
      </c>
      <c r="L4125" s="2">
        <f t="shared" si="320"/>
        <v>45763</v>
      </c>
      <c r="M4125">
        <f t="shared" si="321"/>
        <v>41453.600002795458</v>
      </c>
      <c r="N4125">
        <f t="shared" si="322"/>
        <v>43489.899996317923</v>
      </c>
      <c r="O4125">
        <f t="shared" si="323"/>
        <v>50290.500008024275</v>
      </c>
      <c r="P4125">
        <f t="shared" si="324"/>
        <v>62131.250013582408</v>
      </c>
    </row>
    <row r="4126" spans="1:16" x14ac:dyDescent="0.4">
      <c r="A4126" s="1">
        <v>2025</v>
      </c>
      <c r="B4126" s="1">
        <v>4</v>
      </c>
      <c r="C4126" s="1">
        <v>17</v>
      </c>
      <c r="D4126" s="1">
        <v>4.4000000953674316</v>
      </c>
      <c r="E4126" s="1">
        <v>4.4000000953674316</v>
      </c>
      <c r="F4126" s="1">
        <v>4.5</v>
      </c>
      <c r="G4126" s="1">
        <v>2.4000000953674321</v>
      </c>
      <c r="H4126">
        <f>IF(D4126&lt;&gt;"",MAX('DDD Model Calculations'!$D$20-'Weather Data'!D4126,0),MAX('DDD Model Calculations'!$D$20-AVERAGE('Weather Data'!D4125,'Weather Data'!D4127),0))</f>
        <v>13.599999904632568</v>
      </c>
      <c r="I4126">
        <f>IF(E4126&lt;&gt;"",MAX('DDD Model Calculations'!$D$20-'Weather Data'!E4126,0),MAX('DDD Model Calculations'!$D$20-AVERAGE('Weather Data'!E4125,'Weather Data'!E4127),0))</f>
        <v>13.599999904632568</v>
      </c>
      <c r="J4126">
        <f>IF(F4126&lt;&gt;"",MAX('DDD Model Calculations'!$D$20-'Weather Data'!F4126,0),MAX('DDD Model Calculations'!$D$20-AVERAGE('Weather Data'!F4125,'Weather Data'!F4127),0))</f>
        <v>13.5</v>
      </c>
      <c r="K4126">
        <f>IF(G4126&lt;&gt;"",MAX('DDD Model Calculations'!$D$20-'Weather Data'!G4126,0),MAX('DDD Model Calculations'!$D$20-AVERAGE('Weather Data'!G4125,'Weather Data'!G4127),0))</f>
        <v>15.599999904632568</v>
      </c>
      <c r="L4126" s="2">
        <f t="shared" si="320"/>
        <v>45764</v>
      </c>
      <c r="M4126">
        <f t="shared" si="321"/>
        <v>41467.20000270009</v>
      </c>
      <c r="N4126">
        <f t="shared" si="322"/>
        <v>43503.499996222556</v>
      </c>
      <c r="O4126">
        <f t="shared" si="323"/>
        <v>50304.000008024275</v>
      </c>
      <c r="P4126">
        <f t="shared" si="324"/>
        <v>62146.850013487041</v>
      </c>
    </row>
    <row r="4127" spans="1:16" x14ac:dyDescent="0.4">
      <c r="A4127" s="1">
        <v>2025</v>
      </c>
      <c r="B4127" s="1">
        <v>4</v>
      </c>
      <c r="C4127" s="1">
        <v>18</v>
      </c>
      <c r="D4127" s="1">
        <v>12.89999961853027</v>
      </c>
      <c r="E4127" s="1">
        <v>13.60000038146973</v>
      </c>
      <c r="F4127" s="1">
        <v>6.5</v>
      </c>
      <c r="G4127" s="1">
        <v>3.5</v>
      </c>
      <c r="H4127">
        <f>IF(D4127&lt;&gt;"",MAX('DDD Model Calculations'!$D$20-'Weather Data'!D4127,0),MAX('DDD Model Calculations'!$D$20-AVERAGE('Weather Data'!D4126,'Weather Data'!D4128),0))</f>
        <v>5.1000003814697301</v>
      </c>
      <c r="I4127">
        <f>IF(E4127&lt;&gt;"",MAX('DDD Model Calculations'!$D$20-'Weather Data'!E4127,0),MAX('DDD Model Calculations'!$D$20-AVERAGE('Weather Data'!E4126,'Weather Data'!E4128),0))</f>
        <v>4.3999996185302699</v>
      </c>
      <c r="J4127">
        <f>IF(F4127&lt;&gt;"",MAX('DDD Model Calculations'!$D$20-'Weather Data'!F4127,0),MAX('DDD Model Calculations'!$D$20-AVERAGE('Weather Data'!F4126,'Weather Data'!F4128),0))</f>
        <v>11.5</v>
      </c>
      <c r="K4127">
        <f>IF(G4127&lt;&gt;"",MAX('DDD Model Calculations'!$D$20-'Weather Data'!G4127,0),MAX('DDD Model Calculations'!$D$20-AVERAGE('Weather Data'!G4126,'Weather Data'!G4128),0))</f>
        <v>14.5</v>
      </c>
      <c r="L4127" s="2">
        <f t="shared" si="320"/>
        <v>45765</v>
      </c>
      <c r="M4127">
        <f t="shared" si="321"/>
        <v>41472.30000308156</v>
      </c>
      <c r="N4127">
        <f t="shared" si="322"/>
        <v>43507.899995841086</v>
      </c>
      <c r="O4127">
        <f t="shared" si="323"/>
        <v>50315.500008024275</v>
      </c>
      <c r="P4127">
        <f t="shared" si="324"/>
        <v>62161.350013487041</v>
      </c>
    </row>
    <row r="4128" spans="1:16" x14ac:dyDescent="0.4">
      <c r="A4128" s="1">
        <v>2025</v>
      </c>
      <c r="B4128" s="1">
        <v>4</v>
      </c>
      <c r="C4128" s="1">
        <v>19</v>
      </c>
      <c r="D4128" s="1">
        <v>13.39999961853027</v>
      </c>
      <c r="E4128" s="1">
        <v>11.80000019073486</v>
      </c>
      <c r="F4128" s="1">
        <v>12</v>
      </c>
      <c r="G4128" s="1">
        <v>2</v>
      </c>
      <c r="H4128">
        <f>IF(D4128&lt;&gt;"",MAX('DDD Model Calculations'!$D$20-'Weather Data'!D4128,0),MAX('DDD Model Calculations'!$D$20-AVERAGE('Weather Data'!D4127,'Weather Data'!D4129),0))</f>
        <v>4.6000003814697301</v>
      </c>
      <c r="I4128">
        <f>IF(E4128&lt;&gt;"",MAX('DDD Model Calculations'!$D$20-'Weather Data'!E4128,0),MAX('DDD Model Calculations'!$D$20-AVERAGE('Weather Data'!E4127,'Weather Data'!E4129),0))</f>
        <v>6.1999998092651403</v>
      </c>
      <c r="J4128">
        <f>IF(F4128&lt;&gt;"",MAX('DDD Model Calculations'!$D$20-'Weather Data'!F4128,0),MAX('DDD Model Calculations'!$D$20-AVERAGE('Weather Data'!F4127,'Weather Data'!F4129),0))</f>
        <v>6</v>
      </c>
      <c r="K4128">
        <f>IF(G4128&lt;&gt;"",MAX('DDD Model Calculations'!$D$20-'Weather Data'!G4128,0),MAX('DDD Model Calculations'!$D$20-AVERAGE('Weather Data'!G4127,'Weather Data'!G4129),0))</f>
        <v>16</v>
      </c>
      <c r="L4128" s="2">
        <f t="shared" si="320"/>
        <v>45766</v>
      </c>
      <c r="M4128">
        <f t="shared" si="321"/>
        <v>41476.90000346303</v>
      </c>
      <c r="N4128">
        <f t="shared" si="322"/>
        <v>43514.099995650351</v>
      </c>
      <c r="O4128">
        <f t="shared" si="323"/>
        <v>50321.500008024275</v>
      </c>
      <c r="P4128">
        <f t="shared" si="324"/>
        <v>62177.350013487041</v>
      </c>
    </row>
    <row r="4129" spans="1:16" x14ac:dyDescent="0.4">
      <c r="A4129" s="1">
        <v>2025</v>
      </c>
      <c r="B4129" s="1">
        <v>4</v>
      </c>
      <c r="C4129" s="1">
        <v>20</v>
      </c>
      <c r="D4129" s="1">
        <v>6.0999999046325684</v>
      </c>
      <c r="E4129" s="1">
        <v>7.1999998092651367</v>
      </c>
      <c r="F4129" s="1">
        <v>6.0999999046325684</v>
      </c>
      <c r="G4129" s="1">
        <v>2.9000000953674321</v>
      </c>
      <c r="H4129">
        <f>IF(D4129&lt;&gt;"",MAX('DDD Model Calculations'!$D$20-'Weather Data'!D4129,0),MAX('DDD Model Calculations'!$D$20-AVERAGE('Weather Data'!D4128,'Weather Data'!D4130),0))</f>
        <v>11.900000095367432</v>
      </c>
      <c r="I4129">
        <f>IF(E4129&lt;&gt;"",MAX('DDD Model Calculations'!$D$20-'Weather Data'!E4129,0),MAX('DDD Model Calculations'!$D$20-AVERAGE('Weather Data'!E4128,'Weather Data'!E4130),0))</f>
        <v>10.800000190734863</v>
      </c>
      <c r="J4129">
        <f>IF(F4129&lt;&gt;"",MAX('DDD Model Calculations'!$D$20-'Weather Data'!F4129,0),MAX('DDD Model Calculations'!$D$20-AVERAGE('Weather Data'!F4128,'Weather Data'!F4130),0))</f>
        <v>11.900000095367432</v>
      </c>
      <c r="K4129">
        <f>IF(G4129&lt;&gt;"",MAX('DDD Model Calculations'!$D$20-'Weather Data'!G4129,0),MAX('DDD Model Calculations'!$D$20-AVERAGE('Weather Data'!G4128,'Weather Data'!G4130),0))</f>
        <v>15.099999904632568</v>
      </c>
      <c r="L4129" s="2">
        <f t="shared" si="320"/>
        <v>45767</v>
      </c>
      <c r="M4129">
        <f t="shared" si="321"/>
        <v>41488.800003558397</v>
      </c>
      <c r="N4129">
        <f t="shared" si="322"/>
        <v>43524.899995841086</v>
      </c>
      <c r="O4129">
        <f t="shared" si="323"/>
        <v>50333.400008119643</v>
      </c>
      <c r="P4129">
        <f t="shared" si="324"/>
        <v>62192.450013391674</v>
      </c>
    </row>
    <row r="4130" spans="1:16" x14ac:dyDescent="0.4">
      <c r="A4130" s="1">
        <v>2025</v>
      </c>
      <c r="B4130" s="1">
        <v>4</v>
      </c>
      <c r="C4130" s="1">
        <v>21</v>
      </c>
      <c r="D4130" s="1">
        <v>9</v>
      </c>
      <c r="E4130" s="1">
        <v>14.39999961853027</v>
      </c>
      <c r="F4130" s="1">
        <v>5.0999999046325684</v>
      </c>
      <c r="G4130" s="1">
        <v>1.8999999761581421</v>
      </c>
      <c r="H4130">
        <f>IF(D4130&lt;&gt;"",MAX('DDD Model Calculations'!$D$20-'Weather Data'!D4130,0),MAX('DDD Model Calculations'!$D$20-AVERAGE('Weather Data'!D4129,'Weather Data'!D4131),0))</f>
        <v>9</v>
      </c>
      <c r="I4130">
        <f>IF(E4130&lt;&gt;"",MAX('DDD Model Calculations'!$D$20-'Weather Data'!E4130,0),MAX('DDD Model Calculations'!$D$20-AVERAGE('Weather Data'!E4129,'Weather Data'!E4131),0))</f>
        <v>3.6000003814697301</v>
      </c>
      <c r="J4130">
        <f>IF(F4130&lt;&gt;"",MAX('DDD Model Calculations'!$D$20-'Weather Data'!F4130,0),MAX('DDD Model Calculations'!$D$20-AVERAGE('Weather Data'!F4129,'Weather Data'!F4131),0))</f>
        <v>12.900000095367432</v>
      </c>
      <c r="K4130">
        <f>IF(G4130&lt;&gt;"",MAX('DDD Model Calculations'!$D$20-'Weather Data'!G4130,0),MAX('DDD Model Calculations'!$D$20-AVERAGE('Weather Data'!G4129,'Weather Data'!G4131),0))</f>
        <v>16.100000023841858</v>
      </c>
      <c r="L4130" s="2">
        <f t="shared" si="320"/>
        <v>45768</v>
      </c>
      <c r="M4130">
        <f t="shared" si="321"/>
        <v>41497.800003558397</v>
      </c>
      <c r="N4130">
        <f t="shared" si="322"/>
        <v>43528.499996222556</v>
      </c>
      <c r="O4130">
        <f t="shared" si="323"/>
        <v>50346.30000821501</v>
      </c>
      <c r="P4130">
        <f t="shared" si="324"/>
        <v>62208.550013415515</v>
      </c>
    </row>
    <row r="4131" spans="1:16" x14ac:dyDescent="0.4">
      <c r="A4131" s="1">
        <v>2025</v>
      </c>
      <c r="B4131" s="1">
        <v>4</v>
      </c>
      <c r="C4131" s="1">
        <v>22</v>
      </c>
      <c r="D4131" s="1">
        <v>10.30000019073486</v>
      </c>
      <c r="E4131" s="1">
        <v>10.19999980926514</v>
      </c>
      <c r="F4131" s="1">
        <v>7.5999999046325684</v>
      </c>
      <c r="G4131" s="1">
        <v>3.0999999046325679</v>
      </c>
      <c r="H4131">
        <f>IF(D4131&lt;&gt;"",MAX('DDD Model Calculations'!$D$20-'Weather Data'!D4131,0),MAX('DDD Model Calculations'!$D$20-AVERAGE('Weather Data'!D4130,'Weather Data'!D4132),0))</f>
        <v>7.6999998092651403</v>
      </c>
      <c r="I4131">
        <f>IF(E4131&lt;&gt;"",MAX('DDD Model Calculations'!$D$20-'Weather Data'!E4131,0),MAX('DDD Model Calculations'!$D$20-AVERAGE('Weather Data'!E4130,'Weather Data'!E4132),0))</f>
        <v>7.8000001907348597</v>
      </c>
      <c r="J4131">
        <f>IF(F4131&lt;&gt;"",MAX('DDD Model Calculations'!$D$20-'Weather Data'!F4131,0),MAX('DDD Model Calculations'!$D$20-AVERAGE('Weather Data'!F4130,'Weather Data'!F4132),0))</f>
        <v>10.400000095367432</v>
      </c>
      <c r="K4131">
        <f>IF(G4131&lt;&gt;"",MAX('DDD Model Calculations'!$D$20-'Weather Data'!G4131,0),MAX('DDD Model Calculations'!$D$20-AVERAGE('Weather Data'!G4130,'Weather Data'!G4132),0))</f>
        <v>14.900000095367432</v>
      </c>
      <c r="L4131" s="2">
        <f t="shared" si="320"/>
        <v>45769</v>
      </c>
      <c r="M4131">
        <f t="shared" si="321"/>
        <v>41505.500003367662</v>
      </c>
      <c r="N4131">
        <f t="shared" si="322"/>
        <v>43536.299996413291</v>
      </c>
      <c r="O4131">
        <f t="shared" si="323"/>
        <v>50356.700008310378</v>
      </c>
      <c r="P4131">
        <f t="shared" si="324"/>
        <v>62223.450013510883</v>
      </c>
    </row>
    <row r="4132" spans="1:16" x14ac:dyDescent="0.4">
      <c r="A4132" s="1">
        <v>2025</v>
      </c>
      <c r="B4132" s="1">
        <v>4</v>
      </c>
      <c r="C4132" s="1">
        <v>23</v>
      </c>
      <c r="D4132" s="1">
        <v>10.39999961853027</v>
      </c>
      <c r="E4132" s="1">
        <v>13.5</v>
      </c>
      <c r="F4132" s="1">
        <v>7.5999999046325684</v>
      </c>
      <c r="G4132" s="1">
        <v>4.5999999046325684</v>
      </c>
      <c r="H4132">
        <f>IF(D4132&lt;&gt;"",MAX('DDD Model Calculations'!$D$20-'Weather Data'!D4132,0),MAX('DDD Model Calculations'!$D$20-AVERAGE('Weather Data'!D4131,'Weather Data'!D4133),0))</f>
        <v>7.6000003814697301</v>
      </c>
      <c r="I4132">
        <f>IF(E4132&lt;&gt;"",MAX('DDD Model Calculations'!$D$20-'Weather Data'!E4132,0),MAX('DDD Model Calculations'!$D$20-AVERAGE('Weather Data'!E4131,'Weather Data'!E4133),0))</f>
        <v>4.5</v>
      </c>
      <c r="J4132">
        <f>IF(F4132&lt;&gt;"",MAX('DDD Model Calculations'!$D$20-'Weather Data'!F4132,0),MAX('DDD Model Calculations'!$D$20-AVERAGE('Weather Data'!F4131,'Weather Data'!F4133),0))</f>
        <v>10.400000095367432</v>
      </c>
      <c r="K4132">
        <f>IF(G4132&lt;&gt;"",MAX('DDD Model Calculations'!$D$20-'Weather Data'!G4132,0),MAX('DDD Model Calculations'!$D$20-AVERAGE('Weather Data'!G4131,'Weather Data'!G4133),0))</f>
        <v>13.400000095367432</v>
      </c>
      <c r="L4132" s="2">
        <f t="shared" si="320"/>
        <v>45770</v>
      </c>
      <c r="M4132">
        <f t="shared" si="321"/>
        <v>41513.100003749132</v>
      </c>
      <c r="N4132">
        <f t="shared" si="322"/>
        <v>43540.799996413291</v>
      </c>
      <c r="O4132">
        <f t="shared" si="323"/>
        <v>50367.100008405745</v>
      </c>
      <c r="P4132">
        <f t="shared" si="324"/>
        <v>62236.85001360625</v>
      </c>
    </row>
    <row r="4133" spans="1:16" x14ac:dyDescent="0.4">
      <c r="A4133" s="1">
        <v>2025</v>
      </c>
      <c r="B4133" s="1">
        <v>4</v>
      </c>
      <c r="C4133" s="1">
        <v>24</v>
      </c>
      <c r="D4133" s="1">
        <v>14.69999980926514</v>
      </c>
      <c r="E4133" s="1"/>
      <c r="F4133" s="1">
        <v>10.39999961853027</v>
      </c>
      <c r="G4133" s="1">
        <v>5.9000000953674316</v>
      </c>
      <c r="H4133">
        <f>IF(D4133&lt;&gt;"",MAX('DDD Model Calculations'!$D$20-'Weather Data'!D4133,0),MAX('DDD Model Calculations'!$D$20-AVERAGE('Weather Data'!D4132,'Weather Data'!D4134),0))</f>
        <v>3.3000001907348597</v>
      </c>
      <c r="I4133">
        <f>IF(E4133&lt;&gt;"",MAX('DDD Model Calculations'!$D$20-'Weather Data'!E4133,0),MAX('DDD Model Calculations'!$D$20-AVERAGE('Weather Data'!E4132,'Weather Data'!E4134),0))</f>
        <v>3.1999998092651349</v>
      </c>
      <c r="J4133">
        <f>IF(F4133&lt;&gt;"",MAX('DDD Model Calculations'!$D$20-'Weather Data'!F4133,0),MAX('DDD Model Calculations'!$D$20-AVERAGE('Weather Data'!F4132,'Weather Data'!F4134),0))</f>
        <v>7.6000003814697301</v>
      </c>
      <c r="K4133">
        <f>IF(G4133&lt;&gt;"",MAX('DDD Model Calculations'!$D$20-'Weather Data'!G4133,0),MAX('DDD Model Calculations'!$D$20-AVERAGE('Weather Data'!G4132,'Weather Data'!G4134),0))</f>
        <v>12.099999904632568</v>
      </c>
      <c r="L4133" s="2">
        <f t="shared" si="320"/>
        <v>45771</v>
      </c>
      <c r="M4133">
        <f t="shared" si="321"/>
        <v>41516.400003939867</v>
      </c>
      <c r="N4133">
        <f t="shared" si="322"/>
        <v>43543.999996222556</v>
      </c>
      <c r="O4133">
        <f t="shared" si="323"/>
        <v>50374.700008787215</v>
      </c>
      <c r="P4133">
        <f t="shared" si="324"/>
        <v>62248.950013510883</v>
      </c>
    </row>
    <row r="4134" spans="1:16" x14ac:dyDescent="0.4">
      <c r="A4134" s="1">
        <v>2025</v>
      </c>
      <c r="B4134" s="1">
        <v>4</v>
      </c>
      <c r="C4134" s="1">
        <v>25</v>
      </c>
      <c r="D4134" s="1">
        <v>14.30000019073486</v>
      </c>
      <c r="E4134" s="1">
        <v>16.10000038146973</v>
      </c>
      <c r="F4134" s="1">
        <v>11.5</v>
      </c>
      <c r="G4134" s="1">
        <v>5.3000001907348633</v>
      </c>
      <c r="H4134">
        <f>IF(D4134&lt;&gt;"",MAX('DDD Model Calculations'!$D$20-'Weather Data'!D4134,0),MAX('DDD Model Calculations'!$D$20-AVERAGE('Weather Data'!D4133,'Weather Data'!D4135),0))</f>
        <v>3.6999998092651403</v>
      </c>
      <c r="I4134">
        <f>IF(E4134&lt;&gt;"",MAX('DDD Model Calculations'!$D$20-'Weather Data'!E4134,0),MAX('DDD Model Calculations'!$D$20-AVERAGE('Weather Data'!E4133,'Weather Data'!E4135),0))</f>
        <v>1.8999996185302699</v>
      </c>
      <c r="J4134">
        <f>IF(F4134&lt;&gt;"",MAX('DDD Model Calculations'!$D$20-'Weather Data'!F4134,0),MAX('DDD Model Calculations'!$D$20-AVERAGE('Weather Data'!F4133,'Weather Data'!F4135),0))</f>
        <v>6.5</v>
      </c>
      <c r="K4134">
        <f>IF(G4134&lt;&gt;"",MAX('DDD Model Calculations'!$D$20-'Weather Data'!G4134,0),MAX('DDD Model Calculations'!$D$20-AVERAGE('Weather Data'!G4133,'Weather Data'!G4135),0))</f>
        <v>12.699999809265137</v>
      </c>
      <c r="L4134" s="2">
        <f t="shared" si="320"/>
        <v>45772</v>
      </c>
      <c r="M4134">
        <f t="shared" si="321"/>
        <v>41520.100003749132</v>
      </c>
      <c r="N4134">
        <f t="shared" si="322"/>
        <v>43545.899995841086</v>
      </c>
      <c r="O4134">
        <f t="shared" si="323"/>
        <v>50381.200008787215</v>
      </c>
      <c r="P4134">
        <f t="shared" si="324"/>
        <v>62261.650013320148</v>
      </c>
    </row>
    <row r="4135" spans="1:16" x14ac:dyDescent="0.4">
      <c r="A4135" s="1">
        <v>2025</v>
      </c>
      <c r="B4135" s="1">
        <v>4</v>
      </c>
      <c r="C4135" s="1">
        <v>26</v>
      </c>
      <c r="D4135" s="1">
        <v>9.8000001907348633</v>
      </c>
      <c r="E4135" s="1">
        <v>7.5</v>
      </c>
      <c r="F4135" s="1">
        <v>7</v>
      </c>
      <c r="G4135" s="1">
        <v>6.4000000953674316</v>
      </c>
      <c r="H4135">
        <f>IF(D4135&lt;&gt;"",MAX('DDD Model Calculations'!$D$20-'Weather Data'!D4135,0),MAX('DDD Model Calculations'!$D$20-AVERAGE('Weather Data'!D4134,'Weather Data'!D4136),0))</f>
        <v>8.1999998092651367</v>
      </c>
      <c r="I4135">
        <f>IF(E4135&lt;&gt;"",MAX('DDD Model Calculations'!$D$20-'Weather Data'!E4135,0),MAX('DDD Model Calculations'!$D$20-AVERAGE('Weather Data'!E4134,'Weather Data'!E4136),0))</f>
        <v>10.5</v>
      </c>
      <c r="J4135">
        <f>IF(F4135&lt;&gt;"",MAX('DDD Model Calculations'!$D$20-'Weather Data'!F4135,0),MAX('DDD Model Calculations'!$D$20-AVERAGE('Weather Data'!F4134,'Weather Data'!F4136),0))</f>
        <v>11</v>
      </c>
      <c r="K4135">
        <f>IF(G4135&lt;&gt;"",MAX('DDD Model Calculations'!$D$20-'Weather Data'!G4135,0),MAX('DDD Model Calculations'!$D$20-AVERAGE('Weather Data'!G4134,'Weather Data'!G4136),0))</f>
        <v>11.599999904632568</v>
      </c>
      <c r="L4135" s="2">
        <f t="shared" si="320"/>
        <v>45773</v>
      </c>
      <c r="M4135">
        <f t="shared" si="321"/>
        <v>41528.300003558397</v>
      </c>
      <c r="N4135">
        <f t="shared" si="322"/>
        <v>43556.399995841086</v>
      </c>
      <c r="O4135">
        <f t="shared" si="323"/>
        <v>50392.200008787215</v>
      </c>
      <c r="P4135">
        <f t="shared" si="324"/>
        <v>62273.250013224781</v>
      </c>
    </row>
    <row r="4136" spans="1:16" x14ac:dyDescent="0.4">
      <c r="A4136" s="1">
        <v>2025</v>
      </c>
      <c r="B4136" s="1">
        <v>4</v>
      </c>
      <c r="C4136" s="1">
        <v>27</v>
      </c>
      <c r="D4136" s="1">
        <v>11.80000019073486</v>
      </c>
      <c r="E4136" s="1">
        <v>9.3999996185302734</v>
      </c>
      <c r="F4136" s="1">
        <v>10.69999980926514</v>
      </c>
      <c r="G4136" s="1">
        <v>5.8000001907348633</v>
      </c>
      <c r="H4136">
        <f>IF(D4136&lt;&gt;"",MAX('DDD Model Calculations'!$D$20-'Weather Data'!D4136,0),MAX('DDD Model Calculations'!$D$20-AVERAGE('Weather Data'!D4135,'Weather Data'!D4137),0))</f>
        <v>6.1999998092651403</v>
      </c>
      <c r="I4136">
        <f>IF(E4136&lt;&gt;"",MAX('DDD Model Calculations'!$D$20-'Weather Data'!E4136,0),MAX('DDD Model Calculations'!$D$20-AVERAGE('Weather Data'!E4135,'Weather Data'!E4137),0))</f>
        <v>8.6000003814697266</v>
      </c>
      <c r="J4136">
        <f>IF(F4136&lt;&gt;"",MAX('DDD Model Calculations'!$D$20-'Weather Data'!F4136,0),MAX('DDD Model Calculations'!$D$20-AVERAGE('Weather Data'!F4135,'Weather Data'!F4137),0))</f>
        <v>7.3000001907348597</v>
      </c>
      <c r="K4136">
        <f>IF(G4136&lt;&gt;"",MAX('DDD Model Calculations'!$D$20-'Weather Data'!G4136,0),MAX('DDD Model Calculations'!$D$20-AVERAGE('Weather Data'!G4135,'Weather Data'!G4137),0))</f>
        <v>12.199999809265137</v>
      </c>
      <c r="L4136" s="2">
        <f t="shared" si="320"/>
        <v>45774</v>
      </c>
      <c r="M4136">
        <f t="shared" si="321"/>
        <v>41534.500003367662</v>
      </c>
      <c r="N4136">
        <f t="shared" si="322"/>
        <v>43564.999996222556</v>
      </c>
      <c r="O4136">
        <f t="shared" si="323"/>
        <v>50399.50000897795</v>
      </c>
      <c r="P4136">
        <f t="shared" si="324"/>
        <v>62285.450013034046</v>
      </c>
    </row>
    <row r="4137" spans="1:16" x14ac:dyDescent="0.4">
      <c r="A4137" s="1">
        <v>2025</v>
      </c>
      <c r="B4137" s="1">
        <v>4</v>
      </c>
      <c r="C4137" s="1">
        <v>28</v>
      </c>
      <c r="D4137" s="1">
        <v>12.80000019073486</v>
      </c>
      <c r="E4137" s="1">
        <v>11.5</v>
      </c>
      <c r="F4137" s="1">
        <v>12.30000019073486</v>
      </c>
      <c r="G4137" s="1">
        <v>5.9000000953674316</v>
      </c>
      <c r="H4137">
        <f>IF(D4137&lt;&gt;"",MAX('DDD Model Calculations'!$D$20-'Weather Data'!D4137,0),MAX('DDD Model Calculations'!$D$20-AVERAGE('Weather Data'!D4136,'Weather Data'!D4138),0))</f>
        <v>5.1999998092651403</v>
      </c>
      <c r="I4137">
        <f>IF(E4137&lt;&gt;"",MAX('DDD Model Calculations'!$D$20-'Weather Data'!E4137,0),MAX('DDD Model Calculations'!$D$20-AVERAGE('Weather Data'!E4136,'Weather Data'!E4138),0))</f>
        <v>6.5</v>
      </c>
      <c r="J4137">
        <f>IF(F4137&lt;&gt;"",MAX('DDD Model Calculations'!$D$20-'Weather Data'!F4137,0),MAX('DDD Model Calculations'!$D$20-AVERAGE('Weather Data'!F4136,'Weather Data'!F4138),0))</f>
        <v>5.6999998092651403</v>
      </c>
      <c r="K4137">
        <f>IF(G4137&lt;&gt;"",MAX('DDD Model Calculations'!$D$20-'Weather Data'!G4137,0),MAX('DDD Model Calculations'!$D$20-AVERAGE('Weather Data'!G4136,'Weather Data'!G4138),0))</f>
        <v>12.099999904632568</v>
      </c>
      <c r="L4137" s="2">
        <f t="shared" si="320"/>
        <v>45775</v>
      </c>
      <c r="M4137">
        <f t="shared" si="321"/>
        <v>41539.700003176928</v>
      </c>
      <c r="N4137">
        <f t="shared" si="322"/>
        <v>43571.499996222556</v>
      </c>
      <c r="O4137">
        <f t="shared" si="323"/>
        <v>50405.200008787215</v>
      </c>
      <c r="P4137">
        <f t="shared" si="324"/>
        <v>62297.550012938678</v>
      </c>
    </row>
    <row r="4138" spans="1:16" x14ac:dyDescent="0.4">
      <c r="A4138" s="1">
        <v>2025</v>
      </c>
      <c r="B4138" s="1">
        <v>4</v>
      </c>
      <c r="C4138" s="1">
        <v>29</v>
      </c>
      <c r="D4138" s="1">
        <v>16</v>
      </c>
      <c r="E4138" s="1">
        <v>14.30000019073486</v>
      </c>
      <c r="F4138" s="1">
        <v>13.80000019073486</v>
      </c>
      <c r="G4138" s="1">
        <v>0.5</v>
      </c>
      <c r="H4138">
        <f>IF(D4138&lt;&gt;"",MAX('DDD Model Calculations'!$D$20-'Weather Data'!D4138,0),MAX('DDD Model Calculations'!$D$20-AVERAGE('Weather Data'!D4137,'Weather Data'!D4139),0))</f>
        <v>2</v>
      </c>
      <c r="I4138">
        <f>IF(E4138&lt;&gt;"",MAX('DDD Model Calculations'!$D$20-'Weather Data'!E4138,0),MAX('DDD Model Calculations'!$D$20-AVERAGE('Weather Data'!E4137,'Weather Data'!E4139),0))</f>
        <v>3.6999998092651403</v>
      </c>
      <c r="J4138">
        <f>IF(F4138&lt;&gt;"",MAX('DDD Model Calculations'!$D$20-'Weather Data'!F4138,0),MAX('DDD Model Calculations'!$D$20-AVERAGE('Weather Data'!F4137,'Weather Data'!F4139),0))</f>
        <v>4.1999998092651403</v>
      </c>
      <c r="K4138">
        <f>IF(G4138&lt;&gt;"",MAX('DDD Model Calculations'!$D$20-'Weather Data'!G4138,0),MAX('DDD Model Calculations'!$D$20-AVERAGE('Weather Data'!G4137,'Weather Data'!G4139),0))</f>
        <v>17.5</v>
      </c>
      <c r="L4138" s="2">
        <f t="shared" si="320"/>
        <v>45776</v>
      </c>
      <c r="M4138">
        <f t="shared" si="321"/>
        <v>41541.700003176928</v>
      </c>
      <c r="N4138">
        <f t="shared" si="322"/>
        <v>43575.199996031821</v>
      </c>
      <c r="O4138">
        <f t="shared" si="323"/>
        <v>50409.40000859648</v>
      </c>
      <c r="P4138">
        <f t="shared" si="324"/>
        <v>62315.050012938678</v>
      </c>
    </row>
    <row r="4139" spans="1:16" x14ac:dyDescent="0.4">
      <c r="A4139" s="1">
        <v>2025</v>
      </c>
      <c r="B4139" s="1">
        <v>4</v>
      </c>
      <c r="C4139" s="1">
        <v>30</v>
      </c>
      <c r="D4139" s="1">
        <v>7.4000000953674316</v>
      </c>
      <c r="E4139" s="1">
        <v>7.5999999046325684</v>
      </c>
      <c r="F4139" s="1">
        <v>4.6999998092651367</v>
      </c>
      <c r="G4139" s="1">
        <v>-0.5</v>
      </c>
      <c r="H4139">
        <f>IF(D4139&lt;&gt;"",MAX('DDD Model Calculations'!$D$20-'Weather Data'!D4139,0),MAX('DDD Model Calculations'!$D$20-AVERAGE('Weather Data'!D4138,'Weather Data'!D4140),0))</f>
        <v>10.599999904632568</v>
      </c>
      <c r="I4139">
        <f>IF(E4139&lt;&gt;"",MAX('DDD Model Calculations'!$D$20-'Weather Data'!E4139,0),MAX('DDD Model Calculations'!$D$20-AVERAGE('Weather Data'!E4138,'Weather Data'!E4140),0))</f>
        <v>10.400000095367432</v>
      </c>
      <c r="J4139">
        <f>IF(F4139&lt;&gt;"",MAX('DDD Model Calculations'!$D$20-'Weather Data'!F4139,0),MAX('DDD Model Calculations'!$D$20-AVERAGE('Weather Data'!F4138,'Weather Data'!F4140),0))</f>
        <v>13.300000190734863</v>
      </c>
      <c r="K4139">
        <f>IF(G4139&lt;&gt;"",MAX('DDD Model Calculations'!$D$20-'Weather Data'!G4139,0),MAX('DDD Model Calculations'!$D$20-AVERAGE('Weather Data'!G4138,'Weather Data'!G4140),0))</f>
        <v>18.5</v>
      </c>
      <c r="L4139" s="2">
        <f t="shared" si="320"/>
        <v>45777</v>
      </c>
      <c r="M4139">
        <f t="shared" si="321"/>
        <v>41552.30000308156</v>
      </c>
      <c r="N4139">
        <f t="shared" si="322"/>
        <v>43585.599996127188</v>
      </c>
      <c r="O4139">
        <f t="shared" si="323"/>
        <v>50422.700008787215</v>
      </c>
      <c r="P4139">
        <f t="shared" si="324"/>
        <v>62333.550012938678</v>
      </c>
    </row>
    <row r="4140" spans="1:16" x14ac:dyDescent="0.4">
      <c r="A4140">
        <v>2025</v>
      </c>
      <c r="B4140">
        <v>5</v>
      </c>
      <c r="C4140">
        <v>1</v>
      </c>
      <c r="D4140" s="1">
        <v>7.8000001907348633</v>
      </c>
      <c r="E4140" s="1">
        <v>11.100000381469727</v>
      </c>
      <c r="F4140" s="1">
        <v>6.9000000953674316</v>
      </c>
      <c r="G4140" s="1">
        <v>4.8000001907348633</v>
      </c>
      <c r="H4140">
        <f>IF(D4140&lt;&gt;"",MAX('[1]DDD Model Calculations'!$D$20-'[1]Weather Data'!D4140,0),MAX('[1]DDD Model Calculations'!$D$20-AVERAGE('[1]Weather Data'!D4139,'[1]Weather Data'!D4141),0))</f>
        <v>10.199999809265137</v>
      </c>
      <c r="I4140">
        <f>IF(E4140&lt;&gt;"",MAX('[1]DDD Model Calculations'!$D$20-'[1]Weather Data'!E4140,0),MAX('[1]DDD Model Calculations'!$D$20-AVERAGE('[1]Weather Data'!E4139,'[1]Weather Data'!E4141),0))</f>
        <v>6.8999996185302734</v>
      </c>
      <c r="J4140">
        <f>IF(F4140&lt;&gt;"",MAX('[1]DDD Model Calculations'!$D$20-'[1]Weather Data'!F4140,0),MAX('[1]DDD Model Calculations'!$D$20-AVERAGE('[1]Weather Data'!F4139,'[1]Weather Data'!F4141),0))</f>
        <v>11.099999904632568</v>
      </c>
      <c r="K4140">
        <f>IF(G4140&lt;&gt;"",MAX('[1]DDD Model Calculations'!$D$20-'[1]Weather Data'!G4140,0),MAX('[1]DDD Model Calculations'!$D$20-AVERAGE('[1]Weather Data'!G4139,'[1]Weather Data'!G4141),0))</f>
        <v>13.199999809265137</v>
      </c>
      <c r="L4140" s="2">
        <f t="shared" si="320"/>
        <v>45778</v>
      </c>
      <c r="M4140">
        <f t="shared" si="321"/>
        <v>41562.500002890825</v>
      </c>
      <c r="N4140">
        <f t="shared" si="322"/>
        <v>43592.499995745718</v>
      </c>
      <c r="O4140">
        <f t="shared" si="323"/>
        <v>50433.800008691847</v>
      </c>
      <c r="P4140">
        <f t="shared" si="324"/>
        <v>62346.750012747943</v>
      </c>
    </row>
    <row r="4141" spans="1:16" x14ac:dyDescent="0.4">
      <c r="A4141">
        <v>2025</v>
      </c>
      <c r="B4141">
        <v>5</v>
      </c>
      <c r="C4141">
        <v>2</v>
      </c>
      <c r="D4141" s="1">
        <v>13.899999618530273</v>
      </c>
      <c r="E4141" s="1">
        <v>13.199999809265137</v>
      </c>
      <c r="F4141" s="1">
        <v>14.600000381469727</v>
      </c>
      <c r="G4141" s="1">
        <v>3.5</v>
      </c>
      <c r="H4141">
        <f>IF(D4141&lt;&gt;"",MAX('[1]DDD Model Calculations'!$D$20-'[1]Weather Data'!D4141,0),MAX('[1]DDD Model Calculations'!$D$20-AVERAGE('[1]Weather Data'!D4140,'[1]Weather Data'!D4142),0))</f>
        <v>4.1000003814697266</v>
      </c>
      <c r="I4141">
        <f>IF(E4141&lt;&gt;"",MAX('[1]DDD Model Calculations'!$D$20-'[1]Weather Data'!E4141,0),MAX('[1]DDD Model Calculations'!$D$20-AVERAGE('[1]Weather Data'!E4140,'[1]Weather Data'!E4142),0))</f>
        <v>4.8000001907348633</v>
      </c>
      <c r="J4141">
        <f>IF(F4141&lt;&gt;"",MAX('[1]DDD Model Calculations'!$D$20-'[1]Weather Data'!F4141,0),MAX('[1]DDD Model Calculations'!$D$20-AVERAGE('[1]Weather Data'!F4140,'[1]Weather Data'!F4142),0))</f>
        <v>3.3999996185302734</v>
      </c>
      <c r="K4141">
        <f>IF(G4141&lt;&gt;"",MAX('[1]DDD Model Calculations'!$D$20-'[1]Weather Data'!G4141,0),MAX('[1]DDD Model Calculations'!$D$20-AVERAGE('[1]Weather Data'!G4140,'[1]Weather Data'!G4142),0))</f>
        <v>14.5</v>
      </c>
      <c r="L4141" s="2">
        <f t="shared" si="320"/>
        <v>45779</v>
      </c>
      <c r="M4141">
        <f t="shared" si="321"/>
        <v>41566.600003272295</v>
      </c>
      <c r="N4141">
        <f t="shared" si="322"/>
        <v>43597.299995936453</v>
      </c>
      <c r="O4141">
        <f t="shared" si="323"/>
        <v>50437.200008310378</v>
      </c>
      <c r="P4141">
        <f t="shared" si="324"/>
        <v>62361.250012747943</v>
      </c>
    </row>
    <row r="4142" spans="1:16" x14ac:dyDescent="0.4">
      <c r="A4142">
        <v>2025</v>
      </c>
      <c r="B4142">
        <v>5</v>
      </c>
      <c r="C4142">
        <v>3</v>
      </c>
      <c r="D4142" s="1">
        <v>8.1000003814697266</v>
      </c>
      <c r="E4142" s="1">
        <v>8.8999996185302734</v>
      </c>
      <c r="F4142" s="1">
        <v>10.800000190734863</v>
      </c>
      <c r="G4142" s="1">
        <v>8.5</v>
      </c>
      <c r="H4142">
        <f>IF(D4142&lt;&gt;"",MAX('[1]DDD Model Calculations'!$D$20-'[1]Weather Data'!D4142,0),MAX('[1]DDD Model Calculations'!$D$20-AVERAGE('[1]Weather Data'!D4141,'[1]Weather Data'!D4143),0))</f>
        <v>9.8999996185302734</v>
      </c>
      <c r="I4142">
        <f>IF(E4142&lt;&gt;"",MAX('[1]DDD Model Calculations'!$D$20-'[1]Weather Data'!E4142,0),MAX('[1]DDD Model Calculations'!$D$20-AVERAGE('[1]Weather Data'!E4141,'[1]Weather Data'!E4143),0))</f>
        <v>9.1000003814697266</v>
      </c>
      <c r="J4142">
        <f>IF(F4142&lt;&gt;"",MAX('[1]DDD Model Calculations'!$D$20-'[1]Weather Data'!F4142,0),MAX('[1]DDD Model Calculations'!$D$20-AVERAGE('[1]Weather Data'!F4141,'[1]Weather Data'!F4143),0))</f>
        <v>7.1999998092651367</v>
      </c>
      <c r="K4142">
        <f>IF(G4142&lt;&gt;"",MAX('[1]DDD Model Calculations'!$D$20-'[1]Weather Data'!G4142,0),MAX('[1]DDD Model Calculations'!$D$20-AVERAGE('[1]Weather Data'!G4141,'[1]Weather Data'!G4143),0))</f>
        <v>9.5</v>
      </c>
      <c r="L4142" s="2">
        <f t="shared" si="320"/>
        <v>45780</v>
      </c>
      <c r="M4142">
        <f t="shared" si="321"/>
        <v>41576.500002890825</v>
      </c>
      <c r="N4142">
        <f t="shared" si="322"/>
        <v>43606.399996317923</v>
      </c>
      <c r="O4142">
        <f t="shared" si="323"/>
        <v>50444.400008119643</v>
      </c>
      <c r="P4142">
        <f t="shared" si="324"/>
        <v>62370.750012747943</v>
      </c>
    </row>
    <row r="4143" spans="1:16" x14ac:dyDescent="0.4">
      <c r="A4143">
        <v>2025</v>
      </c>
      <c r="B4143">
        <v>5</v>
      </c>
      <c r="C4143">
        <v>4</v>
      </c>
      <c r="D4143" s="1">
        <v>9.8000001907348633</v>
      </c>
      <c r="E4143" s="1">
        <v>9.6999998092651367</v>
      </c>
      <c r="F4143" s="1">
        <v>13</v>
      </c>
      <c r="G4143" s="1">
        <v>5.5999999046325684</v>
      </c>
      <c r="H4143">
        <f>IF(D4143&lt;&gt;"",MAX('[1]DDD Model Calculations'!$D$20-'[1]Weather Data'!D4143,0),MAX('[1]DDD Model Calculations'!$D$20-AVERAGE('[1]Weather Data'!D4142,'[1]Weather Data'!D4144),0))</f>
        <v>8.1999998092651367</v>
      </c>
      <c r="I4143">
        <f>IF(E4143&lt;&gt;"",MAX('[1]DDD Model Calculations'!$D$20-'[1]Weather Data'!E4143,0),MAX('[1]DDD Model Calculations'!$D$20-AVERAGE('[1]Weather Data'!E4142,'[1]Weather Data'!E4144),0))</f>
        <v>8.3000001907348633</v>
      </c>
      <c r="J4143">
        <f>IF(F4143&lt;&gt;"",MAX('[1]DDD Model Calculations'!$D$20-'[1]Weather Data'!F4143,0),MAX('[1]DDD Model Calculations'!$D$20-AVERAGE('[1]Weather Data'!F4142,'[1]Weather Data'!F4144),0))</f>
        <v>5</v>
      </c>
      <c r="K4143">
        <f>IF(G4143&lt;&gt;"",MAX('[1]DDD Model Calculations'!$D$20-'[1]Weather Data'!G4143,0),MAX('[1]DDD Model Calculations'!$D$20-AVERAGE('[1]Weather Data'!G4142,'[1]Weather Data'!G4144),0))</f>
        <v>12.400000095367432</v>
      </c>
      <c r="L4143" s="2">
        <f t="shared" si="320"/>
        <v>45781</v>
      </c>
      <c r="M4143">
        <f t="shared" si="321"/>
        <v>41584.70000270009</v>
      </c>
      <c r="N4143">
        <f t="shared" si="322"/>
        <v>43614.699996508658</v>
      </c>
      <c r="O4143">
        <f t="shared" si="323"/>
        <v>50449.400008119643</v>
      </c>
      <c r="P4143">
        <f t="shared" si="324"/>
        <v>62383.150012843311</v>
      </c>
    </row>
    <row r="4144" spans="1:16" x14ac:dyDescent="0.4">
      <c r="A4144">
        <v>2025</v>
      </c>
      <c r="B4144">
        <v>5</v>
      </c>
      <c r="C4144">
        <v>5</v>
      </c>
      <c r="D4144" s="1">
        <v>15.300000190734863</v>
      </c>
      <c r="E4144" s="1">
        <v>15.800000190734863</v>
      </c>
      <c r="F4144" s="1">
        <v>14.899999618530273</v>
      </c>
      <c r="G4144" s="1">
        <v>7.0999999046325684</v>
      </c>
      <c r="H4144">
        <f>IF(D4144&lt;&gt;"",MAX('[1]DDD Model Calculations'!$D$20-'[1]Weather Data'!D4144,0),MAX('[1]DDD Model Calculations'!$D$20-AVERAGE('[1]Weather Data'!D4143,'[1]Weather Data'!D4145),0))</f>
        <v>2.6999998092651367</v>
      </c>
      <c r="I4144">
        <f>IF(E4144&lt;&gt;"",MAX('[1]DDD Model Calculations'!$D$20-'[1]Weather Data'!E4144,0),MAX('[1]DDD Model Calculations'!$D$20-AVERAGE('[1]Weather Data'!E4143,'[1]Weather Data'!E4145),0))</f>
        <v>2.1999998092651367</v>
      </c>
      <c r="J4144">
        <f>IF(F4144&lt;&gt;"",MAX('[1]DDD Model Calculations'!$D$20-'[1]Weather Data'!F4144,0),MAX('[1]DDD Model Calculations'!$D$20-AVERAGE('[1]Weather Data'!F4143,'[1]Weather Data'!F4145),0))</f>
        <v>3.1000003814697266</v>
      </c>
      <c r="K4144">
        <f>IF(G4144&lt;&gt;"",MAX('[1]DDD Model Calculations'!$D$20-'[1]Weather Data'!G4144,0),MAX('[1]DDD Model Calculations'!$D$20-AVERAGE('[1]Weather Data'!G4143,'[1]Weather Data'!G4145),0))</f>
        <v>10.900000095367432</v>
      </c>
      <c r="L4144" s="2">
        <f t="shared" si="320"/>
        <v>45782</v>
      </c>
      <c r="M4144">
        <f t="shared" si="321"/>
        <v>41587.400002509356</v>
      </c>
      <c r="N4144">
        <f t="shared" si="322"/>
        <v>43616.899996317923</v>
      </c>
      <c r="O4144">
        <f t="shared" si="323"/>
        <v>50452.500008501112</v>
      </c>
      <c r="P4144">
        <f t="shared" si="324"/>
        <v>62394.050012938678</v>
      </c>
    </row>
    <row r="4145" spans="1:16" x14ac:dyDescent="0.4">
      <c r="A4145">
        <v>2025</v>
      </c>
      <c r="B4145">
        <v>5</v>
      </c>
      <c r="C4145">
        <v>6</v>
      </c>
      <c r="D4145" s="1">
        <v>14.300000190734863</v>
      </c>
      <c r="E4145" s="1">
        <v>13.5</v>
      </c>
      <c r="F4145" s="1">
        <v>17.899999618530273</v>
      </c>
      <c r="G4145" s="1">
        <v>10.800000190734863</v>
      </c>
      <c r="H4145">
        <f>IF(D4145&lt;&gt;"",MAX('[1]DDD Model Calculations'!$D$20-'[1]Weather Data'!D4145,0),MAX('[1]DDD Model Calculations'!$D$20-AVERAGE('[1]Weather Data'!D4144,'[1]Weather Data'!D4146),0))</f>
        <v>3.6999998092651367</v>
      </c>
      <c r="I4145">
        <f>IF(E4145&lt;&gt;"",MAX('[1]DDD Model Calculations'!$D$20-'[1]Weather Data'!E4145,0),MAX('[1]DDD Model Calculations'!$D$20-AVERAGE('[1]Weather Data'!E4144,'[1]Weather Data'!E4146),0))</f>
        <v>4.5</v>
      </c>
      <c r="J4145">
        <f>IF(F4145&lt;&gt;"",MAX('[1]DDD Model Calculations'!$D$20-'[1]Weather Data'!F4145,0),MAX('[1]DDD Model Calculations'!$D$20-AVERAGE('[1]Weather Data'!F4144,'[1]Weather Data'!F4146),0))</f>
        <v>0.10000038146972656</v>
      </c>
      <c r="K4145">
        <f>IF(G4145&lt;&gt;"",MAX('[1]DDD Model Calculations'!$D$20-'[1]Weather Data'!G4145,0),MAX('[1]DDD Model Calculations'!$D$20-AVERAGE('[1]Weather Data'!G4144,'[1]Weather Data'!G4146),0))</f>
        <v>7.1999998092651367</v>
      </c>
      <c r="L4145" s="2">
        <f t="shared" si="320"/>
        <v>45783</v>
      </c>
      <c r="M4145">
        <f t="shared" si="321"/>
        <v>41591.100002318621</v>
      </c>
      <c r="N4145">
        <f t="shared" si="322"/>
        <v>43621.399996317923</v>
      </c>
      <c r="O4145">
        <f t="shared" si="323"/>
        <v>50452.600008882582</v>
      </c>
      <c r="P4145">
        <f t="shared" si="324"/>
        <v>62401.250012747943</v>
      </c>
    </row>
    <row r="4146" spans="1:16" x14ac:dyDescent="0.4">
      <c r="A4146">
        <v>2025</v>
      </c>
      <c r="B4146">
        <v>5</v>
      </c>
      <c r="C4146">
        <v>7</v>
      </c>
      <c r="D4146" s="1">
        <v>15.300000190734863</v>
      </c>
      <c r="E4146" s="1">
        <v>12.800000190734863</v>
      </c>
      <c r="F4146" s="1">
        <v>13.100000381469727</v>
      </c>
      <c r="G4146" s="1">
        <v>6.0999999046325684</v>
      </c>
      <c r="H4146">
        <f>IF(D4146&lt;&gt;"",MAX('[1]DDD Model Calculations'!$D$20-'[1]Weather Data'!D4146,0),MAX('[1]DDD Model Calculations'!$D$20-AVERAGE('[1]Weather Data'!D4145,'[1]Weather Data'!D4147),0))</f>
        <v>2.6999998092651367</v>
      </c>
      <c r="I4146">
        <f>IF(E4146&lt;&gt;"",MAX('[1]DDD Model Calculations'!$D$20-'[1]Weather Data'!E4146,0),MAX('[1]DDD Model Calculations'!$D$20-AVERAGE('[1]Weather Data'!E4145,'[1]Weather Data'!E4147),0))</f>
        <v>5.1999998092651367</v>
      </c>
      <c r="J4146">
        <f>IF(F4146&lt;&gt;"",MAX('[1]DDD Model Calculations'!$D$20-'[1]Weather Data'!F4146,0),MAX('[1]DDD Model Calculations'!$D$20-AVERAGE('[1]Weather Data'!F4145,'[1]Weather Data'!F4147),0))</f>
        <v>4.8999996185302734</v>
      </c>
      <c r="K4146">
        <f>IF(G4146&lt;&gt;"",MAX('[1]DDD Model Calculations'!$D$20-'[1]Weather Data'!G4146,0),MAX('[1]DDD Model Calculations'!$D$20-AVERAGE('[1]Weather Data'!G4145,'[1]Weather Data'!G4147),0))</f>
        <v>11.900000095367432</v>
      </c>
      <c r="L4146" s="2">
        <f t="shared" si="320"/>
        <v>45784</v>
      </c>
      <c r="M4146">
        <f t="shared" si="321"/>
        <v>41593.800002127886</v>
      </c>
      <c r="N4146">
        <f t="shared" si="322"/>
        <v>43626.599996127188</v>
      </c>
      <c r="O4146">
        <f t="shared" si="323"/>
        <v>50457.500008501112</v>
      </c>
      <c r="P4146">
        <f t="shared" si="324"/>
        <v>62413.150012843311</v>
      </c>
    </row>
    <row r="4147" spans="1:16" x14ac:dyDescent="0.4">
      <c r="A4147">
        <v>2025</v>
      </c>
      <c r="B4147">
        <v>5</v>
      </c>
      <c r="C4147">
        <v>8</v>
      </c>
      <c r="D4147" s="1">
        <v>9.6000003814697266</v>
      </c>
      <c r="E4147" s="1">
        <v>8.6999998092651367</v>
      </c>
      <c r="F4147" s="1">
        <v>8.3999996185302734</v>
      </c>
      <c r="G4147" s="1">
        <v>2.7999999523162842</v>
      </c>
      <c r="H4147">
        <f>IF(D4147&lt;&gt;"",MAX('[1]DDD Model Calculations'!$D$20-'[1]Weather Data'!D4147,0),MAX('[1]DDD Model Calculations'!$D$20-AVERAGE('[1]Weather Data'!D4146,'[1]Weather Data'!D4148),0))</f>
        <v>8.3999996185302734</v>
      </c>
      <c r="I4147">
        <f>IF(E4147&lt;&gt;"",MAX('[1]DDD Model Calculations'!$D$20-'[1]Weather Data'!E4147,0),MAX('[1]DDD Model Calculations'!$D$20-AVERAGE('[1]Weather Data'!E4146,'[1]Weather Data'!E4148),0))</f>
        <v>9.3000001907348633</v>
      </c>
      <c r="J4147">
        <f>IF(F4147&lt;&gt;"",MAX('[1]DDD Model Calculations'!$D$20-'[1]Weather Data'!F4147,0),MAX('[1]DDD Model Calculations'!$D$20-AVERAGE('[1]Weather Data'!F4146,'[1]Weather Data'!F4148),0))</f>
        <v>9.6000003814697266</v>
      </c>
      <c r="K4147">
        <f>IF(G4147&lt;&gt;"",MAX('[1]DDD Model Calculations'!$D$20-'[1]Weather Data'!G4147,0),MAX('[1]DDD Model Calculations'!$D$20-AVERAGE('[1]Weather Data'!G4146,'[1]Weather Data'!G4148),0))</f>
        <v>15.200000047683716</v>
      </c>
      <c r="L4147" s="2">
        <f t="shared" si="320"/>
        <v>45785</v>
      </c>
      <c r="M4147">
        <f t="shared" si="321"/>
        <v>41602.200001746416</v>
      </c>
      <c r="N4147">
        <f t="shared" si="322"/>
        <v>43635.899996317923</v>
      </c>
      <c r="O4147">
        <f t="shared" si="323"/>
        <v>50467.100008882582</v>
      </c>
      <c r="P4147">
        <f t="shared" si="324"/>
        <v>62428.350012890995</v>
      </c>
    </row>
    <row r="4148" spans="1:16" x14ac:dyDescent="0.4">
      <c r="A4148">
        <v>2025</v>
      </c>
      <c r="B4148">
        <v>5</v>
      </c>
      <c r="C4148">
        <v>9</v>
      </c>
      <c r="D4148" s="1">
        <v>10.5</v>
      </c>
      <c r="E4148" s="1">
        <v>8.6000003814697266</v>
      </c>
      <c r="F4148" s="1">
        <v>9.5</v>
      </c>
      <c r="G4148" s="1">
        <v>10.800000190734863</v>
      </c>
      <c r="H4148">
        <f>IF(D4148&lt;&gt;"",MAX('[1]DDD Model Calculations'!$D$20-'[1]Weather Data'!D4148,0),MAX('[1]DDD Model Calculations'!$D$20-AVERAGE('[1]Weather Data'!D4147,'[1]Weather Data'!D4149),0))</f>
        <v>7.5</v>
      </c>
      <c r="I4148">
        <f>IF(E4148&lt;&gt;"",MAX('[1]DDD Model Calculations'!$D$20-'[1]Weather Data'!E4148,0),MAX('[1]DDD Model Calculations'!$D$20-AVERAGE('[1]Weather Data'!E4147,'[1]Weather Data'!E4149),0))</f>
        <v>9.3999996185302734</v>
      </c>
      <c r="J4148">
        <f>IF(F4148&lt;&gt;"",MAX('[1]DDD Model Calculations'!$D$20-'[1]Weather Data'!F4148,0),MAX('[1]DDD Model Calculations'!$D$20-AVERAGE('[1]Weather Data'!F4147,'[1]Weather Data'!F4149),0))</f>
        <v>8.5</v>
      </c>
      <c r="K4148">
        <f>IF(G4148&lt;&gt;"",MAX('[1]DDD Model Calculations'!$D$20-'[1]Weather Data'!G4148,0),MAX('[1]DDD Model Calculations'!$D$20-AVERAGE('[1]Weather Data'!G4147,'[1]Weather Data'!G4149),0))</f>
        <v>7.1999998092651367</v>
      </c>
      <c r="L4148" s="2">
        <f t="shared" si="320"/>
        <v>45786</v>
      </c>
      <c r="M4148">
        <f t="shared" si="321"/>
        <v>41609.700001746416</v>
      </c>
      <c r="N4148">
        <f t="shared" si="322"/>
        <v>43645.299995936453</v>
      </c>
      <c r="O4148">
        <f t="shared" si="323"/>
        <v>50475.600008882582</v>
      </c>
      <c r="P4148">
        <f t="shared" si="324"/>
        <v>62435.55001270026</v>
      </c>
    </row>
    <row r="4149" spans="1:16" x14ac:dyDescent="0.4">
      <c r="A4149">
        <v>2025</v>
      </c>
      <c r="B4149">
        <v>5</v>
      </c>
      <c r="C4149">
        <v>10</v>
      </c>
      <c r="D4149" s="1">
        <v>13.600000381469727</v>
      </c>
      <c r="E4149" s="1">
        <v>11.699999809265137</v>
      </c>
      <c r="F4149" s="1">
        <v>14.100000381469727</v>
      </c>
      <c r="G4149" s="1">
        <v>8.5</v>
      </c>
      <c r="H4149">
        <f>IF(D4149&lt;&gt;"",MAX('[1]DDD Model Calculations'!$D$20-'[1]Weather Data'!D4149,0),MAX('[1]DDD Model Calculations'!$D$20-AVERAGE('[1]Weather Data'!D4148,'[1]Weather Data'!D4150),0))</f>
        <v>4.3999996185302734</v>
      </c>
      <c r="I4149">
        <f>IF(E4149&lt;&gt;"",MAX('[1]DDD Model Calculations'!$D$20-'[1]Weather Data'!E4149,0),MAX('[1]DDD Model Calculations'!$D$20-AVERAGE('[1]Weather Data'!E4148,'[1]Weather Data'!E4150),0))</f>
        <v>6.3000001907348633</v>
      </c>
      <c r="J4149">
        <f>IF(F4149&lt;&gt;"",MAX('[1]DDD Model Calculations'!$D$20-'[1]Weather Data'!F4149,0),MAX('[1]DDD Model Calculations'!$D$20-AVERAGE('[1]Weather Data'!F4148,'[1]Weather Data'!F4150),0))</f>
        <v>3.8999996185302734</v>
      </c>
      <c r="K4149">
        <f>IF(G4149&lt;&gt;"",MAX('[1]DDD Model Calculations'!$D$20-'[1]Weather Data'!G4149,0),MAX('[1]DDD Model Calculations'!$D$20-AVERAGE('[1]Weather Data'!G4148,'[1]Weather Data'!G4150),0))</f>
        <v>9.5</v>
      </c>
      <c r="L4149" s="2">
        <f t="shared" si="320"/>
        <v>45787</v>
      </c>
      <c r="M4149">
        <f t="shared" si="321"/>
        <v>41614.100001364946</v>
      </c>
      <c r="N4149">
        <f t="shared" si="322"/>
        <v>43651.599996127188</v>
      </c>
      <c r="O4149">
        <f t="shared" si="323"/>
        <v>50479.500008501112</v>
      </c>
      <c r="P4149">
        <f t="shared" si="324"/>
        <v>62445.05001270026</v>
      </c>
    </row>
    <row r="4150" spans="1:16" x14ac:dyDescent="0.4">
      <c r="A4150">
        <v>2025</v>
      </c>
      <c r="B4150">
        <v>5</v>
      </c>
      <c r="C4150">
        <v>11</v>
      </c>
      <c r="D4150" s="1">
        <v>9.6000003814697266</v>
      </c>
      <c r="E4150" s="1">
        <v>12</v>
      </c>
      <c r="F4150" s="1">
        <v>9.8000001907348633</v>
      </c>
      <c r="G4150" s="1">
        <v>13.399999618530273</v>
      </c>
      <c r="H4150">
        <f>IF(D4150&lt;&gt;"",MAX('[1]DDD Model Calculations'!$D$20-'[1]Weather Data'!D4150,0),MAX('[1]DDD Model Calculations'!$D$20-AVERAGE('[1]Weather Data'!D4149,'[1]Weather Data'!D4151),0))</f>
        <v>8.3999996185302734</v>
      </c>
      <c r="I4150">
        <f>IF(E4150&lt;&gt;"",MAX('[1]DDD Model Calculations'!$D$20-'[1]Weather Data'!E4150,0),MAX('[1]DDD Model Calculations'!$D$20-AVERAGE('[1]Weather Data'!E4149,'[1]Weather Data'!E4151),0))</f>
        <v>6</v>
      </c>
      <c r="J4150">
        <f>IF(F4150&lt;&gt;"",MAX('[1]DDD Model Calculations'!$D$20-'[1]Weather Data'!F4150,0),MAX('[1]DDD Model Calculations'!$D$20-AVERAGE('[1]Weather Data'!F4149,'[1]Weather Data'!F4151),0))</f>
        <v>8.1999998092651367</v>
      </c>
      <c r="K4150">
        <f>IF(G4150&lt;&gt;"",MAX('[1]DDD Model Calculations'!$D$20-'[1]Weather Data'!G4150,0),MAX('[1]DDD Model Calculations'!$D$20-AVERAGE('[1]Weather Data'!G4149,'[1]Weather Data'!G4151),0))</f>
        <v>4.6000003814697266</v>
      </c>
      <c r="L4150" s="2">
        <f t="shared" si="320"/>
        <v>45788</v>
      </c>
      <c r="M4150">
        <f t="shared" si="321"/>
        <v>41622.500000983477</v>
      </c>
      <c r="N4150">
        <f t="shared" si="322"/>
        <v>43657.599996127188</v>
      </c>
      <c r="O4150">
        <f t="shared" si="323"/>
        <v>50487.700008310378</v>
      </c>
      <c r="P4150">
        <f t="shared" si="324"/>
        <v>62449.650013081729</v>
      </c>
    </row>
    <row r="4151" spans="1:16" x14ac:dyDescent="0.4">
      <c r="A4151">
        <v>2025</v>
      </c>
      <c r="B4151">
        <v>5</v>
      </c>
      <c r="C4151">
        <v>12</v>
      </c>
      <c r="D4151" s="1">
        <v>16.200000762939453</v>
      </c>
      <c r="E4151" s="1">
        <v>16.299999237060547</v>
      </c>
      <c r="F4151" s="1">
        <v>15.800000190734863</v>
      </c>
      <c r="G4151" s="1">
        <v>11.800000190734863</v>
      </c>
      <c r="H4151">
        <f>IF(D4151&lt;&gt;"",MAX('[1]DDD Model Calculations'!$D$20-'[1]Weather Data'!D4151,0),MAX('[1]DDD Model Calculations'!$D$20-AVERAGE('[1]Weather Data'!D4150,'[1]Weather Data'!D4152),0))</f>
        <v>1.7999992370605469</v>
      </c>
      <c r="I4151">
        <f>IF(E4151&lt;&gt;"",MAX('[1]DDD Model Calculations'!$D$20-'[1]Weather Data'!E4151,0),MAX('[1]DDD Model Calculations'!$D$20-AVERAGE('[1]Weather Data'!E4150,'[1]Weather Data'!E4152),0))</f>
        <v>1.7000007629394531</v>
      </c>
      <c r="J4151">
        <f>IF(F4151&lt;&gt;"",MAX('[1]DDD Model Calculations'!$D$20-'[1]Weather Data'!F4151,0),MAX('[1]DDD Model Calculations'!$D$20-AVERAGE('[1]Weather Data'!F4150,'[1]Weather Data'!F4152),0))</f>
        <v>2.1999998092651367</v>
      </c>
      <c r="K4151">
        <f>IF(G4151&lt;&gt;"",MAX('[1]DDD Model Calculations'!$D$20-'[1]Weather Data'!G4151,0),MAX('[1]DDD Model Calculations'!$D$20-AVERAGE('[1]Weather Data'!G4150,'[1]Weather Data'!G4152),0))</f>
        <v>6.1999998092651367</v>
      </c>
      <c r="L4151" s="2">
        <f t="shared" si="320"/>
        <v>45789</v>
      </c>
      <c r="M4151">
        <f t="shared" si="321"/>
        <v>41624.300000220537</v>
      </c>
      <c r="N4151">
        <f t="shared" si="322"/>
        <v>43659.299996890128</v>
      </c>
      <c r="O4151">
        <f t="shared" si="323"/>
        <v>50489.900008119643</v>
      </c>
      <c r="P4151">
        <f t="shared" si="324"/>
        <v>62455.850012890995</v>
      </c>
    </row>
    <row r="4152" spans="1:16" x14ac:dyDescent="0.4">
      <c r="A4152">
        <v>2025</v>
      </c>
      <c r="B4152">
        <v>5</v>
      </c>
      <c r="C4152">
        <v>13</v>
      </c>
      <c r="D4152" s="1">
        <v>18.899999618530273</v>
      </c>
      <c r="E4152" s="1">
        <v>18.600000381469727</v>
      </c>
      <c r="F4152" s="1">
        <v>18</v>
      </c>
      <c r="G4152" s="1">
        <v>15.5</v>
      </c>
      <c r="H4152">
        <f>IF(D4152&lt;&gt;"",MAX('[1]DDD Model Calculations'!$D$20-'[1]Weather Data'!D4152,0),MAX('[1]DDD Model Calculations'!$D$20-AVERAGE('[1]Weather Data'!D4151,'[1]Weather Data'!D4153),0))</f>
        <v>0</v>
      </c>
      <c r="I4152">
        <f>IF(E4152&lt;&gt;"",MAX('[1]DDD Model Calculations'!$D$20-'[1]Weather Data'!E4152,0),MAX('[1]DDD Model Calculations'!$D$20-AVERAGE('[1]Weather Data'!E4151,'[1]Weather Data'!E4153),0))</f>
        <v>0</v>
      </c>
      <c r="J4152">
        <f>IF(F4152&lt;&gt;"",MAX('[1]DDD Model Calculations'!$D$20-'[1]Weather Data'!F4152,0),MAX('[1]DDD Model Calculations'!$D$20-AVERAGE('[1]Weather Data'!F4151,'[1]Weather Data'!F4153),0))</f>
        <v>0</v>
      </c>
      <c r="K4152">
        <f>IF(G4152&lt;&gt;"",MAX('[1]DDD Model Calculations'!$D$20-'[1]Weather Data'!G4152,0),MAX('[1]DDD Model Calculations'!$D$20-AVERAGE('[1]Weather Data'!G4151,'[1]Weather Data'!G4153),0))</f>
        <v>2.5</v>
      </c>
      <c r="L4152" s="2">
        <f t="shared" si="320"/>
        <v>45790</v>
      </c>
      <c r="M4152">
        <f t="shared" si="321"/>
        <v>41624.300000220537</v>
      </c>
      <c r="N4152">
        <f t="shared" si="322"/>
        <v>43659.299996890128</v>
      </c>
      <c r="O4152">
        <f t="shared" si="323"/>
        <v>50489.900008119643</v>
      </c>
      <c r="P4152">
        <f t="shared" si="324"/>
        <v>62458.350012890995</v>
      </c>
    </row>
    <row r="4153" spans="1:16" x14ac:dyDescent="0.4">
      <c r="A4153">
        <v>2025</v>
      </c>
      <c r="B4153">
        <v>5</v>
      </c>
      <c r="C4153">
        <v>14</v>
      </c>
      <c r="D4153" s="1">
        <v>17.5</v>
      </c>
      <c r="E4153" s="1">
        <v>20.200000762939453</v>
      </c>
      <c r="F4153" s="1">
        <v>18.299999237060547</v>
      </c>
      <c r="G4153" s="1">
        <v>14.199999809265137</v>
      </c>
      <c r="H4153">
        <f>IF(D4153&lt;&gt;"",MAX('[1]DDD Model Calculations'!$D$20-'[1]Weather Data'!D4153,0),MAX('[1]DDD Model Calculations'!$D$20-AVERAGE('[1]Weather Data'!D4152,'[1]Weather Data'!D4154),0))</f>
        <v>0.5</v>
      </c>
      <c r="I4153">
        <f>IF(E4153&lt;&gt;"",MAX('[1]DDD Model Calculations'!$D$20-'[1]Weather Data'!E4153,0),MAX('[1]DDD Model Calculations'!$D$20-AVERAGE('[1]Weather Data'!E4152,'[1]Weather Data'!E4154),0))</f>
        <v>0</v>
      </c>
      <c r="J4153">
        <f>IF(F4153&lt;&gt;"",MAX('[1]DDD Model Calculations'!$D$20-'[1]Weather Data'!F4153,0),MAX('[1]DDD Model Calculations'!$D$20-AVERAGE('[1]Weather Data'!F4152,'[1]Weather Data'!F4154),0))</f>
        <v>0</v>
      </c>
      <c r="K4153">
        <f>IF(G4153&lt;&gt;"",MAX('[1]DDD Model Calculations'!$D$20-'[1]Weather Data'!G4153,0),MAX('[1]DDD Model Calculations'!$D$20-AVERAGE('[1]Weather Data'!G4152,'[1]Weather Data'!G4154),0))</f>
        <v>3.8000001907348633</v>
      </c>
      <c r="L4153" s="2">
        <f t="shared" si="320"/>
        <v>45791</v>
      </c>
      <c r="M4153">
        <f t="shared" si="321"/>
        <v>41624.800000220537</v>
      </c>
      <c r="N4153">
        <f t="shared" si="322"/>
        <v>43659.299996890128</v>
      </c>
      <c r="O4153">
        <f t="shared" si="323"/>
        <v>50489.900008119643</v>
      </c>
      <c r="P4153">
        <f t="shared" si="324"/>
        <v>62462.150013081729</v>
      </c>
    </row>
    <row r="4154" spans="1:16" x14ac:dyDescent="0.4">
      <c r="A4154">
        <v>2025</v>
      </c>
      <c r="B4154">
        <v>5</v>
      </c>
      <c r="C4154">
        <v>15</v>
      </c>
      <c r="D4154" s="1">
        <v>18.5</v>
      </c>
      <c r="E4154" s="1">
        <v>19</v>
      </c>
      <c r="F4154" s="1">
        <v>18.700000762939453</v>
      </c>
      <c r="G4154" s="1">
        <v>12.300000190734863</v>
      </c>
      <c r="H4154">
        <f>IF(D4154&lt;&gt;"",MAX('[1]DDD Model Calculations'!$D$20-'[1]Weather Data'!D4154,0),MAX('[1]DDD Model Calculations'!$D$20-AVERAGE('[1]Weather Data'!D4153,'[1]Weather Data'!D4155),0))</f>
        <v>0</v>
      </c>
      <c r="I4154">
        <f>IF(E4154&lt;&gt;"",MAX('[1]DDD Model Calculations'!$D$20-'[1]Weather Data'!E4154,0),MAX('[1]DDD Model Calculations'!$D$20-AVERAGE('[1]Weather Data'!E4153,'[1]Weather Data'!E4155),0))</f>
        <v>0</v>
      </c>
      <c r="J4154">
        <f>IF(F4154&lt;&gt;"",MAX('[1]DDD Model Calculations'!$D$20-'[1]Weather Data'!F4154,0),MAX('[1]DDD Model Calculations'!$D$20-AVERAGE('[1]Weather Data'!F4153,'[1]Weather Data'!F4155),0))</f>
        <v>0</v>
      </c>
      <c r="K4154">
        <f>IF(G4154&lt;&gt;"",MAX('[1]DDD Model Calculations'!$D$20-'[1]Weather Data'!G4154,0),MAX('[1]DDD Model Calculations'!$D$20-AVERAGE('[1]Weather Data'!G4153,'[1]Weather Data'!G4155),0))</f>
        <v>5.6999998092651367</v>
      </c>
      <c r="L4154" s="2">
        <f t="shared" si="320"/>
        <v>45792</v>
      </c>
      <c r="M4154">
        <f t="shared" si="321"/>
        <v>41624.800000220537</v>
      </c>
      <c r="N4154">
        <f t="shared" si="322"/>
        <v>43659.299996890128</v>
      </c>
      <c r="O4154">
        <f t="shared" si="323"/>
        <v>50489.900008119643</v>
      </c>
      <c r="P4154">
        <f t="shared" si="324"/>
        <v>62467.850012890995</v>
      </c>
    </row>
    <row r="4155" spans="1:16" x14ac:dyDescent="0.4">
      <c r="A4155">
        <v>2025</v>
      </c>
      <c r="B4155">
        <v>5</v>
      </c>
      <c r="C4155">
        <v>16</v>
      </c>
      <c r="D4155" s="1">
        <v>20.799999237060547</v>
      </c>
      <c r="E4155" s="1">
        <v>21.200000762939453</v>
      </c>
      <c r="F4155" s="1">
        <v>20</v>
      </c>
      <c r="G4155" s="1">
        <v>12.5</v>
      </c>
      <c r="H4155">
        <f>IF(D4155&lt;&gt;"",MAX('[1]DDD Model Calculations'!$D$20-'[1]Weather Data'!D4155,0),MAX('[1]DDD Model Calculations'!$D$20-AVERAGE('[1]Weather Data'!D4154,'[1]Weather Data'!D4156),0))</f>
        <v>0</v>
      </c>
      <c r="I4155">
        <f>IF(E4155&lt;&gt;"",MAX('[1]DDD Model Calculations'!$D$20-'[1]Weather Data'!E4155,0),MAX('[1]DDD Model Calculations'!$D$20-AVERAGE('[1]Weather Data'!E4154,'[1]Weather Data'!E4156),0))</f>
        <v>0</v>
      </c>
      <c r="J4155">
        <f>IF(F4155&lt;&gt;"",MAX('[1]DDD Model Calculations'!$D$20-'[1]Weather Data'!F4155,0),MAX('[1]DDD Model Calculations'!$D$20-AVERAGE('[1]Weather Data'!F4154,'[1]Weather Data'!F4156),0))</f>
        <v>0</v>
      </c>
      <c r="K4155">
        <f>IF(G4155&lt;&gt;"",MAX('[1]DDD Model Calculations'!$D$20-'[1]Weather Data'!G4155,0),MAX('[1]DDD Model Calculations'!$D$20-AVERAGE('[1]Weather Data'!G4154,'[1]Weather Data'!G4156),0))</f>
        <v>5.5</v>
      </c>
      <c r="L4155" s="2">
        <f t="shared" si="320"/>
        <v>45793</v>
      </c>
      <c r="M4155">
        <f t="shared" si="321"/>
        <v>41624.800000220537</v>
      </c>
      <c r="N4155">
        <f t="shared" si="322"/>
        <v>43659.299996890128</v>
      </c>
      <c r="O4155">
        <f t="shared" si="323"/>
        <v>50489.900008119643</v>
      </c>
      <c r="P4155">
        <f t="shared" si="324"/>
        <v>62473.350012890995</v>
      </c>
    </row>
    <row r="4156" spans="1:16" x14ac:dyDescent="0.4">
      <c r="A4156">
        <v>2025</v>
      </c>
      <c r="B4156">
        <v>5</v>
      </c>
      <c r="C4156">
        <v>17</v>
      </c>
      <c r="D4156" s="1">
        <v>16.299999237060547</v>
      </c>
      <c r="E4156" s="1">
        <v>15.5</v>
      </c>
      <c r="F4156" s="1">
        <v>16.799999237060547</v>
      </c>
      <c r="G4156" s="1">
        <v>7.1999998092651367</v>
      </c>
      <c r="H4156">
        <f>IF(D4156&lt;&gt;"",MAX('[1]DDD Model Calculations'!$D$20-'[1]Weather Data'!D4156,0),MAX('[1]DDD Model Calculations'!$D$20-AVERAGE('[1]Weather Data'!D4155,'[1]Weather Data'!D4157),0))</f>
        <v>1.7000007629394531</v>
      </c>
      <c r="I4156">
        <f>IF(E4156&lt;&gt;"",MAX('[1]DDD Model Calculations'!$D$20-'[1]Weather Data'!E4156,0),MAX('[1]DDD Model Calculations'!$D$20-AVERAGE('[1]Weather Data'!E4155,'[1]Weather Data'!E4157),0))</f>
        <v>2.5</v>
      </c>
      <c r="J4156">
        <f>IF(F4156&lt;&gt;"",MAX('[1]DDD Model Calculations'!$D$20-'[1]Weather Data'!F4156,0),MAX('[1]DDD Model Calculations'!$D$20-AVERAGE('[1]Weather Data'!F4155,'[1]Weather Data'!F4157),0))</f>
        <v>1.2000007629394531</v>
      </c>
      <c r="K4156">
        <f>IF(G4156&lt;&gt;"",MAX('[1]DDD Model Calculations'!$D$20-'[1]Weather Data'!G4156,0),MAX('[1]DDD Model Calculations'!$D$20-AVERAGE('[1]Weather Data'!G4155,'[1]Weather Data'!G4157),0))</f>
        <v>10.800000190734863</v>
      </c>
      <c r="L4156" s="2">
        <f t="shared" si="320"/>
        <v>45794</v>
      </c>
      <c r="M4156">
        <f t="shared" si="321"/>
        <v>41626.500000983477</v>
      </c>
      <c r="N4156">
        <f t="shared" si="322"/>
        <v>43661.799996890128</v>
      </c>
      <c r="O4156">
        <f t="shared" si="323"/>
        <v>50491.100008882582</v>
      </c>
      <c r="P4156">
        <f t="shared" si="324"/>
        <v>62484.150013081729</v>
      </c>
    </row>
    <row r="4157" spans="1:16" x14ac:dyDescent="0.4">
      <c r="A4157">
        <v>2025</v>
      </c>
      <c r="B4157">
        <v>5</v>
      </c>
      <c r="C4157">
        <v>18</v>
      </c>
      <c r="D4157" s="1">
        <v>13.300000190734863</v>
      </c>
      <c r="E4157" s="1">
        <v>9.6000003814697266</v>
      </c>
      <c r="F4157" s="1">
        <v>10.100000381469727</v>
      </c>
      <c r="G4157" s="1">
        <v>0.69999998807907104</v>
      </c>
      <c r="H4157">
        <f>IF(D4157&lt;&gt;"",MAX('[1]DDD Model Calculations'!$D$20-'[1]Weather Data'!D4157,0),MAX('[1]DDD Model Calculations'!$D$20-AVERAGE('[1]Weather Data'!D4156,'[1]Weather Data'!D4158),0))</f>
        <v>4.6999998092651367</v>
      </c>
      <c r="I4157">
        <f>IF(E4157&lt;&gt;"",MAX('[1]DDD Model Calculations'!$D$20-'[1]Weather Data'!E4157,0),MAX('[1]DDD Model Calculations'!$D$20-AVERAGE('[1]Weather Data'!E4156,'[1]Weather Data'!E4158),0))</f>
        <v>8.3999996185302734</v>
      </c>
      <c r="J4157">
        <f>IF(F4157&lt;&gt;"",MAX('[1]DDD Model Calculations'!$D$20-'[1]Weather Data'!F4157,0),MAX('[1]DDD Model Calculations'!$D$20-AVERAGE('[1]Weather Data'!F4156,'[1]Weather Data'!F4158),0))</f>
        <v>7.8999996185302734</v>
      </c>
      <c r="K4157">
        <f>IF(G4157&lt;&gt;"",MAX('[1]DDD Model Calculations'!$D$20-'[1]Weather Data'!G4157,0),MAX('[1]DDD Model Calculations'!$D$20-AVERAGE('[1]Weather Data'!G4156,'[1]Weather Data'!G4158),0))</f>
        <v>17.300000011920929</v>
      </c>
      <c r="L4157" s="2">
        <f t="shared" si="320"/>
        <v>45795</v>
      </c>
      <c r="M4157">
        <f t="shared" si="321"/>
        <v>41631.200000792742</v>
      </c>
      <c r="N4157">
        <f t="shared" si="322"/>
        <v>43670.199996508658</v>
      </c>
      <c r="O4157">
        <f t="shared" si="323"/>
        <v>50499.000008501112</v>
      </c>
      <c r="P4157">
        <f t="shared" si="324"/>
        <v>62501.45001309365</v>
      </c>
    </row>
    <row r="4158" spans="1:16" x14ac:dyDescent="0.4">
      <c r="A4158">
        <v>2025</v>
      </c>
      <c r="B4158">
        <v>5</v>
      </c>
      <c r="C4158">
        <v>19</v>
      </c>
      <c r="D4158" s="1">
        <v>9.6999998092651367</v>
      </c>
      <c r="E4158" s="1">
        <v>8.6000003814697266</v>
      </c>
      <c r="F4158" s="1">
        <v>8.1000003814697266</v>
      </c>
      <c r="G4158" s="1">
        <v>3.0999999046325684</v>
      </c>
      <c r="H4158">
        <f>IF(D4158&lt;&gt;"",MAX('[1]DDD Model Calculations'!$D$20-'[1]Weather Data'!D4158,0),MAX('[1]DDD Model Calculations'!$D$20-AVERAGE('[1]Weather Data'!D4157,'[1]Weather Data'!D4159),0))</f>
        <v>8.3000001907348633</v>
      </c>
      <c r="I4158">
        <f>IF(E4158&lt;&gt;"",MAX('[1]DDD Model Calculations'!$D$20-'[1]Weather Data'!E4158,0),MAX('[1]DDD Model Calculations'!$D$20-AVERAGE('[1]Weather Data'!E4157,'[1]Weather Data'!E4159),0))</f>
        <v>9.3999996185302734</v>
      </c>
      <c r="J4158">
        <f>IF(F4158&lt;&gt;"",MAX('[1]DDD Model Calculations'!$D$20-'[1]Weather Data'!F4158,0),MAX('[1]DDD Model Calculations'!$D$20-AVERAGE('[1]Weather Data'!F4157,'[1]Weather Data'!F4159),0))</f>
        <v>9.8999996185302734</v>
      </c>
      <c r="K4158">
        <f>IF(G4158&lt;&gt;"",MAX('[1]DDD Model Calculations'!$D$20-'[1]Weather Data'!G4158,0),MAX('[1]DDD Model Calculations'!$D$20-AVERAGE('[1]Weather Data'!G4157,'[1]Weather Data'!G4159),0))</f>
        <v>14.900000095367432</v>
      </c>
      <c r="L4158" s="2">
        <f t="shared" si="320"/>
        <v>45796</v>
      </c>
      <c r="M4158">
        <f t="shared" si="321"/>
        <v>41639.500000983477</v>
      </c>
      <c r="N4158">
        <f t="shared" si="322"/>
        <v>43679.599996127188</v>
      </c>
      <c r="O4158">
        <f t="shared" si="323"/>
        <v>50508.900008119643</v>
      </c>
      <c r="P4158">
        <f t="shared" si="324"/>
        <v>62516.350013189018</v>
      </c>
    </row>
    <row r="4159" spans="1:16" x14ac:dyDescent="0.4">
      <c r="A4159">
        <v>2025</v>
      </c>
      <c r="B4159">
        <v>5</v>
      </c>
      <c r="C4159">
        <v>20</v>
      </c>
      <c r="D4159" s="1">
        <v>8.8000001907348633</v>
      </c>
      <c r="E4159" s="1">
        <v>9.3999996185302734</v>
      </c>
      <c r="F4159" s="1">
        <v>7.8000001907348633</v>
      </c>
      <c r="G4159" s="1">
        <v>8.3000001907348633</v>
      </c>
      <c r="H4159">
        <f>IF(D4159&lt;&gt;"",MAX('[1]DDD Model Calculations'!$D$20-'[1]Weather Data'!D4159,0),MAX('[1]DDD Model Calculations'!$D$20-AVERAGE('[1]Weather Data'!D4158,'[1]Weather Data'!D4160),0))</f>
        <v>9.1999998092651367</v>
      </c>
      <c r="I4159">
        <f>IF(E4159&lt;&gt;"",MAX('[1]DDD Model Calculations'!$D$20-'[1]Weather Data'!E4159,0),MAX('[1]DDD Model Calculations'!$D$20-AVERAGE('[1]Weather Data'!E4158,'[1]Weather Data'!E4160),0))</f>
        <v>8.6000003814697266</v>
      </c>
      <c r="J4159">
        <f>IF(F4159&lt;&gt;"",MAX('[1]DDD Model Calculations'!$D$20-'[1]Weather Data'!F4159,0),MAX('[1]DDD Model Calculations'!$D$20-AVERAGE('[1]Weather Data'!F4158,'[1]Weather Data'!F4160),0))</f>
        <v>10.199999809265137</v>
      </c>
      <c r="K4159">
        <f>IF(G4159&lt;&gt;"",MAX('[1]DDD Model Calculations'!$D$20-'[1]Weather Data'!G4159,0),MAX('[1]DDD Model Calculations'!$D$20-AVERAGE('[1]Weather Data'!G4158,'[1]Weather Data'!G4160),0))</f>
        <v>9.6999998092651367</v>
      </c>
      <c r="L4159" s="2">
        <f t="shared" si="320"/>
        <v>45797</v>
      </c>
      <c r="M4159">
        <f t="shared" si="321"/>
        <v>41648.700000792742</v>
      </c>
      <c r="N4159">
        <f t="shared" si="322"/>
        <v>43688.199996508658</v>
      </c>
      <c r="O4159">
        <f t="shared" si="323"/>
        <v>50519.100007928908</v>
      </c>
      <c r="P4159">
        <f t="shared" si="324"/>
        <v>62526.050012998283</v>
      </c>
    </row>
    <row r="4160" spans="1:16" x14ac:dyDescent="0.4">
      <c r="A4160">
        <v>2025</v>
      </c>
      <c r="B4160">
        <v>5</v>
      </c>
      <c r="C4160">
        <v>21</v>
      </c>
      <c r="D4160" s="1">
        <v>9</v>
      </c>
      <c r="E4160" s="1">
        <v>9</v>
      </c>
      <c r="F4160" s="1">
        <v>10.899999618530273</v>
      </c>
      <c r="G4160" s="1">
        <v>9.8000001907348633</v>
      </c>
      <c r="H4160">
        <f>IF(D4160&lt;&gt;"",MAX('[1]DDD Model Calculations'!$D$20-'[1]Weather Data'!D4160,0),MAX('[1]DDD Model Calculations'!$D$20-AVERAGE('[1]Weather Data'!D4159,'[1]Weather Data'!D4161),0))</f>
        <v>9</v>
      </c>
      <c r="I4160">
        <f>IF(E4160&lt;&gt;"",MAX('[1]DDD Model Calculations'!$D$20-'[1]Weather Data'!E4160,0),MAX('[1]DDD Model Calculations'!$D$20-AVERAGE('[1]Weather Data'!E4159,'[1]Weather Data'!E4161),0))</f>
        <v>9</v>
      </c>
      <c r="J4160">
        <f>IF(F4160&lt;&gt;"",MAX('[1]DDD Model Calculations'!$D$20-'[1]Weather Data'!F4160,0),MAX('[1]DDD Model Calculations'!$D$20-AVERAGE('[1]Weather Data'!F4159,'[1]Weather Data'!F4161),0))</f>
        <v>7.1000003814697266</v>
      </c>
      <c r="K4160">
        <f>IF(G4160&lt;&gt;"",MAX('[1]DDD Model Calculations'!$D$20-'[1]Weather Data'!G4160,0),MAX('[1]DDD Model Calculations'!$D$20-AVERAGE('[1]Weather Data'!G4159,'[1]Weather Data'!G4161),0))</f>
        <v>8.1999998092651367</v>
      </c>
      <c r="L4160" s="2">
        <f t="shared" si="320"/>
        <v>45798</v>
      </c>
      <c r="M4160">
        <f t="shared" si="321"/>
        <v>41657.700000792742</v>
      </c>
      <c r="N4160">
        <f t="shared" si="322"/>
        <v>43697.199996508658</v>
      </c>
      <c r="O4160">
        <f t="shared" si="323"/>
        <v>50526.200008310378</v>
      </c>
      <c r="P4160">
        <f t="shared" si="324"/>
        <v>62534.250012807548</v>
      </c>
    </row>
    <row r="4161" spans="1:16" x14ac:dyDescent="0.4">
      <c r="A4161">
        <v>2025</v>
      </c>
      <c r="B4161">
        <v>5</v>
      </c>
      <c r="C4161">
        <v>22</v>
      </c>
      <c r="D4161" s="1">
        <v>8.6999998092651367</v>
      </c>
      <c r="E4161" s="1">
        <v>8.8999996185302734</v>
      </c>
      <c r="F4161" s="1">
        <v>9</v>
      </c>
      <c r="G4161" s="1">
        <v>6.1999998092651367</v>
      </c>
      <c r="H4161">
        <f>IF(D4161&lt;&gt;"",MAX('[1]DDD Model Calculations'!$D$20-'[1]Weather Data'!D4161,0),MAX('[1]DDD Model Calculations'!$D$20-AVERAGE('[1]Weather Data'!D4160,'[1]Weather Data'!D4162),0))</f>
        <v>9.3000001907348633</v>
      </c>
      <c r="I4161">
        <f>IF(E4161&lt;&gt;"",MAX('[1]DDD Model Calculations'!$D$20-'[1]Weather Data'!E4161,0),MAX('[1]DDD Model Calculations'!$D$20-AVERAGE('[1]Weather Data'!E4160,'[1]Weather Data'!E4162),0))</f>
        <v>9.1000003814697266</v>
      </c>
      <c r="J4161">
        <f>IF(F4161&lt;&gt;"",MAX('[1]DDD Model Calculations'!$D$20-'[1]Weather Data'!F4161,0),MAX('[1]DDD Model Calculations'!$D$20-AVERAGE('[1]Weather Data'!F4160,'[1]Weather Data'!F4162),0))</f>
        <v>9</v>
      </c>
      <c r="K4161">
        <f>IF(G4161&lt;&gt;"",MAX('[1]DDD Model Calculations'!$D$20-'[1]Weather Data'!G4161,0),MAX('[1]DDD Model Calculations'!$D$20-AVERAGE('[1]Weather Data'!G4160,'[1]Weather Data'!G4162),0))</f>
        <v>11.800000190734863</v>
      </c>
      <c r="L4161" s="2">
        <f t="shared" si="320"/>
        <v>45799</v>
      </c>
      <c r="M4161">
        <f t="shared" si="321"/>
        <v>41667.000000983477</v>
      </c>
      <c r="N4161">
        <f t="shared" si="322"/>
        <v>43706.299996890128</v>
      </c>
      <c r="O4161">
        <f t="shared" si="323"/>
        <v>50535.200008310378</v>
      </c>
      <c r="P4161">
        <f t="shared" si="324"/>
        <v>62546.050012998283</v>
      </c>
    </row>
    <row r="4162" spans="1:16" x14ac:dyDescent="0.4">
      <c r="A4162">
        <v>2025</v>
      </c>
      <c r="B4162">
        <v>5</v>
      </c>
      <c r="C4162">
        <v>23</v>
      </c>
      <c r="D4162" s="1">
        <v>10.5</v>
      </c>
      <c r="E4162" s="1">
        <v>8.1000003814697266</v>
      </c>
      <c r="F4162" s="1">
        <v>8.8000001907348633</v>
      </c>
      <c r="G4162" s="1">
        <v>9.1999998092651367</v>
      </c>
      <c r="H4162">
        <f>IF(D4162&lt;&gt;"",MAX('[1]DDD Model Calculations'!$D$20-'[1]Weather Data'!D4162,0),MAX('[1]DDD Model Calculations'!$D$20-AVERAGE('[1]Weather Data'!D4161,'[1]Weather Data'!D4163),0))</f>
        <v>7.5</v>
      </c>
      <c r="I4162">
        <f>IF(E4162&lt;&gt;"",MAX('[1]DDD Model Calculations'!$D$20-'[1]Weather Data'!E4162,0),MAX('[1]DDD Model Calculations'!$D$20-AVERAGE('[1]Weather Data'!E4161,'[1]Weather Data'!E4163),0))</f>
        <v>9.8999996185302734</v>
      </c>
      <c r="J4162">
        <f>IF(F4162&lt;&gt;"",MAX('[1]DDD Model Calculations'!$D$20-'[1]Weather Data'!F4162,0),MAX('[1]DDD Model Calculations'!$D$20-AVERAGE('[1]Weather Data'!F4161,'[1]Weather Data'!F4163),0))</f>
        <v>9.1999998092651367</v>
      </c>
      <c r="K4162">
        <f>IF(G4162&lt;&gt;"",MAX('[1]DDD Model Calculations'!$D$20-'[1]Weather Data'!G4162,0),MAX('[1]DDD Model Calculations'!$D$20-AVERAGE('[1]Weather Data'!G4161,'[1]Weather Data'!G4163),0))</f>
        <v>8.8000001907348633</v>
      </c>
      <c r="L4162" s="2">
        <f t="shared" ref="L4162:L4170" si="325">DATE(A4162,B4162,C4162)</f>
        <v>45800</v>
      </c>
      <c r="M4162">
        <f t="shared" si="321"/>
        <v>41674.500000983477</v>
      </c>
      <c r="N4162">
        <f t="shared" si="322"/>
        <v>43716.199996508658</v>
      </c>
      <c r="O4162">
        <f t="shared" si="323"/>
        <v>50544.400008119643</v>
      </c>
      <c r="P4162">
        <f t="shared" si="324"/>
        <v>62554.850013189018</v>
      </c>
    </row>
    <row r="4163" spans="1:16" x14ac:dyDescent="0.4">
      <c r="A4163">
        <v>2025</v>
      </c>
      <c r="B4163">
        <v>5</v>
      </c>
      <c r="C4163">
        <v>24</v>
      </c>
      <c r="D4163" s="1">
        <v>11.399999618530273</v>
      </c>
      <c r="E4163" s="1">
        <v>9.3999996185302734</v>
      </c>
      <c r="F4163" s="1">
        <v>9.3000001907348633</v>
      </c>
      <c r="G4163" s="1">
        <v>9</v>
      </c>
      <c r="H4163">
        <f>IF(D4163&lt;&gt;"",MAX('[1]DDD Model Calculations'!$D$20-'[1]Weather Data'!D4163,0),MAX('[1]DDD Model Calculations'!$D$20-AVERAGE('[1]Weather Data'!D4162,'[1]Weather Data'!D4164),0))</f>
        <v>6.6000003814697266</v>
      </c>
      <c r="I4163">
        <f>IF(E4163&lt;&gt;"",MAX('[1]DDD Model Calculations'!$D$20-'[1]Weather Data'!E4163,0),MAX('[1]DDD Model Calculations'!$D$20-AVERAGE('[1]Weather Data'!E4162,'[1]Weather Data'!E4164),0))</f>
        <v>8.6000003814697266</v>
      </c>
      <c r="J4163">
        <f>IF(F4163&lt;&gt;"",MAX('[1]DDD Model Calculations'!$D$20-'[1]Weather Data'!F4163,0),MAX('[1]DDD Model Calculations'!$D$20-AVERAGE('[1]Weather Data'!F4162,'[1]Weather Data'!F4164),0))</f>
        <v>8.6999998092651367</v>
      </c>
      <c r="K4163">
        <f>IF(G4163&lt;&gt;"",MAX('[1]DDD Model Calculations'!$D$20-'[1]Weather Data'!G4163,0),MAX('[1]DDD Model Calculations'!$D$20-AVERAGE('[1]Weather Data'!G4162,'[1]Weather Data'!G4164),0))</f>
        <v>9</v>
      </c>
      <c r="L4163" s="2">
        <f t="shared" si="325"/>
        <v>45801</v>
      </c>
      <c r="M4163">
        <f t="shared" ref="M4163:P4170" si="326">M4162+H4163</f>
        <v>41681.100001364946</v>
      </c>
      <c r="N4163">
        <f t="shared" si="326"/>
        <v>43724.799996890128</v>
      </c>
      <c r="O4163">
        <f t="shared" si="326"/>
        <v>50553.100007928908</v>
      </c>
      <c r="P4163">
        <f t="shared" si="326"/>
        <v>62563.850013189018</v>
      </c>
    </row>
    <row r="4164" spans="1:16" x14ac:dyDescent="0.4">
      <c r="A4164">
        <v>2025</v>
      </c>
      <c r="B4164">
        <v>5</v>
      </c>
      <c r="C4164">
        <v>25</v>
      </c>
      <c r="D4164" s="1">
        <v>12.600000381469727</v>
      </c>
      <c r="E4164" s="1">
        <v>10.5</v>
      </c>
      <c r="F4164" s="1">
        <v>13.199999809265137</v>
      </c>
      <c r="G4164" s="1">
        <v>10.899999618530273</v>
      </c>
      <c r="H4164">
        <f>IF(D4164&lt;&gt;"",MAX('[1]DDD Model Calculations'!$D$20-'[1]Weather Data'!D4164,0),MAX('[1]DDD Model Calculations'!$D$20-AVERAGE('[1]Weather Data'!D4163,'[1]Weather Data'!D4165),0))</f>
        <v>5.3999996185302734</v>
      </c>
      <c r="I4164">
        <f>IF(E4164&lt;&gt;"",MAX('[1]DDD Model Calculations'!$D$20-'[1]Weather Data'!E4164,0),MAX('[1]DDD Model Calculations'!$D$20-AVERAGE('[1]Weather Data'!E4163,'[1]Weather Data'!E4165),0))</f>
        <v>7.5</v>
      </c>
      <c r="J4164">
        <f>IF(F4164&lt;&gt;"",MAX('[1]DDD Model Calculations'!$D$20-'[1]Weather Data'!F4164,0),MAX('[1]DDD Model Calculations'!$D$20-AVERAGE('[1]Weather Data'!F4163,'[1]Weather Data'!F4165),0))</f>
        <v>4.8000001907348633</v>
      </c>
      <c r="K4164">
        <f>IF(G4164&lt;&gt;"",MAX('[1]DDD Model Calculations'!$D$20-'[1]Weather Data'!G4164,0),MAX('[1]DDD Model Calculations'!$D$20-AVERAGE('[1]Weather Data'!G4163,'[1]Weather Data'!G4165),0))</f>
        <v>7.1000003814697266</v>
      </c>
      <c r="L4164" s="2">
        <f t="shared" si="325"/>
        <v>45802</v>
      </c>
      <c r="M4164">
        <f t="shared" si="326"/>
        <v>41686.500000983477</v>
      </c>
      <c r="N4164">
        <f t="shared" si="326"/>
        <v>43732.299996890128</v>
      </c>
      <c r="O4164">
        <f t="shared" si="326"/>
        <v>50557.900008119643</v>
      </c>
      <c r="P4164">
        <f t="shared" si="326"/>
        <v>62570.950013570487</v>
      </c>
    </row>
    <row r="4165" spans="1:16" x14ac:dyDescent="0.4">
      <c r="A4165">
        <v>2025</v>
      </c>
      <c r="B4165">
        <v>5</v>
      </c>
      <c r="C4165">
        <v>26</v>
      </c>
      <c r="D4165" s="1">
        <v>14.300000190734863</v>
      </c>
      <c r="E4165" s="1">
        <v>13.5</v>
      </c>
      <c r="F4165" s="1">
        <v>15.699999809265137</v>
      </c>
      <c r="G4165" s="1">
        <v>11.399999618530273</v>
      </c>
      <c r="H4165">
        <f>IF(D4165&lt;&gt;"",MAX('[1]DDD Model Calculations'!$D$20-'[1]Weather Data'!D4165,0),MAX('[1]DDD Model Calculations'!$D$20-AVERAGE('[1]Weather Data'!D4164,'[1]Weather Data'!D4166),0))</f>
        <v>3.6999998092651367</v>
      </c>
      <c r="I4165">
        <f>IF(E4165&lt;&gt;"",MAX('[1]DDD Model Calculations'!$D$20-'[1]Weather Data'!E4165,0),MAX('[1]DDD Model Calculations'!$D$20-AVERAGE('[1]Weather Data'!E4164,'[1]Weather Data'!E4166),0))</f>
        <v>4.5</v>
      </c>
      <c r="J4165">
        <f>IF(F4165&lt;&gt;"",MAX('[1]DDD Model Calculations'!$D$20-'[1]Weather Data'!F4165,0),MAX('[1]DDD Model Calculations'!$D$20-AVERAGE('[1]Weather Data'!F4164,'[1]Weather Data'!F4166),0))</f>
        <v>2.3000001907348633</v>
      </c>
      <c r="K4165">
        <f>IF(G4165&lt;&gt;"",MAX('[1]DDD Model Calculations'!$D$20-'[1]Weather Data'!G4165,0),MAX('[1]DDD Model Calculations'!$D$20-AVERAGE('[1]Weather Data'!G4164,'[1]Weather Data'!G4166),0))</f>
        <v>6.6000003814697266</v>
      </c>
      <c r="L4165" s="2">
        <f t="shared" si="325"/>
        <v>45803</v>
      </c>
      <c r="M4165">
        <f t="shared" si="326"/>
        <v>41690.200000792742</v>
      </c>
      <c r="N4165">
        <f t="shared" si="326"/>
        <v>43736.799996890128</v>
      </c>
      <c r="O4165">
        <f t="shared" si="326"/>
        <v>50560.200008310378</v>
      </c>
      <c r="P4165">
        <f t="shared" si="326"/>
        <v>62577.550013951957</v>
      </c>
    </row>
    <row r="4166" spans="1:16" x14ac:dyDescent="0.4">
      <c r="A4166">
        <v>2025</v>
      </c>
      <c r="B4166">
        <v>5</v>
      </c>
      <c r="C4166">
        <v>27</v>
      </c>
      <c r="D4166" s="1">
        <v>15.699999809265137</v>
      </c>
      <c r="E4166" s="1">
        <v>14.699999809265137</v>
      </c>
      <c r="F4166" s="1">
        <v>16.899999618530273</v>
      </c>
      <c r="G4166" s="1">
        <v>12.199999809265137</v>
      </c>
      <c r="H4166">
        <f>IF(D4166&lt;&gt;"",MAX('[1]DDD Model Calculations'!$D$20-'[1]Weather Data'!D4166,0),MAX('[1]DDD Model Calculations'!$D$20-AVERAGE('[1]Weather Data'!D4165,'[1]Weather Data'!D4167),0))</f>
        <v>2.3000001907348633</v>
      </c>
      <c r="I4166">
        <f>IF(E4166&lt;&gt;"",MAX('[1]DDD Model Calculations'!$D$20-'[1]Weather Data'!E4166,0),MAX('[1]DDD Model Calculations'!$D$20-AVERAGE('[1]Weather Data'!E4165,'[1]Weather Data'!E4167),0))</f>
        <v>3.3000001907348633</v>
      </c>
      <c r="J4166">
        <f>IF(F4166&lt;&gt;"",MAX('[1]DDD Model Calculations'!$D$20-'[1]Weather Data'!F4166,0),MAX('[1]DDD Model Calculations'!$D$20-AVERAGE('[1]Weather Data'!F4165,'[1]Weather Data'!F4167),0))</f>
        <v>1.1000003814697266</v>
      </c>
      <c r="K4166">
        <f>IF(G4166&lt;&gt;"",MAX('[1]DDD Model Calculations'!$D$20-'[1]Weather Data'!G4166,0),MAX('[1]DDD Model Calculations'!$D$20-AVERAGE('[1]Weather Data'!G4165,'[1]Weather Data'!G4167),0))</f>
        <v>5.8000001907348633</v>
      </c>
      <c r="L4166" s="2">
        <f t="shared" si="325"/>
        <v>45804</v>
      </c>
      <c r="M4166">
        <f t="shared" si="326"/>
        <v>41692.500000983477</v>
      </c>
      <c r="N4166">
        <f t="shared" si="326"/>
        <v>43740.099997080863</v>
      </c>
      <c r="O4166">
        <f t="shared" si="326"/>
        <v>50561.300008691847</v>
      </c>
      <c r="P4166">
        <f t="shared" si="326"/>
        <v>62583.350014142692</v>
      </c>
    </row>
    <row r="4167" spans="1:16" x14ac:dyDescent="0.4">
      <c r="A4167">
        <v>2025</v>
      </c>
      <c r="B4167">
        <v>5</v>
      </c>
      <c r="C4167">
        <v>28</v>
      </c>
      <c r="D4167" s="1">
        <v>13.899999618530273</v>
      </c>
      <c r="E4167" s="1">
        <v>12.699999809265137</v>
      </c>
      <c r="F4167" s="1">
        <v>17.700000762939453</v>
      </c>
      <c r="G4167" s="1">
        <v>14.600000381469727</v>
      </c>
      <c r="H4167">
        <f>IF(D4167&lt;&gt;"",MAX('[1]DDD Model Calculations'!$D$20-'[1]Weather Data'!D4167,0),MAX('[1]DDD Model Calculations'!$D$20-AVERAGE('[1]Weather Data'!D4166,'[1]Weather Data'!D4168),0))</f>
        <v>4.1000003814697266</v>
      </c>
      <c r="I4167">
        <f>IF(E4167&lt;&gt;"",MAX('[1]DDD Model Calculations'!$D$20-'[1]Weather Data'!E4167,0),MAX('[1]DDD Model Calculations'!$D$20-AVERAGE('[1]Weather Data'!E4166,'[1]Weather Data'!E4168),0))</f>
        <v>5.3000001907348633</v>
      </c>
      <c r="J4167">
        <f>IF(F4167&lt;&gt;"",MAX('[1]DDD Model Calculations'!$D$20-'[1]Weather Data'!F4167,0),MAX('[1]DDD Model Calculations'!$D$20-AVERAGE('[1]Weather Data'!F4166,'[1]Weather Data'!F4168),0))</f>
        <v>0.29999923706054688</v>
      </c>
      <c r="K4167">
        <f>IF(G4167&lt;&gt;"",MAX('[1]DDD Model Calculations'!$D$20-'[1]Weather Data'!G4167,0),MAX('[1]DDD Model Calculations'!$D$20-AVERAGE('[1]Weather Data'!G4166,'[1]Weather Data'!G4168),0))</f>
        <v>3.3999996185302734</v>
      </c>
      <c r="L4167" s="2">
        <f t="shared" si="325"/>
        <v>45805</v>
      </c>
      <c r="M4167">
        <f t="shared" si="326"/>
        <v>41696.600001364946</v>
      </c>
      <c r="N4167">
        <f t="shared" si="326"/>
        <v>43745.399997271597</v>
      </c>
      <c r="O4167">
        <f t="shared" si="326"/>
        <v>50561.600007928908</v>
      </c>
      <c r="P4167">
        <f t="shared" si="326"/>
        <v>62586.750013761222</v>
      </c>
    </row>
    <row r="4168" spans="1:16" x14ac:dyDescent="0.4">
      <c r="A4168">
        <v>2025</v>
      </c>
      <c r="B4168">
        <v>5</v>
      </c>
      <c r="C4168">
        <v>29</v>
      </c>
      <c r="D4168" s="1">
        <v>15.5</v>
      </c>
      <c r="E4168" s="1">
        <v>15</v>
      </c>
      <c r="F4168" s="1">
        <v>15.699999809265137</v>
      </c>
      <c r="G4168" s="1">
        <v>16.700000762939453</v>
      </c>
      <c r="H4168">
        <f>IF(D4168&lt;&gt;"",MAX('[1]DDD Model Calculations'!$D$20-'[1]Weather Data'!D4168,0),MAX('[1]DDD Model Calculations'!$D$20-AVERAGE('[1]Weather Data'!D4167,'[1]Weather Data'!D4169),0))</f>
        <v>2.5</v>
      </c>
      <c r="I4168">
        <f>IF(E4168&lt;&gt;"",MAX('[1]DDD Model Calculations'!$D$20-'[1]Weather Data'!E4168,0),MAX('[1]DDD Model Calculations'!$D$20-AVERAGE('[1]Weather Data'!E4167,'[1]Weather Data'!E4169),0))</f>
        <v>3</v>
      </c>
      <c r="J4168">
        <f>IF(F4168&lt;&gt;"",MAX('[1]DDD Model Calculations'!$D$20-'[1]Weather Data'!F4168,0),MAX('[1]DDD Model Calculations'!$D$20-AVERAGE('[1]Weather Data'!F4167,'[1]Weather Data'!F4169),0))</f>
        <v>2.3000001907348633</v>
      </c>
      <c r="K4168">
        <f>IF(G4168&lt;&gt;"",MAX('[1]DDD Model Calculations'!$D$20-'[1]Weather Data'!G4168,0),MAX('[1]DDD Model Calculations'!$D$20-AVERAGE('[1]Weather Data'!G4167,'[1]Weather Data'!G4169),0))</f>
        <v>1.2999992370605469</v>
      </c>
      <c r="L4168" s="2">
        <f t="shared" si="325"/>
        <v>45806</v>
      </c>
      <c r="M4168">
        <f t="shared" si="326"/>
        <v>41699.100001364946</v>
      </c>
      <c r="N4168">
        <f t="shared" si="326"/>
        <v>43748.399997271597</v>
      </c>
      <c r="O4168">
        <f t="shared" si="326"/>
        <v>50563.900008119643</v>
      </c>
      <c r="P4168">
        <f t="shared" si="326"/>
        <v>62588.050012998283</v>
      </c>
    </row>
    <row r="4169" spans="1:16" x14ac:dyDescent="0.4">
      <c r="A4169">
        <v>2025</v>
      </c>
      <c r="B4169">
        <v>5</v>
      </c>
      <c r="C4169">
        <v>30</v>
      </c>
      <c r="D4169" s="1">
        <v>18.899999618530273</v>
      </c>
      <c r="E4169" s="1">
        <v>16.600000381469727</v>
      </c>
      <c r="F4169" s="1">
        <v>17.700000762939453</v>
      </c>
      <c r="G4169" s="1">
        <v>13.699999809265137</v>
      </c>
      <c r="H4169">
        <f>IF(D4169&lt;&gt;"",MAX('[1]DDD Model Calculations'!$D$20-'[1]Weather Data'!D4169,0),MAX('[1]DDD Model Calculations'!$D$20-AVERAGE('[1]Weather Data'!D4168,'[1]Weather Data'!D4170),0))</f>
        <v>0</v>
      </c>
      <c r="I4169">
        <f>IF(E4169&lt;&gt;"",MAX('[1]DDD Model Calculations'!$D$20-'[1]Weather Data'!E4169,0),MAX('[1]DDD Model Calculations'!$D$20-AVERAGE('[1]Weather Data'!E4168,'[1]Weather Data'!E4170),0))</f>
        <v>1.3999996185302734</v>
      </c>
      <c r="J4169">
        <f>IF(F4169&lt;&gt;"",MAX('[1]DDD Model Calculations'!$D$20-'[1]Weather Data'!F4169,0),MAX('[1]DDD Model Calculations'!$D$20-AVERAGE('[1]Weather Data'!F4168,'[1]Weather Data'!F4170),0))</f>
        <v>0.29999923706054688</v>
      </c>
      <c r="K4169">
        <f>IF(G4169&lt;&gt;"",MAX('[1]DDD Model Calculations'!$D$20-'[1]Weather Data'!G4169,0),MAX('[1]DDD Model Calculations'!$D$20-AVERAGE('[1]Weather Data'!G4168,'[1]Weather Data'!G4170),0))</f>
        <v>4.3000001907348633</v>
      </c>
      <c r="L4169" s="2">
        <f t="shared" si="325"/>
        <v>45807</v>
      </c>
      <c r="M4169">
        <f t="shared" si="326"/>
        <v>41699.100001364946</v>
      </c>
      <c r="N4169">
        <f t="shared" si="326"/>
        <v>43749.799996890128</v>
      </c>
      <c r="O4169">
        <f t="shared" si="326"/>
        <v>50564.200007356703</v>
      </c>
      <c r="P4169">
        <f t="shared" si="326"/>
        <v>62592.350013189018</v>
      </c>
    </row>
    <row r="4170" spans="1:16" x14ac:dyDescent="0.4">
      <c r="A4170">
        <v>2025</v>
      </c>
      <c r="B4170">
        <v>5</v>
      </c>
      <c r="C4170">
        <v>31</v>
      </c>
      <c r="D4170" s="1">
        <v>10.600000381469727</v>
      </c>
      <c r="E4170" s="1">
        <v>9.6999998092651367</v>
      </c>
      <c r="F4170" s="1">
        <v>11.300000190734863</v>
      </c>
      <c r="G4170" s="1">
        <v>10.100000381469727</v>
      </c>
      <c r="H4170">
        <f>IF(D4170&lt;&gt;"",MAX('[1]DDD Model Calculations'!$D$20-'[1]Weather Data'!D4170,0),MAX('[1]DDD Model Calculations'!$D$20-AVERAGE('[1]Weather Data'!D4169,'[1]Weather Data'!D4171),0))</f>
        <v>7.3999996185302734</v>
      </c>
      <c r="I4170">
        <f>IF(E4170&lt;&gt;"",MAX('[1]DDD Model Calculations'!$D$20-'[1]Weather Data'!E4170,0),MAX('[1]DDD Model Calculations'!$D$20-AVERAGE('[1]Weather Data'!E4169,'[1]Weather Data'!E4171),0))</f>
        <v>8.3000001907348633</v>
      </c>
      <c r="J4170">
        <f>IF(F4170&lt;&gt;"",MAX('[1]DDD Model Calculations'!$D$20-'[1]Weather Data'!F4170,0),MAX('[1]DDD Model Calculations'!$D$20-AVERAGE('[1]Weather Data'!F4169,'[1]Weather Data'!F4171),0))</f>
        <v>6.6999998092651367</v>
      </c>
      <c r="K4170">
        <f>IF(G4170&lt;&gt;"",MAX('[1]DDD Model Calculations'!$D$20-'[1]Weather Data'!G4170,0),MAX('[1]DDD Model Calculations'!$D$20-AVERAGE('[1]Weather Data'!G4169,'[1]Weather Data'!G4171),0))</f>
        <v>7.8999996185302734</v>
      </c>
      <c r="L4170" s="2">
        <f t="shared" si="325"/>
        <v>45808</v>
      </c>
      <c r="M4170">
        <f t="shared" si="326"/>
        <v>41706.500000983477</v>
      </c>
      <c r="N4170">
        <f t="shared" si="326"/>
        <v>43758.099997080863</v>
      </c>
      <c r="O4170">
        <f t="shared" si="326"/>
        <v>50570.900007165968</v>
      </c>
      <c r="P4170">
        <f t="shared" si="326"/>
        <v>62600.250012807548</v>
      </c>
    </row>
  </sheetData>
  <sheetProtection algorithmName="SHA-512" hashValue="04OOdAhX1GQvgkfNtN5MTjuY/VOuVuwpwISbkmI7rwT2ku1jhzBgHkIjWAtyThp2LIBJ0PHgbt/MYVW8f/zoqg==" saltValue="N7g+ypQR+pJq6mV2qESzng==" spinCount="100000" sheet="1" objects="1" scenarios="1"/>
  <autoFilter ref="A1:K4139" xr:uid="{00000000-0009-0000-0000-000004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9688AC94276D4CB4C336C27C0A968E" ma:contentTypeVersion="16" ma:contentTypeDescription="Create a new document." ma:contentTypeScope="" ma:versionID="942ca6f5ba04431f077b6c821748e027">
  <xsd:schema xmlns:xsd="http://www.w3.org/2001/XMLSchema" xmlns:xs="http://www.w3.org/2001/XMLSchema" xmlns:p="http://schemas.microsoft.com/office/2006/metadata/properties" xmlns:ns2="bc9be6ef-036f-4d38-ab45-2a4da0c93cb0" xmlns:ns3="9a8041a0-405a-47ab-8c90-9d86ad117bdf" targetNamespace="http://schemas.microsoft.com/office/2006/metadata/properties" ma:root="true" ma:fieldsID="f2341e3f8b46d14b267e4f6e70f99577" ns2:_="" ns3:_="">
    <xsd:import namespace="bc9be6ef-036f-4d38-ab45-2a4da0c93cb0"/>
    <xsd:import namespace="9a8041a0-405a-47ab-8c90-9d86ad117bd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Area" minOccurs="0"/>
                <xsd:element ref="ns3:Regulatory" minOccurs="0"/>
                <xsd:element ref="ns3:Legal" minOccurs="0"/>
                <xsd:element ref="ns3:Intervenor" minOccurs="0"/>
                <xsd:element ref="ns3:Expert" minOccurs="0"/>
                <xsd:element ref="ns3:KeySupport" minOccurs="0"/>
                <xsd:element ref="ns3:Witness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be6ef-036f-4d38-ab45-2a4da0c93cb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8041a0-405a-47ab-8c90-9d86ad117b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Area" ma:index="15" nillable="true" ma:displayName="Area" ma:internalName="Area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BD"/>
                        <xsd:enumeration value="Costs"/>
                        <xsd:enumeration value="Customer Care"/>
                        <xsd:enumeration value="Energy Services"/>
                        <xsd:enumeration value="Energy Transition"/>
                        <xsd:enumeration value="Engineering"/>
                        <xsd:enumeration value="IRP"/>
                        <xsd:enumeration value="Finance"/>
                        <xsd:enumeration value="Operations"/>
                        <xsd:enumeration value="Rates"/>
                        <xsd:enumeration value="Regulatory"/>
                        <xsd:enumeration value="Service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gulatory" ma:index="16" nillable="true" ma:displayName="Regulatory" ma:format="Dropdown" ma:list="UserInfo" ma:SharePointGroup="0" ma:internalName="Regulator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egal" ma:index="17" nillable="true" ma:displayName="Legal" ma:format="Dropdown" ma:list="UserInfo" ma:SharePointGroup="0" ma:internalName="Legal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tervenor" ma:index="18" nillable="true" ma:displayName="Intervenor" ma:format="Dropdown" ma:internalName="Intervenor">
      <xsd:simpleType>
        <xsd:restriction base="dms:Choice">
          <xsd:enumeration value="A.Valastro"/>
          <xsd:enumeration value="APPro"/>
          <xsd:enumeration value="Atura"/>
          <xsd:enumeration value="BOMA"/>
          <xsd:enumeration value="CBA"/>
          <xsd:enumeration value="CCC"/>
          <xsd:enumeration value="CME"/>
          <xsd:enumeration value="ED"/>
          <xsd:enumeration value="Enercare"/>
          <xsd:enumeration value="EP"/>
          <xsd:enumeration value="HRAI"/>
          <xsd:enumeration value="F.Shah"/>
          <xsd:enumeration value="FRPO"/>
          <xsd:enumeration value="GEC"/>
          <xsd:enumeration value="GFN"/>
          <xsd:enumeration value="IESO"/>
          <xsd:enumeration value="IGUA"/>
          <xsd:enumeration value="KCES"/>
          <xsd:enumeration value="Kitchener"/>
          <xsd:enumeration value="LPMA"/>
          <xsd:enumeration value="M.Garnick"/>
          <xsd:enumeration value="OAPPA"/>
          <xsd:enumeration value="OGVG"/>
          <xsd:enumeration value="OHBA"/>
          <xsd:enumeration value="Otter Creek"/>
          <xsd:enumeration value="PP"/>
          <xsd:enumeration value="QMA"/>
          <xsd:enumeration value="R.Houldin"/>
          <xsd:enumeration value="RNG Coalition"/>
          <xsd:enumeration value="S.Riddell"/>
          <xsd:enumeration value="SEC"/>
          <xsd:enumeration value="SNNG"/>
          <xsd:enumeration value="TCPL"/>
          <xsd:enumeration value="TFG/M"/>
          <xsd:enumeration value="Unifor"/>
          <xsd:enumeration value="VECC"/>
          <xsd:enumeration value="STAFF"/>
        </xsd:restriction>
      </xsd:simpleType>
    </xsd:element>
    <xsd:element name="Expert" ma:index="19" nillable="true" ma:displayName="Expert" ma:default="0" ma:format="Dropdown" ma:internalName="Expert">
      <xsd:simpleType>
        <xsd:restriction base="dms:Boolean"/>
      </xsd:simpleType>
    </xsd:element>
    <xsd:element name="KeySupport" ma:index="20" nillable="true" ma:displayName="Key Support" ma:description="*Not Maintaind by Regulatory*" ma:format="Dropdown" ma:list="UserInfo" ma:SearchPeopleOnly="false" ma:SharePointGroup="0" ma:internalName="KeySupport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" ma:index="21" nillable="true" ma:displayName="Witness" ma:internalName="Witnes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.J. Kearney"/>
                    <xsd:enumeration value="Alicia Lenny"/>
                    <xsd:enumeration value="Adam Gellman"/>
                    <xsd:enumeration value="Adam Stiers"/>
                    <xsd:enumeration value="Ainslie Murdock"/>
                    <xsd:enumeration value="Ala Abusalhieh"/>
                    <xsd:enumeration value="Alison Moore"/>
                    <xsd:enumeration value="Alex Hews"/>
                    <xsd:enumeration value="Alexandra Burke"/>
                    <xsd:enumeration value="Amber Vanderiviere"/>
                    <xsd:enumeration value="Amir Hasan"/>
                    <xsd:enumeration value="Amy Leuschner"/>
                    <xsd:enumeration value="Amy Mikhaila"/>
                    <xsd:enumeration value="Andrea Seguin"/>
                    <xsd:enumeration value="Angela Scott"/>
                    <xsd:enumeration value="Ann-Marie Hessian"/>
                    <xsd:enumeration value="Anton Kacicnik"/>
                    <xsd:enumeration value="Aqeel Zaidi"/>
                    <xsd:enumeration value="Arnold Meurling"/>
                    <xsd:enumeration value="Asha Patel"/>
                    <xsd:enumeration value="Ben McIntyre"/>
                    <xsd:enumeration value="Bob Wellington"/>
                    <xsd:enumeration value="Bradley Clark"/>
                    <xsd:enumeration value="Brandon So"/>
                    <xsd:enumeration value="Brianna Hamilton"/>
                    <xsd:enumeration value="Brittany Zimmer"/>
                    <xsd:enumeration value="Cara-Lynne Wade"/>
                    <xsd:enumeration value="Catherine Ho"/>
                    <xsd:enumeration value="Chad Cook"/>
                    <xsd:enumeration value="Chris Ripley"/>
                    <xsd:enumeration value="Cody Wood"/>
                    <xsd:enumeration value="Colin Healey"/>
                    <xsd:enumeration value="Cora Carriveau"/>
                    <xsd:enumeration value="Craig Fernandes"/>
                    <xsd:enumeration value="Dan Pleckaitis"/>
                    <xsd:enumeration value="Danielle Dreveny"/>
                    <xsd:enumeration value="Dave Hoffman"/>
                    <xsd:enumeration value="Dave Janisse"/>
                    <xsd:enumeration value="Deborah Schmidt"/>
                    <xsd:enumeration value="Diane Simmons"/>
                    <xsd:enumeration value="Dwayne Conrod"/>
                    <xsd:enumeration value="Edward Hou"/>
                    <xsd:enumeration value="Elena Chang"/>
                    <xsd:enumeration value="Emily Nisbet"/>
                    <xsd:enumeration value="Eric Zhang"/>
                    <xsd:enumeration value="Faheem Ahmad"/>
                    <xsd:enumeration value="Gesiena Antuma"/>
                    <xsd:enumeration value="Gilmer Bashualdo-Hilario"/>
                    <xsd:enumeration value="Gord Dillon"/>
                    <xsd:enumeration value="Gord Lau"/>
                    <xsd:enumeration value="Greg Kaminski"/>
                    <xsd:enumeration value="Heidi Steinberg"/>
                    <xsd:enumeration value="Helen Huang"/>
                    <xsd:enumeration value="Hilary Thompson"/>
                    <xsd:enumeration value="Hulya Sayyan"/>
                    <xsd:enumeration value="Ian MacPherson"/>
                    <xsd:enumeration value="Ian McLeod"/>
                    <xsd:enumeration value="Jackie Collier"/>
                    <xsd:enumeration value="Jamee Lynn Laing"/>
                    <xsd:enumeration value="Jane Huang"/>
                    <xsd:enumeration value="Jane Pinsonneault"/>
                    <xsd:enumeration value="Janee O'Donohue"/>
                    <xsd:enumeration value="Jason Bond"/>
                    <xsd:enumeration value="Jason Gillett"/>
                    <xsd:enumeration value="Jason Vinagre"/>
                    <xsd:enumeration value="Jeff Cadotte"/>
                    <xsd:enumeration value="Jenn Cardoso"/>
                    <xsd:enumeration value="Jenna Vanderveen"/>
                    <xsd:enumeration value="Jennifer Burnham"/>
                    <xsd:enumeration value="Jennifer Heard"/>
                    <xsd:enumeration value="Jennifer Murphy"/>
                    <xsd:enumeration value="Jeremy Getson"/>
                    <xsd:enumeration value="Joseph Dimeo"/>
                    <xsd:enumeration value="Joel Denomy"/>
                    <xsd:enumeration value="Joey Cyples"/>
                    <xsd:enumeration value="John Gillis"/>
                    <xsd:enumeration value="Joseph Dimeo"/>
                    <xsd:enumeration value="Julie Rader"/>
                    <xsd:enumeration value="Karen Sweet"/>
                    <xsd:enumeration value="Katie Hooper"/>
                    <xsd:enumeration value="Kent Kerrigan"/>
                    <xsd:enumeration value="Kim Vitek"/>
                    <xsd:enumeration value="Kurt Holmes"/>
                    <xsd:enumeration value="Laura Sheehan"/>
                    <xsd:enumeration value="Leanne Sidorkewicz"/>
                    <xsd:enumeration value="Lee-Ann Giroux"/>
                    <xsd:enumeration value="Lewis Oatway"/>
                    <xsd:enumeration value="Lisa Marusic"/>
                    <xsd:enumeration value="Louie Jeromel"/>
                    <xsd:enumeration value="Luna Munro"/>
                    <xsd:enumeration value="Lyne McMurchie"/>
                    <xsd:enumeration value="Margarita Suarez"/>
                    <xsd:enumeration value="Matt St. Pierre"/>
                    <xsd:enumeration value="Max Hagerman"/>
                    <xsd:enumeration value="Melinda Yan"/>
                    <xsd:enumeration value="Melissa Debevc"/>
                    <xsd:enumeration value="Michael Abate"/>
                    <xsd:enumeration value="Michael McGivery"/>
                    <xsd:enumeration value="Michelle Tian"/>
                    <xsd:enumeration value="Mike Wagle"/>
                    <xsd:enumeration value="Neerajah Raviraj"/>
                    <xsd:enumeration value="Nicole Brunner"/>
                    <xsd:enumeration value="Paaras Sood"/>
                    <xsd:enumeration value="Paolo Mastronardi"/>
                    <xsd:enumeration value="Pat Squires"/>
                    <xsd:enumeration value="Paul Baxter"/>
                    <xsd:enumeration value="Peter Mussio"/>
                    <xsd:enumeration value="Pierce Jones"/>
                    <xsd:enumeration value="Priyanka Gupta"/>
                    <xsd:enumeration value="Rachel Goodreau"/>
                    <xsd:enumeration value="Rakesh Torul"/>
                    <xsd:enumeration value="Ravi Sigurdson"/>
                    <xsd:enumeration value="Richard Wathy"/>
                    <xsd:enumeration value="Rob DiMaria"/>
                    <xsd:enumeration value="Rob Ford"/>
                    <xsd:enumeration value="Rob Goodreau"/>
                    <xsd:enumeration value="Robert Rutitis"/>
                    <xsd:enumeration value="Robin Stevenson"/>
                    <xsd:enumeration value="Rowan Wedderburn-Bennett"/>
                    <xsd:enumeration value="Ruth Swan"/>
                    <xsd:enumeration value="Ryan Cheung"/>
                    <xsd:enumeration value="Ryan Organ"/>
                    <xsd:enumeration value="Ryan Small"/>
                    <xsd:enumeration value="Ryan Stelmaschuk"/>
                    <xsd:enumeration value="Sam McDermott"/>
                    <xsd:enumeration value="Sara Hale"/>
                    <xsd:enumeration value="Sarah Tope"/>
                    <xsd:enumeration value="Scott Dodd"/>
                    <xsd:enumeration value="Scott Hines"/>
                    <xsd:enumeration value="Sean Collier"/>
                    <xsd:enumeration value="Stephanie Fife"/>
                    <xsd:enumeration value="Steve Dantzer"/>
                    <xsd:enumeration value="Steve Edwardson"/>
                    <xsd:enumeration value="Steve Kay"/>
                    <xsd:enumeration value="Steve Pardy"/>
                    <xsd:enumeration value="Steven Brignall"/>
                    <xsd:enumeration value="Steven Riccio"/>
                    <xsd:enumeration value="Steven Shen"/>
                    <xsd:enumeration value="Sunny Swatch"/>
                    <xsd:enumeration value="Sutha Ariyalingam"/>
                    <xsd:enumeration value="Tanya Ferguson"/>
                    <xsd:enumeration value="Teresa Chan"/>
                    <xsd:enumeration value="Tiffany Jonkins"/>
                    <xsd:enumeration value="Tom Byng"/>
                    <xsd:enumeration value="Tracey Teed Martin"/>
                    <xsd:enumeration value="Tracy Lynch"/>
                    <xsd:enumeration value="Trinette Lindley"/>
                    <xsd:enumeration value="Tyler Brady"/>
                    <xsd:enumeration value="Vanessa Innis"/>
                    <xsd:enumeration value="Victoria Wang"/>
                    <xsd:enumeration value="Warren Fisher"/>
                    <xsd:enumeration value="Warren Reinisch"/>
                    <xsd:enumeration value="Wayne Passmore"/>
                    <xsd:enumeration value="Yousuf Zaki"/>
                    <xsd:enumeration value="Malini Giridhar"/>
                    <xsd:enumeration value="Mark Kitchen"/>
                    <xsd:enumeration value="Lesley Austin"/>
                    <xsd:enumeration value="Rob Sterling"/>
                    <xsd:enumeration value="Lauren Whitwham"/>
                    <xsd:enumeration value="Evan Tomek"/>
                  </xsd:restriction>
                </xsd:simpleType>
              </xsd:element>
            </xsd:sequence>
          </xsd:extension>
        </xsd:complexContent>
      </xsd:complexType>
    </xsd:element>
    <xsd:element name="Comments" ma:index="22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30B9FE-1508-4E63-AB54-8BF3DE9A35F3}">
  <ds:schemaRefs>
    <ds:schemaRef ds:uri="http://schemas.microsoft.com/office/2006/metadata/properties"/>
    <ds:schemaRef ds:uri="http://schemas.microsoft.com/office/infopath/2007/PartnerControls"/>
    <ds:schemaRef ds:uri="9a8041a0-405a-47ab-8c90-9d86ad117bdf"/>
    <ds:schemaRef ds:uri="bc9be6ef-036f-4d38-ab45-2a4da0c93cb0"/>
  </ds:schemaRefs>
</ds:datastoreItem>
</file>

<file path=customXml/itemProps2.xml><?xml version="1.0" encoding="utf-8"?>
<ds:datastoreItem xmlns:ds="http://schemas.openxmlformats.org/officeDocument/2006/customXml" ds:itemID="{698147A3-08C2-49C0-89F1-F4D0B70DCA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9be6ef-036f-4d38-ab45-2a4da0c93cb0"/>
    <ds:schemaRef ds:uri="9a8041a0-405a-47ab-8c90-9d86ad117b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09C27D-4E71-4ADD-877D-53961174BF01}"/>
</file>

<file path=customXml/itemProps4.xml><?xml version="1.0" encoding="utf-8"?>
<ds:datastoreItem xmlns:ds="http://schemas.openxmlformats.org/officeDocument/2006/customXml" ds:itemID="{D718EF5E-78C3-48FA-9434-A59E49FFF1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Consumption Data Input</vt:lpstr>
      <vt:lpstr>Output Summary</vt:lpstr>
      <vt:lpstr>DDD Model Summary</vt:lpstr>
      <vt:lpstr>DDD Model Calculations</vt:lpstr>
      <vt:lpstr>WorkingData</vt:lpstr>
      <vt:lpstr>Accumulated Input Data</vt:lpstr>
      <vt:lpstr>Weather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Angela Monforton</cp:lastModifiedBy>
  <cp:revision/>
  <dcterms:created xsi:type="dcterms:W3CDTF">2025-04-16T14:14:55Z</dcterms:created>
  <dcterms:modified xsi:type="dcterms:W3CDTF">2025-07-02T22:01:09Z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  <property fmtid="{D5CDD505-2E9C-101B-9397-08002B2CF9AE}" pid="3" name="_dlc_DocIdItemGuid">
    <vt:lpwstr>f73073f9-a4b5-49b9-b119-60cc73c68bab</vt:lpwstr>
  </property>
  <property fmtid="{D5CDD505-2E9C-101B-9397-08002B2CF9AE}" pid="4" name="MSIP_Label_b1a6f161-e42b-4c47-8f69-f6a81e023e2d_Enabled">
    <vt:lpwstr>true</vt:lpwstr>
  </property>
  <property fmtid="{D5CDD505-2E9C-101B-9397-08002B2CF9AE}" pid="5" name="MSIP_Label_b1a6f161-e42b-4c47-8f69-f6a81e023e2d_SetDate">
    <vt:lpwstr>2025-06-20T15:24:39Z</vt:lpwstr>
  </property>
  <property fmtid="{D5CDD505-2E9C-101B-9397-08002B2CF9AE}" pid="6" name="MSIP_Label_b1a6f161-e42b-4c47-8f69-f6a81e023e2d_Method">
    <vt:lpwstr>Standard</vt:lpwstr>
  </property>
  <property fmtid="{D5CDD505-2E9C-101B-9397-08002B2CF9AE}" pid="7" name="MSIP_Label_b1a6f161-e42b-4c47-8f69-f6a81e023e2d_Name">
    <vt:lpwstr>b1a6f161-e42b-4c47-8f69-f6a81e023e2d</vt:lpwstr>
  </property>
  <property fmtid="{D5CDD505-2E9C-101B-9397-08002B2CF9AE}" pid="8" name="MSIP_Label_b1a6f161-e42b-4c47-8f69-f6a81e023e2d_SiteId">
    <vt:lpwstr>271df5c2-953a-497b-93ad-7adf7a4b3cd7</vt:lpwstr>
  </property>
  <property fmtid="{D5CDD505-2E9C-101B-9397-08002B2CF9AE}" pid="9" name="MSIP_Label_b1a6f161-e42b-4c47-8f69-f6a81e023e2d_ActionId">
    <vt:lpwstr>4701d1e9-a58e-42d9-9e4e-0e17d3bc8c67</vt:lpwstr>
  </property>
  <property fmtid="{D5CDD505-2E9C-101B-9397-08002B2CF9AE}" pid="10" name="MSIP_Label_b1a6f161-e42b-4c47-8f69-f6a81e023e2d_ContentBits">
    <vt:lpwstr>0</vt:lpwstr>
  </property>
  <property fmtid="{D5CDD505-2E9C-101B-9397-08002B2CF9AE}" pid="11" name="MSIP_Label_b1a6f161-e42b-4c47-8f69-f6a81e023e2d_Tag">
    <vt:lpwstr>10, 3, 0, 2</vt:lpwstr>
  </property>
</Properties>
</file>