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exiconenergy.sharepoint.com/sites/RegulatoryAffairsRateApplicationsandAccounting/Shared Documents/2026 Rates/Request for Group 2 Disposition/To OEB/"/>
    </mc:Choice>
  </mc:AlternateContent>
  <xr:revisionPtr revIDLastSave="135" documentId="13_ncr:1_{1AC37EB3-DBA9-446C-AC50-E1B6ADE2E40A}" xr6:coauthVersionLast="47" xr6:coauthVersionMax="47" xr10:uidLastSave="{5CEFF7F3-F0E4-4604-8C82-1548B3F563B4}"/>
  <bookViews>
    <workbookView xWindow="-120" yWindow="-120" windowWidth="25440" windowHeight="15270" xr2:uid="{034FFA24-7696-454E-BEA6-7D67C7CFDD61}"/>
  </bookViews>
  <sheets>
    <sheet name="RCVA" sheetId="1" r:id="rId1"/>
  </sheets>
  <definedNames>
    <definedName name="AS2DocOpenMode" hidden="1">"AS2DocumentEdit"</definedName>
    <definedName name="AS2HasNoAutoHeaderFooter" hidden="1">" 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9" i="1" l="1"/>
  <c r="W19" i="1"/>
  <c r="X19" i="1"/>
  <c r="Y19" i="1"/>
  <c r="Z19" i="1"/>
  <c r="Z37" i="1"/>
  <c r="Y37" i="1"/>
  <c r="X37" i="1"/>
  <c r="W37" i="1"/>
  <c r="V37" i="1"/>
  <c r="U37" i="1"/>
  <c r="T37" i="1"/>
  <c r="S37" i="1"/>
  <c r="N37" i="1"/>
  <c r="M37" i="1"/>
  <c r="L37" i="1"/>
  <c r="G37" i="1"/>
  <c r="I37" i="1"/>
  <c r="J37" i="1"/>
  <c r="H37" i="1"/>
  <c r="F37" i="1"/>
  <c r="E37" i="1"/>
  <c r="D37" i="1"/>
  <c r="C37" i="1"/>
  <c r="AA33" i="1"/>
  <c r="V31" i="1"/>
  <c r="V39" i="1" s="1"/>
  <c r="U31" i="1"/>
  <c r="T31" i="1"/>
  <c r="S31" i="1"/>
  <c r="S39" i="1" s="1"/>
  <c r="J31" i="1"/>
  <c r="I31" i="1"/>
  <c r="H31" i="1"/>
  <c r="G31" i="1"/>
  <c r="G39" i="1" s="1"/>
  <c r="E31" i="1"/>
  <c r="D31" i="1"/>
  <c r="C31" i="1"/>
  <c r="F31" i="1"/>
  <c r="Y31" i="1"/>
  <c r="Y39" i="1" s="1"/>
  <c r="X31" i="1"/>
  <c r="X39" i="1" s="1"/>
  <c r="W31" i="1"/>
  <c r="W39" i="1" s="1"/>
  <c r="N31" i="1"/>
  <c r="L31" i="1"/>
  <c r="D19" i="1"/>
  <c r="C19" i="1"/>
  <c r="U19" i="1"/>
  <c r="T19" i="1"/>
  <c r="S19" i="1"/>
  <c r="N19" i="1"/>
  <c r="L19" i="1"/>
  <c r="K19" i="1"/>
  <c r="J19" i="1"/>
  <c r="I19" i="1"/>
  <c r="H19" i="1"/>
  <c r="G19" i="1"/>
  <c r="F19" i="1"/>
  <c r="E19" i="1"/>
  <c r="V13" i="1"/>
  <c r="U13" i="1"/>
  <c r="T13" i="1"/>
  <c r="S13" i="1"/>
  <c r="J13" i="1"/>
  <c r="H13" i="1"/>
  <c r="G13" i="1"/>
  <c r="I13" i="1"/>
  <c r="F13" i="1"/>
  <c r="E13" i="1"/>
  <c r="D13" i="1"/>
  <c r="C13" i="1"/>
  <c r="S21" i="1" l="1"/>
  <c r="U21" i="1"/>
  <c r="AA19" i="1"/>
  <c r="N39" i="1"/>
  <c r="L39" i="1"/>
  <c r="H39" i="1"/>
  <c r="I39" i="1"/>
  <c r="J21" i="1"/>
  <c r="E21" i="1"/>
  <c r="C21" i="1"/>
  <c r="K13" i="1"/>
  <c r="L13" i="1"/>
  <c r="L21" i="1" s="1"/>
  <c r="N13" i="1"/>
  <c r="N21" i="1" s="1"/>
  <c r="X13" i="1"/>
  <c r="X21" i="1" s="1"/>
  <c r="T21" i="1"/>
  <c r="M31" i="1"/>
  <c r="M39" i="1" s="1"/>
  <c r="D39" i="1"/>
  <c r="U39" i="1"/>
  <c r="M13" i="1"/>
  <c r="F21" i="1"/>
  <c r="V21" i="1"/>
  <c r="W13" i="1"/>
  <c r="W21" i="1" s="1"/>
  <c r="G21" i="1"/>
  <c r="J39" i="1"/>
  <c r="Y13" i="1"/>
  <c r="Y21" i="1" s="1"/>
  <c r="M19" i="1"/>
  <c r="K31" i="1"/>
  <c r="Z31" i="1"/>
  <c r="Z39" i="1" s="1"/>
  <c r="K37" i="1"/>
  <c r="O37" i="1" s="1"/>
  <c r="AA37" i="1"/>
  <c r="T39" i="1"/>
  <c r="AA39" i="1" s="1"/>
  <c r="Z13" i="1"/>
  <c r="D21" i="1"/>
  <c r="E39" i="1"/>
  <c r="H21" i="1"/>
  <c r="C39" i="1"/>
  <c r="I21" i="1"/>
  <c r="O19" i="1"/>
  <c r="F39" i="1"/>
  <c r="M21" i="1" l="1"/>
  <c r="K21" i="1"/>
  <c r="O21" i="1" s="1"/>
  <c r="O13" i="1"/>
  <c r="AA13" i="1"/>
  <c r="O31" i="1"/>
  <c r="K39" i="1"/>
  <c r="O39" i="1" s="1"/>
  <c r="Z21" i="1"/>
  <c r="AA31" i="1"/>
  <c r="AA21" i="1" l="1"/>
</calcChain>
</file>

<file path=xl/sharedStrings.xml><?xml version="1.0" encoding="utf-8"?>
<sst xmlns="http://schemas.openxmlformats.org/spreadsheetml/2006/main" count="54" uniqueCount="23">
  <si>
    <t>Description</t>
  </si>
  <si>
    <t>Total Principal Claim</t>
  </si>
  <si>
    <t>RCVA Retail - Acct 1518</t>
  </si>
  <si>
    <t>Revenues-USoA 4082 - Retailer Services Revenue:</t>
  </si>
  <si>
    <t xml:space="preserve">     Retailer Standard Charge - Set up</t>
  </si>
  <si>
    <t xml:space="preserve">     Retailer Charge Bill Ready Revenue</t>
  </si>
  <si>
    <t>Total Revenues</t>
  </si>
  <si>
    <t>Expenses:</t>
  </si>
  <si>
    <t xml:space="preserve">     USoA 5315 - Labour</t>
  </si>
  <si>
    <t xml:space="preserve">     USoA 5315 - Purchases</t>
  </si>
  <si>
    <t xml:space="preserve">     USoA 5315 - Contractors</t>
  </si>
  <si>
    <t>Total Expenses</t>
  </si>
  <si>
    <t>Total RCVA Retail</t>
  </si>
  <si>
    <t>RCVA Retail - Acct 1548</t>
  </si>
  <si>
    <t>Revenues-USoA 4084 - STR Revenue:</t>
  </si>
  <si>
    <t xml:space="preserve">     STR Requests</t>
  </si>
  <si>
    <t xml:space="preserve">     STR Processing</t>
  </si>
  <si>
    <t>Total RCVA STR</t>
  </si>
  <si>
    <t xml:space="preserve"> </t>
  </si>
  <si>
    <t>VRZ</t>
  </si>
  <si>
    <t>WRZ</t>
  </si>
  <si>
    <t xml:space="preserve">     Retailer Charge: Fixed Revenue</t>
  </si>
  <si>
    <t xml:space="preserve">     Retailer Charge: Variable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</si>
</sst>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"/>
    <numFmt numFmtId="165" formatCode="_-* #,##0_-;\-* #,##0_-;_-* &quot;-&quot;??_-;_-@_-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3"/>
      <color theme="8" tint="-0.249977111117893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1"/>
      <color rgb="FFFF0000"/>
      <name val="Aptos Display"/>
      <family val="2"/>
    </font>
    <font>
      <b/>
      <sz val="13"/>
      <color theme="3"/>
      <name val="Arial Rounded MT Bold"/>
      <family val="2"/>
    </font>
    <font>
      <b/>
      <sz val="11"/>
      <color theme="1"/>
      <name val="Aptos Display"/>
      <family val="2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rgb="FF3333FF"/>
      <name val="Aptos Narrow"/>
      <family val="2"/>
      <scheme val="minor"/>
    </font>
    <font>
      <b/>
      <u/>
      <sz val="11"/>
      <color rgb="FF7030A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8" tint="0.39997558519241921"/>
      <name val="Aptos Narrow"/>
      <family val="2"/>
      <scheme val="minor"/>
    </font>
    <font>
      <sz val="11"/>
      <color theme="8" tint="0.39997558519241921"/>
      <name val="Aptos Narrow"/>
      <family val="2"/>
      <scheme val="minor"/>
    </font>
    <font>
      <b/>
      <i/>
      <sz val="11"/>
      <color rgb="FF00B0F0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sz val="8"/>
      <color theme="8" tint="0.39997558519241921"/>
      <name val="Aptos Narrow"/>
      <family val="2"/>
      <scheme val="minor"/>
    </font>
    <font>
      <sz val="7"/>
      <color theme="8" tint="0.39997558519241921"/>
      <name val="Aptos Narrow"/>
      <family val="2"/>
      <scheme val="minor"/>
    </font>
    <font>
      <sz val="11"/>
      <color rgb="FF00B0F0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u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59">
    <xf numFmtId="0" fontId="0" fillId="0" borderId="0" xfId="0"/>
    <xf numFmtId="0" fontId="5" fillId="0" borderId="0" xfId="0" applyFont="1"/>
    <xf numFmtId="0" fontId="0" fillId="2" borderId="0" xfId="0" applyFill="1"/>
    <xf numFmtId="0" fontId="3" fillId="0" borderId="0" xfId="0" applyFont="1"/>
    <xf numFmtId="0" fontId="9" fillId="3" borderId="1" xfId="3" applyFont="1" applyFill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/>
    </xf>
    <xf numFmtId="3" fontId="0" fillId="0" borderId="0" xfId="0" applyNumberFormat="1"/>
    <xf numFmtId="4" fontId="16" fillId="0" borderId="0" xfId="0" applyNumberFormat="1" applyFont="1"/>
    <xf numFmtId="0" fontId="3" fillId="0" borderId="2" xfId="0" applyFont="1" applyBorder="1"/>
    <xf numFmtId="0" fontId="16" fillId="0" borderId="0" xfId="0" applyFont="1"/>
    <xf numFmtId="0" fontId="19" fillId="0" borderId="0" xfId="0" applyFont="1"/>
    <xf numFmtId="164" fontId="20" fillId="0" borderId="0" xfId="0" applyNumberFormat="1" applyFont="1"/>
    <xf numFmtId="0" fontId="0" fillId="4" borderId="0" xfId="0" applyFill="1"/>
    <xf numFmtId="0" fontId="16" fillId="4" borderId="0" xfId="0" applyFont="1" applyFill="1"/>
    <xf numFmtId="43" fontId="0" fillId="0" borderId="0" xfId="1" applyFont="1"/>
    <xf numFmtId="164" fontId="0" fillId="0" borderId="0" xfId="0" applyNumberFormat="1"/>
    <xf numFmtId="0" fontId="23" fillId="0" borderId="0" xfId="0" applyFont="1"/>
    <xf numFmtId="43" fontId="0" fillId="0" borderId="0" xfId="0" applyNumberFormat="1"/>
    <xf numFmtId="0" fontId="4" fillId="0" borderId="0" xfId="0" applyFont="1"/>
    <xf numFmtId="44" fontId="7" fillId="0" borderId="0" xfId="2" applyFont="1" applyFill="1" applyBorder="1"/>
    <xf numFmtId="44" fontId="12" fillId="0" borderId="0" xfId="2" applyFont="1" applyFill="1" applyBorder="1"/>
    <xf numFmtId="0" fontId="7" fillId="0" borderId="0" xfId="0" applyFont="1"/>
    <xf numFmtId="0" fontId="2" fillId="0" borderId="0" xfId="3" applyFill="1" applyBorder="1"/>
    <xf numFmtId="0" fontId="11" fillId="0" borderId="0" xfId="0" applyFont="1"/>
    <xf numFmtId="0" fontId="6" fillId="0" borderId="0" xfId="3" applyFont="1" applyFill="1" applyBorder="1"/>
    <xf numFmtId="0" fontId="25" fillId="0" borderId="0" xfId="0" applyFont="1"/>
    <xf numFmtId="165" fontId="0" fillId="0" borderId="0" xfId="1" applyNumberFormat="1" applyFont="1"/>
    <xf numFmtId="165" fontId="5" fillId="0" borderId="0" xfId="1" applyNumberFormat="1" applyFont="1"/>
    <xf numFmtId="165" fontId="3" fillId="0" borderId="3" xfId="1" applyNumberFormat="1" applyFont="1" applyBorder="1"/>
    <xf numFmtId="165" fontId="5" fillId="0" borderId="4" xfId="1" applyNumberFormat="1" applyFont="1" applyBorder="1"/>
    <xf numFmtId="165" fontId="3" fillId="0" borderId="0" xfId="1" applyNumberFormat="1" applyFont="1"/>
    <xf numFmtId="165" fontId="17" fillId="0" borderId="0" xfId="1" applyNumberFormat="1" applyFont="1" applyAlignment="1">
      <alignment horizontal="center"/>
    </xf>
    <xf numFmtId="165" fontId="24" fillId="0" borderId="0" xfId="1" applyNumberFormat="1" applyFont="1"/>
    <xf numFmtId="165" fontId="0" fillId="4" borderId="0" xfId="1" applyNumberFormat="1" applyFont="1" applyFill="1"/>
    <xf numFmtId="165" fontId="17" fillId="4" borderId="0" xfId="1" applyNumberFormat="1" applyFont="1" applyFill="1" applyAlignment="1">
      <alignment horizontal="center"/>
    </xf>
    <xf numFmtId="165" fontId="24" fillId="4" borderId="0" xfId="1" applyNumberFormat="1" applyFont="1" applyFill="1"/>
    <xf numFmtId="165" fontId="14" fillId="0" borderId="0" xfId="1" applyNumberFormat="1" applyFont="1"/>
    <xf numFmtId="165" fontId="3" fillId="0" borderId="0" xfId="1" applyNumberFormat="1" applyFont="1" applyBorder="1"/>
    <xf numFmtId="165" fontId="0" fillId="0" borderId="0" xfId="1" applyNumberFormat="1" applyFont="1" applyBorder="1"/>
    <xf numFmtId="165" fontId="17" fillId="0" borderId="0" xfId="1" applyNumberFormat="1" applyFont="1"/>
    <xf numFmtId="165" fontId="21" fillId="0" borderId="0" xfId="1" applyNumberFormat="1" applyFont="1"/>
    <xf numFmtId="165" fontId="13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Fill="1"/>
    <xf numFmtId="165" fontId="0" fillId="0" borderId="0" xfId="1" applyNumberFormat="1" applyFont="1" applyFill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65" fontId="3" fillId="0" borderId="3" xfId="1" applyNumberFormat="1" applyFont="1" applyFill="1" applyBorder="1" applyAlignment="1">
      <alignment horizontal="center"/>
    </xf>
    <xf numFmtId="165" fontId="18" fillId="0" borderId="0" xfId="1" applyNumberFormat="1" applyFont="1" applyAlignment="1">
      <alignment horizontal="center"/>
    </xf>
    <xf numFmtId="165" fontId="18" fillId="0" borderId="0" xfId="1" applyNumberFormat="1" applyFont="1" applyFill="1" applyAlignment="1">
      <alignment horizontal="center"/>
    </xf>
    <xf numFmtId="165" fontId="18" fillId="4" borderId="0" xfId="1" applyNumberFormat="1" applyFont="1" applyFill="1" applyAlignment="1">
      <alignment horizontal="center"/>
    </xf>
    <xf numFmtId="165" fontId="22" fillId="0" borderId="0" xfId="1" applyNumberFormat="1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4">
    <cellStyle name="Comma" xfId="1" builtinId="3"/>
    <cellStyle name="Currency" xfId="2" builtinId="4"/>
    <cellStyle name="Heading 2" xfId="3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FC2A7-F565-44E0-A435-6EF1B1F516E6}">
  <sheetPr>
    <tabColor rgb="FFFF0000"/>
  </sheetPr>
  <dimension ref="A1:AI52"/>
  <sheetViews>
    <sheetView tabSelected="1" topLeftCell="A5" zoomScale="80" zoomScaleNormal="80" workbookViewId="0">
      <selection activeCell="R11" sqref="R11"/>
    </sheetView>
  </sheetViews>
  <sheetFormatPr defaultRowHeight="15" x14ac:dyDescent="0.25"/>
  <cols>
    <col min="2" max="2" width="58.140625" customWidth="1"/>
    <col min="3" max="3" width="12.28515625" bestFit="1" customWidth="1"/>
    <col min="4" max="4" width="9.5703125" bestFit="1" customWidth="1"/>
    <col min="5" max="6" width="12.28515625" bestFit="1" customWidth="1"/>
    <col min="7" max="7" width="9.5703125" bestFit="1" customWidth="1"/>
    <col min="8" max="9" width="12.28515625" bestFit="1" customWidth="1"/>
    <col min="10" max="10" width="11.42578125" bestFit="1" customWidth="1"/>
    <col min="11" max="14" width="9.140625" customWidth="1"/>
    <col min="15" max="15" width="15.140625" style="1" customWidth="1"/>
    <col min="16" max="16" width="3.28515625" customWidth="1"/>
    <col min="17" max="17" width="14.5703125" customWidth="1"/>
    <col min="18" max="18" width="45" customWidth="1"/>
    <col min="19" max="26" width="9.140625" customWidth="1"/>
    <col min="27" max="27" width="13.85546875" style="3" bestFit="1" customWidth="1"/>
  </cols>
  <sheetData>
    <row r="1" spans="2:35" ht="21" x14ac:dyDescent="0.35">
      <c r="B1" s="24" t="s">
        <v>18</v>
      </c>
      <c r="P1" s="2"/>
    </row>
    <row r="2" spans="2:35" ht="18" thickBot="1" x14ac:dyDescent="0.35">
      <c r="B2" s="4" t="s">
        <v>19</v>
      </c>
      <c r="C2" s="30"/>
      <c r="D2" s="30"/>
      <c r="F2" s="27"/>
      <c r="G2" s="25"/>
      <c r="K2" s="3"/>
      <c r="L2" s="3"/>
      <c r="M2" s="3"/>
      <c r="O2" s="57"/>
      <c r="P2" s="2"/>
      <c r="R2" s="4" t="s">
        <v>20</v>
      </c>
      <c r="S2" s="28"/>
      <c r="T2" s="27"/>
      <c r="U2" s="25"/>
      <c r="W2" s="27"/>
    </row>
    <row r="3" spans="2:35" ht="16.5" customHeight="1" thickTop="1" x14ac:dyDescent="0.25">
      <c r="F3" s="27"/>
      <c r="G3" s="25"/>
      <c r="O3" s="58"/>
      <c r="P3" s="2"/>
      <c r="T3" s="27"/>
      <c r="U3" s="25"/>
      <c r="W3" s="29"/>
      <c r="X3" s="3"/>
      <c r="Y3" s="3"/>
      <c r="AE3" s="3"/>
      <c r="AF3" s="3"/>
      <c r="AG3" s="3"/>
      <c r="AH3" s="3"/>
      <c r="AI3" s="3"/>
    </row>
    <row r="4" spans="2:35" x14ac:dyDescent="0.25">
      <c r="G4" s="26"/>
      <c r="P4" s="2"/>
      <c r="U4" s="26"/>
    </row>
    <row r="5" spans="2:35" ht="30" x14ac:dyDescent="0.25">
      <c r="B5" s="5" t="s">
        <v>0</v>
      </c>
      <c r="C5" s="5">
        <v>2013</v>
      </c>
      <c r="D5" s="5">
        <v>2014</v>
      </c>
      <c r="E5" s="5">
        <v>2015</v>
      </c>
      <c r="F5" s="5">
        <v>2016</v>
      </c>
      <c r="G5" s="5">
        <v>2017</v>
      </c>
      <c r="H5" s="5">
        <v>2018</v>
      </c>
      <c r="I5" s="5">
        <v>2019</v>
      </c>
      <c r="J5" s="5">
        <v>2020</v>
      </c>
      <c r="K5" s="5">
        <v>2021</v>
      </c>
      <c r="L5" s="5">
        <v>2022</v>
      </c>
      <c r="M5" s="5">
        <v>2023</v>
      </c>
      <c r="N5" s="5">
        <v>2024</v>
      </c>
      <c r="O5" s="6" t="s">
        <v>1</v>
      </c>
      <c r="P5" s="7"/>
      <c r="R5" s="5" t="s">
        <v>0</v>
      </c>
      <c r="S5" s="5">
        <v>2017</v>
      </c>
      <c r="T5" s="5">
        <v>2018</v>
      </c>
      <c r="U5" s="5">
        <v>2019</v>
      </c>
      <c r="V5" s="5">
        <v>2020</v>
      </c>
      <c r="W5" s="5">
        <v>2021</v>
      </c>
      <c r="X5" s="5">
        <v>2022</v>
      </c>
      <c r="Y5" s="5">
        <v>2023</v>
      </c>
      <c r="Z5" s="5">
        <v>2024</v>
      </c>
      <c r="AA5" s="8" t="s">
        <v>1</v>
      </c>
    </row>
    <row r="6" spans="2:35" x14ac:dyDescent="0.25">
      <c r="P6" s="2"/>
      <c r="W6" s="9"/>
    </row>
    <row r="7" spans="2:35" x14ac:dyDescent="0.25">
      <c r="B7" s="31" t="s">
        <v>2</v>
      </c>
      <c r="C7" s="10"/>
      <c r="D7" s="10"/>
      <c r="P7" s="2"/>
      <c r="R7" s="31" t="s">
        <v>2</v>
      </c>
    </row>
    <row r="8" spans="2:35" x14ac:dyDescent="0.25">
      <c r="B8" s="3" t="s">
        <v>3</v>
      </c>
      <c r="C8" s="3"/>
      <c r="D8" s="3"/>
      <c r="P8" s="2"/>
      <c r="R8" s="3" t="s">
        <v>3</v>
      </c>
      <c r="AC8" s="11"/>
    </row>
    <row r="9" spans="2:35" x14ac:dyDescent="0.25">
      <c r="B9" t="s">
        <v>4</v>
      </c>
      <c r="C9" s="32">
        <v>-213</v>
      </c>
      <c r="D9" s="32">
        <v>-300</v>
      </c>
      <c r="E9" s="32">
        <v>-100</v>
      </c>
      <c r="F9" s="32"/>
      <c r="G9" s="32">
        <v>-200</v>
      </c>
      <c r="H9" s="32"/>
      <c r="I9" s="32"/>
      <c r="J9" s="32">
        <v>-102</v>
      </c>
      <c r="K9" s="32">
        <v>-86.381076604554863</v>
      </c>
      <c r="L9" s="32">
        <v>-89.012239393087953</v>
      </c>
      <c r="M9" s="32">
        <v>-92.545744341727755</v>
      </c>
      <c r="N9" s="32">
        <v>0</v>
      </c>
      <c r="O9" s="33"/>
      <c r="P9" s="2"/>
      <c r="Q9" s="13"/>
      <c r="R9" t="s">
        <v>4</v>
      </c>
      <c r="S9" s="48">
        <v>-100</v>
      </c>
      <c r="T9" s="48"/>
      <c r="U9" s="48"/>
      <c r="V9" s="48"/>
      <c r="W9" s="48">
        <v>-17.86</v>
      </c>
      <c r="X9" s="32">
        <v>-18.667760606912054</v>
      </c>
      <c r="Y9" s="32">
        <v>-19.114255658272231</v>
      </c>
      <c r="Z9" s="49"/>
      <c r="AA9" s="36"/>
      <c r="AC9" s="12"/>
    </row>
    <row r="10" spans="2:35" x14ac:dyDescent="0.25">
      <c r="B10" t="s">
        <v>21</v>
      </c>
      <c r="C10" s="32">
        <v>-5120</v>
      </c>
      <c r="D10" s="32">
        <v>-5020</v>
      </c>
      <c r="E10" s="32">
        <v>-5300</v>
      </c>
      <c r="F10" s="32">
        <v>-5280</v>
      </c>
      <c r="G10" s="32">
        <v>-5240</v>
      </c>
      <c r="H10" s="32">
        <v>-5400</v>
      </c>
      <c r="I10" s="32">
        <v>-8240</v>
      </c>
      <c r="J10" s="32">
        <v>-9368</v>
      </c>
      <c r="K10" s="32">
        <v>-7932.9052795031057</v>
      </c>
      <c r="L10" s="32">
        <v>-8240.1956392245011</v>
      </c>
      <c r="M10" s="32">
        <v>-8488.995855913292</v>
      </c>
      <c r="N10" s="32">
        <v>-8164.6922599802047</v>
      </c>
      <c r="O10" s="33"/>
      <c r="P10" s="2"/>
      <c r="Q10" s="13"/>
      <c r="R10" t="s">
        <v>21</v>
      </c>
      <c r="S10" s="48">
        <v>-4660</v>
      </c>
      <c r="T10" s="48">
        <v>-4800</v>
      </c>
      <c r="U10" s="48">
        <v>-6800</v>
      </c>
      <c r="V10" s="48">
        <v>-7616</v>
      </c>
      <c r="W10" s="48">
        <v>-3612.89</v>
      </c>
      <c r="X10" s="32">
        <v>-1728.1443607754989</v>
      </c>
      <c r="Y10" s="32">
        <v>-1753.3041440867069</v>
      </c>
      <c r="Z10" s="50">
        <v>-1718.3677400197948</v>
      </c>
      <c r="AA10" s="33"/>
      <c r="AE10" s="12"/>
    </row>
    <row r="11" spans="2:35" x14ac:dyDescent="0.25">
      <c r="B11" t="s">
        <v>22</v>
      </c>
      <c r="C11" s="32">
        <v>-63545.5</v>
      </c>
      <c r="D11" s="32">
        <v>-59049.5</v>
      </c>
      <c r="E11" s="32">
        <v>-55347.5</v>
      </c>
      <c r="F11" s="32">
        <v>-48146</v>
      </c>
      <c r="G11" s="32">
        <v>-40219.5</v>
      </c>
      <c r="H11" s="32">
        <v>-34034.5</v>
      </c>
      <c r="I11" s="32">
        <v>-46356</v>
      </c>
      <c r="J11" s="32">
        <v>-51194.22</v>
      </c>
      <c r="K11" s="32">
        <v>-44947.337246376817</v>
      </c>
      <c r="L11" s="32">
        <v>-40109.710295026693</v>
      </c>
      <c r="M11" s="32">
        <v>-38137.433216448837</v>
      </c>
      <c r="N11" s="32">
        <v>-35692.590986473115</v>
      </c>
      <c r="O11" s="33"/>
      <c r="P11" s="2"/>
      <c r="Q11" s="13"/>
      <c r="R11" t="s">
        <v>22</v>
      </c>
      <c r="S11" s="48">
        <v>-5602.8</v>
      </c>
      <c r="T11" s="48">
        <v>-4716.3</v>
      </c>
      <c r="U11" s="48">
        <v>-6020.4</v>
      </c>
      <c r="V11" s="48">
        <v>-10792</v>
      </c>
      <c r="W11" s="48">
        <v>-8946.619999999999</v>
      </c>
      <c r="X11" s="32">
        <v>-8411.8597049733071</v>
      </c>
      <c r="Y11" s="32">
        <v>-7876.8467835511628</v>
      </c>
      <c r="Z11" s="50">
        <v>-7511.979013526885</v>
      </c>
      <c r="AA11" s="33"/>
      <c r="AE11" s="12"/>
    </row>
    <row r="12" spans="2:35" x14ac:dyDescent="0.25">
      <c r="B12" t="s">
        <v>5</v>
      </c>
      <c r="C12" s="32">
        <v>-37293</v>
      </c>
      <c r="D12" s="32">
        <v>-34650.6</v>
      </c>
      <c r="E12" s="32">
        <v>-32622.3</v>
      </c>
      <c r="F12" s="32">
        <v>-28573.359999999997</v>
      </c>
      <c r="G12" s="32">
        <v>-24049.5</v>
      </c>
      <c r="H12" s="32">
        <v>-20325.599999999999</v>
      </c>
      <c r="I12" s="32">
        <v>-27701.4</v>
      </c>
      <c r="J12" s="32">
        <v>-30548.959999999999</v>
      </c>
      <c r="K12" s="32">
        <v>-25296.330351966873</v>
      </c>
      <c r="L12" s="32">
        <v>-23899.720146108455</v>
      </c>
      <c r="M12" s="32">
        <v>-22595.931144405484</v>
      </c>
      <c r="N12" s="32">
        <v>-21095.039287363907</v>
      </c>
      <c r="O12" s="33"/>
      <c r="P12" s="2"/>
      <c r="Q12" s="13"/>
      <c r="R12" t="s">
        <v>5</v>
      </c>
      <c r="S12" s="48">
        <v>-9354</v>
      </c>
      <c r="T12" s="48">
        <v>-7878.5</v>
      </c>
      <c r="U12" s="48">
        <v>-10087.5</v>
      </c>
      <c r="V12" s="48">
        <v>-6436.6</v>
      </c>
      <c r="W12" s="48">
        <v>-6723.8099999999995</v>
      </c>
      <c r="X12" s="32">
        <v>-5012.2798538915422</v>
      </c>
      <c r="Y12" s="32">
        <v>-4666.9288555945168</v>
      </c>
      <c r="Z12" s="50">
        <v>-4439.7307126360938</v>
      </c>
      <c r="AA12" s="33"/>
      <c r="AE12" s="12"/>
    </row>
    <row r="13" spans="2:35" x14ac:dyDescent="0.25">
      <c r="B13" s="14" t="s">
        <v>6</v>
      </c>
      <c r="C13" s="34">
        <f>SUM(C9:C12)</f>
        <v>-106171.5</v>
      </c>
      <c r="D13" s="34">
        <f>SUM(D9:D12)</f>
        <v>-99020.1</v>
      </c>
      <c r="E13" s="34">
        <f t="shared" ref="E13:N13" si="0">SUM(E9:E12)</f>
        <v>-93369.8</v>
      </c>
      <c r="F13" s="34">
        <f t="shared" si="0"/>
        <v>-81999.360000000001</v>
      </c>
      <c r="G13" s="34">
        <f t="shared" si="0"/>
        <v>-69709</v>
      </c>
      <c r="H13" s="34">
        <f t="shared" si="0"/>
        <v>-59760.1</v>
      </c>
      <c r="I13" s="34">
        <f t="shared" si="0"/>
        <v>-82297.399999999994</v>
      </c>
      <c r="J13" s="34">
        <f t="shared" si="0"/>
        <v>-91213.18</v>
      </c>
      <c r="K13" s="34">
        <f t="shared" si="0"/>
        <v>-78262.953954451354</v>
      </c>
      <c r="L13" s="34">
        <f t="shared" si="0"/>
        <v>-72338.638319752732</v>
      </c>
      <c r="M13" s="34">
        <f t="shared" si="0"/>
        <v>-69314.90596110934</v>
      </c>
      <c r="N13" s="34">
        <f t="shared" si="0"/>
        <v>-64952.322533817227</v>
      </c>
      <c r="O13" s="35">
        <f>SUM(C13:N13)</f>
        <v>-968409.26076913066</v>
      </c>
      <c r="P13" s="2"/>
      <c r="Q13" s="13"/>
      <c r="R13" s="14" t="s">
        <v>6</v>
      </c>
      <c r="S13" s="51">
        <f t="shared" ref="S13:Y13" si="1">SUM(S9:S12)</f>
        <v>-19716.8</v>
      </c>
      <c r="T13" s="51">
        <f t="shared" si="1"/>
        <v>-17394.8</v>
      </c>
      <c r="U13" s="51">
        <f t="shared" si="1"/>
        <v>-22907.9</v>
      </c>
      <c r="V13" s="51">
        <f t="shared" si="1"/>
        <v>-24844.6</v>
      </c>
      <c r="W13" s="51">
        <f t="shared" si="1"/>
        <v>-19301.18</v>
      </c>
      <c r="X13" s="51">
        <f t="shared" si="1"/>
        <v>-15170.951680247261</v>
      </c>
      <c r="Y13" s="51">
        <f t="shared" si="1"/>
        <v>-14316.194038890659</v>
      </c>
      <c r="Z13" s="52">
        <f>SUM(Z10:Z12)</f>
        <v>-13670.077466182775</v>
      </c>
      <c r="AA13" s="35">
        <f>SUM(S13:Z13)</f>
        <v>-147322.5031853207</v>
      </c>
    </row>
    <row r="14" spans="2:35" x14ac:dyDescent="0.25"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3"/>
      <c r="P14" s="2"/>
      <c r="Q14" s="15"/>
      <c r="S14" s="37"/>
      <c r="T14" s="37"/>
      <c r="U14" s="37"/>
      <c r="V14" s="53"/>
      <c r="W14" s="53"/>
      <c r="X14" s="53"/>
      <c r="Y14" s="53"/>
      <c r="Z14" s="54"/>
      <c r="AA14" s="33"/>
    </row>
    <row r="15" spans="2:35" x14ac:dyDescent="0.25">
      <c r="B15" s="3" t="s">
        <v>7</v>
      </c>
      <c r="C15" s="36"/>
      <c r="D15" s="36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3"/>
      <c r="P15" s="2"/>
      <c r="Q15" s="15"/>
      <c r="R15" s="3" t="s">
        <v>7</v>
      </c>
      <c r="S15" s="32"/>
      <c r="T15" s="32"/>
      <c r="U15" s="32"/>
      <c r="V15" s="32"/>
      <c r="W15" s="32"/>
      <c r="X15" s="32"/>
      <c r="Y15" s="32"/>
      <c r="Z15" s="49"/>
      <c r="AA15" s="33"/>
    </row>
    <row r="16" spans="2:35" x14ac:dyDescent="0.25">
      <c r="B16" t="s">
        <v>8</v>
      </c>
      <c r="C16" s="32">
        <v>136333.63</v>
      </c>
      <c r="D16" s="32">
        <v>131567.67999999999</v>
      </c>
      <c r="E16" s="32">
        <v>148362.46000000002</v>
      </c>
      <c r="F16" s="32">
        <v>155948.47</v>
      </c>
      <c r="G16" s="32">
        <v>159060.81</v>
      </c>
      <c r="H16" s="32">
        <v>164800.94999999998</v>
      </c>
      <c r="I16" s="32">
        <v>148032.94999999998</v>
      </c>
      <c r="J16" s="32">
        <v>77651.62</v>
      </c>
      <c r="K16" s="32">
        <v>63754.852950310553</v>
      </c>
      <c r="L16" s="32">
        <v>58680.144995785326</v>
      </c>
      <c r="M16" s="32">
        <v>48494.351291042396</v>
      </c>
      <c r="N16" s="32">
        <v>57230.353335532833</v>
      </c>
      <c r="O16" s="33"/>
      <c r="P16" s="2"/>
      <c r="Q16" s="13"/>
      <c r="R16" t="s">
        <v>8</v>
      </c>
      <c r="S16" s="48">
        <v>45195.21</v>
      </c>
      <c r="T16" s="48">
        <v>35681.42</v>
      </c>
      <c r="U16" s="48">
        <v>27974.989999999998</v>
      </c>
      <c r="V16" s="48">
        <v>31304.7</v>
      </c>
      <c r="W16" s="32">
        <v>13181.05</v>
      </c>
      <c r="X16" s="32">
        <v>12306.475004214666</v>
      </c>
      <c r="Y16" s="32">
        <v>10015.948708957603</v>
      </c>
      <c r="Z16" s="50">
        <v>12044.886664467173</v>
      </c>
      <c r="AA16" s="33"/>
    </row>
    <row r="17" spans="1:27" x14ac:dyDescent="0.25">
      <c r="B17" t="s">
        <v>9</v>
      </c>
      <c r="C17" s="32"/>
      <c r="D17" s="32"/>
      <c r="E17" s="32"/>
      <c r="F17" s="32"/>
      <c r="G17" s="32"/>
      <c r="H17" s="32"/>
      <c r="I17" s="32">
        <v>12233.23</v>
      </c>
      <c r="J17" s="32">
        <v>6045</v>
      </c>
      <c r="K17" s="32">
        <v>15794.561086956523</v>
      </c>
      <c r="L17" s="32">
        <v>5960.3894970497331</v>
      </c>
      <c r="M17" s="32">
        <v>15672.098820529169</v>
      </c>
      <c r="N17" s="32">
        <v>16232.603391619929</v>
      </c>
      <c r="O17" s="33"/>
      <c r="P17" s="2"/>
      <c r="Q17" s="13"/>
      <c r="R17" t="s">
        <v>9</v>
      </c>
      <c r="S17" s="48">
        <v>25804.06</v>
      </c>
      <c r="T17" s="48">
        <v>15378.7</v>
      </c>
      <c r="U17" s="48">
        <v>13647.9</v>
      </c>
      <c r="V17" s="48">
        <v>4149.96</v>
      </c>
      <c r="W17" s="32">
        <v>3265.46</v>
      </c>
      <c r="X17" s="32">
        <v>1250.020502950267</v>
      </c>
      <c r="Y17" s="32">
        <v>3236.891179470832</v>
      </c>
      <c r="Z17" s="50">
        <v>3416.3666083800726</v>
      </c>
      <c r="AA17" s="33"/>
    </row>
    <row r="18" spans="1:27" x14ac:dyDescent="0.25">
      <c r="B18" t="s">
        <v>10</v>
      </c>
      <c r="C18" s="32"/>
      <c r="D18" s="32"/>
      <c r="E18" s="32"/>
      <c r="F18" s="32"/>
      <c r="G18" s="32"/>
      <c r="H18" s="32"/>
      <c r="I18" s="32"/>
      <c r="J18" s="32"/>
      <c r="K18" s="32">
        <v>926.69250517598346</v>
      </c>
      <c r="L18" s="32"/>
      <c r="M18" s="32"/>
      <c r="N18" s="32"/>
      <c r="O18" s="33"/>
      <c r="P18" s="2"/>
      <c r="Q18" s="13"/>
      <c r="S18" s="32"/>
      <c r="T18" s="32"/>
      <c r="U18" s="32"/>
      <c r="V18" s="32"/>
      <c r="W18" s="32">
        <v>168.23</v>
      </c>
      <c r="X18" s="48"/>
      <c r="Y18" s="48"/>
      <c r="Z18" s="48"/>
      <c r="AA18" s="33"/>
    </row>
    <row r="19" spans="1:27" x14ac:dyDescent="0.25">
      <c r="B19" s="14" t="s">
        <v>11</v>
      </c>
      <c r="C19" s="34">
        <f>SUM(C16:C18)</f>
        <v>136333.63</v>
      </c>
      <c r="D19" s="34">
        <f>SUM(D16:D18)</f>
        <v>131567.67999999999</v>
      </c>
      <c r="E19" s="34">
        <f>SUM(E16:E18)</f>
        <v>148362.46000000002</v>
      </c>
      <c r="F19" s="34">
        <f t="shared" ref="F19:N19" si="2">SUM(F16:F18)</f>
        <v>155948.47</v>
      </c>
      <c r="G19" s="34">
        <f t="shared" si="2"/>
        <v>159060.81</v>
      </c>
      <c r="H19" s="34">
        <f t="shared" si="2"/>
        <v>164800.94999999998</v>
      </c>
      <c r="I19" s="34">
        <f t="shared" si="2"/>
        <v>160266.18</v>
      </c>
      <c r="J19" s="34">
        <f t="shared" si="2"/>
        <v>83696.62</v>
      </c>
      <c r="K19" s="34">
        <f t="shared" si="2"/>
        <v>80476.106542443071</v>
      </c>
      <c r="L19" s="34">
        <f t="shared" si="2"/>
        <v>64640.534492835061</v>
      </c>
      <c r="M19" s="34">
        <f t="shared" si="2"/>
        <v>64166.450111571568</v>
      </c>
      <c r="N19" s="34">
        <f t="shared" si="2"/>
        <v>73462.956727152763</v>
      </c>
      <c r="O19" s="35">
        <f>SUM(C19:N19)</f>
        <v>1422782.8478740023</v>
      </c>
      <c r="P19" s="2"/>
      <c r="Q19" s="15"/>
      <c r="R19" s="14" t="s">
        <v>11</v>
      </c>
      <c r="S19" s="51">
        <f t="shared" ref="S19:V19" si="3">SUM(S16:S17)</f>
        <v>70999.27</v>
      </c>
      <c r="T19" s="51">
        <f t="shared" si="3"/>
        <v>51060.119999999995</v>
      </c>
      <c r="U19" s="51">
        <f t="shared" si="3"/>
        <v>41622.89</v>
      </c>
      <c r="V19" s="51">
        <f t="shared" si="3"/>
        <v>35454.660000000003</v>
      </c>
      <c r="W19" s="51">
        <f>SUM(W16:W18)</f>
        <v>16614.739999999998</v>
      </c>
      <c r="X19" s="51">
        <f t="shared" ref="X19:Y19" si="4">SUM(X16:X17)</f>
        <v>13556.495507164933</v>
      </c>
      <c r="Y19" s="51">
        <f t="shared" si="4"/>
        <v>13252.839888428436</v>
      </c>
      <c r="Z19" s="51">
        <f>SUM(Z16:Z17)</f>
        <v>15461.253272847245</v>
      </c>
      <c r="AA19" s="35">
        <f>SUM(S19:Z19)</f>
        <v>258022.26866844061</v>
      </c>
    </row>
    <row r="20" spans="1:27" x14ac:dyDescent="0.25"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3"/>
      <c r="P20" s="2"/>
      <c r="Q20" s="15"/>
      <c r="S20" s="37"/>
      <c r="T20" s="37"/>
      <c r="U20" s="37"/>
      <c r="V20" s="53"/>
      <c r="W20" s="53"/>
      <c r="X20" s="53"/>
      <c r="Y20" s="53"/>
      <c r="Z20" s="53"/>
      <c r="AA20" s="33"/>
    </row>
    <row r="21" spans="1:27" x14ac:dyDescent="0.25">
      <c r="B21" s="14" t="s">
        <v>12</v>
      </c>
      <c r="C21" s="34">
        <f t="shared" ref="C21:N21" si="5">+C13+C19</f>
        <v>30162.130000000005</v>
      </c>
      <c r="D21" s="34">
        <f t="shared" si="5"/>
        <v>32547.579999999987</v>
      </c>
      <c r="E21" s="34">
        <f t="shared" si="5"/>
        <v>54992.660000000018</v>
      </c>
      <c r="F21" s="34">
        <f t="shared" si="5"/>
        <v>73949.11</v>
      </c>
      <c r="G21" s="34">
        <f t="shared" si="5"/>
        <v>89351.81</v>
      </c>
      <c r="H21" s="34">
        <f t="shared" si="5"/>
        <v>105040.84999999998</v>
      </c>
      <c r="I21" s="34">
        <f t="shared" si="5"/>
        <v>77968.78</v>
      </c>
      <c r="J21" s="34">
        <f t="shared" si="5"/>
        <v>-7516.5599999999977</v>
      </c>
      <c r="K21" s="34">
        <f t="shared" si="5"/>
        <v>2213.1525879917172</v>
      </c>
      <c r="L21" s="34">
        <f t="shared" si="5"/>
        <v>-7698.1038269176715</v>
      </c>
      <c r="M21" s="34">
        <f t="shared" si="5"/>
        <v>-5148.4558495377714</v>
      </c>
      <c r="N21" s="34">
        <f t="shared" si="5"/>
        <v>8510.6341933355361</v>
      </c>
      <c r="O21" s="35">
        <f>SUM(C21:N21)</f>
        <v>454373.58710487187</v>
      </c>
      <c r="P21" s="2"/>
      <c r="Q21" s="15"/>
      <c r="R21" s="14" t="s">
        <v>12</v>
      </c>
      <c r="S21" s="51">
        <f t="shared" ref="S21:Z21" si="6">+S13+S19</f>
        <v>51282.47</v>
      </c>
      <c r="T21" s="51">
        <f t="shared" si="6"/>
        <v>33665.319999999992</v>
      </c>
      <c r="U21" s="51">
        <f t="shared" si="6"/>
        <v>18714.989999999998</v>
      </c>
      <c r="V21" s="51">
        <f t="shared" si="6"/>
        <v>10610.060000000005</v>
      </c>
      <c r="W21" s="51">
        <f t="shared" si="6"/>
        <v>-2686.4400000000023</v>
      </c>
      <c r="X21" s="51">
        <f t="shared" si="6"/>
        <v>-1614.456173082328</v>
      </c>
      <c r="Y21" s="51">
        <f t="shared" si="6"/>
        <v>-1063.3541504622226</v>
      </c>
      <c r="Z21" s="51">
        <f t="shared" si="6"/>
        <v>1791.1758066644707</v>
      </c>
      <c r="AA21" s="35">
        <f>SUM(S21:Z21)</f>
        <v>110699.7654831199</v>
      </c>
    </row>
    <row r="22" spans="1:27" x14ac:dyDescent="0.25">
      <c r="C22" s="32"/>
      <c r="D22" s="32"/>
      <c r="E22" s="32"/>
      <c r="F22" s="32"/>
      <c r="G22" s="32"/>
      <c r="H22" s="32"/>
      <c r="I22" s="32"/>
      <c r="J22" s="37"/>
      <c r="K22" s="37"/>
      <c r="L22" s="37"/>
      <c r="M22" s="37"/>
      <c r="N22" s="32"/>
      <c r="O22" s="38"/>
      <c r="P22" s="2"/>
      <c r="Q22" s="15"/>
      <c r="S22" s="37"/>
      <c r="T22" s="53"/>
      <c r="U22" s="53"/>
      <c r="V22" s="53"/>
      <c r="W22" s="53"/>
      <c r="X22" s="53"/>
      <c r="Y22" s="53"/>
      <c r="Z22" s="53"/>
      <c r="AA22" s="38"/>
    </row>
    <row r="23" spans="1:27" x14ac:dyDescent="0.25">
      <c r="C23" s="32"/>
      <c r="D23" s="32"/>
      <c r="E23" s="32"/>
      <c r="F23" s="32"/>
      <c r="G23" s="32"/>
      <c r="H23" s="32"/>
      <c r="I23" s="32"/>
      <c r="J23" s="37"/>
      <c r="K23" s="37"/>
      <c r="L23" s="37"/>
      <c r="M23" s="37"/>
      <c r="N23" s="32"/>
      <c r="O23" s="38"/>
      <c r="P23" s="2"/>
      <c r="Q23" s="17"/>
      <c r="S23" s="37"/>
      <c r="T23" s="53"/>
      <c r="U23" s="53"/>
      <c r="V23" s="53"/>
      <c r="W23" s="53"/>
      <c r="X23" s="53"/>
      <c r="Y23" s="53"/>
      <c r="Z23" s="53"/>
      <c r="AA23" s="38"/>
    </row>
    <row r="24" spans="1:27" x14ac:dyDescent="0.25">
      <c r="A24" s="18"/>
      <c r="B24" s="18"/>
      <c r="C24" s="39"/>
      <c r="D24" s="39"/>
      <c r="E24" s="39"/>
      <c r="F24" s="39"/>
      <c r="G24" s="39"/>
      <c r="H24" s="39"/>
      <c r="I24" s="39"/>
      <c r="J24" s="40"/>
      <c r="K24" s="40"/>
      <c r="L24" s="40"/>
      <c r="M24" s="40"/>
      <c r="N24" s="39"/>
      <c r="O24" s="41"/>
      <c r="P24" s="18"/>
      <c r="Q24" s="19"/>
      <c r="R24" s="18"/>
      <c r="S24" s="40"/>
      <c r="T24" s="55"/>
      <c r="U24" s="55"/>
      <c r="V24" s="55"/>
      <c r="W24" s="55"/>
      <c r="X24" s="55"/>
      <c r="Y24" s="55"/>
      <c r="Z24" s="55"/>
      <c r="AA24" s="41"/>
    </row>
    <row r="25" spans="1:27" x14ac:dyDescent="0.25">
      <c r="C25" s="32"/>
      <c r="D25" s="32"/>
      <c r="E25" s="32"/>
      <c r="F25" s="32"/>
      <c r="G25" s="32"/>
      <c r="H25" s="32"/>
      <c r="I25" s="32"/>
      <c r="J25" s="37"/>
      <c r="K25" s="37"/>
      <c r="L25" s="37"/>
      <c r="M25" s="37"/>
      <c r="N25" s="32"/>
      <c r="O25" s="38"/>
      <c r="P25" s="2"/>
      <c r="Q25" s="15"/>
      <c r="S25" s="37"/>
      <c r="T25" s="53"/>
      <c r="U25" s="53"/>
      <c r="V25" s="53"/>
      <c r="W25" s="53"/>
      <c r="X25" s="53"/>
      <c r="Y25" s="53"/>
      <c r="Z25" s="53"/>
      <c r="AA25" s="38"/>
    </row>
    <row r="26" spans="1:27" x14ac:dyDescent="0.25">
      <c r="B26" s="31" t="s">
        <v>13</v>
      </c>
      <c r="C26" s="42"/>
      <c r="D26" s="4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8"/>
      <c r="P26" s="2"/>
      <c r="Q26" s="15"/>
      <c r="R26" s="31" t="s">
        <v>13</v>
      </c>
      <c r="S26" s="32"/>
      <c r="T26" s="32"/>
      <c r="U26" s="32"/>
      <c r="V26" s="32"/>
      <c r="W26" s="32"/>
      <c r="X26" s="32"/>
      <c r="Y26" s="32"/>
      <c r="Z26" s="32"/>
      <c r="AA26" s="38"/>
    </row>
    <row r="27" spans="1:27" x14ac:dyDescent="0.25">
      <c r="B27" s="3" t="s">
        <v>14</v>
      </c>
      <c r="C27" s="36"/>
      <c r="D27" s="36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3"/>
      <c r="P27" s="2"/>
      <c r="Q27" s="15"/>
      <c r="R27" s="3" t="s">
        <v>14</v>
      </c>
      <c r="S27" s="32"/>
      <c r="T27" s="32"/>
      <c r="U27" s="32"/>
      <c r="V27" s="32"/>
      <c r="W27" s="32"/>
      <c r="X27" s="32"/>
      <c r="Y27" s="32"/>
      <c r="Z27" s="32"/>
      <c r="AA27" s="33"/>
    </row>
    <row r="28" spans="1:27" x14ac:dyDescent="0.25">
      <c r="B28" t="s">
        <v>15</v>
      </c>
      <c r="C28" s="32">
        <v>-1090</v>
      </c>
      <c r="D28" s="32">
        <v>-953.25</v>
      </c>
      <c r="E28" s="32">
        <v>-880.75</v>
      </c>
      <c r="F28" s="32">
        <v>-704.25</v>
      </c>
      <c r="G28" s="32">
        <v>-403.5</v>
      </c>
      <c r="H28" s="32">
        <v>-310.75</v>
      </c>
      <c r="I28" s="32">
        <v>-618.75</v>
      </c>
      <c r="J28" s="32">
        <v>-684.94</v>
      </c>
      <c r="K28" s="32">
        <v>-519.5294720496895</v>
      </c>
      <c r="L28" s="32">
        <v>-448.38427648215787</v>
      </c>
      <c r="M28" s="32">
        <v>-581.08383806184247</v>
      </c>
      <c r="N28" s="32">
        <v>-574.38339821840975</v>
      </c>
      <c r="O28" s="33"/>
      <c r="P28" s="2"/>
      <c r="Q28" s="13"/>
      <c r="R28" t="s">
        <v>15</v>
      </c>
      <c r="S28" s="48">
        <v>-62</v>
      </c>
      <c r="T28" s="48">
        <v>-45</v>
      </c>
      <c r="U28" s="48">
        <v>-46.5</v>
      </c>
      <c r="V28" s="48">
        <v>-207.69</v>
      </c>
      <c r="W28" s="48">
        <v>-150.82999999999998</v>
      </c>
      <c r="X28" s="32">
        <v>-94.035723517842086</v>
      </c>
      <c r="Y28" s="32">
        <v>-120.01616193815747</v>
      </c>
      <c r="Z28" s="50">
        <v>-120.88660178159023</v>
      </c>
      <c r="AA28" s="33"/>
    </row>
    <row r="29" spans="1:27" x14ac:dyDescent="0.25">
      <c r="B29" t="s">
        <v>16</v>
      </c>
      <c r="C29" s="32">
        <v>-1851.5</v>
      </c>
      <c r="D29" s="32">
        <v>-1673.5</v>
      </c>
      <c r="E29" s="32">
        <v>-1453</v>
      </c>
      <c r="F29" s="32">
        <v>-1296.5</v>
      </c>
      <c r="G29" s="32">
        <v>-682.5</v>
      </c>
      <c r="H29" s="32">
        <v>-561.5</v>
      </c>
      <c r="I29" s="32">
        <v>-1010.5</v>
      </c>
      <c r="J29" s="32">
        <v>-1032.6199999999999</v>
      </c>
      <c r="K29" s="32">
        <v>-805.37139751552809</v>
      </c>
      <c r="L29" s="32">
        <v>-490.86513627423426</v>
      </c>
      <c r="M29" s="32">
        <v>-774.0242269684411</v>
      </c>
      <c r="N29" s="32">
        <v>-515.4225008248103</v>
      </c>
      <c r="O29" s="33"/>
      <c r="P29" s="2"/>
      <c r="Q29" s="13"/>
      <c r="R29" t="s">
        <v>16</v>
      </c>
      <c r="S29" s="48">
        <v>-105</v>
      </c>
      <c r="T29" s="48">
        <v>-66.5</v>
      </c>
      <c r="U29" s="48">
        <v>-145</v>
      </c>
      <c r="V29" s="48">
        <v>-44.7</v>
      </c>
      <c r="W29" s="48">
        <v>-113.07000000000001</v>
      </c>
      <c r="X29" s="32">
        <v>-102.94486372576566</v>
      </c>
      <c r="Y29" s="32">
        <v>-159.8657730315588</v>
      </c>
      <c r="Z29" s="50">
        <v>-108.47749917518968</v>
      </c>
      <c r="AA29" s="33"/>
    </row>
    <row r="30" spans="1:27" x14ac:dyDescent="0.25"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3"/>
      <c r="P30" s="2"/>
      <c r="Q30" s="13"/>
      <c r="S30" s="32"/>
      <c r="T30" s="32"/>
      <c r="U30" s="32"/>
      <c r="V30" s="32"/>
      <c r="W30" s="32"/>
      <c r="X30" s="48"/>
      <c r="Y30" s="48"/>
      <c r="Z30" s="50"/>
      <c r="AA30" s="33"/>
    </row>
    <row r="31" spans="1:27" x14ac:dyDescent="0.25">
      <c r="B31" s="14" t="s">
        <v>6</v>
      </c>
      <c r="C31" s="34">
        <f>SUM(C28:C30)</f>
        <v>-2941.5</v>
      </c>
      <c r="D31" s="34">
        <f>SUM(D28:D30)</f>
        <v>-2626.75</v>
      </c>
      <c r="E31" s="34">
        <f>SUM(E28:E29)</f>
        <v>-2333.75</v>
      </c>
      <c r="F31" s="34">
        <f t="shared" ref="F31:M31" si="7">SUM(F28:F29)</f>
        <v>-2000.75</v>
      </c>
      <c r="G31" s="34">
        <f t="shared" si="7"/>
        <v>-1086</v>
      </c>
      <c r="H31" s="34">
        <f t="shared" si="7"/>
        <v>-872.25</v>
      </c>
      <c r="I31" s="34">
        <f t="shared" si="7"/>
        <v>-1629.25</v>
      </c>
      <c r="J31" s="34">
        <f t="shared" si="7"/>
        <v>-1717.56</v>
      </c>
      <c r="K31" s="34">
        <f t="shared" si="7"/>
        <v>-1324.9008695652176</v>
      </c>
      <c r="L31" s="34">
        <f t="shared" si="7"/>
        <v>-939.24941275639208</v>
      </c>
      <c r="M31" s="34">
        <f t="shared" si="7"/>
        <v>-1355.1080650302836</v>
      </c>
      <c r="N31" s="34">
        <f>SUM(N28:N29)</f>
        <v>-1089.8058990432201</v>
      </c>
      <c r="O31" s="35">
        <f>SUM(C31:N31)</f>
        <v>-19916.874246395113</v>
      </c>
      <c r="P31" s="2"/>
      <c r="Q31" s="13"/>
      <c r="R31" s="14" t="s">
        <v>6</v>
      </c>
      <c r="S31" s="51">
        <f t="shared" ref="S31:Y31" si="8">SUM(S28:S29)</f>
        <v>-167</v>
      </c>
      <c r="T31" s="51">
        <f t="shared" si="8"/>
        <v>-111.5</v>
      </c>
      <c r="U31" s="51">
        <f t="shared" si="8"/>
        <v>-191.5</v>
      </c>
      <c r="V31" s="51">
        <f t="shared" si="8"/>
        <v>-252.39</v>
      </c>
      <c r="W31" s="51">
        <f t="shared" si="8"/>
        <v>-263.89999999999998</v>
      </c>
      <c r="X31" s="51">
        <f t="shared" si="8"/>
        <v>-196.98058724360774</v>
      </c>
      <c r="Y31" s="51">
        <f t="shared" si="8"/>
        <v>-279.88193496971627</v>
      </c>
      <c r="Z31" s="51">
        <f>SUM(Z28:Z29)</f>
        <v>-229.36410095677991</v>
      </c>
      <c r="AA31" s="35">
        <f>SUM(S31:Z31)</f>
        <v>-1692.5166231701037</v>
      </c>
    </row>
    <row r="32" spans="1:27" x14ac:dyDescent="0.25"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3"/>
      <c r="P32" s="2"/>
      <c r="Q32" s="13"/>
      <c r="S32" s="37"/>
      <c r="T32" s="37"/>
      <c r="U32" s="37"/>
      <c r="V32" s="37"/>
      <c r="W32" s="37"/>
      <c r="X32" s="37"/>
      <c r="Y32" s="37"/>
      <c r="Z32" s="37"/>
      <c r="AA32" s="33"/>
    </row>
    <row r="33" spans="2:32" x14ac:dyDescent="0.25">
      <c r="B33" s="3" t="s">
        <v>7</v>
      </c>
      <c r="C33" s="43"/>
      <c r="D33" s="43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3"/>
      <c r="P33" s="2"/>
      <c r="Q33" s="13"/>
      <c r="R33" s="3" t="s">
        <v>7</v>
      </c>
      <c r="S33" s="44"/>
      <c r="T33" s="44"/>
      <c r="U33" s="44"/>
      <c r="V33" s="44"/>
      <c r="W33" s="44"/>
      <c r="X33" s="44"/>
      <c r="Y33" s="44"/>
      <c r="Z33" s="44"/>
      <c r="AA33" s="33">
        <f>SUM(S33:Z33)</f>
        <v>0</v>
      </c>
    </row>
    <row r="34" spans="2:32" x14ac:dyDescent="0.25">
      <c r="B34" t="s">
        <v>8</v>
      </c>
      <c r="C34" s="32"/>
      <c r="D34" s="32"/>
      <c r="E34" s="32"/>
      <c r="F34" s="32"/>
      <c r="G34" s="32"/>
      <c r="H34" s="32"/>
      <c r="I34" s="32"/>
      <c r="J34" s="32"/>
      <c r="K34" s="32">
        <v>0</v>
      </c>
      <c r="L34" s="32"/>
      <c r="M34" s="32"/>
      <c r="N34" s="32"/>
      <c r="O34" s="33"/>
      <c r="P34" s="2"/>
      <c r="Q34" s="13"/>
      <c r="R34" t="s">
        <v>8</v>
      </c>
      <c r="S34" s="32"/>
      <c r="T34" s="32"/>
      <c r="U34" s="32"/>
      <c r="V34" s="32"/>
      <c r="W34" s="32"/>
      <c r="X34" s="32"/>
      <c r="Y34" s="32"/>
      <c r="Z34" s="32"/>
      <c r="AA34" s="33"/>
    </row>
    <row r="35" spans="2:32" x14ac:dyDescent="0.25">
      <c r="B35" t="s">
        <v>9</v>
      </c>
      <c r="C35" s="32">
        <v>11675.340000000011</v>
      </c>
      <c r="D35" s="32">
        <v>12034.710000000006</v>
      </c>
      <c r="E35" s="32">
        <v>10411.929999999993</v>
      </c>
      <c r="F35" s="32">
        <v>11226.429999999993</v>
      </c>
      <c r="G35" s="32">
        <v>12233.599999999977</v>
      </c>
      <c r="H35" s="32">
        <v>11619.110000000015</v>
      </c>
      <c r="I35" s="32">
        <v>13554.11</v>
      </c>
      <c r="J35" s="32">
        <v>8.999999999650754E-2</v>
      </c>
      <c r="K35" s="32">
        <v>4747.8102484472047</v>
      </c>
      <c r="L35" s="32"/>
      <c r="M35" s="32"/>
      <c r="N35" s="32"/>
      <c r="O35" s="33"/>
      <c r="P35" s="2"/>
      <c r="Q35" s="13"/>
      <c r="R35" t="s">
        <v>9</v>
      </c>
      <c r="S35" s="32"/>
      <c r="T35" s="32"/>
      <c r="U35" s="32"/>
      <c r="V35" s="32"/>
      <c r="W35" s="32">
        <v>981.59</v>
      </c>
      <c r="X35" s="48">
        <v>0</v>
      </c>
      <c r="Y35" s="48">
        <v>0</v>
      </c>
      <c r="Z35" s="48">
        <v>0</v>
      </c>
      <c r="AA35" s="33"/>
      <c r="AF35" s="12"/>
    </row>
    <row r="36" spans="2:32" x14ac:dyDescent="0.25">
      <c r="B36" t="s">
        <v>10</v>
      </c>
      <c r="C36" s="32"/>
      <c r="D36" s="32"/>
      <c r="E36" s="32"/>
      <c r="F36" s="32"/>
      <c r="G36" s="32"/>
      <c r="H36" s="32"/>
      <c r="I36" s="32">
        <v>0</v>
      </c>
      <c r="J36" s="32">
        <v>10294.84</v>
      </c>
      <c r="K36" s="32">
        <v>3364.0351397515528</v>
      </c>
      <c r="L36" s="32"/>
      <c r="M36" s="32"/>
      <c r="N36" s="32"/>
      <c r="O36" s="33"/>
      <c r="P36" s="2"/>
      <c r="Q36" s="13"/>
      <c r="R36" t="s">
        <v>10</v>
      </c>
      <c r="S36" s="48">
        <v>7044.36</v>
      </c>
      <c r="T36" s="48">
        <v>7260.26</v>
      </c>
      <c r="U36" s="48">
        <v>6760.13</v>
      </c>
      <c r="V36" s="48">
        <v>3535.8</v>
      </c>
      <c r="W36" s="32">
        <v>681.85</v>
      </c>
      <c r="X36" s="48">
        <v>0</v>
      </c>
      <c r="Y36" s="48">
        <v>0</v>
      </c>
      <c r="Z36" s="48">
        <v>0</v>
      </c>
      <c r="AA36" s="33"/>
      <c r="AF36" s="12"/>
    </row>
    <row r="37" spans="2:32" x14ac:dyDescent="0.25">
      <c r="B37" s="14" t="s">
        <v>11</v>
      </c>
      <c r="C37" s="34">
        <f t="shared" ref="C37:K37" si="9">SUM(C34:C36)</f>
        <v>11675.340000000011</v>
      </c>
      <c r="D37" s="34">
        <f t="shared" si="9"/>
        <v>12034.710000000006</v>
      </c>
      <c r="E37" s="34">
        <f t="shared" si="9"/>
        <v>10411.929999999993</v>
      </c>
      <c r="F37" s="34">
        <f t="shared" si="9"/>
        <v>11226.429999999993</v>
      </c>
      <c r="G37" s="34">
        <f t="shared" si="9"/>
        <v>12233.599999999977</v>
      </c>
      <c r="H37" s="34">
        <f t="shared" si="9"/>
        <v>11619.110000000015</v>
      </c>
      <c r="I37" s="34">
        <f t="shared" si="9"/>
        <v>13554.11</v>
      </c>
      <c r="J37" s="34">
        <f t="shared" si="9"/>
        <v>10294.929999999997</v>
      </c>
      <c r="K37" s="34">
        <f t="shared" si="9"/>
        <v>8111.8453881987571</v>
      </c>
      <c r="L37" s="34">
        <f t="shared" ref="L37:N37" si="10">SUM(L34:L36)</f>
        <v>0</v>
      </c>
      <c r="M37" s="34">
        <f t="shared" si="10"/>
        <v>0</v>
      </c>
      <c r="N37" s="34">
        <f t="shared" si="10"/>
        <v>0</v>
      </c>
      <c r="O37" s="35">
        <f>SUM(C37:N37)</f>
        <v>101162.00538819874</v>
      </c>
      <c r="P37" s="2"/>
      <c r="R37" s="14" t="s">
        <v>11</v>
      </c>
      <c r="S37" s="51">
        <f>SUM(S34:S36)</f>
        <v>7044.36</v>
      </c>
      <c r="T37" s="51">
        <f t="shared" ref="T37:Z37" si="11">SUM(T34:T36)</f>
        <v>7260.26</v>
      </c>
      <c r="U37" s="51">
        <f t="shared" si="11"/>
        <v>6760.13</v>
      </c>
      <c r="V37" s="51">
        <f t="shared" si="11"/>
        <v>3535.8</v>
      </c>
      <c r="W37" s="51">
        <f t="shared" si="11"/>
        <v>1663.44</v>
      </c>
      <c r="X37" s="51">
        <f t="shared" si="11"/>
        <v>0</v>
      </c>
      <c r="Y37" s="51">
        <f t="shared" si="11"/>
        <v>0</v>
      </c>
      <c r="Z37" s="51">
        <f t="shared" si="11"/>
        <v>0</v>
      </c>
      <c r="AA37" s="35">
        <f>SUM(S37:Z37)</f>
        <v>26263.989999999998</v>
      </c>
    </row>
    <row r="38" spans="2:32" x14ac:dyDescent="0.25"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3"/>
      <c r="P38" s="2"/>
      <c r="R38" s="3"/>
      <c r="S38" s="37"/>
      <c r="T38" s="37"/>
      <c r="U38" s="37"/>
      <c r="V38" s="37"/>
      <c r="W38" s="37"/>
      <c r="X38" s="37"/>
      <c r="Y38" s="37"/>
      <c r="Z38" s="37"/>
      <c r="AA38" s="33"/>
    </row>
    <row r="39" spans="2:32" x14ac:dyDescent="0.25">
      <c r="B39" s="14" t="s">
        <v>17</v>
      </c>
      <c r="C39" s="34">
        <f t="shared" ref="C39:N39" si="12">+C31+C37</f>
        <v>8733.8400000000111</v>
      </c>
      <c r="D39" s="34">
        <f t="shared" si="12"/>
        <v>9407.9600000000064</v>
      </c>
      <c r="E39" s="34">
        <f t="shared" si="12"/>
        <v>8078.179999999993</v>
      </c>
      <c r="F39" s="34">
        <f t="shared" si="12"/>
        <v>9225.679999999993</v>
      </c>
      <c r="G39" s="34">
        <f t="shared" si="12"/>
        <v>11147.599999999977</v>
      </c>
      <c r="H39" s="34">
        <f t="shared" si="12"/>
        <v>10746.860000000015</v>
      </c>
      <c r="I39" s="34">
        <f t="shared" si="12"/>
        <v>11924.86</v>
      </c>
      <c r="J39" s="34">
        <f t="shared" si="12"/>
        <v>8577.3699999999972</v>
      </c>
      <c r="K39" s="34">
        <f t="shared" si="12"/>
        <v>6786.9445186335397</v>
      </c>
      <c r="L39" s="34">
        <f t="shared" si="12"/>
        <v>-939.24941275639208</v>
      </c>
      <c r="M39" s="34">
        <f t="shared" si="12"/>
        <v>-1355.1080650302836</v>
      </c>
      <c r="N39" s="34">
        <f t="shared" si="12"/>
        <v>-1089.8058990432201</v>
      </c>
      <c r="O39" s="35">
        <f>SUM(C39:N39)</f>
        <v>81245.13114180362</v>
      </c>
      <c r="P39" s="2"/>
      <c r="R39" s="14" t="s">
        <v>12</v>
      </c>
      <c r="S39" s="51">
        <f>+S31+S37</f>
        <v>6877.36</v>
      </c>
      <c r="T39" s="51">
        <f t="shared" ref="T39:Z39" si="13">+T31+T37</f>
        <v>7148.76</v>
      </c>
      <c r="U39" s="51">
        <f t="shared" si="13"/>
        <v>6568.63</v>
      </c>
      <c r="V39" s="51">
        <f t="shared" si="13"/>
        <v>3283.4100000000003</v>
      </c>
      <c r="W39" s="51">
        <f t="shared" si="13"/>
        <v>1399.54</v>
      </c>
      <c r="X39" s="51">
        <f t="shared" si="13"/>
        <v>-196.98058724360774</v>
      </c>
      <c r="Y39" s="51">
        <f t="shared" si="13"/>
        <v>-279.88193496971627</v>
      </c>
      <c r="Z39" s="51">
        <f t="shared" si="13"/>
        <v>-229.36410095677991</v>
      </c>
      <c r="AA39" s="35">
        <f>SUM(S39:Z39)</f>
        <v>24571.473376829897</v>
      </c>
    </row>
    <row r="40" spans="2:32" x14ac:dyDescent="0.25">
      <c r="C40" s="32"/>
      <c r="D40" s="32"/>
      <c r="E40" s="32"/>
      <c r="F40" s="32"/>
      <c r="G40" s="32"/>
      <c r="H40" s="32"/>
      <c r="I40" s="32"/>
      <c r="J40" s="45"/>
      <c r="K40" s="45"/>
      <c r="L40" s="45"/>
      <c r="M40" s="45"/>
      <c r="N40" s="32"/>
      <c r="O40" s="38"/>
      <c r="P40" s="2"/>
      <c r="S40" s="37"/>
      <c r="T40" s="37"/>
      <c r="U40" s="37"/>
      <c r="V40" s="37"/>
      <c r="W40" s="37"/>
      <c r="X40" s="37"/>
      <c r="Y40" s="37"/>
      <c r="Z40" s="37"/>
      <c r="AA40" s="38"/>
    </row>
    <row r="41" spans="2:32" x14ac:dyDescent="0.25">
      <c r="C41" s="32"/>
      <c r="D41" s="32"/>
      <c r="E41" s="32"/>
      <c r="F41" s="32"/>
      <c r="G41" s="32"/>
      <c r="H41" s="32"/>
      <c r="I41" s="32"/>
      <c r="J41" s="46"/>
      <c r="K41" s="32"/>
      <c r="L41" s="47"/>
      <c r="M41" s="47"/>
      <c r="N41" s="47"/>
      <c r="O41" s="33"/>
      <c r="P41" s="2"/>
      <c r="S41" s="32"/>
      <c r="T41" s="32"/>
      <c r="U41" s="32"/>
      <c r="V41" s="56"/>
      <c r="W41" s="32"/>
      <c r="X41" s="47"/>
      <c r="Y41" s="47"/>
      <c r="Z41" s="47"/>
      <c r="AA41" s="33"/>
    </row>
    <row r="42" spans="2:32" x14ac:dyDescent="0.25"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3"/>
      <c r="P42" s="2"/>
      <c r="W42" s="20"/>
      <c r="X42" s="20"/>
      <c r="Y42" s="20"/>
      <c r="AA42" s="1"/>
    </row>
    <row r="43" spans="2:32" x14ac:dyDescent="0.25">
      <c r="K43" s="20"/>
      <c r="L43" s="20"/>
      <c r="M43" s="20"/>
      <c r="N43" s="20"/>
      <c r="P43" s="2"/>
      <c r="Q43" s="21"/>
      <c r="AA43" s="1"/>
    </row>
    <row r="44" spans="2:32" x14ac:dyDescent="0.25">
      <c r="P44" s="2"/>
      <c r="W44" s="20"/>
      <c r="X44" s="20"/>
      <c r="Y44" s="20"/>
      <c r="AA44" s="16"/>
      <c r="AB44" s="22"/>
    </row>
    <row r="45" spans="2:32" x14ac:dyDescent="0.25">
      <c r="K45" s="20"/>
      <c r="L45" s="20"/>
      <c r="M45" s="20"/>
      <c r="N45" s="20"/>
      <c r="P45" s="2"/>
    </row>
    <row r="46" spans="2:32" x14ac:dyDescent="0.25">
      <c r="P46" s="2"/>
    </row>
    <row r="47" spans="2:32" x14ac:dyDescent="0.25">
      <c r="P47" s="2"/>
    </row>
    <row r="48" spans="2:32" x14ac:dyDescent="0.25">
      <c r="P48" s="2"/>
    </row>
    <row r="49" spans="11:16" x14ac:dyDescent="0.25">
      <c r="P49" s="2"/>
    </row>
    <row r="50" spans="11:16" x14ac:dyDescent="0.25">
      <c r="P50" s="2"/>
    </row>
    <row r="52" spans="11:16" x14ac:dyDescent="0.25">
      <c r="K52" s="23"/>
    </row>
  </sheetData>
  <mergeCells count="1">
    <mergeCell ref="O2:O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AE3A0CC814B0488CFA6C5F995F6DA6" ma:contentTypeVersion="19" ma:contentTypeDescription="Create a new document." ma:contentTypeScope="" ma:versionID="1a3c3f83226ca4a83335337a5246762f">
  <xsd:schema xmlns:xsd="http://www.w3.org/2001/XMLSchema" xmlns:xs="http://www.w3.org/2001/XMLSchema" xmlns:p="http://schemas.microsoft.com/office/2006/metadata/properties" xmlns:ns2="c2079885-2e7d-4e77-8ef3-7a9de67f47f6" xmlns:ns3="b81f47cb-3217-4b5d-bddd-03724119cb5a" targetNamespace="http://schemas.microsoft.com/office/2006/metadata/properties" ma:root="true" ma:fieldsID="3e61c88a3b8658d42d01c1a19944371d" ns2:_="" ns3:_="">
    <xsd:import namespace="c2079885-2e7d-4e77-8ef3-7a9de67f47f6"/>
    <xsd:import namespace="b81f47cb-3217-4b5d-bddd-03724119cb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Statu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079885-2e7d-4e77-8ef3-7a9de67f47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3a22a3d-408e-4f18-9ceb-0cfc2189b2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Status" ma:index="21" nillable="true" ma:displayName="Status" ma:format="Dropdown" ma:internalName="Status">
      <xsd:simpleType>
        <xsd:restriction base="dms:Choice">
          <xsd:enumeration value="Preparation"/>
          <xsd:enumeration value="Manager Approved"/>
          <xsd:enumeration value="Awaiting VP Review"/>
          <xsd:enumeration value="VP Signed Off"/>
        </xsd:restriction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f47cb-3217-4b5d-bddd-03724119c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ee92af-58ca-4c28-a3d7-91862b47e6b6}" ma:internalName="TaxCatchAll" ma:showField="CatchAllData" ma:web="b81f47cb-3217-4b5d-bddd-03724119cb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f47cb-3217-4b5d-bddd-03724119cb5a" xsi:nil="true"/>
    <_Flow_SignoffStatus xmlns="c2079885-2e7d-4e77-8ef3-7a9de67f47f6" xsi:nil="true"/>
    <lcf76f155ced4ddcb4097134ff3c332f xmlns="c2079885-2e7d-4e77-8ef3-7a9de67f47f6">
      <Terms xmlns="http://schemas.microsoft.com/office/infopath/2007/PartnerControls"/>
    </lcf76f155ced4ddcb4097134ff3c332f>
    <Status xmlns="c2079885-2e7d-4e77-8ef3-7a9de67f47f6" xsi:nil="true"/>
  </documentManagement>
</p:properties>
</file>

<file path=customXml/itemProps1.xml><?xml version="1.0" encoding="utf-8"?>
<ds:datastoreItem xmlns:ds="http://schemas.openxmlformats.org/officeDocument/2006/customXml" ds:itemID="{3D7C788E-8ED9-438D-9862-D1D88AB0F4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879CE1-09F3-4FD1-AC43-0EFD195BBB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079885-2e7d-4e77-8ef3-7a9de67f47f6"/>
    <ds:schemaRef ds:uri="b81f47cb-3217-4b5d-bddd-03724119cb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123F78-23EA-42BF-988A-7B4DB0A31BD2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b81f47cb-3217-4b5d-bddd-03724119cb5a"/>
    <ds:schemaRef ds:uri="c2079885-2e7d-4e77-8ef3-7a9de67f47f6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RCVA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Perrin</dc:creator>
  <cp:lastModifiedBy>Cindy Perrin</cp:lastModifiedBy>
  <dcterms:created xsi:type="dcterms:W3CDTF">2025-05-15T19:22:20Z</dcterms:created>
  <dcterms:modified xsi:type="dcterms:W3CDTF">2025-07-03T20:17:20Z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0x010100A0AE3A0CC814B0488CFA6C5F995F6DA6</vt:lpwstr>
  </property>
  <property fmtid="{D5CDD505-2E9C-101B-9397-08002B2CF9AE}" pid="3" name="MediaServiceImageTags">
    <vt:lpwstr/>
  </property>
</Properties>
</file>