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R:\2026 CoS\1 - Interrogatories\Interrogatory Responses\Intervenors\1-Intervenor-2\Attachment\"/>
    </mc:Choice>
  </mc:AlternateContent>
  <xr:revisionPtr revIDLastSave="0" documentId="13_ncr:1_{363FE931-C87B-43CD-8F7E-16D7F429A7D9}" xr6:coauthVersionLast="47" xr6:coauthVersionMax="47" xr10:uidLastSave="{00000000-0000-0000-0000-000000000000}"/>
  <bookViews>
    <workbookView xWindow="57480" yWindow="-120" windowWidth="29040" windowHeight="15840" xr2:uid="{00000000-000D-0000-FFFF-FFFF00000000}"/>
  </bookViews>
  <sheets>
    <sheet name="Table 1" sheetId="1" r:id="rId1"/>
    <sheet name="Table 2" sheetId="2" r:id="rId2"/>
  </sheets>
  <definedNames>
    <definedName name="_xlnm._FilterDatabase" localSheetId="0" hidden="1">'Table 1'!$A$1:$I$1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E5" i="1"/>
  <c r="D5" i="1"/>
  <c r="C3" i="1" l="1"/>
  <c r="C1" i="1"/>
  <c r="D1" i="1" s="1"/>
  <c r="E1" i="1" s="1"/>
  <c r="F1" i="1" s="1"/>
</calcChain>
</file>

<file path=xl/sharedStrings.xml><?xml version="1.0" encoding="utf-8"?>
<sst xmlns="http://schemas.openxmlformats.org/spreadsheetml/2006/main" count="95" uniqueCount="63">
  <si>
    <t>Efficiencies/Improvements</t>
  </si>
  <si>
    <t>OM&amp;A or Capital</t>
  </si>
  <si>
    <t>Calculation/Comment</t>
  </si>
  <si>
    <t>Purchasing savings from tendering, negotiations and participation in a Grid Smart City (GSC) cooperative</t>
  </si>
  <si>
    <t>Capital/OM&amp;A</t>
  </si>
  <si>
    <t xml:space="preserve">Avoided Cost </t>
  </si>
  <si>
    <t>Capital</t>
  </si>
  <si>
    <t xml:space="preserve">Rogers cellular contract renegotiation </t>
  </si>
  <si>
    <t>OM&amp;A</t>
  </si>
  <si>
    <t>Persistent</t>
  </si>
  <si>
    <t>Implementation of MIST Metering solution via Jomar/Honeywell vs. MV90</t>
  </si>
  <si>
    <t>One-Time</t>
  </si>
  <si>
    <t>MV90 Itron Migration to Utilismart for metering data</t>
  </si>
  <si>
    <t>File Nexus - digitization</t>
  </si>
  <si>
    <t>Automated Accounts Payable (AP) Workflow</t>
  </si>
  <si>
    <t xml:space="preserve">ERP - IXP version upgrade </t>
  </si>
  <si>
    <t>Implementation of Workiva integrated platform for financial and regulatory reporting</t>
  </si>
  <si>
    <t>Introduced planning tool – Project Prioritization Tool</t>
  </si>
  <si>
    <t>Reduced cost for attending conferences, seminars &amp; workshops during COVID-19</t>
  </si>
  <si>
    <t>One time Cost Savings</t>
  </si>
  <si>
    <t xml:space="preserve">Implementation a new HR system Dayforce for recruiting, on-boarding and performance management </t>
  </si>
  <si>
    <t xml:space="preserve">Persistent Cost Savings </t>
  </si>
  <si>
    <t>Use of internal resources and Safetapp for policy and content training</t>
  </si>
  <si>
    <t>Implemented a new Outage Management System (“OMS”) in January 2025</t>
  </si>
  <si>
    <t>Website Upgrade - OMS communication (outage map)</t>
  </si>
  <si>
    <t>Maintenance &amp; Fuel cost savings on Electric Vehicles</t>
  </si>
  <si>
    <t>MyAccount Customer Portal</t>
  </si>
  <si>
    <t>Interactive Voice Response ("IVR") &amp; Cloud-Based Phone System</t>
  </si>
  <si>
    <t>Works Web Portal</t>
  </si>
  <si>
    <t>Electronic Funds Transfer ("EFT") Implementation - outbound selective vendors</t>
  </si>
  <si>
    <t>Savings Type</t>
  </si>
  <si>
    <t>savings not quantified - to streamline reporting by enabling real-time collaboration, automated data linking, and version control across documents. It enhances accuracy, reduces manual errors, and ensures consistency in financial and regulatory filings.</t>
  </si>
  <si>
    <t>savings not quantified - improves customer service, provides customers 24/7 access to account balances, billing history, energy usage, rate plan options, and e-billing option registration.</t>
  </si>
  <si>
    <t>Efficiency Measure</t>
  </si>
  <si>
    <t xml:space="preserve">cost savings in avoided costs - Estimated avoided cost is based on reduction in answering service minutes of 246 hours and per minute cost of $1.33.  </t>
  </si>
  <si>
    <t>Avoided Costs</t>
  </si>
  <si>
    <t>savings not quantified - this is a process improvement initiative focused on digitizing records related to service orders, journal entries etc. to improve accessibility, support audits, reduce manual effort, and eliminate physical storage/paper requirements.</t>
  </si>
  <si>
    <t>savings not quantified - the web-portal forms enhance customer service by providing customers with an efficient, reliable way to submit service requests online, standardize the information BHI collects and eliminate physical storage/paper requirements.</t>
  </si>
  <si>
    <t>savings not quantified - streamlines invoice processing, increases operational efficiency and improves the timing of the approval process for invoices and payments and eliminate physical storage/paper requirements.</t>
  </si>
  <si>
    <t>improves customer service and reduces wait times.</t>
  </si>
  <si>
    <t>improved outage communication, faster response to outages and streamline restoration efforts.</t>
  </si>
  <si>
    <t>cost savings associated with the elimination of Bamboo HR license cost previously used for recruiting. Other benefits include streamlining hiring, performance management and onboarding process.</t>
  </si>
  <si>
    <t>savings were calculated by comparing the average pre-COVID costs (2015–2019) to the actual costs incurred in 2021.</t>
  </si>
  <si>
    <t>BHI worked with its CIS system provider to develop a MIST meter solution, thus avoiding the need to replace incompatible MIST meters with MV-90 read meters (200 meters @$1,000 per meter), net of estimated development cost of $15,000.</t>
  </si>
  <si>
    <t>savings are calculated based on new plan vs. the previous plan with Rogers for metering devices (meters and collectors).</t>
  </si>
  <si>
    <t>cost savings associated with elimination of HR Downloads subscription.</t>
  </si>
  <si>
    <t>savings not quantified -  streamline payment/receipt processing, reducing manual effort, cheque handling,  processing time and eliminate physical storage/paper requirements.</t>
  </si>
  <si>
    <t>savings not measurable - the upgrade addressed technological obsolescence, ensuring continued vendor support and improved performance.</t>
  </si>
  <si>
    <t>savings not measurable - the tool supports more effective allocation of capital by prioritizing projects that better align with BHI’s asset management objectives.</t>
  </si>
  <si>
    <t>cost savings result from discontinuing the MV90 license with Itron, as Utilismart provided sufficient data reporting services, eliminating the need for a redundant system. Savings are calculated by comparing the avoided MV90 license fees against the development cost for Utilismart.</t>
  </si>
  <si>
    <t>cost avoidance achieved through competitive/bulk procurement process by comparing the awarded contract price with the next lowest bid.</t>
  </si>
  <si>
    <t>total cost savings (including fuel, maintenance etc.) from EV vs. ICE vehicles. Annual savings are estimated to be $10k; $3k on fuel based on 19k KMs, $1.3L fuel cost with 15L/100km average minus charging cost of $38 per month and $7k maintenance cost based on maintenance cost of ICE vehicles. Savings are pro-rated for half year in year of purchase then full year in next year.</t>
  </si>
  <si>
    <t>2026 - 2030</t>
  </si>
  <si>
    <t>2026 Test Year</t>
  </si>
  <si>
    <t>Cable Injection Program (DSP, 5.3.3.1)</t>
  </si>
  <si>
    <t>$378,287 per year (PV of deferred capital cost)</t>
  </si>
  <si>
    <t>$1,701,900 (deferred capital cost)</t>
  </si>
  <si>
    <t>Deferred asset replacement</t>
  </si>
  <si>
    <t>Pole Reinforcement program (DSP, 5.3.3.1)</t>
  </si>
  <si>
    <t>$194,214 per year (PV of deferred capital cost)</t>
  </si>
  <si>
    <t>$646,800 (deferred capital cost)</t>
  </si>
  <si>
    <t>Represents the estimated financial benefits of extending asset life through cable injections. NPV savings are based on deferring ~7.5km of cable replacement per year for a 25-year period, discounted to present value using BHI’s WACC. The 25-year life extension is supported by vendor experience with similar injection programs. Deferred capital cost is difference betwwen replacement and injection costs. The benefits of the deferred capital costs (i.e. avoided capital costs) are included in the DSP.</t>
  </si>
  <si>
    <t>Represents the estimated financial benefits of extending asset life through reinforcement solutions. NPV savings are based on deferring ~50 pole replacement per year for a 20-year period, discounted to present value using BHI’s WACC. The 20-year life extension is supported by vendor experience with similar Pole Enforcer programs. Deferred capital cost is difference betwwen replacement and re-inforcement costs. The benefits of the deferred capital costs (i.e. avoided capital costs) are included in the DSP.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</si>
</sst>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b/>
      <sz val="11"/>
      <color theme="0"/>
      <name val="Arial"/>
      <family val="2"/>
    </font>
    <font>
      <sz val="11"/>
      <color theme="1"/>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lightDown">
        <bgColor theme="0"/>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applyAlignment="1">
      <alignment vertical="center"/>
    </xf>
    <xf numFmtId="0" fontId="2" fillId="0" borderId="1" xfId="0" applyFont="1" applyBorder="1" applyAlignment="1">
      <alignment horizontal="left" vertical="center" wrapText="1"/>
    </xf>
    <xf numFmtId="164" fontId="2" fillId="3" borderId="1" xfId="0" applyNumberFormat="1" applyFont="1" applyFill="1" applyBorder="1" applyAlignment="1">
      <alignment vertical="center"/>
    </xf>
    <xf numFmtId="164" fontId="2" fillId="2" borderId="1" xfId="0" applyNumberFormat="1" applyFont="1" applyFill="1" applyBorder="1" applyAlignment="1">
      <alignment vertical="center"/>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wrapText="1"/>
    </xf>
    <xf numFmtId="0" fontId="2" fillId="0" borderId="0" xfId="0" applyFont="1" applyAlignment="1">
      <alignment horizontal="center" vertical="center"/>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64" fontId="2" fillId="0" borderId="1" xfId="0" applyNumberFormat="1" applyFont="1" applyBorder="1" applyAlignment="1">
      <alignment vertical="center"/>
    </xf>
    <xf numFmtId="164" fontId="2" fillId="0" borderId="1" xfId="0" applyNumberFormat="1" applyFont="1" applyBorder="1" applyAlignment="1">
      <alignment horizontal="center" vertical="center"/>
    </xf>
    <xf numFmtId="164" fontId="2" fillId="0" borderId="1" xfId="0" applyNumberFormat="1" applyFont="1" applyBorder="1" applyAlignment="1">
      <alignment vertical="center" wrapText="1"/>
    </xf>
    <xf numFmtId="164" fontId="2" fillId="0" borderId="1" xfId="0" applyNumberFormat="1"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zoomScaleNormal="100" workbookViewId="0">
      <pane ySplit="1" topLeftCell="A2" activePane="bottomLeft" state="frozen"/>
      <selection pane="bottomLeft" activeCell="L2" sqref="L2"/>
    </sheetView>
  </sheetViews>
  <sheetFormatPr defaultColWidth="9.1796875" defaultRowHeight="14.5" x14ac:dyDescent="0.35"/>
  <cols>
    <col min="1" max="1" width="60.81640625" customWidth="1"/>
    <col min="2" max="6" width="9.81640625" customWidth="1"/>
    <col min="7" max="7" width="13.7265625" style="15" customWidth="1"/>
    <col min="8" max="8" width="17.7265625" style="16" customWidth="1"/>
    <col min="9" max="9" width="62.1796875" customWidth="1"/>
  </cols>
  <sheetData>
    <row r="1" spans="1:9" s="1" customFormat="1" ht="61.5" customHeight="1" x14ac:dyDescent="0.35">
      <c r="A1" s="17" t="s">
        <v>0</v>
      </c>
      <c r="B1" s="18">
        <v>2021</v>
      </c>
      <c r="C1" s="18">
        <f>+B1+1</f>
        <v>2022</v>
      </c>
      <c r="D1" s="18">
        <f t="shared" ref="D1:F1" si="0">+C1+1</f>
        <v>2023</v>
      </c>
      <c r="E1" s="18">
        <f t="shared" si="0"/>
        <v>2024</v>
      </c>
      <c r="F1" s="18">
        <f t="shared" si="0"/>
        <v>2025</v>
      </c>
      <c r="G1" s="18" t="s">
        <v>1</v>
      </c>
      <c r="H1" s="18" t="s">
        <v>30</v>
      </c>
      <c r="I1" s="18" t="s">
        <v>2</v>
      </c>
    </row>
    <row r="2" spans="1:9" ht="37" customHeight="1" x14ac:dyDescent="0.35">
      <c r="A2" s="10" t="s">
        <v>18</v>
      </c>
      <c r="B2" s="4">
        <v>41949.476000000002</v>
      </c>
      <c r="C2" s="3"/>
      <c r="D2" s="3"/>
      <c r="E2" s="3"/>
      <c r="F2" s="3"/>
      <c r="G2" s="5" t="s">
        <v>8</v>
      </c>
      <c r="H2" s="8" t="s">
        <v>19</v>
      </c>
      <c r="I2" s="6" t="s">
        <v>42</v>
      </c>
    </row>
    <row r="3" spans="1:9" ht="64.5" customHeight="1" x14ac:dyDescent="0.35">
      <c r="A3" s="2" t="s">
        <v>10</v>
      </c>
      <c r="B3" s="3"/>
      <c r="C3" s="4">
        <f>200000-15000</f>
        <v>185000</v>
      </c>
      <c r="D3" s="3"/>
      <c r="E3" s="3"/>
      <c r="F3" s="3"/>
      <c r="G3" s="8" t="s">
        <v>6</v>
      </c>
      <c r="H3" s="8" t="s">
        <v>11</v>
      </c>
      <c r="I3" s="6" t="s">
        <v>43</v>
      </c>
    </row>
    <row r="4" spans="1:9" s="7" customFormat="1" ht="51" customHeight="1" x14ac:dyDescent="0.35">
      <c r="A4" s="2" t="s">
        <v>3</v>
      </c>
      <c r="B4" s="3"/>
      <c r="C4" s="3"/>
      <c r="D4" s="4">
        <v>465524</v>
      </c>
      <c r="E4" s="4">
        <v>424794</v>
      </c>
      <c r="F4" s="4">
        <v>528311</v>
      </c>
      <c r="G4" s="8" t="s">
        <v>4</v>
      </c>
      <c r="H4" s="8" t="s">
        <v>5</v>
      </c>
      <c r="I4" s="6" t="s">
        <v>50</v>
      </c>
    </row>
    <row r="5" spans="1:9" s="7" customFormat="1" ht="90" customHeight="1" x14ac:dyDescent="0.35">
      <c r="A5" s="2" t="s">
        <v>25</v>
      </c>
      <c r="B5" s="3"/>
      <c r="C5" s="3"/>
      <c r="D5" s="11">
        <f>5*10000*50%</f>
        <v>25000</v>
      </c>
      <c r="E5" s="11">
        <f>5*10000+(3*10000*50%)</f>
        <v>65000</v>
      </c>
      <c r="F5" s="11">
        <f>8*10000</f>
        <v>80000</v>
      </c>
      <c r="G5" s="12" t="s">
        <v>8</v>
      </c>
      <c r="H5" s="12" t="s">
        <v>9</v>
      </c>
      <c r="I5" s="13" t="s">
        <v>51</v>
      </c>
    </row>
    <row r="6" spans="1:9" ht="32.5" customHeight="1" x14ac:dyDescent="0.35">
      <c r="A6" s="2" t="s">
        <v>7</v>
      </c>
      <c r="B6" s="3"/>
      <c r="C6" s="3"/>
      <c r="D6" s="4">
        <v>15000</v>
      </c>
      <c r="E6" s="4">
        <v>15000</v>
      </c>
      <c r="F6" s="4">
        <v>15000</v>
      </c>
      <c r="G6" s="8" t="s">
        <v>8</v>
      </c>
      <c r="H6" s="8" t="s">
        <v>9</v>
      </c>
      <c r="I6" s="6" t="s">
        <v>44</v>
      </c>
    </row>
    <row r="7" spans="1:9" s="7" customFormat="1" ht="32.5" customHeight="1" x14ac:dyDescent="0.35">
      <c r="A7" s="2" t="s">
        <v>22</v>
      </c>
      <c r="B7" s="3"/>
      <c r="C7" s="3"/>
      <c r="D7" s="3"/>
      <c r="E7" s="6">
        <v>2437.770833333333</v>
      </c>
      <c r="F7" s="6">
        <v>5850.65</v>
      </c>
      <c r="G7" s="8" t="s">
        <v>8</v>
      </c>
      <c r="H7" s="8" t="s">
        <v>21</v>
      </c>
      <c r="I7" s="6" t="s">
        <v>45</v>
      </c>
    </row>
    <row r="8" spans="1:9" ht="52" customHeight="1" x14ac:dyDescent="0.35">
      <c r="A8" s="2" t="s">
        <v>24</v>
      </c>
      <c r="B8" s="3"/>
      <c r="C8" s="3"/>
      <c r="D8" s="3"/>
      <c r="E8" s="3"/>
      <c r="F8" s="4">
        <v>19630</v>
      </c>
      <c r="G8" s="5" t="s">
        <v>8</v>
      </c>
      <c r="H8" s="5" t="s">
        <v>35</v>
      </c>
      <c r="I8" s="6" t="s">
        <v>34</v>
      </c>
    </row>
    <row r="9" spans="1:9" ht="80.5" customHeight="1" x14ac:dyDescent="0.35">
      <c r="A9" s="2" t="s">
        <v>12</v>
      </c>
      <c r="B9" s="3"/>
      <c r="C9" s="3"/>
      <c r="D9" s="3"/>
      <c r="E9" s="3"/>
      <c r="F9" s="4">
        <v>12635</v>
      </c>
      <c r="G9" s="8" t="s">
        <v>8</v>
      </c>
      <c r="H9" s="8" t="s">
        <v>9</v>
      </c>
      <c r="I9" s="6" t="s">
        <v>49</v>
      </c>
    </row>
    <row r="10" spans="1:9" s="7" customFormat="1" ht="64.5" customHeight="1" x14ac:dyDescent="0.35">
      <c r="A10" s="2" t="s">
        <v>20</v>
      </c>
      <c r="B10" s="3"/>
      <c r="C10" s="3"/>
      <c r="D10" s="3"/>
      <c r="E10" s="3"/>
      <c r="F10" s="6">
        <v>5930</v>
      </c>
      <c r="G10" s="8" t="s">
        <v>8</v>
      </c>
      <c r="H10" s="8" t="s">
        <v>21</v>
      </c>
      <c r="I10" s="6" t="s">
        <v>41</v>
      </c>
    </row>
    <row r="11" spans="1:9" s="7" customFormat="1" ht="61" customHeight="1" x14ac:dyDescent="0.35">
      <c r="A11" s="2" t="s">
        <v>13</v>
      </c>
      <c r="B11" s="3"/>
      <c r="C11" s="3"/>
      <c r="D11" s="3"/>
      <c r="E11" s="3"/>
      <c r="F11" s="3"/>
      <c r="G11" s="8" t="s">
        <v>8</v>
      </c>
      <c r="H11" s="8" t="s">
        <v>9</v>
      </c>
      <c r="I11" s="9" t="s">
        <v>36</v>
      </c>
    </row>
    <row r="12" spans="1:9" ht="56.15" customHeight="1" x14ac:dyDescent="0.35">
      <c r="A12" s="2" t="s">
        <v>17</v>
      </c>
      <c r="B12" s="3"/>
      <c r="C12" s="3"/>
      <c r="D12" s="3"/>
      <c r="E12" s="3"/>
      <c r="F12" s="3"/>
      <c r="G12" s="5" t="s">
        <v>6</v>
      </c>
      <c r="H12" s="8" t="s">
        <v>33</v>
      </c>
      <c r="I12" s="6" t="s">
        <v>48</v>
      </c>
    </row>
    <row r="13" spans="1:9" s="7" customFormat="1" ht="60.5" customHeight="1" x14ac:dyDescent="0.35">
      <c r="A13" s="2" t="s">
        <v>28</v>
      </c>
      <c r="B13" s="3"/>
      <c r="C13" s="3"/>
      <c r="D13" s="3"/>
      <c r="E13" s="3"/>
      <c r="F13" s="3"/>
      <c r="G13" s="8" t="s">
        <v>8</v>
      </c>
      <c r="H13" s="8" t="s">
        <v>33</v>
      </c>
      <c r="I13" s="9" t="s">
        <v>37</v>
      </c>
    </row>
    <row r="14" spans="1:9" s="7" customFormat="1" ht="66" customHeight="1" x14ac:dyDescent="0.35">
      <c r="A14" s="2" t="s">
        <v>14</v>
      </c>
      <c r="B14" s="3"/>
      <c r="C14" s="3"/>
      <c r="D14" s="3"/>
      <c r="E14" s="3"/>
      <c r="F14" s="3"/>
      <c r="G14" s="14" t="s">
        <v>8</v>
      </c>
      <c r="H14" s="8" t="s">
        <v>33</v>
      </c>
      <c r="I14" s="13" t="s">
        <v>38</v>
      </c>
    </row>
    <row r="15" spans="1:9" s="7" customFormat="1" ht="51.5" customHeight="1" x14ac:dyDescent="0.35">
      <c r="A15" s="2" t="s">
        <v>29</v>
      </c>
      <c r="B15" s="3"/>
      <c r="C15" s="3"/>
      <c r="D15" s="3"/>
      <c r="E15" s="3"/>
      <c r="F15" s="3"/>
      <c r="G15" s="8" t="s">
        <v>8</v>
      </c>
      <c r="H15" s="8" t="s">
        <v>33</v>
      </c>
      <c r="I15" s="6" t="s">
        <v>46</v>
      </c>
    </row>
    <row r="16" spans="1:9" ht="49.5" customHeight="1" x14ac:dyDescent="0.35">
      <c r="A16" s="2" t="s">
        <v>15</v>
      </c>
      <c r="B16" s="3"/>
      <c r="C16" s="3"/>
      <c r="D16" s="3"/>
      <c r="E16" s="3"/>
      <c r="F16" s="3"/>
      <c r="G16" s="8" t="s">
        <v>6</v>
      </c>
      <c r="H16" s="8" t="s">
        <v>33</v>
      </c>
      <c r="I16" s="6" t="s">
        <v>47</v>
      </c>
    </row>
    <row r="17" spans="1:9" ht="67.5" customHeight="1" x14ac:dyDescent="0.35">
      <c r="A17" s="2" t="s">
        <v>16</v>
      </c>
      <c r="B17" s="3"/>
      <c r="C17" s="3"/>
      <c r="D17" s="3"/>
      <c r="E17" s="3"/>
      <c r="F17" s="3"/>
      <c r="G17" s="8" t="s">
        <v>8</v>
      </c>
      <c r="H17" s="8" t="s">
        <v>33</v>
      </c>
      <c r="I17" s="6" t="s">
        <v>31</v>
      </c>
    </row>
    <row r="18" spans="1:9" ht="32.15" customHeight="1" x14ac:dyDescent="0.35">
      <c r="A18" s="2" t="s">
        <v>23</v>
      </c>
      <c r="B18" s="3"/>
      <c r="C18" s="3"/>
      <c r="D18" s="3"/>
      <c r="E18" s="3"/>
      <c r="F18" s="3"/>
      <c r="G18" s="5" t="s">
        <v>4</v>
      </c>
      <c r="H18" s="8" t="s">
        <v>33</v>
      </c>
      <c r="I18" s="6" t="s">
        <v>40</v>
      </c>
    </row>
    <row r="19" spans="1:9" s="7" customFormat="1" ht="46" customHeight="1" x14ac:dyDescent="0.35">
      <c r="A19" s="2" t="s">
        <v>26</v>
      </c>
      <c r="B19" s="3"/>
      <c r="C19" s="3"/>
      <c r="D19" s="3"/>
      <c r="E19" s="3"/>
      <c r="F19" s="3"/>
      <c r="G19" s="5" t="s">
        <v>8</v>
      </c>
      <c r="H19" s="8" t="s">
        <v>33</v>
      </c>
      <c r="I19" s="6" t="s">
        <v>32</v>
      </c>
    </row>
    <row r="20" spans="1:9" s="7" customFormat="1" ht="32.5" customHeight="1" x14ac:dyDescent="0.35">
      <c r="A20" s="2" t="s">
        <v>27</v>
      </c>
      <c r="B20" s="3"/>
      <c r="C20" s="3"/>
      <c r="D20" s="3"/>
      <c r="E20" s="3"/>
      <c r="F20" s="3"/>
      <c r="G20" s="5" t="s">
        <v>8</v>
      </c>
      <c r="H20" s="8" t="s">
        <v>33</v>
      </c>
      <c r="I20" s="6"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12CF-D44A-4659-B671-BCF66014CA06}">
  <dimension ref="A1:E3"/>
  <sheetViews>
    <sheetView workbookViewId="0">
      <selection activeCell="B9" sqref="B9"/>
    </sheetView>
  </sheetViews>
  <sheetFormatPr defaultRowHeight="14.5" x14ac:dyDescent="0.35"/>
  <cols>
    <col min="1" max="1" width="40.90625" customWidth="1"/>
    <col min="2" max="2" width="16.26953125" customWidth="1"/>
    <col min="3" max="3" width="17.08984375" customWidth="1"/>
    <col min="4" max="4" width="16.81640625" customWidth="1"/>
    <col min="5" max="5" width="65.7265625" customWidth="1"/>
  </cols>
  <sheetData>
    <row r="1" spans="1:5" ht="56" x14ac:dyDescent="0.35">
      <c r="A1" s="17" t="s">
        <v>0</v>
      </c>
      <c r="B1" s="18" t="s">
        <v>52</v>
      </c>
      <c r="C1" s="18" t="s">
        <v>53</v>
      </c>
      <c r="D1" s="18" t="s">
        <v>30</v>
      </c>
      <c r="E1" s="18" t="s">
        <v>2</v>
      </c>
    </row>
    <row r="2" spans="1:5" ht="115" customHeight="1" x14ac:dyDescent="0.35">
      <c r="A2" s="2" t="s">
        <v>54</v>
      </c>
      <c r="B2" s="8" t="s">
        <v>55</v>
      </c>
      <c r="C2" s="8" t="s">
        <v>56</v>
      </c>
      <c r="D2" s="8" t="s">
        <v>57</v>
      </c>
      <c r="E2" s="6" t="s">
        <v>61</v>
      </c>
    </row>
    <row r="3" spans="1:5" ht="120" customHeight="1" x14ac:dyDescent="0.35">
      <c r="A3" s="2" t="s">
        <v>58</v>
      </c>
      <c r="B3" s="8" t="s">
        <v>59</v>
      </c>
      <c r="C3" s="8" t="s">
        <v>60</v>
      </c>
      <c r="D3" s="8" t="s">
        <v>57</v>
      </c>
      <c r="E3" s="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Waqas Latif</dc:creator>
  <cp:lastModifiedBy>Waqas Latif</cp:lastModifiedBy>
  <dcterms:created xsi:type="dcterms:W3CDTF">2015-06-05T18:17:20Z</dcterms:created>
  <dcterms:modified xsi:type="dcterms:W3CDTF">2025-07-22T13:12:12Z</dcterms:modified>
</cp:coreProperties>
</file>